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_Elaine Work Space\AAAAA\"/>
    </mc:Choice>
  </mc:AlternateContent>
  <bookViews>
    <workbookView xWindow="0" yWindow="0" windowWidth="28800" windowHeight="12435"/>
  </bookViews>
  <sheets>
    <sheet name="App5" sheetId="2" r:id="rId1"/>
    <sheet name="App26" sheetId="3" r:id="rId2"/>
    <sheet name="App27" sheetId="4" r:id="rId3"/>
    <sheet name="WS1" sheetId="5" r:id="rId4"/>
    <sheet name="WS2" sheetId="6" r:id="rId5"/>
    <sheet name="WWS1" sheetId="7" r:id="rId6"/>
    <sheet name="WWS2" sheetId="8" r:id="rId7"/>
    <sheet name="R1" sheetId="9" r:id="rId8"/>
  </sheets>
  <externalReferences>
    <externalReference r:id="rId9"/>
    <externalReference r:id="rId10"/>
    <externalReference r:id="rId11"/>
    <externalReference r:id="rId12"/>
    <externalReference r:id="rId13"/>
    <externalReference r:id="rId14"/>
    <externalReference r:id="rId15"/>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MacroRecalculationBehavior" hidden="1">0</definedName>
    <definedName name="_AtRisk_SimSetting_RandomNumberGenerator" hidden="1">0</definedName>
    <definedName name="_AtRisk_SimSetting_ReportOptionCustomItemsCount" hidden="1">0</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257</definedName>
    <definedName name="_AtRisk_SimSetting_ReportOptionReportsFileType" hidden="1">1</definedName>
    <definedName name="_AtRisk_SimSetting_ReportOptionSelectiveQR" hidden="1">FALSE</definedName>
    <definedName name="_AtRisk_SimSetting_ReportsList" hidden="1">257</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_xlnm._FilterDatabase" localSheetId="0" hidden="1">'App5'!$B$5:$AG$532</definedName>
    <definedName name="_Order1" hidden="1">255</definedName>
    <definedName name="_Order2" hidden="1">255</definedName>
    <definedName name="IQ_CH" hidden="1">110000</definedName>
    <definedName name="IQ_CQ" hidden="1">5000</definedName>
    <definedName name="IQ_CY" hidden="1">10000</definedName>
    <definedName name="IQ_DAILY" hidden="1">500000</definedName>
    <definedName name="IQ_DNTM" hidden="1">700000</definedName>
    <definedName name="IQ_EXPENSE_CODE_" hidden="1">80019595006</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41366.3748958333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_xlnm.Print_Titles" localSheetId="0">'App5'!$4:$5</definedName>
    <definedName name="_xlnm.Print_Titles" localSheetId="6">'WWS2'!$1:$7</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localSheetId="0" hidden="1">5</definedName>
    <definedName name="RiskHasSettings" hidden="1">7</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FALSE</definedName>
    <definedName name="RiskUseMultipleCPUs" hidden="1">TRUE</definedName>
    <definedName name="SAPBEXrevision" hidden="1">1</definedName>
    <definedName name="SAPBEXsysID" hidden="1">"BWB"</definedName>
    <definedName name="SAPBEXwbID" hidden="1">"49ZLUKBQR0WG29D9LLI3IBIIT"</definedName>
    <definedName name="wrn.wpapers." localSheetId="0" hidden="1">{"bal",#N/A,FALSE,"working papers";"income",#N/A,FALSE,"working papers"}</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91" i="9" l="1"/>
  <c r="C83" i="9"/>
  <c r="C75" i="9"/>
  <c r="C73" i="9"/>
  <c r="C57" i="9"/>
  <c r="JB44" i="9"/>
  <c r="IS44" i="9"/>
  <c r="IJ44" i="9"/>
  <c r="IA44" i="9"/>
  <c r="HR44" i="9"/>
  <c r="HI44" i="9"/>
  <c r="GZ44" i="9"/>
  <c r="GQ44" i="9"/>
  <c r="GH44" i="9"/>
  <c r="FY44" i="9"/>
  <c r="FP44" i="9"/>
  <c r="FG44" i="9"/>
  <c r="EX44" i="9"/>
  <c r="JB43" i="9"/>
  <c r="IS43" i="9"/>
  <c r="IJ43" i="9"/>
  <c r="IA43" i="9"/>
  <c r="HR43" i="9"/>
  <c r="HI43" i="9"/>
  <c r="GZ43" i="9"/>
  <c r="GQ43" i="9"/>
  <c r="GH43" i="9"/>
  <c r="FY43" i="9"/>
  <c r="FP43" i="9"/>
  <c r="FG43" i="9"/>
  <c r="EX43" i="9"/>
  <c r="DX43" i="9" s="1"/>
  <c r="JB42" i="9"/>
  <c r="IS42" i="9"/>
  <c r="IJ42" i="9"/>
  <c r="IA42" i="9"/>
  <c r="HR42" i="9"/>
  <c r="HI42" i="9"/>
  <c r="GZ42" i="9"/>
  <c r="GQ42" i="9"/>
  <c r="GH42" i="9"/>
  <c r="FY42" i="9"/>
  <c r="FP42" i="9"/>
  <c r="FG42" i="9"/>
  <c r="EX42" i="9"/>
  <c r="DX42" i="9" s="1"/>
  <c r="JB41" i="9"/>
  <c r="IS41" i="9"/>
  <c r="IJ41" i="9"/>
  <c r="IA41" i="9"/>
  <c r="HR41" i="9"/>
  <c r="HI41" i="9"/>
  <c r="GZ41" i="9"/>
  <c r="GQ41" i="9"/>
  <c r="GH41" i="9"/>
  <c r="FY41" i="9"/>
  <c r="FP41" i="9"/>
  <c r="FG41" i="9"/>
  <c r="EX41" i="9"/>
  <c r="DX41" i="9" s="1"/>
  <c r="DA38" i="9"/>
  <c r="BQ38" i="9"/>
  <c r="AG38" i="9"/>
  <c r="DS37" i="9"/>
  <c r="DJ37" i="9"/>
  <c r="DA37" i="9"/>
  <c r="CR37" i="9"/>
  <c r="CR38" i="9" s="1"/>
  <c r="CI37" i="9"/>
  <c r="BZ37" i="9"/>
  <c r="BQ37" i="9"/>
  <c r="BH37" i="9"/>
  <c r="BH38" i="9" s="1"/>
  <c r="AY37" i="9"/>
  <c r="AP37" i="9"/>
  <c r="AG37" i="9"/>
  <c r="X37" i="9"/>
  <c r="X38" i="9" s="1"/>
  <c r="O37" i="9"/>
  <c r="JB36" i="9"/>
  <c r="IS36" i="9"/>
  <c r="IJ36" i="9"/>
  <c r="IA36" i="9"/>
  <c r="HR36" i="9"/>
  <c r="HI36" i="9"/>
  <c r="GZ36" i="9"/>
  <c r="GQ36" i="9"/>
  <c r="GH36" i="9"/>
  <c r="FY36" i="9"/>
  <c r="FP36" i="9"/>
  <c r="FG36" i="9"/>
  <c r="EX36" i="9"/>
  <c r="DX36" i="9" s="1"/>
  <c r="JB35" i="9"/>
  <c r="IS35" i="9"/>
  <c r="IJ35" i="9"/>
  <c r="IA35" i="9"/>
  <c r="HR35" i="9"/>
  <c r="HI35" i="9"/>
  <c r="GZ35" i="9"/>
  <c r="GQ35" i="9"/>
  <c r="GH35" i="9"/>
  <c r="FY35" i="9"/>
  <c r="FP35" i="9"/>
  <c r="FG35" i="9"/>
  <c r="EX35" i="9"/>
  <c r="DS34" i="9"/>
  <c r="DS38" i="9" s="1"/>
  <c r="DJ34" i="9"/>
  <c r="DJ38" i="9" s="1"/>
  <c r="DA34" i="9"/>
  <c r="CR34" i="9"/>
  <c r="CI34" i="9"/>
  <c r="CI38" i="9" s="1"/>
  <c r="BZ34" i="9"/>
  <c r="BZ38" i="9" s="1"/>
  <c r="BQ34" i="9"/>
  <c r="BH34" i="9"/>
  <c r="AY34" i="9"/>
  <c r="AY38" i="9" s="1"/>
  <c r="AP34" i="9"/>
  <c r="AP38" i="9" s="1"/>
  <c r="AG34" i="9"/>
  <c r="X34" i="9"/>
  <c r="O34" i="9"/>
  <c r="O38" i="9" s="1"/>
  <c r="JB33" i="9"/>
  <c r="IS33" i="9"/>
  <c r="IJ33" i="9"/>
  <c r="IA33" i="9"/>
  <c r="HR33" i="9"/>
  <c r="HI33" i="9"/>
  <c r="GZ33" i="9"/>
  <c r="GQ33" i="9"/>
  <c r="GH33" i="9"/>
  <c r="FY33" i="9"/>
  <c r="FP33" i="9"/>
  <c r="FG33" i="9"/>
  <c r="DX33" i="9" s="1"/>
  <c r="EX33" i="9"/>
  <c r="JB32" i="9"/>
  <c r="IS32" i="9"/>
  <c r="IJ32" i="9"/>
  <c r="IA32" i="9"/>
  <c r="HR32" i="9"/>
  <c r="HI32" i="9"/>
  <c r="GZ32" i="9"/>
  <c r="GQ32" i="9"/>
  <c r="GH32" i="9"/>
  <c r="FY32" i="9"/>
  <c r="FP32" i="9"/>
  <c r="FG32" i="9"/>
  <c r="EX32" i="9"/>
  <c r="DX32" i="9"/>
  <c r="IZ29" i="9"/>
  <c r="IY29" i="9"/>
  <c r="IX29" i="9"/>
  <c r="IV29" i="9"/>
  <c r="IU29" i="9"/>
  <c r="IT29" i="9"/>
  <c r="IQ29" i="9"/>
  <c r="IP29" i="9"/>
  <c r="IO29" i="9"/>
  <c r="IM29" i="9"/>
  <c r="IL29" i="9"/>
  <c r="IK29" i="9"/>
  <c r="IH29" i="9"/>
  <c r="IG29" i="9"/>
  <c r="IF29" i="9"/>
  <c r="ID29" i="9"/>
  <c r="IC29" i="9"/>
  <c r="IB29" i="9"/>
  <c r="HY29" i="9"/>
  <c r="HX29" i="9"/>
  <c r="HW29" i="9"/>
  <c r="HU29" i="9"/>
  <c r="HT29" i="9"/>
  <c r="HS29" i="9"/>
  <c r="HP29" i="9"/>
  <c r="HO29" i="9"/>
  <c r="HN29" i="9"/>
  <c r="HL29" i="9"/>
  <c r="HK29" i="9"/>
  <c r="HJ29" i="9"/>
  <c r="HG29" i="9"/>
  <c r="HF29" i="9"/>
  <c r="HE29" i="9"/>
  <c r="HC29" i="9"/>
  <c r="HB29" i="9"/>
  <c r="HA29" i="9"/>
  <c r="GX29" i="9"/>
  <c r="GW29" i="9"/>
  <c r="GV29" i="9"/>
  <c r="GT29" i="9"/>
  <c r="GS29" i="9"/>
  <c r="GR29" i="9"/>
  <c r="GO29" i="9"/>
  <c r="GN29" i="9"/>
  <c r="GM29" i="9"/>
  <c r="GK29" i="9"/>
  <c r="GJ29" i="9"/>
  <c r="GI29" i="9"/>
  <c r="GF29" i="9"/>
  <c r="GE29" i="9"/>
  <c r="GD29" i="9"/>
  <c r="GB29" i="9"/>
  <c r="GA29" i="9"/>
  <c r="FZ29" i="9"/>
  <c r="FW29" i="9"/>
  <c r="FV29" i="9"/>
  <c r="FU29" i="9"/>
  <c r="FS29" i="9"/>
  <c r="FR29" i="9"/>
  <c r="FQ29" i="9"/>
  <c r="FN29" i="9"/>
  <c r="FM29" i="9"/>
  <c r="FL29" i="9"/>
  <c r="FJ29" i="9"/>
  <c r="FI29" i="9"/>
  <c r="FH29" i="9"/>
  <c r="FE29" i="9"/>
  <c r="FD29" i="9"/>
  <c r="FC29" i="9"/>
  <c r="FA29" i="9"/>
  <c r="EZ29" i="9"/>
  <c r="EY29" i="9"/>
  <c r="EV29" i="9"/>
  <c r="EU29" i="9"/>
  <c r="ET29" i="9"/>
  <c r="ER29" i="9"/>
  <c r="EQ29" i="9"/>
  <c r="EP29" i="9"/>
  <c r="DS29" i="9"/>
  <c r="DR29" i="9"/>
  <c r="DN29" i="9"/>
  <c r="DI29" i="9"/>
  <c r="DJ29" i="9" s="1"/>
  <c r="DE29" i="9"/>
  <c r="CZ29" i="9"/>
  <c r="CV29" i="9"/>
  <c r="DA29" i="9" s="1"/>
  <c r="CQ29" i="9"/>
  <c r="CR29" i="9" s="1"/>
  <c r="CM29" i="9"/>
  <c r="CI29" i="9"/>
  <c r="CH29" i="9"/>
  <c r="CD29" i="9"/>
  <c r="BY29" i="9"/>
  <c r="BZ29" i="9" s="1"/>
  <c r="BU29" i="9"/>
  <c r="BP29" i="9"/>
  <c r="BL29" i="9"/>
  <c r="BQ29" i="9" s="1"/>
  <c r="BG29" i="9"/>
  <c r="BH29" i="9" s="1"/>
  <c r="BC29" i="9"/>
  <c r="AY29" i="9"/>
  <c r="AX29" i="9"/>
  <c r="AT29" i="9"/>
  <c r="AO29" i="9"/>
  <c r="AP29" i="9" s="1"/>
  <c r="AK29" i="9"/>
  <c r="AF29" i="9"/>
  <c r="AB29" i="9"/>
  <c r="AG29" i="9" s="1"/>
  <c r="W29" i="9"/>
  <c r="X29" i="9" s="1"/>
  <c r="S29" i="9"/>
  <c r="O29" i="9"/>
  <c r="N29" i="9"/>
  <c r="J29" i="9"/>
  <c r="IZ26" i="9"/>
  <c r="IY26" i="9"/>
  <c r="IX26" i="9"/>
  <c r="IV26" i="9"/>
  <c r="IU26" i="9"/>
  <c r="IT26" i="9"/>
  <c r="IQ26" i="9"/>
  <c r="IP26" i="9"/>
  <c r="IO26" i="9"/>
  <c r="IM26" i="9"/>
  <c r="IL26" i="9"/>
  <c r="IK26" i="9"/>
  <c r="IH26" i="9"/>
  <c r="IG26" i="9"/>
  <c r="IF26" i="9"/>
  <c r="ID26" i="9"/>
  <c r="IC26" i="9"/>
  <c r="IB26" i="9"/>
  <c r="HY26" i="9"/>
  <c r="HX26" i="9"/>
  <c r="HW26" i="9"/>
  <c r="HU26" i="9"/>
  <c r="HT26" i="9"/>
  <c r="HS26" i="9"/>
  <c r="HP26" i="9"/>
  <c r="HO26" i="9"/>
  <c r="HN26" i="9"/>
  <c r="HL26" i="9"/>
  <c r="HK26" i="9"/>
  <c r="HJ26" i="9"/>
  <c r="HG26" i="9"/>
  <c r="HF26" i="9"/>
  <c r="HE26" i="9"/>
  <c r="HC26" i="9"/>
  <c r="HB26" i="9"/>
  <c r="HA26" i="9"/>
  <c r="GX26" i="9"/>
  <c r="GW26" i="9"/>
  <c r="GV26" i="9"/>
  <c r="GT26" i="9"/>
  <c r="GS26" i="9"/>
  <c r="GR26" i="9"/>
  <c r="GO26" i="9"/>
  <c r="GN26" i="9"/>
  <c r="GM26" i="9"/>
  <c r="GK26" i="9"/>
  <c r="GJ26" i="9"/>
  <c r="GI26" i="9"/>
  <c r="FW26" i="9"/>
  <c r="FV26" i="9"/>
  <c r="FU26" i="9"/>
  <c r="FS26" i="9"/>
  <c r="FR26" i="9"/>
  <c r="FQ26" i="9"/>
  <c r="FN26" i="9"/>
  <c r="FM26" i="9"/>
  <c r="FL26" i="9"/>
  <c r="FJ26" i="9"/>
  <c r="FI26" i="9"/>
  <c r="FH26" i="9"/>
  <c r="FE26" i="9"/>
  <c r="FD26" i="9"/>
  <c r="FC26" i="9"/>
  <c r="FA26" i="9"/>
  <c r="EZ26" i="9"/>
  <c r="EY26" i="9"/>
  <c r="EV26" i="9"/>
  <c r="EU26" i="9"/>
  <c r="ET26" i="9"/>
  <c r="ER26" i="9"/>
  <c r="EQ26" i="9"/>
  <c r="EP26" i="9"/>
  <c r="DS26" i="9"/>
  <c r="DR26" i="9"/>
  <c r="DN26" i="9"/>
  <c r="DI26" i="9"/>
  <c r="DJ26" i="9" s="1"/>
  <c r="DE26" i="9"/>
  <c r="CZ26" i="9"/>
  <c r="CV26" i="9"/>
  <c r="DA26" i="9" s="1"/>
  <c r="CQ26" i="9"/>
  <c r="CR26" i="9" s="1"/>
  <c r="CM26" i="9"/>
  <c r="CI26" i="9"/>
  <c r="CH26" i="9"/>
  <c r="CD26" i="9"/>
  <c r="BY26" i="9"/>
  <c r="BZ26" i="9" s="1"/>
  <c r="BU26" i="9"/>
  <c r="BP26" i="9"/>
  <c r="BL26" i="9"/>
  <c r="BQ26" i="9" s="1"/>
  <c r="BG26" i="9"/>
  <c r="BH26" i="9" s="1"/>
  <c r="BC26" i="9"/>
  <c r="AY26" i="9"/>
  <c r="AX26" i="9"/>
  <c r="AT26" i="9"/>
  <c r="AO26" i="9"/>
  <c r="AP26" i="9" s="1"/>
  <c r="AK26" i="9"/>
  <c r="AF26" i="9"/>
  <c r="AB26" i="9"/>
  <c r="AG26" i="9" s="1"/>
  <c r="W26" i="9"/>
  <c r="X26" i="9" s="1"/>
  <c r="S26" i="9"/>
  <c r="O26" i="9"/>
  <c r="N26" i="9"/>
  <c r="J26" i="9"/>
  <c r="DF25" i="9"/>
  <c r="CX25" i="9"/>
  <c r="CT25" i="9"/>
  <c r="CP25" i="9"/>
  <c r="BR25" i="9"/>
  <c r="BN25" i="9"/>
  <c r="BJ25" i="9"/>
  <c r="BB25" i="9"/>
  <c r="AL25" i="9"/>
  <c r="AH25" i="9"/>
  <c r="AD25" i="9"/>
  <c r="V25" i="9"/>
  <c r="R25" i="9"/>
  <c r="IZ24" i="9"/>
  <c r="IY24" i="9"/>
  <c r="IX24" i="9"/>
  <c r="IV24" i="9"/>
  <c r="IU24" i="9"/>
  <c r="IT24" i="9"/>
  <c r="IQ24" i="9"/>
  <c r="IP24" i="9"/>
  <c r="IO24" i="9"/>
  <c r="IM24" i="9"/>
  <c r="IL24" i="9"/>
  <c r="IK24" i="9"/>
  <c r="IH24" i="9"/>
  <c r="IG24" i="9"/>
  <c r="IF24" i="9"/>
  <c r="ID24" i="9"/>
  <c r="IC24" i="9"/>
  <c r="IB24" i="9"/>
  <c r="HY24" i="9"/>
  <c r="HX24" i="9"/>
  <c r="HW24" i="9"/>
  <c r="HU24" i="9"/>
  <c r="HT24" i="9"/>
  <c r="HS24" i="9"/>
  <c r="HP24" i="9"/>
  <c r="HO24" i="9"/>
  <c r="HN24" i="9"/>
  <c r="HL24" i="9"/>
  <c r="HK24" i="9"/>
  <c r="DX24" i="9" s="1"/>
  <c r="HJ24" i="9"/>
  <c r="DR24" i="9"/>
  <c r="DS24" i="9" s="1"/>
  <c r="DN24" i="9"/>
  <c r="DI24" i="9"/>
  <c r="DE24" i="9"/>
  <c r="DJ24" i="9" s="1"/>
  <c r="CZ24" i="9"/>
  <c r="DA24" i="9" s="1"/>
  <c r="CV24" i="9"/>
  <c r="CR24" i="9"/>
  <c r="CQ24" i="9"/>
  <c r="CM24" i="9"/>
  <c r="CH24" i="9"/>
  <c r="CI24" i="9" s="1"/>
  <c r="CD24" i="9"/>
  <c r="IZ23" i="9"/>
  <c r="IY23" i="9"/>
  <c r="IX23" i="9"/>
  <c r="IV23" i="9"/>
  <c r="IU23" i="9"/>
  <c r="IT23" i="9"/>
  <c r="IQ23" i="9"/>
  <c r="IP23" i="9"/>
  <c r="IO23" i="9"/>
  <c r="IM23" i="9"/>
  <c r="IL23" i="9"/>
  <c r="IK23" i="9"/>
  <c r="IH23" i="9"/>
  <c r="IG23" i="9"/>
  <c r="IF23" i="9"/>
  <c r="ID23" i="9"/>
  <c r="IC23" i="9"/>
  <c r="IB23" i="9"/>
  <c r="HY23" i="9"/>
  <c r="HX23" i="9"/>
  <c r="HW23" i="9"/>
  <c r="HU23" i="9"/>
  <c r="HT23" i="9"/>
  <c r="HS23" i="9"/>
  <c r="HP23" i="9"/>
  <c r="HO23" i="9"/>
  <c r="HN23" i="9"/>
  <c r="HL23" i="9"/>
  <c r="HK23" i="9"/>
  <c r="HJ23" i="9"/>
  <c r="HG23" i="9"/>
  <c r="HF23" i="9"/>
  <c r="HE23" i="9"/>
  <c r="HC23" i="9"/>
  <c r="HB23" i="9"/>
  <c r="HA23" i="9"/>
  <c r="GX23" i="9"/>
  <c r="GW23" i="9"/>
  <c r="GV23" i="9"/>
  <c r="GT23" i="9"/>
  <c r="GS23" i="9"/>
  <c r="GR23" i="9"/>
  <c r="GO23" i="9"/>
  <c r="GN23" i="9"/>
  <c r="GM23" i="9"/>
  <c r="GK23" i="9"/>
  <c r="GJ23" i="9"/>
  <c r="GI23" i="9"/>
  <c r="FW23" i="9"/>
  <c r="FV23" i="9"/>
  <c r="FU23" i="9"/>
  <c r="FS23" i="9"/>
  <c r="FR23" i="9"/>
  <c r="FQ23" i="9"/>
  <c r="DX23" i="9"/>
  <c r="DR23" i="9"/>
  <c r="DS23" i="9" s="1"/>
  <c r="DN23" i="9"/>
  <c r="DJ23" i="9"/>
  <c r="DI23" i="9"/>
  <c r="DE23" i="9"/>
  <c r="CZ23" i="9"/>
  <c r="DA23" i="9" s="1"/>
  <c r="CV23" i="9"/>
  <c r="CQ23" i="9"/>
  <c r="CM23" i="9"/>
  <c r="CR23" i="9" s="1"/>
  <c r="CH23" i="9"/>
  <c r="CI23" i="9" s="1"/>
  <c r="CD23" i="9"/>
  <c r="BZ23" i="9"/>
  <c r="BY23" i="9"/>
  <c r="BU23" i="9"/>
  <c r="BP23" i="9"/>
  <c r="BQ23" i="9" s="1"/>
  <c r="BL23" i="9"/>
  <c r="BG23" i="9"/>
  <c r="BC23" i="9"/>
  <c r="BH23" i="9" s="1"/>
  <c r="AX23" i="9"/>
  <c r="AY23" i="9" s="1"/>
  <c r="AT23" i="9"/>
  <c r="AP23" i="9"/>
  <c r="AO23" i="9"/>
  <c r="AK23" i="9"/>
  <c r="IZ22" i="9"/>
  <c r="IY22" i="9"/>
  <c r="IX22" i="9"/>
  <c r="IV22" i="9"/>
  <c r="IU22" i="9"/>
  <c r="IT22" i="9"/>
  <c r="IQ22" i="9"/>
  <c r="IP22" i="9"/>
  <c r="IO22" i="9"/>
  <c r="IM22" i="9"/>
  <c r="IL22" i="9"/>
  <c r="IK22" i="9"/>
  <c r="IH22" i="9"/>
  <c r="IG22" i="9"/>
  <c r="IF22" i="9"/>
  <c r="ID22" i="9"/>
  <c r="IC22" i="9"/>
  <c r="IB22" i="9"/>
  <c r="HY22" i="9"/>
  <c r="HX22" i="9"/>
  <c r="HW22" i="9"/>
  <c r="HU22" i="9"/>
  <c r="HT22" i="9"/>
  <c r="HS22" i="9"/>
  <c r="HP22" i="9"/>
  <c r="HO22" i="9"/>
  <c r="HN22" i="9"/>
  <c r="HL22" i="9"/>
  <c r="HK22" i="9"/>
  <c r="HJ22" i="9"/>
  <c r="HG22" i="9"/>
  <c r="HF22" i="9"/>
  <c r="HE22" i="9"/>
  <c r="HC22" i="9"/>
  <c r="HB22" i="9"/>
  <c r="HA22" i="9"/>
  <c r="GX22" i="9"/>
  <c r="GW22" i="9"/>
  <c r="GV22" i="9"/>
  <c r="GT22" i="9"/>
  <c r="GS22" i="9"/>
  <c r="GR22" i="9"/>
  <c r="GO22" i="9"/>
  <c r="GN22" i="9"/>
  <c r="GM22" i="9"/>
  <c r="GK22" i="9"/>
  <c r="GJ22" i="9"/>
  <c r="GI22" i="9"/>
  <c r="FW22" i="9"/>
  <c r="FV22" i="9"/>
  <c r="FU22" i="9"/>
  <c r="FS22" i="9"/>
  <c r="FR22" i="9"/>
  <c r="FQ22" i="9"/>
  <c r="FN22" i="9"/>
  <c r="FM22" i="9"/>
  <c r="FL22" i="9"/>
  <c r="FJ22" i="9"/>
  <c r="FI22" i="9"/>
  <c r="FH22" i="9"/>
  <c r="FE22" i="9"/>
  <c r="FD22" i="9"/>
  <c r="FC22" i="9"/>
  <c r="FA22" i="9"/>
  <c r="EZ22" i="9"/>
  <c r="EY22" i="9"/>
  <c r="EV22" i="9"/>
  <c r="EU22" i="9"/>
  <c r="ET22" i="9"/>
  <c r="ER22" i="9"/>
  <c r="EQ22" i="9"/>
  <c r="EP22" i="9"/>
  <c r="DS22" i="9"/>
  <c r="DR22" i="9"/>
  <c r="DN22" i="9"/>
  <c r="DI22" i="9"/>
  <c r="DJ22" i="9" s="1"/>
  <c r="DE22" i="9"/>
  <c r="CZ22" i="9"/>
  <c r="CV22" i="9"/>
  <c r="DA22" i="9" s="1"/>
  <c r="CQ22" i="9"/>
  <c r="CR22" i="9" s="1"/>
  <c r="CM22" i="9"/>
  <c r="CI22" i="9"/>
  <c r="CH22" i="9"/>
  <c r="CD22" i="9"/>
  <c r="BY22" i="9"/>
  <c r="BZ22" i="9" s="1"/>
  <c r="BU22" i="9"/>
  <c r="BP22" i="9"/>
  <c r="BL22" i="9"/>
  <c r="BQ22" i="9" s="1"/>
  <c r="BG22" i="9"/>
  <c r="BH22" i="9" s="1"/>
  <c r="BC22" i="9"/>
  <c r="AY22" i="9"/>
  <c r="AX22" i="9"/>
  <c r="AT22" i="9"/>
  <c r="AO22" i="9"/>
  <c r="AP22" i="9" s="1"/>
  <c r="AK22" i="9"/>
  <c r="AF22" i="9"/>
  <c r="AB22" i="9"/>
  <c r="AG22" i="9" s="1"/>
  <c r="W22" i="9"/>
  <c r="X22" i="9" s="1"/>
  <c r="S22" i="9"/>
  <c r="O22" i="9"/>
  <c r="N22" i="9"/>
  <c r="J22" i="9"/>
  <c r="DF20" i="9"/>
  <c r="DB20" i="9"/>
  <c r="CX20" i="9"/>
  <c r="CP20" i="9"/>
  <c r="CL20" i="9"/>
  <c r="BV20" i="9"/>
  <c r="BR20" i="9"/>
  <c r="BJ20" i="9"/>
  <c r="BF20" i="9"/>
  <c r="BB20" i="9"/>
  <c r="AH20" i="9"/>
  <c r="Z20" i="9"/>
  <c r="R20" i="9"/>
  <c r="IZ19" i="9"/>
  <c r="IY19" i="9"/>
  <c r="IX19" i="9"/>
  <c r="IV19" i="9"/>
  <c r="IU19" i="9"/>
  <c r="IT19" i="9"/>
  <c r="IQ19" i="9"/>
  <c r="IP19" i="9"/>
  <c r="IO19" i="9"/>
  <c r="IM19" i="9"/>
  <c r="IL19" i="9"/>
  <c r="IK19" i="9"/>
  <c r="IH19" i="9"/>
  <c r="IG19" i="9"/>
  <c r="IF19" i="9"/>
  <c r="ID19" i="9"/>
  <c r="IC19" i="9"/>
  <c r="IB19" i="9"/>
  <c r="HY19" i="9"/>
  <c r="HX19" i="9"/>
  <c r="HW19" i="9"/>
  <c r="HU19" i="9"/>
  <c r="HT19" i="9"/>
  <c r="HS19" i="9"/>
  <c r="HP19" i="9"/>
  <c r="HO19" i="9"/>
  <c r="HN19" i="9"/>
  <c r="HL19" i="9"/>
  <c r="HK19" i="9"/>
  <c r="HJ19" i="9"/>
  <c r="HG19" i="9"/>
  <c r="HF19" i="9"/>
  <c r="HE19" i="9"/>
  <c r="HC19" i="9"/>
  <c r="HB19" i="9"/>
  <c r="HA19" i="9"/>
  <c r="GX19" i="9"/>
  <c r="GW19" i="9"/>
  <c r="GV19" i="9"/>
  <c r="GT19" i="9"/>
  <c r="GS19" i="9"/>
  <c r="GR19" i="9"/>
  <c r="GO19" i="9"/>
  <c r="GN19" i="9"/>
  <c r="GM19" i="9"/>
  <c r="GK19" i="9"/>
  <c r="GJ19" i="9"/>
  <c r="GI19" i="9"/>
  <c r="FW19" i="9"/>
  <c r="FV19" i="9"/>
  <c r="FU19" i="9"/>
  <c r="FS19" i="9"/>
  <c r="FR19" i="9"/>
  <c r="FQ19" i="9"/>
  <c r="FN19" i="9"/>
  <c r="FM19" i="9"/>
  <c r="FL19" i="9"/>
  <c r="FJ19" i="9"/>
  <c r="FI19" i="9"/>
  <c r="FH19" i="9"/>
  <c r="FE19" i="9"/>
  <c r="FD19" i="9"/>
  <c r="FC19" i="9"/>
  <c r="FA19" i="9"/>
  <c r="EZ19" i="9"/>
  <c r="EY19" i="9"/>
  <c r="EV19" i="9"/>
  <c r="EU19" i="9"/>
  <c r="ET19" i="9"/>
  <c r="ER19" i="9"/>
  <c r="EQ19" i="9"/>
  <c r="DX19" i="9" s="1"/>
  <c r="EP19" i="9"/>
  <c r="DR19" i="9"/>
  <c r="DS19" i="9" s="1"/>
  <c r="DN19" i="9"/>
  <c r="DI19" i="9"/>
  <c r="DE19" i="9"/>
  <c r="DJ19" i="9" s="1"/>
  <c r="CZ19" i="9"/>
  <c r="DA19" i="9" s="1"/>
  <c r="CV19" i="9"/>
  <c r="CQ19" i="9"/>
  <c r="CM19" i="9"/>
  <c r="CR19" i="9" s="1"/>
  <c r="CH19" i="9"/>
  <c r="CI19" i="9" s="1"/>
  <c r="CD19" i="9"/>
  <c r="BZ19" i="9"/>
  <c r="BY19" i="9"/>
  <c r="BU19" i="9"/>
  <c r="BP19" i="9"/>
  <c r="BQ19" i="9" s="1"/>
  <c r="BL19" i="9"/>
  <c r="BH19" i="9"/>
  <c r="BG19" i="9"/>
  <c r="BC19" i="9"/>
  <c r="AX19" i="9"/>
  <c r="AY19" i="9" s="1"/>
  <c r="AT19" i="9"/>
  <c r="AO19" i="9"/>
  <c r="AP19" i="9" s="1"/>
  <c r="AK19" i="9"/>
  <c r="AF19" i="9"/>
  <c r="AG19" i="9" s="1"/>
  <c r="AB19" i="9"/>
  <c r="W19" i="9"/>
  <c r="X19" i="9" s="1"/>
  <c r="S19" i="9"/>
  <c r="N19" i="9"/>
  <c r="O19" i="9" s="1"/>
  <c r="J19" i="9"/>
  <c r="DQ17" i="9"/>
  <c r="DP17" i="9"/>
  <c r="DO17" i="9"/>
  <c r="DR17" i="9" s="1"/>
  <c r="DM17" i="9"/>
  <c r="DL17" i="9"/>
  <c r="DK17" i="9"/>
  <c r="DN17" i="9" s="1"/>
  <c r="DH17" i="9"/>
  <c r="DI17" i="9" s="1"/>
  <c r="DG17" i="9"/>
  <c r="DF17" i="9"/>
  <c r="DD17" i="9"/>
  <c r="DC17" i="9"/>
  <c r="DB17" i="9"/>
  <c r="DB25" i="9" s="1"/>
  <c r="CZ17" i="9"/>
  <c r="DA17" i="9" s="1"/>
  <c r="CY17" i="9"/>
  <c r="CX17" i="9"/>
  <c r="CW17" i="9"/>
  <c r="CV17" i="9"/>
  <c r="CU17" i="9"/>
  <c r="CT17" i="9"/>
  <c r="CT20" i="9" s="1"/>
  <c r="CS17" i="9"/>
  <c r="CP17" i="9"/>
  <c r="CO17" i="9"/>
  <c r="CN17" i="9"/>
  <c r="CL17" i="9"/>
  <c r="CL25" i="9" s="1"/>
  <c r="CK17" i="9"/>
  <c r="CJ17" i="9"/>
  <c r="CG17" i="9"/>
  <c r="CF17" i="9"/>
  <c r="CE17" i="9"/>
  <c r="CH17" i="9" s="1"/>
  <c r="CI17" i="9" s="1"/>
  <c r="CC17" i="9"/>
  <c r="CB17" i="9"/>
  <c r="CA17" i="9"/>
  <c r="CD17" i="9" s="1"/>
  <c r="BX17" i="9"/>
  <c r="BW17" i="9"/>
  <c r="BV17" i="9"/>
  <c r="BV25" i="9" s="1"/>
  <c r="BT17" i="9"/>
  <c r="BU17" i="9" s="1"/>
  <c r="BS17" i="9"/>
  <c r="BR17" i="9"/>
  <c r="BP17" i="9"/>
  <c r="BQ17" i="9" s="1"/>
  <c r="BO17" i="9"/>
  <c r="BN17" i="9"/>
  <c r="BN20" i="9" s="1"/>
  <c r="BM17" i="9"/>
  <c r="BL17" i="9"/>
  <c r="BK17" i="9"/>
  <c r="BJ17" i="9"/>
  <c r="BI17" i="9"/>
  <c r="BF17" i="9"/>
  <c r="BF25" i="9" s="1"/>
  <c r="BE17" i="9"/>
  <c r="BD17" i="9"/>
  <c r="BB17" i="9"/>
  <c r="BA17" i="9"/>
  <c r="AZ17" i="9"/>
  <c r="AW17" i="9"/>
  <c r="AV17" i="9"/>
  <c r="AU17" i="9"/>
  <c r="AX17" i="9" s="1"/>
  <c r="AS17" i="9"/>
  <c r="AR17" i="9"/>
  <c r="AQ17" i="9"/>
  <c r="AT17" i="9" s="1"/>
  <c r="AN17" i="9"/>
  <c r="AN25" i="9" s="1"/>
  <c r="AM17" i="9"/>
  <c r="AL17" i="9"/>
  <c r="AL20" i="9" s="1"/>
  <c r="AJ17" i="9"/>
  <c r="AJ25" i="9" s="1"/>
  <c r="AI17" i="9"/>
  <c r="AH17" i="9"/>
  <c r="AF17" i="9"/>
  <c r="AG17" i="9" s="1"/>
  <c r="AE17" i="9"/>
  <c r="AD17" i="9"/>
  <c r="AD20" i="9" s="1"/>
  <c r="AC17" i="9"/>
  <c r="AB17" i="9"/>
  <c r="AA17" i="9"/>
  <c r="Z17" i="9"/>
  <c r="Z25" i="9" s="1"/>
  <c r="Y17" i="9"/>
  <c r="V17" i="9"/>
  <c r="V20" i="9" s="1"/>
  <c r="U17" i="9"/>
  <c r="T17" i="9"/>
  <c r="T25" i="9" s="1"/>
  <c r="R17" i="9"/>
  <c r="Q17" i="9"/>
  <c r="P17" i="9"/>
  <c r="P25" i="9" s="1"/>
  <c r="M17" i="9"/>
  <c r="L17" i="9"/>
  <c r="L25" i="9" s="1"/>
  <c r="K17" i="9"/>
  <c r="N17" i="9" s="1"/>
  <c r="O17" i="9" s="1"/>
  <c r="I17" i="9"/>
  <c r="H17" i="9"/>
  <c r="H25" i="9" s="1"/>
  <c r="G17" i="9"/>
  <c r="J17" i="9" s="1"/>
  <c r="IZ16" i="9"/>
  <c r="IY16" i="9"/>
  <c r="IX16" i="9"/>
  <c r="IV16" i="9"/>
  <c r="IU16" i="9"/>
  <c r="IT16" i="9"/>
  <c r="IQ16" i="9"/>
  <c r="IP16" i="9"/>
  <c r="IO16" i="9"/>
  <c r="IM16" i="9"/>
  <c r="IL16" i="9"/>
  <c r="IK16" i="9"/>
  <c r="IH16" i="9"/>
  <c r="IG16" i="9"/>
  <c r="IF16" i="9"/>
  <c r="ID16" i="9"/>
  <c r="IC16" i="9"/>
  <c r="IB16" i="9"/>
  <c r="HY16" i="9"/>
  <c r="HX16" i="9"/>
  <c r="HW16" i="9"/>
  <c r="HU16" i="9"/>
  <c r="HT16" i="9"/>
  <c r="HS16" i="9"/>
  <c r="HP16" i="9"/>
  <c r="HO16" i="9"/>
  <c r="HN16" i="9"/>
  <c r="HL16" i="9"/>
  <c r="HK16" i="9"/>
  <c r="HJ16" i="9"/>
  <c r="HG16" i="9"/>
  <c r="HF16" i="9"/>
  <c r="HE16" i="9"/>
  <c r="HC16" i="9"/>
  <c r="HB16" i="9"/>
  <c r="HA16" i="9"/>
  <c r="GX16" i="9"/>
  <c r="GW16" i="9"/>
  <c r="GV16" i="9"/>
  <c r="GT16" i="9"/>
  <c r="GS16" i="9"/>
  <c r="GR16" i="9"/>
  <c r="GO16" i="9"/>
  <c r="GN16" i="9"/>
  <c r="GM16" i="9"/>
  <c r="GK16" i="9"/>
  <c r="GJ16" i="9"/>
  <c r="GI16" i="9"/>
  <c r="GF16" i="9"/>
  <c r="GE16" i="9"/>
  <c r="GD16" i="9"/>
  <c r="GB16" i="9"/>
  <c r="GA16" i="9"/>
  <c r="FZ16" i="9"/>
  <c r="FW16" i="9"/>
  <c r="FV16" i="9"/>
  <c r="FU16" i="9"/>
  <c r="FS16" i="9"/>
  <c r="FR16" i="9"/>
  <c r="FQ16" i="9"/>
  <c r="FN16" i="9"/>
  <c r="FM16" i="9"/>
  <c r="FL16" i="9"/>
  <c r="FJ16" i="9"/>
  <c r="FI16" i="9"/>
  <c r="FH16" i="9"/>
  <c r="FE16" i="9"/>
  <c r="FD16" i="9"/>
  <c r="FC16" i="9"/>
  <c r="FA16" i="9"/>
  <c r="EZ16" i="9"/>
  <c r="EY16" i="9"/>
  <c r="EV16" i="9"/>
  <c r="EU16" i="9"/>
  <c r="ET16" i="9"/>
  <c r="ER16" i="9"/>
  <c r="EQ16" i="9"/>
  <c r="EP16" i="9"/>
  <c r="DX16" i="9"/>
  <c r="DR16" i="9"/>
  <c r="DN16" i="9"/>
  <c r="DS16" i="9" s="1"/>
  <c r="DJ16" i="9"/>
  <c r="DI16" i="9"/>
  <c r="DE16" i="9"/>
  <c r="CZ16" i="9"/>
  <c r="DA16" i="9" s="1"/>
  <c r="CV16" i="9"/>
  <c r="CQ16" i="9"/>
  <c r="CR16" i="9" s="1"/>
  <c r="CM16" i="9"/>
  <c r="CH16" i="9"/>
  <c r="CD16" i="9"/>
  <c r="CI16" i="9" s="1"/>
  <c r="BZ16" i="9"/>
  <c r="BY16" i="9"/>
  <c r="BU16" i="9"/>
  <c r="BP16" i="9"/>
  <c r="BQ16" i="9" s="1"/>
  <c r="BL16" i="9"/>
  <c r="BG16" i="9"/>
  <c r="BH16" i="9" s="1"/>
  <c r="BC16" i="9"/>
  <c r="AX16" i="9"/>
  <c r="AT16" i="9"/>
  <c r="AY16" i="9" s="1"/>
  <c r="AP16" i="9"/>
  <c r="AO16" i="9"/>
  <c r="AK16" i="9"/>
  <c r="AF16" i="9"/>
  <c r="AG16" i="9" s="1"/>
  <c r="AB16" i="9"/>
  <c r="W16" i="9"/>
  <c r="X16" i="9" s="1"/>
  <c r="S16" i="9"/>
  <c r="N16" i="9"/>
  <c r="J16" i="9"/>
  <c r="O16" i="9" s="1"/>
  <c r="IZ15" i="9"/>
  <c r="IY15" i="9"/>
  <c r="IX15" i="9"/>
  <c r="IV15" i="9"/>
  <c r="IU15" i="9"/>
  <c r="IT15" i="9"/>
  <c r="IQ15" i="9"/>
  <c r="IP15" i="9"/>
  <c r="IO15" i="9"/>
  <c r="IM15" i="9"/>
  <c r="IL15" i="9"/>
  <c r="IK15" i="9"/>
  <c r="IH15" i="9"/>
  <c r="IG15" i="9"/>
  <c r="IF15" i="9"/>
  <c r="ID15" i="9"/>
  <c r="IC15" i="9"/>
  <c r="IB15" i="9"/>
  <c r="HY15" i="9"/>
  <c r="HX15" i="9"/>
  <c r="HW15" i="9"/>
  <c r="HU15" i="9"/>
  <c r="HT15" i="9"/>
  <c r="HS15" i="9"/>
  <c r="HP15" i="9"/>
  <c r="HO15" i="9"/>
  <c r="HN15" i="9"/>
  <c r="HL15" i="9"/>
  <c r="HK15" i="9"/>
  <c r="HJ15" i="9"/>
  <c r="HG15" i="9"/>
  <c r="HF15" i="9"/>
  <c r="HE15" i="9"/>
  <c r="HC15" i="9"/>
  <c r="HB15" i="9"/>
  <c r="HA15" i="9"/>
  <c r="GX15" i="9"/>
  <c r="GW15" i="9"/>
  <c r="GV15" i="9"/>
  <c r="GT15" i="9"/>
  <c r="GS15" i="9"/>
  <c r="GR15" i="9"/>
  <c r="GO15" i="9"/>
  <c r="GN15" i="9"/>
  <c r="GM15" i="9"/>
  <c r="GK15" i="9"/>
  <c r="GJ15" i="9"/>
  <c r="GI15" i="9"/>
  <c r="GF15" i="9"/>
  <c r="GE15" i="9"/>
  <c r="GD15" i="9"/>
  <c r="GB15" i="9"/>
  <c r="GA15" i="9"/>
  <c r="FZ15" i="9"/>
  <c r="FW15" i="9"/>
  <c r="FV15" i="9"/>
  <c r="FU15" i="9"/>
  <c r="FS15" i="9"/>
  <c r="FR15" i="9"/>
  <c r="FQ15" i="9"/>
  <c r="FN15" i="9"/>
  <c r="FM15" i="9"/>
  <c r="FL15" i="9"/>
  <c r="FJ15" i="9"/>
  <c r="FI15" i="9"/>
  <c r="FH15" i="9"/>
  <c r="FE15" i="9"/>
  <c r="FD15" i="9"/>
  <c r="FC15" i="9"/>
  <c r="FA15" i="9"/>
  <c r="EZ15" i="9"/>
  <c r="EY15" i="9"/>
  <c r="EV15" i="9"/>
  <c r="EU15" i="9"/>
  <c r="ET15" i="9"/>
  <c r="ER15" i="9"/>
  <c r="EQ15" i="9"/>
  <c r="EP15" i="9"/>
  <c r="DX15" i="9" s="1"/>
  <c r="DR15" i="9"/>
  <c r="DS15" i="9" s="1"/>
  <c r="DN15" i="9"/>
  <c r="DI15" i="9"/>
  <c r="DJ15" i="9" s="1"/>
  <c r="DE15" i="9"/>
  <c r="CZ15" i="9"/>
  <c r="CV15" i="9"/>
  <c r="DA15" i="9" s="1"/>
  <c r="CR15" i="9"/>
  <c r="CQ15" i="9"/>
  <c r="CM15" i="9"/>
  <c r="CH15" i="9"/>
  <c r="CI15" i="9" s="1"/>
  <c r="CD15" i="9"/>
  <c r="BY15" i="9"/>
  <c r="BZ15" i="9" s="1"/>
  <c r="BU15" i="9"/>
  <c r="BP15" i="9"/>
  <c r="BL15" i="9"/>
  <c r="BQ15" i="9" s="1"/>
  <c r="BH15" i="9"/>
  <c r="BG15" i="9"/>
  <c r="BC15" i="9"/>
  <c r="AX15" i="9"/>
  <c r="AY15" i="9" s="1"/>
  <c r="AT15" i="9"/>
  <c r="AO15" i="9"/>
  <c r="AP15" i="9" s="1"/>
  <c r="AK15" i="9"/>
  <c r="AF15" i="9"/>
  <c r="AB15" i="9"/>
  <c r="AG15" i="9" s="1"/>
  <c r="X15" i="9"/>
  <c r="W15" i="9"/>
  <c r="S15" i="9"/>
  <c r="N15" i="9"/>
  <c r="O15" i="9" s="1"/>
  <c r="J15" i="9"/>
  <c r="IZ14" i="9"/>
  <c r="IY14" i="9"/>
  <c r="IX14" i="9"/>
  <c r="IV14" i="9"/>
  <c r="IU14" i="9"/>
  <c r="IT14" i="9"/>
  <c r="IQ14" i="9"/>
  <c r="IP14" i="9"/>
  <c r="IO14" i="9"/>
  <c r="IM14" i="9"/>
  <c r="IL14" i="9"/>
  <c r="IK14" i="9"/>
  <c r="IH14" i="9"/>
  <c r="IG14" i="9"/>
  <c r="IF14" i="9"/>
  <c r="ID14" i="9"/>
  <c r="IC14" i="9"/>
  <c r="IB14" i="9"/>
  <c r="HY14" i="9"/>
  <c r="HX14" i="9"/>
  <c r="HW14" i="9"/>
  <c r="HU14" i="9"/>
  <c r="HT14" i="9"/>
  <c r="HS14" i="9"/>
  <c r="HP14" i="9"/>
  <c r="HO14" i="9"/>
  <c r="HN14" i="9"/>
  <c r="HL14" i="9"/>
  <c r="HK14" i="9"/>
  <c r="HJ14" i="9"/>
  <c r="HG14" i="9"/>
  <c r="HF14" i="9"/>
  <c r="HE14" i="9"/>
  <c r="HC14" i="9"/>
  <c r="HB14" i="9"/>
  <c r="HA14" i="9"/>
  <c r="GX14" i="9"/>
  <c r="GW14" i="9"/>
  <c r="GV14" i="9"/>
  <c r="GT14" i="9"/>
  <c r="GS14" i="9"/>
  <c r="GR14" i="9"/>
  <c r="GO14" i="9"/>
  <c r="GN14" i="9"/>
  <c r="GM14" i="9"/>
  <c r="GK14" i="9"/>
  <c r="GJ14" i="9"/>
  <c r="GI14" i="9"/>
  <c r="GF14" i="9"/>
  <c r="GE14" i="9"/>
  <c r="GD14" i="9"/>
  <c r="GB14" i="9"/>
  <c r="GA14" i="9"/>
  <c r="FZ14" i="9"/>
  <c r="FW14" i="9"/>
  <c r="FV14" i="9"/>
  <c r="FU14" i="9"/>
  <c r="FS14" i="9"/>
  <c r="FR14" i="9"/>
  <c r="FQ14" i="9"/>
  <c r="FN14" i="9"/>
  <c r="FM14" i="9"/>
  <c r="FL14" i="9"/>
  <c r="FJ14" i="9"/>
  <c r="FI14" i="9"/>
  <c r="FH14" i="9"/>
  <c r="FE14" i="9"/>
  <c r="FD14" i="9"/>
  <c r="FC14" i="9"/>
  <c r="FA14" i="9"/>
  <c r="EZ14" i="9"/>
  <c r="EY14" i="9"/>
  <c r="EV14" i="9"/>
  <c r="EU14" i="9"/>
  <c r="ET14" i="9"/>
  <c r="ER14" i="9"/>
  <c r="EQ14" i="9"/>
  <c r="EP14" i="9"/>
  <c r="DX14" i="9"/>
  <c r="DR14" i="9"/>
  <c r="DN14" i="9"/>
  <c r="DS14" i="9" s="1"/>
  <c r="DJ14" i="9"/>
  <c r="DI14" i="9"/>
  <c r="DE14" i="9"/>
  <c r="CZ14" i="9"/>
  <c r="DA14" i="9" s="1"/>
  <c r="CV14" i="9"/>
  <c r="CQ14" i="9"/>
  <c r="CR14" i="9" s="1"/>
  <c r="CM14" i="9"/>
  <c r="CH14" i="9"/>
  <c r="CD14" i="9"/>
  <c r="CI14" i="9" s="1"/>
  <c r="BZ14" i="9"/>
  <c r="BY14" i="9"/>
  <c r="BU14" i="9"/>
  <c r="BP14" i="9"/>
  <c r="BQ14" i="9" s="1"/>
  <c r="BL14" i="9"/>
  <c r="BG14" i="9"/>
  <c r="BH14" i="9" s="1"/>
  <c r="BC14" i="9"/>
  <c r="AX14" i="9"/>
  <c r="AT14" i="9"/>
  <c r="AY14" i="9" s="1"/>
  <c r="AP14" i="9"/>
  <c r="AO14" i="9"/>
  <c r="AK14" i="9"/>
  <c r="AF14" i="9"/>
  <c r="AG14" i="9" s="1"/>
  <c r="AB14" i="9"/>
  <c r="W14" i="9"/>
  <c r="X14" i="9" s="1"/>
  <c r="S14" i="9"/>
  <c r="N14" i="9"/>
  <c r="J14" i="9"/>
  <c r="O14" i="9" s="1"/>
  <c r="IZ13" i="9"/>
  <c r="IY13" i="9"/>
  <c r="IX13" i="9"/>
  <c r="IQ13" i="9"/>
  <c r="IP13" i="9"/>
  <c r="IO13" i="9"/>
  <c r="IH13" i="9"/>
  <c r="IG13" i="9"/>
  <c r="IF13" i="9"/>
  <c r="HY13" i="9"/>
  <c r="HX13" i="9"/>
  <c r="HW13" i="9"/>
  <c r="HP13" i="9"/>
  <c r="HO13" i="9"/>
  <c r="HN13" i="9"/>
  <c r="HG13" i="9"/>
  <c r="HF13" i="9"/>
  <c r="HE13" i="9"/>
  <c r="GX13" i="9"/>
  <c r="GW13" i="9"/>
  <c r="GV13" i="9"/>
  <c r="GO13" i="9"/>
  <c r="GN13" i="9"/>
  <c r="GM13" i="9"/>
  <c r="FW13" i="9"/>
  <c r="FV13" i="9"/>
  <c r="FU13" i="9"/>
  <c r="FN13" i="9"/>
  <c r="FM13" i="9"/>
  <c r="FL13" i="9"/>
  <c r="FE13" i="9"/>
  <c r="FD13" i="9"/>
  <c r="FC13" i="9"/>
  <c r="EV13" i="9"/>
  <c r="EU13" i="9"/>
  <c r="ET13" i="9"/>
  <c r="DX13" i="9"/>
  <c r="DS13" i="9"/>
  <c r="DR13" i="9"/>
  <c r="DI13" i="9"/>
  <c r="DJ13" i="9" s="1"/>
  <c r="DA13" i="9"/>
  <c r="CZ13" i="9"/>
  <c r="CQ13" i="9"/>
  <c r="CR13" i="9" s="1"/>
  <c r="CI13" i="9"/>
  <c r="CH13" i="9"/>
  <c r="BY13" i="9"/>
  <c r="BZ13" i="9" s="1"/>
  <c r="BQ13" i="9"/>
  <c r="BP13" i="9"/>
  <c r="BG13" i="9"/>
  <c r="BH13" i="9" s="1"/>
  <c r="AY13" i="9"/>
  <c r="AX13" i="9"/>
  <c r="AO13" i="9"/>
  <c r="AP13" i="9" s="1"/>
  <c r="AG13" i="9"/>
  <c r="AF13" i="9"/>
  <c r="W13" i="9"/>
  <c r="X13" i="9" s="1"/>
  <c r="O13" i="9"/>
  <c r="N13" i="9"/>
  <c r="IZ12" i="9"/>
  <c r="IY12" i="9"/>
  <c r="IX12" i="9"/>
  <c r="IV12" i="9"/>
  <c r="IU12" i="9"/>
  <c r="IT12" i="9"/>
  <c r="IQ12" i="9"/>
  <c r="IP12" i="9"/>
  <c r="IO12" i="9"/>
  <c r="IM12" i="9"/>
  <c r="IL12" i="9"/>
  <c r="IK12" i="9"/>
  <c r="IH12" i="9"/>
  <c r="IG12" i="9"/>
  <c r="IF12" i="9"/>
  <c r="ID12" i="9"/>
  <c r="IC12" i="9"/>
  <c r="IB12" i="9"/>
  <c r="HY12" i="9"/>
  <c r="HX12" i="9"/>
  <c r="HW12" i="9"/>
  <c r="HU12" i="9"/>
  <c r="HT12" i="9"/>
  <c r="HS12" i="9"/>
  <c r="HP12" i="9"/>
  <c r="HO12" i="9"/>
  <c r="HN12" i="9"/>
  <c r="HL12" i="9"/>
  <c r="HK12" i="9"/>
  <c r="HJ12" i="9"/>
  <c r="HG12" i="9"/>
  <c r="HF12" i="9"/>
  <c r="HE12" i="9"/>
  <c r="HC12" i="9"/>
  <c r="HB12" i="9"/>
  <c r="HA12" i="9"/>
  <c r="GX12" i="9"/>
  <c r="GW12" i="9"/>
  <c r="GV12" i="9"/>
  <c r="GT12" i="9"/>
  <c r="GS12" i="9"/>
  <c r="GR12" i="9"/>
  <c r="GO12" i="9"/>
  <c r="GN12" i="9"/>
  <c r="GM12" i="9"/>
  <c r="GK12" i="9"/>
  <c r="GJ12" i="9"/>
  <c r="GI12" i="9"/>
  <c r="FW12" i="9"/>
  <c r="FV12" i="9"/>
  <c r="FU12" i="9"/>
  <c r="FS12" i="9"/>
  <c r="FR12" i="9"/>
  <c r="FQ12" i="9"/>
  <c r="FN12" i="9"/>
  <c r="FM12" i="9"/>
  <c r="FL12" i="9"/>
  <c r="FJ12" i="9"/>
  <c r="FI12" i="9"/>
  <c r="FH12" i="9"/>
  <c r="FE12" i="9"/>
  <c r="FD12" i="9"/>
  <c r="FC12" i="9"/>
  <c r="FA12" i="9"/>
  <c r="EZ12" i="9"/>
  <c r="EY12" i="9"/>
  <c r="EV12" i="9"/>
  <c r="EU12" i="9"/>
  <c r="ET12" i="9"/>
  <c r="ER12" i="9"/>
  <c r="DX12" i="9" s="1"/>
  <c r="EQ12" i="9"/>
  <c r="EP12" i="9"/>
  <c r="DS12" i="9"/>
  <c r="DR12" i="9"/>
  <c r="DN12" i="9"/>
  <c r="DI12" i="9"/>
  <c r="DJ12" i="9" s="1"/>
  <c r="DE12" i="9"/>
  <c r="CZ12" i="9"/>
  <c r="DA12" i="9" s="1"/>
  <c r="CV12" i="9"/>
  <c r="CQ12" i="9"/>
  <c r="CM12" i="9"/>
  <c r="CR12" i="9" s="1"/>
  <c r="CI12" i="9"/>
  <c r="CH12" i="9"/>
  <c r="CD12" i="9"/>
  <c r="BY12" i="9"/>
  <c r="BZ12" i="9" s="1"/>
  <c r="BU12" i="9"/>
  <c r="BP12" i="9"/>
  <c r="BQ12" i="9" s="1"/>
  <c r="BL12" i="9"/>
  <c r="BG12" i="9"/>
  <c r="BC12" i="9"/>
  <c r="BH12" i="9" s="1"/>
  <c r="AY12" i="9"/>
  <c r="AX12" i="9"/>
  <c r="AT12" i="9"/>
  <c r="AO12" i="9"/>
  <c r="AP12" i="9" s="1"/>
  <c r="AK12" i="9"/>
  <c r="AF12" i="9"/>
  <c r="AG12" i="9" s="1"/>
  <c r="AB12" i="9"/>
  <c r="W12" i="9"/>
  <c r="S12" i="9"/>
  <c r="X12" i="9" s="1"/>
  <c r="O12" i="9"/>
  <c r="N12" i="9"/>
  <c r="J12" i="9"/>
  <c r="IZ11" i="9"/>
  <c r="IY11" i="9"/>
  <c r="IX11" i="9"/>
  <c r="IV11" i="9"/>
  <c r="IU11" i="9"/>
  <c r="IT11" i="9"/>
  <c r="IQ11" i="9"/>
  <c r="IP11" i="9"/>
  <c r="IO11" i="9"/>
  <c r="IM11" i="9"/>
  <c r="IL11" i="9"/>
  <c r="IK11" i="9"/>
  <c r="IH11" i="9"/>
  <c r="IG11" i="9"/>
  <c r="IF11" i="9"/>
  <c r="ID11" i="9"/>
  <c r="IC11" i="9"/>
  <c r="IB11" i="9"/>
  <c r="HY11" i="9"/>
  <c r="HX11" i="9"/>
  <c r="HW11" i="9"/>
  <c r="HU11" i="9"/>
  <c r="HT11" i="9"/>
  <c r="HS11" i="9"/>
  <c r="HP11" i="9"/>
  <c r="HO11" i="9"/>
  <c r="HN11" i="9"/>
  <c r="HL11" i="9"/>
  <c r="HK11" i="9"/>
  <c r="HJ11" i="9"/>
  <c r="HG11" i="9"/>
  <c r="HF11" i="9"/>
  <c r="HE11" i="9"/>
  <c r="HC11" i="9"/>
  <c r="HB11" i="9"/>
  <c r="HA11" i="9"/>
  <c r="GX11" i="9"/>
  <c r="GW11" i="9"/>
  <c r="GV11" i="9"/>
  <c r="GT11" i="9"/>
  <c r="GS11" i="9"/>
  <c r="GR11" i="9"/>
  <c r="GO11" i="9"/>
  <c r="GN11" i="9"/>
  <c r="GM11" i="9"/>
  <c r="GK11" i="9"/>
  <c r="GJ11" i="9"/>
  <c r="GI11" i="9"/>
  <c r="FW11" i="9"/>
  <c r="FV11" i="9"/>
  <c r="FU11" i="9"/>
  <c r="FS11" i="9"/>
  <c r="FR11" i="9"/>
  <c r="FQ11" i="9"/>
  <c r="FN11" i="9"/>
  <c r="FM11" i="9"/>
  <c r="FL11" i="9"/>
  <c r="FJ11" i="9"/>
  <c r="FI11" i="9"/>
  <c r="FH11" i="9"/>
  <c r="FE11" i="9"/>
  <c r="FD11" i="9"/>
  <c r="FC11" i="9"/>
  <c r="FA11" i="9"/>
  <c r="EZ11" i="9"/>
  <c r="EY11" i="9"/>
  <c r="EV11" i="9"/>
  <c r="EU11" i="9"/>
  <c r="ET11" i="9"/>
  <c r="ER11" i="9"/>
  <c r="DX11" i="9" s="1"/>
  <c r="EQ11" i="9"/>
  <c r="EP11" i="9"/>
  <c r="DS11" i="9"/>
  <c r="DR11" i="9"/>
  <c r="DN11" i="9"/>
  <c r="DI11" i="9"/>
  <c r="DJ11" i="9" s="1"/>
  <c r="DE11" i="9"/>
  <c r="CZ11" i="9"/>
  <c r="DA11" i="9" s="1"/>
  <c r="CV11" i="9"/>
  <c r="CQ11" i="9"/>
  <c r="CM11" i="9"/>
  <c r="CR11" i="9" s="1"/>
  <c r="CI11" i="9"/>
  <c r="CH11" i="9"/>
  <c r="CD11" i="9"/>
  <c r="BY11" i="9"/>
  <c r="BZ11" i="9" s="1"/>
  <c r="BU11" i="9"/>
  <c r="BP11" i="9"/>
  <c r="BQ11" i="9" s="1"/>
  <c r="BL11" i="9"/>
  <c r="BG11" i="9"/>
  <c r="BC11" i="9"/>
  <c r="BH11" i="9" s="1"/>
  <c r="AY11" i="9"/>
  <c r="AX11" i="9"/>
  <c r="AT11" i="9"/>
  <c r="AO11" i="9"/>
  <c r="AP11" i="9" s="1"/>
  <c r="AK11" i="9"/>
  <c r="AF11" i="9"/>
  <c r="AG11" i="9" s="1"/>
  <c r="AB11" i="9"/>
  <c r="W11" i="9"/>
  <c r="S11" i="9"/>
  <c r="X11" i="9" s="1"/>
  <c r="O11" i="9"/>
  <c r="N11" i="9"/>
  <c r="J11" i="9"/>
  <c r="IZ10" i="9"/>
  <c r="IY10" i="9"/>
  <c r="IX10" i="9"/>
  <c r="IV10" i="9"/>
  <c r="IU10" i="9"/>
  <c r="IT10" i="9"/>
  <c r="IQ10" i="9"/>
  <c r="IP10" i="9"/>
  <c r="IO10" i="9"/>
  <c r="IM10" i="9"/>
  <c r="IL10" i="9"/>
  <c r="IK10" i="9"/>
  <c r="IH10" i="9"/>
  <c r="IG10" i="9"/>
  <c r="IF10" i="9"/>
  <c r="ID10" i="9"/>
  <c r="IC10" i="9"/>
  <c r="IB10" i="9"/>
  <c r="HY10" i="9"/>
  <c r="HX10" i="9"/>
  <c r="HW10" i="9"/>
  <c r="HU10" i="9"/>
  <c r="HT10" i="9"/>
  <c r="HS10" i="9"/>
  <c r="HP10" i="9"/>
  <c r="HO10" i="9"/>
  <c r="HN10" i="9"/>
  <c r="HL10" i="9"/>
  <c r="HK10" i="9"/>
  <c r="HJ10" i="9"/>
  <c r="HG10" i="9"/>
  <c r="HF10" i="9"/>
  <c r="HE10" i="9"/>
  <c r="HC10" i="9"/>
  <c r="HB10" i="9"/>
  <c r="HA10" i="9"/>
  <c r="GX10" i="9"/>
  <c r="GW10" i="9"/>
  <c r="GV10" i="9"/>
  <c r="GT10" i="9"/>
  <c r="GS10" i="9"/>
  <c r="GR10" i="9"/>
  <c r="GO10" i="9"/>
  <c r="GN10" i="9"/>
  <c r="GM10" i="9"/>
  <c r="GK10" i="9"/>
  <c r="GJ10" i="9"/>
  <c r="GI10" i="9"/>
  <c r="FW10" i="9"/>
  <c r="FV10" i="9"/>
  <c r="FU10" i="9"/>
  <c r="FS10" i="9"/>
  <c r="FR10" i="9"/>
  <c r="FQ10" i="9"/>
  <c r="FN10" i="9"/>
  <c r="FM10" i="9"/>
  <c r="FL10" i="9"/>
  <c r="FJ10" i="9"/>
  <c r="FI10" i="9"/>
  <c r="FH10" i="9"/>
  <c r="FE10" i="9"/>
  <c r="FD10" i="9"/>
  <c r="FC10" i="9"/>
  <c r="FA10" i="9"/>
  <c r="EZ10" i="9"/>
  <c r="EY10" i="9"/>
  <c r="EV10" i="9"/>
  <c r="EU10" i="9"/>
  <c r="ET10" i="9"/>
  <c r="ER10" i="9"/>
  <c r="DX10" i="9" s="1"/>
  <c r="EQ10" i="9"/>
  <c r="EP10" i="9"/>
  <c r="DS10" i="9"/>
  <c r="DR10" i="9"/>
  <c r="DN10" i="9"/>
  <c r="DI10" i="9"/>
  <c r="DJ10" i="9" s="1"/>
  <c r="DE10" i="9"/>
  <c r="CZ10" i="9"/>
  <c r="DA10" i="9" s="1"/>
  <c r="CV10" i="9"/>
  <c r="CQ10" i="9"/>
  <c r="CM10" i="9"/>
  <c r="CR10" i="9" s="1"/>
  <c r="CI10" i="9"/>
  <c r="CH10" i="9"/>
  <c r="CD10" i="9"/>
  <c r="BY10" i="9"/>
  <c r="BZ10" i="9" s="1"/>
  <c r="BU10" i="9"/>
  <c r="BP10" i="9"/>
  <c r="BQ10" i="9" s="1"/>
  <c r="BL10" i="9"/>
  <c r="BG10" i="9"/>
  <c r="BC10" i="9"/>
  <c r="BH10" i="9" s="1"/>
  <c r="AY10" i="9"/>
  <c r="AX10" i="9"/>
  <c r="AT10" i="9"/>
  <c r="AO10" i="9"/>
  <c r="AP10" i="9" s="1"/>
  <c r="AK10" i="9"/>
  <c r="AF10" i="9"/>
  <c r="AG10" i="9" s="1"/>
  <c r="AB10" i="9"/>
  <c r="W10" i="9"/>
  <c r="S10" i="9"/>
  <c r="X10" i="9" s="1"/>
  <c r="O10" i="9"/>
  <c r="N10" i="9"/>
  <c r="J10" i="9"/>
  <c r="EM1" i="9"/>
  <c r="DS1" i="9"/>
  <c r="AY17" i="9" l="1"/>
  <c r="DS17" i="9"/>
  <c r="AV25" i="9"/>
  <c r="AV20" i="9"/>
  <c r="BX25" i="9"/>
  <c r="BX20" i="9"/>
  <c r="CJ25" i="9"/>
  <c r="CJ20" i="9"/>
  <c r="CM20" i="9" s="1"/>
  <c r="DD25" i="9"/>
  <c r="DD20" i="9"/>
  <c r="DP25" i="9"/>
  <c r="DP20" i="9"/>
  <c r="AK25" i="9"/>
  <c r="I25" i="9"/>
  <c r="I20" i="9"/>
  <c r="M25" i="9"/>
  <c r="M20" i="9"/>
  <c r="Q25" i="9"/>
  <c r="S25" i="9" s="1"/>
  <c r="Q20" i="9"/>
  <c r="U25" i="9"/>
  <c r="U20" i="9"/>
  <c r="Y25" i="9"/>
  <c r="Y20" i="9"/>
  <c r="AC25" i="9"/>
  <c r="AC20" i="9"/>
  <c r="AF20" i="9" s="1"/>
  <c r="AK17" i="9"/>
  <c r="AO17" i="9"/>
  <c r="AP17" i="9" s="1"/>
  <c r="AS25" i="9"/>
  <c r="AS20" i="9"/>
  <c r="AW25" i="9"/>
  <c r="AW20" i="9"/>
  <c r="BA25" i="9"/>
  <c r="BA20" i="9"/>
  <c r="BE25" i="9"/>
  <c r="BE20" i="9"/>
  <c r="BI25" i="9"/>
  <c r="BI20" i="9"/>
  <c r="BL20" i="9" s="1"/>
  <c r="BM25" i="9"/>
  <c r="BM20" i="9"/>
  <c r="BY17" i="9"/>
  <c r="BZ17" i="9" s="1"/>
  <c r="CC25" i="9"/>
  <c r="CC20" i="9"/>
  <c r="CG25" i="9"/>
  <c r="CG20" i="9"/>
  <c r="CK25" i="9"/>
  <c r="CK20" i="9"/>
  <c r="CO25" i="9"/>
  <c r="CO20" i="9"/>
  <c r="CS25" i="9"/>
  <c r="CV25" i="9" s="1"/>
  <c r="CS20" i="9"/>
  <c r="CW25" i="9"/>
  <c r="CW20" i="9"/>
  <c r="CZ20" i="9" s="1"/>
  <c r="DE17" i="9"/>
  <c r="DJ17" i="9" s="1"/>
  <c r="DM25" i="9"/>
  <c r="DM20" i="9"/>
  <c r="DQ25" i="9"/>
  <c r="DQ20" i="9"/>
  <c r="L20" i="9"/>
  <c r="T20" i="9"/>
  <c r="AJ20" i="9"/>
  <c r="DX26" i="9"/>
  <c r="DX35" i="9"/>
  <c r="AZ25" i="9"/>
  <c r="AZ20" i="9"/>
  <c r="BT25" i="9"/>
  <c r="BT20" i="9"/>
  <c r="BU20" i="9" s="1"/>
  <c r="CF25" i="9"/>
  <c r="CF20" i="9"/>
  <c r="DH25" i="9"/>
  <c r="DH20" i="9"/>
  <c r="DI20" i="9" s="1"/>
  <c r="DX44" i="9"/>
  <c r="W25" i="9"/>
  <c r="AR25" i="9"/>
  <c r="AR20" i="9"/>
  <c r="BD25" i="9"/>
  <c r="BG25" i="9" s="1"/>
  <c r="BD20" i="9"/>
  <c r="BG20" i="9" s="1"/>
  <c r="CB25" i="9"/>
  <c r="CB20" i="9"/>
  <c r="CN25" i="9"/>
  <c r="CQ25" i="9" s="1"/>
  <c r="CN20" i="9"/>
  <c r="CQ20" i="9" s="1"/>
  <c r="CR20" i="9" s="1"/>
  <c r="DL25" i="9"/>
  <c r="DL20" i="9"/>
  <c r="G25" i="9"/>
  <c r="J25" i="9" s="1"/>
  <c r="G20" i="9"/>
  <c r="K25" i="9"/>
  <c r="N25" i="9" s="1"/>
  <c r="K20" i="9"/>
  <c r="S17" i="9"/>
  <c r="W17" i="9"/>
  <c r="AA25" i="9"/>
  <c r="AA20" i="9"/>
  <c r="AE25" i="9"/>
  <c r="AE20" i="9"/>
  <c r="AI25" i="9"/>
  <c r="AI20" i="9"/>
  <c r="AK20" i="9" s="1"/>
  <c r="AM25" i="9"/>
  <c r="AO25" i="9" s="1"/>
  <c r="AP25" i="9" s="1"/>
  <c r="AM20" i="9"/>
  <c r="AQ25" i="9"/>
  <c r="AT25" i="9" s="1"/>
  <c r="AQ20" i="9"/>
  <c r="AU25" i="9"/>
  <c r="AX25" i="9" s="1"/>
  <c r="AY25" i="9" s="1"/>
  <c r="AU20" i="9"/>
  <c r="BC17" i="9"/>
  <c r="BG17" i="9"/>
  <c r="BH17" i="9" s="1"/>
  <c r="BK25" i="9"/>
  <c r="BK20" i="9"/>
  <c r="BO25" i="9"/>
  <c r="BO20" i="9"/>
  <c r="BS25" i="9"/>
  <c r="BU25" i="9" s="1"/>
  <c r="BS20" i="9"/>
  <c r="BW25" i="9"/>
  <c r="BY25" i="9" s="1"/>
  <c r="BZ25" i="9" s="1"/>
  <c r="BW20" i="9"/>
  <c r="BY20" i="9" s="1"/>
  <c r="BZ20" i="9" s="1"/>
  <c r="CA25" i="9"/>
  <c r="CD25" i="9" s="1"/>
  <c r="CA20" i="9"/>
  <c r="CE25" i="9"/>
  <c r="CH25" i="9" s="1"/>
  <c r="CE20" i="9"/>
  <c r="CH20" i="9" s="1"/>
  <c r="CM17" i="9"/>
  <c r="CQ17" i="9"/>
  <c r="CU25" i="9"/>
  <c r="CU20" i="9"/>
  <c r="CY25" i="9"/>
  <c r="CY20" i="9"/>
  <c r="DC25" i="9"/>
  <c r="DE25" i="9" s="1"/>
  <c r="DC20" i="9"/>
  <c r="DE20" i="9" s="1"/>
  <c r="DG25" i="9"/>
  <c r="DI25" i="9" s="1"/>
  <c r="DG20" i="9"/>
  <c r="DK25" i="9"/>
  <c r="DN25" i="9" s="1"/>
  <c r="DK20" i="9"/>
  <c r="DN20" i="9" s="1"/>
  <c r="DO25" i="9"/>
  <c r="DR25" i="9" s="1"/>
  <c r="DS25" i="9" s="1"/>
  <c r="DO20" i="9"/>
  <c r="H20" i="9"/>
  <c r="P20" i="9"/>
  <c r="S20" i="9" s="1"/>
  <c r="AN20" i="9"/>
  <c r="AO20" i="9" s="1"/>
  <c r="DX22" i="9"/>
  <c r="DX29" i="9"/>
  <c r="AP20" i="9" l="1"/>
  <c r="DJ25" i="9"/>
  <c r="DJ20" i="9"/>
  <c r="CI25" i="9"/>
  <c r="O25" i="9"/>
  <c r="BC20" i="9"/>
  <c r="W20" i="9"/>
  <c r="X20" i="9" s="1"/>
  <c r="CZ25" i="9"/>
  <c r="DA25" i="9" s="1"/>
  <c r="BP20" i="9"/>
  <c r="BQ20" i="9" s="1"/>
  <c r="AB20" i="9"/>
  <c r="AG20" i="9" s="1"/>
  <c r="CM25" i="9"/>
  <c r="DR20" i="9"/>
  <c r="DS20" i="9" s="1"/>
  <c r="CR17" i="9"/>
  <c r="CD20" i="9"/>
  <c r="CI20" i="9" s="1"/>
  <c r="AX20" i="9"/>
  <c r="X17" i="9"/>
  <c r="J20" i="9"/>
  <c r="BC25" i="9"/>
  <c r="BH25" i="9" s="1"/>
  <c r="CV20" i="9"/>
  <c r="BP25" i="9"/>
  <c r="BQ25" i="9" s="1"/>
  <c r="AB25" i="9"/>
  <c r="BH20" i="9"/>
  <c r="X25" i="9"/>
  <c r="AT20" i="9"/>
  <c r="N20" i="9"/>
  <c r="CR25" i="9"/>
  <c r="DA20" i="9"/>
  <c r="BL25" i="9"/>
  <c r="AF25" i="9"/>
  <c r="AG25" i="9" l="1"/>
  <c r="O20" i="9"/>
  <c r="AY20" i="9"/>
  <c r="B119" i="8" l="1"/>
  <c r="C118" i="8"/>
  <c r="BA105" i="8"/>
  <c r="AZ105" i="8"/>
  <c r="AY105" i="8"/>
  <c r="AX105" i="8"/>
  <c r="AW105" i="8"/>
  <c r="BB105" i="8" s="1"/>
  <c r="AU105" i="8"/>
  <c r="AT105" i="8"/>
  <c r="AS105" i="8"/>
  <c r="AR105" i="8"/>
  <c r="AV105" i="8" s="1"/>
  <c r="AQ105" i="8"/>
  <c r="AO105" i="8"/>
  <c r="AN105" i="8"/>
  <c r="AM105" i="8"/>
  <c r="AL105" i="8"/>
  <c r="AK105" i="8"/>
  <c r="AP105" i="8" s="1"/>
  <c r="AI105" i="8"/>
  <c r="AH105" i="8"/>
  <c r="AG105" i="8"/>
  <c r="AF105" i="8"/>
  <c r="AJ105" i="8" s="1"/>
  <c r="AE105" i="8"/>
  <c r="AC105" i="8"/>
  <c r="AB105" i="8"/>
  <c r="AA105" i="8"/>
  <c r="Z105" i="8"/>
  <c r="Y105" i="8"/>
  <c r="AD105" i="8" s="1"/>
  <c r="W105" i="8"/>
  <c r="V105" i="8"/>
  <c r="U105" i="8"/>
  <c r="T105" i="8"/>
  <c r="X105" i="8" s="1"/>
  <c r="S105" i="8"/>
  <c r="Q105" i="8"/>
  <c r="P105" i="8"/>
  <c r="O105" i="8"/>
  <c r="N105" i="8"/>
  <c r="M105" i="8"/>
  <c r="R105" i="8" s="1"/>
  <c r="K105" i="8"/>
  <c r="J105" i="8"/>
  <c r="I105" i="8"/>
  <c r="H105" i="8"/>
  <c r="L105" i="8" s="1"/>
  <c r="G105" i="8"/>
  <c r="DR104" i="8"/>
  <c r="DQ104" i="8"/>
  <c r="DP104" i="8"/>
  <c r="DO104" i="8"/>
  <c r="DN104" i="8"/>
  <c r="DL104" i="8"/>
  <c r="DK104" i="8"/>
  <c r="DJ104" i="8"/>
  <c r="DI104" i="8"/>
  <c r="DH104" i="8"/>
  <c r="DF104" i="8"/>
  <c r="DE104" i="8"/>
  <c r="DD104" i="8"/>
  <c r="DC104" i="8"/>
  <c r="DB104" i="8"/>
  <c r="CZ104" i="8"/>
  <c r="CY104" i="8"/>
  <c r="CX104" i="8"/>
  <c r="CW104" i="8"/>
  <c r="CV104" i="8"/>
  <c r="CT104" i="8"/>
  <c r="CS104" i="8"/>
  <c r="CR104" i="8"/>
  <c r="CQ104" i="8"/>
  <c r="CP104" i="8"/>
  <c r="CN104" i="8"/>
  <c r="CM104" i="8"/>
  <c r="CL104" i="8"/>
  <c r="CK104" i="8"/>
  <c r="CJ104" i="8"/>
  <c r="CH104" i="8"/>
  <c r="CG104" i="8"/>
  <c r="CF104" i="8"/>
  <c r="CE104" i="8"/>
  <c r="CD104" i="8"/>
  <c r="CB104" i="8"/>
  <c r="CA104" i="8"/>
  <c r="BZ104" i="8"/>
  <c r="BY104" i="8"/>
  <c r="BX104" i="8"/>
  <c r="BB104" i="8"/>
  <c r="AV104" i="8"/>
  <c r="AP104" i="8"/>
  <c r="AJ104" i="8"/>
  <c r="AD104" i="8"/>
  <c r="X104" i="8"/>
  <c r="R104" i="8"/>
  <c r="L104" i="8"/>
  <c r="DR103" i="8"/>
  <c r="DQ103" i="8"/>
  <c r="DP103" i="8"/>
  <c r="DO103" i="8"/>
  <c r="DN103" i="8"/>
  <c r="DL103" i="8"/>
  <c r="DK103" i="8"/>
  <c r="DJ103" i="8"/>
  <c r="DI103" i="8"/>
  <c r="DH103" i="8"/>
  <c r="DF103" i="8"/>
  <c r="DE103" i="8"/>
  <c r="DD103" i="8"/>
  <c r="DC103" i="8"/>
  <c r="DB103" i="8"/>
  <c r="CZ103" i="8"/>
  <c r="CY103" i="8"/>
  <c r="CX103" i="8"/>
  <c r="CW103" i="8"/>
  <c r="CV103" i="8"/>
  <c r="CT103" i="8"/>
  <c r="CS103" i="8"/>
  <c r="CR103" i="8"/>
  <c r="CQ103" i="8"/>
  <c r="CP103" i="8"/>
  <c r="CN103" i="8"/>
  <c r="CM103" i="8"/>
  <c r="CL103" i="8"/>
  <c r="CK103" i="8"/>
  <c r="CJ103" i="8"/>
  <c r="CH103" i="8"/>
  <c r="CG103" i="8"/>
  <c r="CF103" i="8"/>
  <c r="CE103" i="8"/>
  <c r="CD103" i="8"/>
  <c r="CB103" i="8"/>
  <c r="CA103" i="8"/>
  <c r="BZ103" i="8"/>
  <c r="BY103" i="8"/>
  <c r="BX103" i="8"/>
  <c r="BG103" i="8" s="1"/>
  <c r="BB103" i="8"/>
  <c r="AV103" i="8"/>
  <c r="AP103" i="8"/>
  <c r="AJ103" i="8"/>
  <c r="AD103" i="8"/>
  <c r="X103" i="8"/>
  <c r="R103" i="8"/>
  <c r="BV103" i="8" s="1"/>
  <c r="L103" i="8"/>
  <c r="DR102" i="8"/>
  <c r="DQ102" i="8"/>
  <c r="DP102" i="8"/>
  <c r="DO102" i="8"/>
  <c r="DN102" i="8"/>
  <c r="DL102" i="8"/>
  <c r="DK102" i="8"/>
  <c r="DJ102" i="8"/>
  <c r="DI102" i="8"/>
  <c r="DH102" i="8"/>
  <c r="DF102" i="8"/>
  <c r="DE102" i="8"/>
  <c r="DD102" i="8"/>
  <c r="DC102" i="8"/>
  <c r="DB102" i="8"/>
  <c r="CZ102" i="8"/>
  <c r="CY102" i="8"/>
  <c r="CX102" i="8"/>
  <c r="CW102" i="8"/>
  <c r="CV102" i="8"/>
  <c r="CT102" i="8"/>
  <c r="CS102" i="8"/>
  <c r="CR102" i="8"/>
  <c r="CQ102" i="8"/>
  <c r="CP102" i="8"/>
  <c r="CN102" i="8"/>
  <c r="CM102" i="8"/>
  <c r="CL102" i="8"/>
  <c r="CK102" i="8"/>
  <c r="CJ102" i="8"/>
  <c r="CH102" i="8"/>
  <c r="CG102" i="8"/>
  <c r="CF102" i="8"/>
  <c r="CE102" i="8"/>
  <c r="CD102" i="8"/>
  <c r="CB102" i="8"/>
  <c r="CA102" i="8"/>
  <c r="BZ102" i="8"/>
  <c r="BY102" i="8"/>
  <c r="BX102" i="8"/>
  <c r="BB102" i="8"/>
  <c r="AV102" i="8"/>
  <c r="AP102" i="8"/>
  <c r="AJ102" i="8"/>
  <c r="AD102" i="8"/>
  <c r="X102" i="8"/>
  <c r="R102" i="8"/>
  <c r="BV102" i="8" s="1"/>
  <c r="L102" i="8"/>
  <c r="DR101" i="8"/>
  <c r="DQ101" i="8"/>
  <c r="DP101" i="8"/>
  <c r="DO101" i="8"/>
  <c r="DN101" i="8"/>
  <c r="DL101" i="8"/>
  <c r="DK101" i="8"/>
  <c r="DJ101" i="8"/>
  <c r="DI101" i="8"/>
  <c r="DH101" i="8"/>
  <c r="DF101" i="8"/>
  <c r="DE101" i="8"/>
  <c r="DD101" i="8"/>
  <c r="DC101" i="8"/>
  <c r="DB101" i="8"/>
  <c r="CZ101" i="8"/>
  <c r="CY101" i="8"/>
  <c r="CX101" i="8"/>
  <c r="CW101" i="8"/>
  <c r="CV101" i="8"/>
  <c r="CT101" i="8"/>
  <c r="CS101" i="8"/>
  <c r="CR101" i="8"/>
  <c r="CQ101" i="8"/>
  <c r="CP101" i="8"/>
  <c r="CN101" i="8"/>
  <c r="CM101" i="8"/>
  <c r="CL101" i="8"/>
  <c r="CK101" i="8"/>
  <c r="CJ101" i="8"/>
  <c r="CH101" i="8"/>
  <c r="CG101" i="8"/>
  <c r="CF101" i="8"/>
  <c r="CE101" i="8"/>
  <c r="CD101" i="8"/>
  <c r="CB101" i="8"/>
  <c r="CA101" i="8"/>
  <c r="BZ101" i="8"/>
  <c r="BY101" i="8"/>
  <c r="BX101" i="8"/>
  <c r="BV101" i="8"/>
  <c r="BB101" i="8"/>
  <c r="AV101" i="8"/>
  <c r="AP101" i="8"/>
  <c r="AJ101" i="8"/>
  <c r="AD101" i="8"/>
  <c r="X101" i="8"/>
  <c r="R101" i="8"/>
  <c r="L101" i="8"/>
  <c r="DR100" i="8"/>
  <c r="DQ100" i="8"/>
  <c r="DP100" i="8"/>
  <c r="DO100" i="8"/>
  <c r="DN100" i="8"/>
  <c r="DL100" i="8"/>
  <c r="DK100" i="8"/>
  <c r="DJ100" i="8"/>
  <c r="DI100" i="8"/>
  <c r="DH100" i="8"/>
  <c r="DF100" i="8"/>
  <c r="DE100" i="8"/>
  <c r="DD100" i="8"/>
  <c r="DC100" i="8"/>
  <c r="DB100" i="8"/>
  <c r="CZ100" i="8"/>
  <c r="CY100" i="8"/>
  <c r="CX100" i="8"/>
  <c r="CW100" i="8"/>
  <c r="CV100" i="8"/>
  <c r="CT100" i="8"/>
  <c r="CS100" i="8"/>
  <c r="CR100" i="8"/>
  <c r="CQ100" i="8"/>
  <c r="CP100" i="8"/>
  <c r="CN100" i="8"/>
  <c r="CM100" i="8"/>
  <c r="CL100" i="8"/>
  <c r="CK100" i="8"/>
  <c r="CJ100" i="8"/>
  <c r="CH100" i="8"/>
  <c r="CG100" i="8"/>
  <c r="CF100" i="8"/>
  <c r="CE100" i="8"/>
  <c r="CD100" i="8"/>
  <c r="CB100" i="8"/>
  <c r="CA100" i="8"/>
  <c r="BZ100" i="8"/>
  <c r="BY100" i="8"/>
  <c r="BX100" i="8"/>
  <c r="BB100" i="8"/>
  <c r="AV100" i="8"/>
  <c r="AP100" i="8"/>
  <c r="AJ100" i="8"/>
  <c r="AD100" i="8"/>
  <c r="X100" i="8"/>
  <c r="R100" i="8"/>
  <c r="L100" i="8"/>
  <c r="DR99" i="8"/>
  <c r="DQ99" i="8"/>
  <c r="DP99" i="8"/>
  <c r="DO99" i="8"/>
  <c r="DN99" i="8"/>
  <c r="DL99" i="8"/>
  <c r="DK99" i="8"/>
  <c r="DJ99" i="8"/>
  <c r="DI99" i="8"/>
  <c r="DH99" i="8"/>
  <c r="DF99" i="8"/>
  <c r="DE99" i="8"/>
  <c r="DD99" i="8"/>
  <c r="DC99" i="8"/>
  <c r="DB99" i="8"/>
  <c r="CZ99" i="8"/>
  <c r="CY99" i="8"/>
  <c r="CX99" i="8"/>
  <c r="CW99" i="8"/>
  <c r="CV99" i="8"/>
  <c r="CT99" i="8"/>
  <c r="CS99" i="8"/>
  <c r="CR99" i="8"/>
  <c r="CQ99" i="8"/>
  <c r="CP99" i="8"/>
  <c r="CN99" i="8"/>
  <c r="CM99" i="8"/>
  <c r="CL99" i="8"/>
  <c r="CK99" i="8"/>
  <c r="CJ99" i="8"/>
  <c r="CH99" i="8"/>
  <c r="CG99" i="8"/>
  <c r="CF99" i="8"/>
  <c r="CE99" i="8"/>
  <c r="CD99" i="8"/>
  <c r="CB99" i="8"/>
  <c r="CA99" i="8"/>
  <c r="BZ99" i="8"/>
  <c r="BY99" i="8"/>
  <c r="BX99" i="8"/>
  <c r="BG99" i="8" s="1"/>
  <c r="BB99" i="8"/>
  <c r="AV99" i="8"/>
  <c r="AP99" i="8"/>
  <c r="AJ99" i="8"/>
  <c r="AD99" i="8"/>
  <c r="X99" i="8"/>
  <c r="R99" i="8"/>
  <c r="BV99" i="8" s="1"/>
  <c r="L99" i="8"/>
  <c r="DR98" i="8"/>
  <c r="DQ98" i="8"/>
  <c r="DP98" i="8"/>
  <c r="DO98" i="8"/>
  <c r="DN98" i="8"/>
  <c r="DL98" i="8"/>
  <c r="DK98" i="8"/>
  <c r="DJ98" i="8"/>
  <c r="DI98" i="8"/>
  <c r="DH98" i="8"/>
  <c r="DF98" i="8"/>
  <c r="DE98" i="8"/>
  <c r="DD98" i="8"/>
  <c r="DC98" i="8"/>
  <c r="DB98" i="8"/>
  <c r="CZ98" i="8"/>
  <c r="CY98" i="8"/>
  <c r="CX98" i="8"/>
  <c r="CW98" i="8"/>
  <c r="CV98" i="8"/>
  <c r="CT98" i="8"/>
  <c r="CS98" i="8"/>
  <c r="CR98" i="8"/>
  <c r="CQ98" i="8"/>
  <c r="CP98" i="8"/>
  <c r="CN98" i="8"/>
  <c r="CM98" i="8"/>
  <c r="CL98" i="8"/>
  <c r="CK98" i="8"/>
  <c r="CJ98" i="8"/>
  <c r="CH98" i="8"/>
  <c r="CG98" i="8"/>
  <c r="CF98" i="8"/>
  <c r="CE98" i="8"/>
  <c r="CD98" i="8"/>
  <c r="CB98" i="8"/>
  <c r="CA98" i="8"/>
  <c r="BZ98" i="8"/>
  <c r="BY98" i="8"/>
  <c r="BX98" i="8"/>
  <c r="BB98" i="8"/>
  <c r="AV98" i="8"/>
  <c r="AP98" i="8"/>
  <c r="AJ98" i="8"/>
  <c r="AD98" i="8"/>
  <c r="X98" i="8"/>
  <c r="R98" i="8"/>
  <c r="BV98" i="8" s="1"/>
  <c r="L98" i="8"/>
  <c r="DR97" i="8"/>
  <c r="DQ97" i="8"/>
  <c r="DP97" i="8"/>
  <c r="DO97" i="8"/>
  <c r="DN97" i="8"/>
  <c r="DL97" i="8"/>
  <c r="DK97" i="8"/>
  <c r="DJ97" i="8"/>
  <c r="DI97" i="8"/>
  <c r="DH97" i="8"/>
  <c r="DF97" i="8"/>
  <c r="DE97" i="8"/>
  <c r="DD97" i="8"/>
  <c r="DC97" i="8"/>
  <c r="DB97" i="8"/>
  <c r="CZ97" i="8"/>
  <c r="CY97" i="8"/>
  <c r="CX97" i="8"/>
  <c r="CW97" i="8"/>
  <c r="CV97" i="8"/>
  <c r="CT97" i="8"/>
  <c r="CS97" i="8"/>
  <c r="CR97" i="8"/>
  <c r="CQ97" i="8"/>
  <c r="CP97" i="8"/>
  <c r="CN97" i="8"/>
  <c r="CM97" i="8"/>
  <c r="CL97" i="8"/>
  <c r="CK97" i="8"/>
  <c r="CJ97" i="8"/>
  <c r="CH97" i="8"/>
  <c r="CG97" i="8"/>
  <c r="CF97" i="8"/>
  <c r="CE97" i="8"/>
  <c r="CD97" i="8"/>
  <c r="CB97" i="8"/>
  <c r="CA97" i="8"/>
  <c r="BZ97" i="8"/>
  <c r="BY97" i="8"/>
  <c r="BX97" i="8"/>
  <c r="BV97" i="8"/>
  <c r="BB97" i="8"/>
  <c r="AV97" i="8"/>
  <c r="AP97" i="8"/>
  <c r="AJ97" i="8"/>
  <c r="AD97" i="8"/>
  <c r="X97" i="8"/>
  <c r="R97" i="8"/>
  <c r="L97" i="8"/>
  <c r="DR96" i="8"/>
  <c r="DQ96" i="8"/>
  <c r="DP96" i="8"/>
  <c r="DO96" i="8"/>
  <c r="DN96" i="8"/>
  <c r="DL96" i="8"/>
  <c r="DK96" i="8"/>
  <c r="DJ96" i="8"/>
  <c r="DI96" i="8"/>
  <c r="DH96" i="8"/>
  <c r="DF96" i="8"/>
  <c r="DE96" i="8"/>
  <c r="DD96" i="8"/>
  <c r="DC96" i="8"/>
  <c r="DB96" i="8"/>
  <c r="CZ96" i="8"/>
  <c r="CY96" i="8"/>
  <c r="CX96" i="8"/>
  <c r="CW96" i="8"/>
  <c r="CV96" i="8"/>
  <c r="CT96" i="8"/>
  <c r="CS96" i="8"/>
  <c r="CR96" i="8"/>
  <c r="CQ96" i="8"/>
  <c r="CP96" i="8"/>
  <c r="CN96" i="8"/>
  <c r="CM96" i="8"/>
  <c r="CL96" i="8"/>
  <c r="CK96" i="8"/>
  <c r="CJ96" i="8"/>
  <c r="CH96" i="8"/>
  <c r="CG96" i="8"/>
  <c r="CF96" i="8"/>
  <c r="CE96" i="8"/>
  <c r="CD96" i="8"/>
  <c r="CB96" i="8"/>
  <c r="CA96" i="8"/>
  <c r="BZ96" i="8"/>
  <c r="BY96" i="8"/>
  <c r="BX96" i="8"/>
  <c r="BB96" i="8"/>
  <c r="AV96" i="8"/>
  <c r="AP96" i="8"/>
  <c r="AJ96" i="8"/>
  <c r="AD96" i="8"/>
  <c r="X96" i="8"/>
  <c r="R96" i="8"/>
  <c r="L96" i="8"/>
  <c r="DR95" i="8"/>
  <c r="DQ95" i="8"/>
  <c r="DP95" i="8"/>
  <c r="DO95" i="8"/>
  <c r="DN95" i="8"/>
  <c r="DL95" i="8"/>
  <c r="DK95" i="8"/>
  <c r="DJ95" i="8"/>
  <c r="DI95" i="8"/>
  <c r="DH95" i="8"/>
  <c r="DF95" i="8"/>
  <c r="DE95" i="8"/>
  <c r="DD95" i="8"/>
  <c r="DC95" i="8"/>
  <c r="DB95" i="8"/>
  <c r="CZ95" i="8"/>
  <c r="CY95" i="8"/>
  <c r="CX95" i="8"/>
  <c r="CW95" i="8"/>
  <c r="CV95" i="8"/>
  <c r="CT95" i="8"/>
  <c r="CS95" i="8"/>
  <c r="CR95" i="8"/>
  <c r="CQ95" i="8"/>
  <c r="CP95" i="8"/>
  <c r="CN95" i="8"/>
  <c r="CM95" i="8"/>
  <c r="CL95" i="8"/>
  <c r="CK95" i="8"/>
  <c r="CJ95" i="8"/>
  <c r="CH95" i="8"/>
  <c r="CG95" i="8"/>
  <c r="CF95" i="8"/>
  <c r="CE95" i="8"/>
  <c r="CD95" i="8"/>
  <c r="CB95" i="8"/>
  <c r="CA95" i="8"/>
  <c r="BZ95" i="8"/>
  <c r="BY95" i="8"/>
  <c r="BX95" i="8"/>
  <c r="BG95" i="8" s="1"/>
  <c r="BB95" i="8"/>
  <c r="AV95" i="8"/>
  <c r="AP95" i="8"/>
  <c r="AJ95" i="8"/>
  <c r="AD95" i="8"/>
  <c r="X95" i="8"/>
  <c r="R95" i="8"/>
  <c r="BV95" i="8" s="1"/>
  <c r="L95" i="8"/>
  <c r="DR94" i="8"/>
  <c r="DQ94" i="8"/>
  <c r="DP94" i="8"/>
  <c r="DO94" i="8"/>
  <c r="DN94" i="8"/>
  <c r="DL94" i="8"/>
  <c r="DK94" i="8"/>
  <c r="DJ94" i="8"/>
  <c r="DI94" i="8"/>
  <c r="DH94" i="8"/>
  <c r="DF94" i="8"/>
  <c r="DE94" i="8"/>
  <c r="DD94" i="8"/>
  <c r="DC94" i="8"/>
  <c r="DB94" i="8"/>
  <c r="CZ94" i="8"/>
  <c r="CY94" i="8"/>
  <c r="CX94" i="8"/>
  <c r="CW94" i="8"/>
  <c r="CV94" i="8"/>
  <c r="CT94" i="8"/>
  <c r="CS94" i="8"/>
  <c r="CR94" i="8"/>
  <c r="CQ94" i="8"/>
  <c r="CP94" i="8"/>
  <c r="CN94" i="8"/>
  <c r="CM94" i="8"/>
  <c r="CL94" i="8"/>
  <c r="CK94" i="8"/>
  <c r="CJ94" i="8"/>
  <c r="CH94" i="8"/>
  <c r="CG94" i="8"/>
  <c r="CF94" i="8"/>
  <c r="CE94" i="8"/>
  <c r="CD94" i="8"/>
  <c r="CB94" i="8"/>
  <c r="CA94" i="8"/>
  <c r="BZ94" i="8"/>
  <c r="BY94" i="8"/>
  <c r="BX94" i="8"/>
  <c r="BB94" i="8"/>
  <c r="AV94" i="8"/>
  <c r="AP94" i="8"/>
  <c r="AJ94" i="8"/>
  <c r="AD94" i="8"/>
  <c r="X94" i="8"/>
  <c r="R94" i="8"/>
  <c r="BV94" i="8" s="1"/>
  <c r="L94" i="8"/>
  <c r="DR93" i="8"/>
  <c r="DQ93" i="8"/>
  <c r="DP93" i="8"/>
  <c r="DO93" i="8"/>
  <c r="DN93" i="8"/>
  <c r="DL93" i="8"/>
  <c r="DK93" i="8"/>
  <c r="DJ93" i="8"/>
  <c r="DI93" i="8"/>
  <c r="DH93" i="8"/>
  <c r="DF93" i="8"/>
  <c r="DE93" i="8"/>
  <c r="DD93" i="8"/>
  <c r="DC93" i="8"/>
  <c r="DB93" i="8"/>
  <c r="CZ93" i="8"/>
  <c r="CY93" i="8"/>
  <c r="CX93" i="8"/>
  <c r="CW93" i="8"/>
  <c r="CV93" i="8"/>
  <c r="CT93" i="8"/>
  <c r="CS93" i="8"/>
  <c r="CR93" i="8"/>
  <c r="CQ93" i="8"/>
  <c r="CP93" i="8"/>
  <c r="CN93" i="8"/>
  <c r="CM93" i="8"/>
  <c r="CL93" i="8"/>
  <c r="CK93" i="8"/>
  <c r="CJ93" i="8"/>
  <c r="CH93" i="8"/>
  <c r="CG93" i="8"/>
  <c r="CF93" i="8"/>
  <c r="CE93" i="8"/>
  <c r="CD93" i="8"/>
  <c r="CB93" i="8"/>
  <c r="CA93" i="8"/>
  <c r="BZ93" i="8"/>
  <c r="BY93" i="8"/>
  <c r="BX93" i="8"/>
  <c r="BV93" i="8"/>
  <c r="BB93" i="8"/>
  <c r="AV93" i="8"/>
  <c r="AP93" i="8"/>
  <c r="AJ93" i="8"/>
  <c r="AD93" i="8"/>
  <c r="X93" i="8"/>
  <c r="R93" i="8"/>
  <c r="L93" i="8"/>
  <c r="DR92" i="8"/>
  <c r="DQ92" i="8"/>
  <c r="DP92" i="8"/>
  <c r="DO92" i="8"/>
  <c r="DN92" i="8"/>
  <c r="DL92" i="8"/>
  <c r="DK92" i="8"/>
  <c r="DJ92" i="8"/>
  <c r="DI92" i="8"/>
  <c r="DH92" i="8"/>
  <c r="DF92" i="8"/>
  <c r="DE92" i="8"/>
  <c r="DD92" i="8"/>
  <c r="DC92" i="8"/>
  <c r="DB92" i="8"/>
  <c r="CZ92" i="8"/>
  <c r="CY92" i="8"/>
  <c r="CX92" i="8"/>
  <c r="CW92" i="8"/>
  <c r="CV92" i="8"/>
  <c r="CT92" i="8"/>
  <c r="CS92" i="8"/>
  <c r="CR92" i="8"/>
  <c r="CQ92" i="8"/>
  <c r="CP92" i="8"/>
  <c r="CN92" i="8"/>
  <c r="CM92" i="8"/>
  <c r="CL92" i="8"/>
  <c r="CK92" i="8"/>
  <c r="CJ92" i="8"/>
  <c r="CH92" i="8"/>
  <c r="CG92" i="8"/>
  <c r="CF92" i="8"/>
  <c r="CE92" i="8"/>
  <c r="CD92" i="8"/>
  <c r="CB92" i="8"/>
  <c r="CA92" i="8"/>
  <c r="BZ92" i="8"/>
  <c r="BY92" i="8"/>
  <c r="BX92" i="8"/>
  <c r="BB92" i="8"/>
  <c r="AV92" i="8"/>
  <c r="AP92" i="8"/>
  <c r="AJ92" i="8"/>
  <c r="AD92" i="8"/>
  <c r="X92" i="8"/>
  <c r="R92" i="8"/>
  <c r="L92" i="8"/>
  <c r="DR91" i="8"/>
  <c r="DQ91" i="8"/>
  <c r="DP91" i="8"/>
  <c r="DO91" i="8"/>
  <c r="DN91" i="8"/>
  <c r="DL91" i="8"/>
  <c r="DK91" i="8"/>
  <c r="DJ91" i="8"/>
  <c r="DI91" i="8"/>
  <c r="DH91" i="8"/>
  <c r="DF91" i="8"/>
  <c r="DE91" i="8"/>
  <c r="DD91" i="8"/>
  <c r="DC91" i="8"/>
  <c r="DB91" i="8"/>
  <c r="CZ91" i="8"/>
  <c r="CY91" i="8"/>
  <c r="CX91" i="8"/>
  <c r="CW91" i="8"/>
  <c r="CV91" i="8"/>
  <c r="CT91" i="8"/>
  <c r="CS91" i="8"/>
  <c r="CR91" i="8"/>
  <c r="CQ91" i="8"/>
  <c r="CP91" i="8"/>
  <c r="CN91" i="8"/>
  <c r="CM91" i="8"/>
  <c r="CL91" i="8"/>
  <c r="CK91" i="8"/>
  <c r="CJ91" i="8"/>
  <c r="CH91" i="8"/>
  <c r="CG91" i="8"/>
  <c r="CF91" i="8"/>
  <c r="CE91" i="8"/>
  <c r="CD91" i="8"/>
  <c r="CB91" i="8"/>
  <c r="CA91" i="8"/>
  <c r="BZ91" i="8"/>
  <c r="BY91" i="8"/>
  <c r="BX91" i="8"/>
  <c r="BG91" i="8" s="1"/>
  <c r="BB91" i="8"/>
  <c r="AV91" i="8"/>
  <c r="AP91" i="8"/>
  <c r="AJ91" i="8"/>
  <c r="AD91" i="8"/>
  <c r="X91" i="8"/>
  <c r="R91" i="8"/>
  <c r="BV91" i="8" s="1"/>
  <c r="L91" i="8"/>
  <c r="DR90" i="8"/>
  <c r="DQ90" i="8"/>
  <c r="DP90" i="8"/>
  <c r="DO90" i="8"/>
  <c r="DN90" i="8"/>
  <c r="DL90" i="8"/>
  <c r="DK90" i="8"/>
  <c r="DJ90" i="8"/>
  <c r="DI90" i="8"/>
  <c r="DH90" i="8"/>
  <c r="DF90" i="8"/>
  <c r="DE90" i="8"/>
  <c r="DD90" i="8"/>
  <c r="DC90" i="8"/>
  <c r="DB90" i="8"/>
  <c r="CZ90" i="8"/>
  <c r="CY90" i="8"/>
  <c r="CX90" i="8"/>
  <c r="CW90" i="8"/>
  <c r="CV90" i="8"/>
  <c r="CT90" i="8"/>
  <c r="CS90" i="8"/>
  <c r="CR90" i="8"/>
  <c r="CQ90" i="8"/>
  <c r="CP90" i="8"/>
  <c r="CN90" i="8"/>
  <c r="CM90" i="8"/>
  <c r="CL90" i="8"/>
  <c r="CK90" i="8"/>
  <c r="CJ90" i="8"/>
  <c r="CH90" i="8"/>
  <c r="CG90" i="8"/>
  <c r="CF90" i="8"/>
  <c r="CE90" i="8"/>
  <c r="CD90" i="8"/>
  <c r="CB90" i="8"/>
  <c r="CA90" i="8"/>
  <c r="BZ90" i="8"/>
  <c r="BY90" i="8"/>
  <c r="BX90" i="8"/>
  <c r="BB90" i="8"/>
  <c r="AV90" i="8"/>
  <c r="AP90" i="8"/>
  <c r="AJ90" i="8"/>
  <c r="AD90" i="8"/>
  <c r="X90" i="8"/>
  <c r="R90" i="8"/>
  <c r="BV90" i="8" s="1"/>
  <c r="L90" i="8"/>
  <c r="DR89" i="8"/>
  <c r="DQ89" i="8"/>
  <c r="DP89" i="8"/>
  <c r="DO89" i="8"/>
  <c r="DN89" i="8"/>
  <c r="DL89" i="8"/>
  <c r="DK89" i="8"/>
  <c r="DJ89" i="8"/>
  <c r="DI89" i="8"/>
  <c r="DH89" i="8"/>
  <c r="DF89" i="8"/>
  <c r="DE89" i="8"/>
  <c r="DD89" i="8"/>
  <c r="DC89" i="8"/>
  <c r="DB89" i="8"/>
  <c r="CZ89" i="8"/>
  <c r="CY89" i="8"/>
  <c r="CX89" i="8"/>
  <c r="CW89" i="8"/>
  <c r="CV89" i="8"/>
  <c r="CT89" i="8"/>
  <c r="CS89" i="8"/>
  <c r="CR89" i="8"/>
  <c r="CQ89" i="8"/>
  <c r="CP89" i="8"/>
  <c r="CN89" i="8"/>
  <c r="CM89" i="8"/>
  <c r="CL89" i="8"/>
  <c r="CK89" i="8"/>
  <c r="CJ89" i="8"/>
  <c r="CH89" i="8"/>
  <c r="CG89" i="8"/>
  <c r="CF89" i="8"/>
  <c r="CE89" i="8"/>
  <c r="CD89" i="8"/>
  <c r="CB89" i="8"/>
  <c r="CA89" i="8"/>
  <c r="BZ89" i="8"/>
  <c r="BY89" i="8"/>
  <c r="BX89" i="8"/>
  <c r="BG89" i="8" s="1"/>
  <c r="BB89" i="8"/>
  <c r="AV89" i="8"/>
  <c r="AP89" i="8"/>
  <c r="AJ89" i="8"/>
  <c r="AD89" i="8"/>
  <c r="X89" i="8"/>
  <c r="R89" i="8"/>
  <c r="L89" i="8"/>
  <c r="DR88" i="8"/>
  <c r="DQ88" i="8"/>
  <c r="DP88" i="8"/>
  <c r="DO88" i="8"/>
  <c r="DN88" i="8"/>
  <c r="DL88" i="8"/>
  <c r="DK88" i="8"/>
  <c r="DJ88" i="8"/>
  <c r="DI88" i="8"/>
  <c r="DH88" i="8"/>
  <c r="DF88" i="8"/>
  <c r="DE88" i="8"/>
  <c r="DD88" i="8"/>
  <c r="DC88" i="8"/>
  <c r="DB88" i="8"/>
  <c r="CZ88" i="8"/>
  <c r="CY88" i="8"/>
  <c r="CX88" i="8"/>
  <c r="CW88" i="8"/>
  <c r="CV88" i="8"/>
  <c r="CT88" i="8"/>
  <c r="CS88" i="8"/>
  <c r="CR88" i="8"/>
  <c r="CQ88" i="8"/>
  <c r="CP88" i="8"/>
  <c r="CN88" i="8"/>
  <c r="CM88" i="8"/>
  <c r="CL88" i="8"/>
  <c r="CK88" i="8"/>
  <c r="CJ88" i="8"/>
  <c r="CH88" i="8"/>
  <c r="CG88" i="8"/>
  <c r="CF88" i="8"/>
  <c r="CE88" i="8"/>
  <c r="CD88" i="8"/>
  <c r="CB88" i="8"/>
  <c r="CA88" i="8"/>
  <c r="BZ88" i="8"/>
  <c r="BY88" i="8"/>
  <c r="BX88" i="8"/>
  <c r="BB88" i="8"/>
  <c r="AV88" i="8"/>
  <c r="AP88" i="8"/>
  <c r="AJ88" i="8"/>
  <c r="AD88" i="8"/>
  <c r="X88" i="8"/>
  <c r="R88" i="8"/>
  <c r="L88" i="8"/>
  <c r="DR87" i="8"/>
  <c r="DQ87" i="8"/>
  <c r="DP87" i="8"/>
  <c r="DO87" i="8"/>
  <c r="DN87" i="8"/>
  <c r="DL87" i="8"/>
  <c r="DK87" i="8"/>
  <c r="DJ87" i="8"/>
  <c r="DI87" i="8"/>
  <c r="DH87" i="8"/>
  <c r="DF87" i="8"/>
  <c r="DE87" i="8"/>
  <c r="DD87" i="8"/>
  <c r="DC87" i="8"/>
  <c r="DB87" i="8"/>
  <c r="CZ87" i="8"/>
  <c r="CY87" i="8"/>
  <c r="CX87" i="8"/>
  <c r="CW87" i="8"/>
  <c r="CV87" i="8"/>
  <c r="CT87" i="8"/>
  <c r="CS87" i="8"/>
  <c r="CR87" i="8"/>
  <c r="CQ87" i="8"/>
  <c r="CP87" i="8"/>
  <c r="CN87" i="8"/>
  <c r="CM87" i="8"/>
  <c r="CL87" i="8"/>
  <c r="CK87" i="8"/>
  <c r="CJ87" i="8"/>
  <c r="CH87" i="8"/>
  <c r="CG87" i="8"/>
  <c r="CF87" i="8"/>
  <c r="CE87" i="8"/>
  <c r="CD87" i="8"/>
  <c r="CB87" i="8"/>
  <c r="CA87" i="8"/>
  <c r="BZ87" i="8"/>
  <c r="BY87" i="8"/>
  <c r="BX87" i="8"/>
  <c r="BB87" i="8"/>
  <c r="AV87" i="8"/>
  <c r="AP87" i="8"/>
  <c r="AJ87" i="8"/>
  <c r="AD87" i="8"/>
  <c r="X87" i="8"/>
  <c r="R87" i="8"/>
  <c r="L87" i="8"/>
  <c r="DR86" i="8"/>
  <c r="DQ86" i="8"/>
  <c r="DP86" i="8"/>
  <c r="DO86" i="8"/>
  <c r="DN86" i="8"/>
  <c r="DL86" i="8"/>
  <c r="DK86" i="8"/>
  <c r="DJ86" i="8"/>
  <c r="DI86" i="8"/>
  <c r="DH86" i="8"/>
  <c r="DF86" i="8"/>
  <c r="DE86" i="8"/>
  <c r="DD86" i="8"/>
  <c r="DC86" i="8"/>
  <c r="DB86" i="8"/>
  <c r="CZ86" i="8"/>
  <c r="CY86" i="8"/>
  <c r="CX86" i="8"/>
  <c r="CW86" i="8"/>
  <c r="CV86" i="8"/>
  <c r="CT86" i="8"/>
  <c r="CS86" i="8"/>
  <c r="CR86" i="8"/>
  <c r="CQ86" i="8"/>
  <c r="CP86" i="8"/>
  <c r="CN86" i="8"/>
  <c r="CM86" i="8"/>
  <c r="CL86" i="8"/>
  <c r="CK86" i="8"/>
  <c r="CJ86" i="8"/>
  <c r="CH86" i="8"/>
  <c r="CG86" i="8"/>
  <c r="CF86" i="8"/>
  <c r="CE86" i="8"/>
  <c r="CD86" i="8"/>
  <c r="CB86" i="8"/>
  <c r="CA86" i="8"/>
  <c r="BZ86" i="8"/>
  <c r="BY86" i="8"/>
  <c r="BX86" i="8"/>
  <c r="BB86" i="8"/>
  <c r="AV86" i="8"/>
  <c r="AP86" i="8"/>
  <c r="AJ86" i="8"/>
  <c r="AD86" i="8"/>
  <c r="X86" i="8"/>
  <c r="R86" i="8"/>
  <c r="L86" i="8"/>
  <c r="DR85" i="8"/>
  <c r="DQ85" i="8"/>
  <c r="DP85" i="8"/>
  <c r="DO85" i="8"/>
  <c r="DN85" i="8"/>
  <c r="DL85" i="8"/>
  <c r="DK85" i="8"/>
  <c r="DJ85" i="8"/>
  <c r="DI85" i="8"/>
  <c r="DH85" i="8"/>
  <c r="DF85" i="8"/>
  <c r="DE85" i="8"/>
  <c r="DD85" i="8"/>
  <c r="DC85" i="8"/>
  <c r="DB85" i="8"/>
  <c r="CZ85" i="8"/>
  <c r="CY85" i="8"/>
  <c r="CX85" i="8"/>
  <c r="CW85" i="8"/>
  <c r="CV85" i="8"/>
  <c r="CT85" i="8"/>
  <c r="CS85" i="8"/>
  <c r="CR85" i="8"/>
  <c r="CQ85" i="8"/>
  <c r="CP85" i="8"/>
  <c r="CN85" i="8"/>
  <c r="CM85" i="8"/>
  <c r="CL85" i="8"/>
  <c r="CK85" i="8"/>
  <c r="CJ85" i="8"/>
  <c r="CH85" i="8"/>
  <c r="CG85" i="8"/>
  <c r="CF85" i="8"/>
  <c r="CE85" i="8"/>
  <c r="CD85" i="8"/>
  <c r="CB85" i="8"/>
  <c r="CA85" i="8"/>
  <c r="BZ85" i="8"/>
  <c r="BY85" i="8"/>
  <c r="BX85" i="8"/>
  <c r="BB85" i="8"/>
  <c r="AV85" i="8"/>
  <c r="AP85" i="8"/>
  <c r="AJ85" i="8"/>
  <c r="AD85" i="8"/>
  <c r="X85" i="8"/>
  <c r="R85" i="8"/>
  <c r="L85" i="8"/>
  <c r="DR84" i="8"/>
  <c r="DQ84" i="8"/>
  <c r="DP84" i="8"/>
  <c r="DO84" i="8"/>
  <c r="DN84" i="8"/>
  <c r="DL84" i="8"/>
  <c r="DK84" i="8"/>
  <c r="DJ84" i="8"/>
  <c r="DI84" i="8"/>
  <c r="DH84" i="8"/>
  <c r="DF84" i="8"/>
  <c r="DE84" i="8"/>
  <c r="DD84" i="8"/>
  <c r="DC84" i="8"/>
  <c r="DB84" i="8"/>
  <c r="CZ84" i="8"/>
  <c r="CY84" i="8"/>
  <c r="CX84" i="8"/>
  <c r="CW84" i="8"/>
  <c r="CV84" i="8"/>
  <c r="CT84" i="8"/>
  <c r="CS84" i="8"/>
  <c r="CR84" i="8"/>
  <c r="CQ84" i="8"/>
  <c r="CP84" i="8"/>
  <c r="CN84" i="8"/>
  <c r="CM84" i="8"/>
  <c r="CL84" i="8"/>
  <c r="CK84" i="8"/>
  <c r="CJ84" i="8"/>
  <c r="CH84" i="8"/>
  <c r="CG84" i="8"/>
  <c r="CF84" i="8"/>
  <c r="CE84" i="8"/>
  <c r="CD84" i="8"/>
  <c r="CB84" i="8"/>
  <c r="CA84" i="8"/>
  <c r="BZ84" i="8"/>
  <c r="BY84" i="8"/>
  <c r="BX84" i="8"/>
  <c r="BB84" i="8"/>
  <c r="AV84" i="8"/>
  <c r="AP84" i="8"/>
  <c r="AJ84" i="8"/>
  <c r="AD84" i="8"/>
  <c r="X84" i="8"/>
  <c r="R84" i="8"/>
  <c r="L84" i="8"/>
  <c r="DR83" i="8"/>
  <c r="DQ83" i="8"/>
  <c r="DP83" i="8"/>
  <c r="DO83" i="8"/>
  <c r="DN83" i="8"/>
  <c r="DL83" i="8"/>
  <c r="DK83" i="8"/>
  <c r="DJ83" i="8"/>
  <c r="DI83" i="8"/>
  <c r="DH83" i="8"/>
  <c r="DF83" i="8"/>
  <c r="DE83" i="8"/>
  <c r="DD83" i="8"/>
  <c r="DC83" i="8"/>
  <c r="DB83" i="8"/>
  <c r="CZ83" i="8"/>
  <c r="CY83" i="8"/>
  <c r="CX83" i="8"/>
  <c r="CW83" i="8"/>
  <c r="CV83" i="8"/>
  <c r="CT83" i="8"/>
  <c r="CS83" i="8"/>
  <c r="CR83" i="8"/>
  <c r="CQ83" i="8"/>
  <c r="CP83" i="8"/>
  <c r="CN83" i="8"/>
  <c r="CM83" i="8"/>
  <c r="CL83" i="8"/>
  <c r="CK83" i="8"/>
  <c r="CJ83" i="8"/>
  <c r="CH83" i="8"/>
  <c r="CG83" i="8"/>
  <c r="CF83" i="8"/>
  <c r="CE83" i="8"/>
  <c r="CD83" i="8"/>
  <c r="CB83" i="8"/>
  <c r="CA83" i="8"/>
  <c r="BZ83" i="8"/>
  <c r="BY83" i="8"/>
  <c r="BX83" i="8"/>
  <c r="BB83" i="8"/>
  <c r="AV83" i="8"/>
  <c r="AP83" i="8"/>
  <c r="AJ83" i="8"/>
  <c r="AD83" i="8"/>
  <c r="X83" i="8"/>
  <c r="R83" i="8"/>
  <c r="L83" i="8"/>
  <c r="DR82" i="8"/>
  <c r="DQ82" i="8"/>
  <c r="DP82" i="8"/>
  <c r="DO82" i="8"/>
  <c r="DN82" i="8"/>
  <c r="DL82" i="8"/>
  <c r="DK82" i="8"/>
  <c r="DJ82" i="8"/>
  <c r="DI82" i="8"/>
  <c r="DH82" i="8"/>
  <c r="DF82" i="8"/>
  <c r="DE82" i="8"/>
  <c r="DD82" i="8"/>
  <c r="DC82" i="8"/>
  <c r="DB82" i="8"/>
  <c r="CZ82" i="8"/>
  <c r="CY82" i="8"/>
  <c r="CX82" i="8"/>
  <c r="CW82" i="8"/>
  <c r="CV82" i="8"/>
  <c r="CT82" i="8"/>
  <c r="CS82" i="8"/>
  <c r="CR82" i="8"/>
  <c r="CQ82" i="8"/>
  <c r="CP82" i="8"/>
  <c r="CN82" i="8"/>
  <c r="CM82" i="8"/>
  <c r="CL82" i="8"/>
  <c r="CK82" i="8"/>
  <c r="CJ82" i="8"/>
  <c r="CH82" i="8"/>
  <c r="CG82" i="8"/>
  <c r="CF82" i="8"/>
  <c r="CE82" i="8"/>
  <c r="CD82" i="8"/>
  <c r="CB82" i="8"/>
  <c r="CA82" i="8"/>
  <c r="BZ82" i="8"/>
  <c r="BY82" i="8"/>
  <c r="BX82" i="8"/>
  <c r="BB82" i="8"/>
  <c r="AV82" i="8"/>
  <c r="AP82" i="8"/>
  <c r="AJ82" i="8"/>
  <c r="AD82" i="8"/>
  <c r="X82" i="8"/>
  <c r="R82" i="8"/>
  <c r="L82" i="8"/>
  <c r="DR81" i="8"/>
  <c r="DQ81" i="8"/>
  <c r="DP81" i="8"/>
  <c r="DO81" i="8"/>
  <c r="DN81" i="8"/>
  <c r="DL81" i="8"/>
  <c r="DK81" i="8"/>
  <c r="DJ81" i="8"/>
  <c r="DI81" i="8"/>
  <c r="DH81" i="8"/>
  <c r="DF81" i="8"/>
  <c r="DE81" i="8"/>
  <c r="DD81" i="8"/>
  <c r="DC81" i="8"/>
  <c r="DB81" i="8"/>
  <c r="CZ81" i="8"/>
  <c r="CY81" i="8"/>
  <c r="CX81" i="8"/>
  <c r="CW81" i="8"/>
  <c r="CV81" i="8"/>
  <c r="CT81" i="8"/>
  <c r="CS81" i="8"/>
  <c r="CR81" i="8"/>
  <c r="CQ81" i="8"/>
  <c r="CP81" i="8"/>
  <c r="CN81" i="8"/>
  <c r="CM81" i="8"/>
  <c r="CL81" i="8"/>
  <c r="CK81" i="8"/>
  <c r="CJ81" i="8"/>
  <c r="CH81" i="8"/>
  <c r="CG81" i="8"/>
  <c r="CF81" i="8"/>
  <c r="CE81" i="8"/>
  <c r="CD81" i="8"/>
  <c r="CB81" i="8"/>
  <c r="CA81" i="8"/>
  <c r="BZ81" i="8"/>
  <c r="BY81" i="8"/>
  <c r="BX81" i="8"/>
  <c r="BB81" i="8"/>
  <c r="AV81" i="8"/>
  <c r="AP81" i="8"/>
  <c r="AJ81" i="8"/>
  <c r="AD81" i="8"/>
  <c r="X81" i="8"/>
  <c r="R81" i="8"/>
  <c r="L81" i="8"/>
  <c r="DR80" i="8"/>
  <c r="DQ80" i="8"/>
  <c r="DP80" i="8"/>
  <c r="DO80" i="8"/>
  <c r="DN80" i="8"/>
  <c r="DL80" i="8"/>
  <c r="DK80" i="8"/>
  <c r="DJ80" i="8"/>
  <c r="DI80" i="8"/>
  <c r="DH80" i="8"/>
  <c r="DF80" i="8"/>
  <c r="DE80" i="8"/>
  <c r="DD80" i="8"/>
  <c r="DC80" i="8"/>
  <c r="DB80" i="8"/>
  <c r="CZ80" i="8"/>
  <c r="CY80" i="8"/>
  <c r="CX80" i="8"/>
  <c r="CW80" i="8"/>
  <c r="CV80" i="8"/>
  <c r="CT80" i="8"/>
  <c r="CS80" i="8"/>
  <c r="CR80" i="8"/>
  <c r="CQ80" i="8"/>
  <c r="CP80" i="8"/>
  <c r="CN80" i="8"/>
  <c r="CM80" i="8"/>
  <c r="CL80" i="8"/>
  <c r="CK80" i="8"/>
  <c r="CJ80" i="8"/>
  <c r="CH80" i="8"/>
  <c r="CG80" i="8"/>
  <c r="CF80" i="8"/>
  <c r="CE80" i="8"/>
  <c r="CD80" i="8"/>
  <c r="CB80" i="8"/>
  <c r="CA80" i="8"/>
  <c r="BG80" i="8" s="1"/>
  <c r="BZ80" i="8"/>
  <c r="BY80" i="8"/>
  <c r="BX80" i="8"/>
  <c r="BB80" i="8"/>
  <c r="AV80" i="8"/>
  <c r="AP80" i="8"/>
  <c r="AJ80" i="8"/>
  <c r="AD80" i="8"/>
  <c r="X80" i="8"/>
  <c r="R80" i="8"/>
  <c r="L80" i="8"/>
  <c r="DR79" i="8"/>
  <c r="DQ79" i="8"/>
  <c r="DP79" i="8"/>
  <c r="DO79" i="8"/>
  <c r="DN79" i="8"/>
  <c r="DL79" i="8"/>
  <c r="DK79" i="8"/>
  <c r="DJ79" i="8"/>
  <c r="DI79" i="8"/>
  <c r="DH79" i="8"/>
  <c r="DF79" i="8"/>
  <c r="DE79" i="8"/>
  <c r="DD79" i="8"/>
  <c r="DC79" i="8"/>
  <c r="DB79" i="8"/>
  <c r="CZ79" i="8"/>
  <c r="CY79" i="8"/>
  <c r="CX79" i="8"/>
  <c r="CW79" i="8"/>
  <c r="CV79" i="8"/>
  <c r="CT79" i="8"/>
  <c r="CS79" i="8"/>
  <c r="CR79" i="8"/>
  <c r="CQ79" i="8"/>
  <c r="CP79" i="8"/>
  <c r="CN79" i="8"/>
  <c r="CM79" i="8"/>
  <c r="CL79" i="8"/>
  <c r="CK79" i="8"/>
  <c r="CJ79" i="8"/>
  <c r="CH79" i="8"/>
  <c r="CG79" i="8"/>
  <c r="CF79" i="8"/>
  <c r="CE79" i="8"/>
  <c r="CD79" i="8"/>
  <c r="CB79" i="8"/>
  <c r="CA79" i="8"/>
  <c r="BZ79" i="8"/>
  <c r="BY79" i="8"/>
  <c r="BX79" i="8"/>
  <c r="BB79" i="8"/>
  <c r="AV79" i="8"/>
  <c r="AP79" i="8"/>
  <c r="AJ79" i="8"/>
  <c r="AD79" i="8"/>
  <c r="X79" i="8"/>
  <c r="R79" i="8"/>
  <c r="L79" i="8"/>
  <c r="DR78" i="8"/>
  <c r="DQ78" i="8"/>
  <c r="DP78" i="8"/>
  <c r="DO78" i="8"/>
  <c r="DN78" i="8"/>
  <c r="DL78" i="8"/>
  <c r="DK78" i="8"/>
  <c r="DJ78" i="8"/>
  <c r="DI78" i="8"/>
  <c r="DH78" i="8"/>
  <c r="DF78" i="8"/>
  <c r="DE78" i="8"/>
  <c r="DD78" i="8"/>
  <c r="DC78" i="8"/>
  <c r="DB78" i="8"/>
  <c r="CZ78" i="8"/>
  <c r="CY78" i="8"/>
  <c r="CX78" i="8"/>
  <c r="CW78" i="8"/>
  <c r="CV78" i="8"/>
  <c r="CT78" i="8"/>
  <c r="CS78" i="8"/>
  <c r="CR78" i="8"/>
  <c r="CQ78" i="8"/>
  <c r="CP78" i="8"/>
  <c r="CN78" i="8"/>
  <c r="CM78" i="8"/>
  <c r="CL78" i="8"/>
  <c r="CK78" i="8"/>
  <c r="CJ78" i="8"/>
  <c r="CH78" i="8"/>
  <c r="CG78" i="8"/>
  <c r="CF78" i="8"/>
  <c r="CE78" i="8"/>
  <c r="CD78" i="8"/>
  <c r="CB78" i="8"/>
  <c r="CA78" i="8"/>
  <c r="BZ78" i="8"/>
  <c r="BY78" i="8"/>
  <c r="BX78" i="8"/>
  <c r="BB78" i="8"/>
  <c r="AV78" i="8"/>
  <c r="AP78" i="8"/>
  <c r="AJ78" i="8"/>
  <c r="AD78" i="8"/>
  <c r="X78" i="8"/>
  <c r="R78" i="8"/>
  <c r="L78" i="8"/>
  <c r="DR77" i="8"/>
  <c r="DQ77" i="8"/>
  <c r="DP77" i="8"/>
  <c r="DO77" i="8"/>
  <c r="DN77" i="8"/>
  <c r="DL77" i="8"/>
  <c r="DK77" i="8"/>
  <c r="DJ77" i="8"/>
  <c r="DI77" i="8"/>
  <c r="DH77" i="8"/>
  <c r="DF77" i="8"/>
  <c r="DE77" i="8"/>
  <c r="DD77" i="8"/>
  <c r="DC77" i="8"/>
  <c r="DB77" i="8"/>
  <c r="CZ77" i="8"/>
  <c r="CY77" i="8"/>
  <c r="CX77" i="8"/>
  <c r="CW77" i="8"/>
  <c r="CV77" i="8"/>
  <c r="CT77" i="8"/>
  <c r="CS77" i="8"/>
  <c r="CR77" i="8"/>
  <c r="CQ77" i="8"/>
  <c r="CP77" i="8"/>
  <c r="CN77" i="8"/>
  <c r="CM77" i="8"/>
  <c r="CL77" i="8"/>
  <c r="CK77" i="8"/>
  <c r="CJ77" i="8"/>
  <c r="CH77" i="8"/>
  <c r="CG77" i="8"/>
  <c r="CF77" i="8"/>
  <c r="CE77" i="8"/>
  <c r="CD77" i="8"/>
  <c r="CB77" i="8"/>
  <c r="CA77" i="8"/>
  <c r="BZ77" i="8"/>
  <c r="BY77" i="8"/>
  <c r="BX77" i="8"/>
  <c r="BG77" i="8"/>
  <c r="BB77" i="8"/>
  <c r="AV77" i="8"/>
  <c r="AP77" i="8"/>
  <c r="AJ77" i="8"/>
  <c r="AD77" i="8"/>
  <c r="X77" i="8"/>
  <c r="R77" i="8"/>
  <c r="L77" i="8"/>
  <c r="DR76" i="8"/>
  <c r="DQ76" i="8"/>
  <c r="DP76" i="8"/>
  <c r="DO76" i="8"/>
  <c r="DN76" i="8"/>
  <c r="DL76" i="8"/>
  <c r="DK76" i="8"/>
  <c r="DJ76" i="8"/>
  <c r="DI76" i="8"/>
  <c r="DH76" i="8"/>
  <c r="DF76" i="8"/>
  <c r="DE76" i="8"/>
  <c r="DD76" i="8"/>
  <c r="DC76" i="8"/>
  <c r="DB76" i="8"/>
  <c r="CZ76" i="8"/>
  <c r="CY76" i="8"/>
  <c r="CX76" i="8"/>
  <c r="CW76" i="8"/>
  <c r="CV76" i="8"/>
  <c r="CT76" i="8"/>
  <c r="CS76" i="8"/>
  <c r="CR76" i="8"/>
  <c r="CQ76" i="8"/>
  <c r="CP76" i="8"/>
  <c r="CN76" i="8"/>
  <c r="CM76" i="8"/>
  <c r="CL76" i="8"/>
  <c r="CK76" i="8"/>
  <c r="CJ76" i="8"/>
  <c r="CH76" i="8"/>
  <c r="CG76" i="8"/>
  <c r="CF76" i="8"/>
  <c r="CE76" i="8"/>
  <c r="CD76" i="8"/>
  <c r="CB76" i="8"/>
  <c r="CA76" i="8"/>
  <c r="BZ76" i="8"/>
  <c r="BY76" i="8"/>
  <c r="BX76" i="8"/>
  <c r="BB76" i="8"/>
  <c r="AV76" i="8"/>
  <c r="AP76" i="8"/>
  <c r="AJ76" i="8"/>
  <c r="AD76" i="8"/>
  <c r="X76" i="8"/>
  <c r="R76" i="8"/>
  <c r="L76" i="8"/>
  <c r="DR75" i="8"/>
  <c r="DQ75" i="8"/>
  <c r="DP75" i="8"/>
  <c r="DO75" i="8"/>
  <c r="DN75" i="8"/>
  <c r="DL75" i="8"/>
  <c r="DK75" i="8"/>
  <c r="DJ75" i="8"/>
  <c r="DI75" i="8"/>
  <c r="DH75" i="8"/>
  <c r="DF75" i="8"/>
  <c r="DE75" i="8"/>
  <c r="DD75" i="8"/>
  <c r="DC75" i="8"/>
  <c r="DB75" i="8"/>
  <c r="CZ75" i="8"/>
  <c r="CY75" i="8"/>
  <c r="CX75" i="8"/>
  <c r="CW75" i="8"/>
  <c r="CV75" i="8"/>
  <c r="CT75" i="8"/>
  <c r="CS75" i="8"/>
  <c r="CR75" i="8"/>
  <c r="CQ75" i="8"/>
  <c r="CP75" i="8"/>
  <c r="CN75" i="8"/>
  <c r="CM75" i="8"/>
  <c r="CL75" i="8"/>
  <c r="CK75" i="8"/>
  <c r="CJ75" i="8"/>
  <c r="CH75" i="8"/>
  <c r="CG75" i="8"/>
  <c r="CF75" i="8"/>
  <c r="CE75" i="8"/>
  <c r="CD75" i="8"/>
  <c r="CB75" i="8"/>
  <c r="CA75" i="8"/>
  <c r="BZ75" i="8"/>
  <c r="BY75" i="8"/>
  <c r="BX75" i="8"/>
  <c r="BB75" i="8"/>
  <c r="AV75" i="8"/>
  <c r="AP75" i="8"/>
  <c r="AJ75" i="8"/>
  <c r="AD75" i="8"/>
  <c r="X75" i="8"/>
  <c r="R75" i="8"/>
  <c r="L75" i="8"/>
  <c r="DR74" i="8"/>
  <c r="DQ74" i="8"/>
  <c r="DP74" i="8"/>
  <c r="DO74" i="8"/>
  <c r="DN74" i="8"/>
  <c r="DL74" i="8"/>
  <c r="DK74" i="8"/>
  <c r="DJ74" i="8"/>
  <c r="DI74" i="8"/>
  <c r="DH74" i="8"/>
  <c r="DF74" i="8"/>
  <c r="DE74" i="8"/>
  <c r="DD74" i="8"/>
  <c r="DC74" i="8"/>
  <c r="DB74" i="8"/>
  <c r="CZ74" i="8"/>
  <c r="CY74" i="8"/>
  <c r="CX74" i="8"/>
  <c r="CW74" i="8"/>
  <c r="CV74" i="8"/>
  <c r="CT74" i="8"/>
  <c r="CS74" i="8"/>
  <c r="CR74" i="8"/>
  <c r="CQ74" i="8"/>
  <c r="CP74" i="8"/>
  <c r="CN74" i="8"/>
  <c r="CM74" i="8"/>
  <c r="CL74" i="8"/>
  <c r="CK74" i="8"/>
  <c r="CJ74" i="8"/>
  <c r="CH74" i="8"/>
  <c r="CG74" i="8"/>
  <c r="CF74" i="8"/>
  <c r="CE74" i="8"/>
  <c r="CD74" i="8"/>
  <c r="CB74" i="8"/>
  <c r="CA74" i="8"/>
  <c r="BZ74" i="8"/>
  <c r="BY74" i="8"/>
  <c r="BX74" i="8"/>
  <c r="BB74" i="8"/>
  <c r="AV74" i="8"/>
  <c r="AP74" i="8"/>
  <c r="AJ74" i="8"/>
  <c r="AD74" i="8"/>
  <c r="X74" i="8"/>
  <c r="R74" i="8"/>
  <c r="L74" i="8"/>
  <c r="DR73" i="8"/>
  <c r="DQ73" i="8"/>
  <c r="DP73" i="8"/>
  <c r="DO73" i="8"/>
  <c r="DN73" i="8"/>
  <c r="DL73" i="8"/>
  <c r="DK73" i="8"/>
  <c r="DJ73" i="8"/>
  <c r="DI73" i="8"/>
  <c r="DH73" i="8"/>
  <c r="DF73" i="8"/>
  <c r="DE73" i="8"/>
  <c r="DD73" i="8"/>
  <c r="DC73" i="8"/>
  <c r="DB73" i="8"/>
  <c r="CZ73" i="8"/>
  <c r="CY73" i="8"/>
  <c r="CX73" i="8"/>
  <c r="CW73" i="8"/>
  <c r="CV73" i="8"/>
  <c r="CT73" i="8"/>
  <c r="CS73" i="8"/>
  <c r="CR73" i="8"/>
  <c r="CQ73" i="8"/>
  <c r="CP73" i="8"/>
  <c r="CN73" i="8"/>
  <c r="CM73" i="8"/>
  <c r="CL73" i="8"/>
  <c r="CK73" i="8"/>
  <c r="CJ73" i="8"/>
  <c r="CH73" i="8"/>
  <c r="CG73" i="8"/>
  <c r="CF73" i="8"/>
  <c r="CE73" i="8"/>
  <c r="CD73" i="8"/>
  <c r="CB73" i="8"/>
  <c r="CA73" i="8"/>
  <c r="BZ73" i="8"/>
  <c r="BY73" i="8"/>
  <c r="BX73" i="8"/>
  <c r="BB73" i="8"/>
  <c r="AV73" i="8"/>
  <c r="AP73" i="8"/>
  <c r="AJ73" i="8"/>
  <c r="AD73" i="8"/>
  <c r="X73" i="8"/>
  <c r="R73" i="8"/>
  <c r="L73" i="8"/>
  <c r="DR72" i="8"/>
  <c r="DQ72" i="8"/>
  <c r="DP72" i="8"/>
  <c r="DO72" i="8"/>
  <c r="DN72" i="8"/>
  <c r="DL72" i="8"/>
  <c r="DK72" i="8"/>
  <c r="DJ72" i="8"/>
  <c r="DI72" i="8"/>
  <c r="DH72" i="8"/>
  <c r="DF72" i="8"/>
  <c r="DE72" i="8"/>
  <c r="DD72" i="8"/>
  <c r="DC72" i="8"/>
  <c r="DB72" i="8"/>
  <c r="CZ72" i="8"/>
  <c r="CY72" i="8"/>
  <c r="CX72" i="8"/>
  <c r="CW72" i="8"/>
  <c r="CV72" i="8"/>
  <c r="CT72" i="8"/>
  <c r="CS72" i="8"/>
  <c r="CR72" i="8"/>
  <c r="CQ72" i="8"/>
  <c r="CP72" i="8"/>
  <c r="CN72" i="8"/>
  <c r="CM72" i="8"/>
  <c r="CL72" i="8"/>
  <c r="CK72" i="8"/>
  <c r="CJ72" i="8"/>
  <c r="CH72" i="8"/>
  <c r="CG72" i="8"/>
  <c r="CF72" i="8"/>
  <c r="CE72" i="8"/>
  <c r="CD72" i="8"/>
  <c r="CB72" i="8"/>
  <c r="CA72" i="8"/>
  <c r="BZ72" i="8"/>
  <c r="BY72" i="8"/>
  <c r="BX72" i="8"/>
  <c r="BB72" i="8"/>
  <c r="AV72" i="8"/>
  <c r="AP72" i="8"/>
  <c r="AJ72" i="8"/>
  <c r="AD72" i="8"/>
  <c r="X72" i="8"/>
  <c r="R72" i="8"/>
  <c r="L72" i="8"/>
  <c r="DR71" i="8"/>
  <c r="DQ71" i="8"/>
  <c r="DP71" i="8"/>
  <c r="DO71" i="8"/>
  <c r="DN71" i="8"/>
  <c r="DL71" i="8"/>
  <c r="DK71" i="8"/>
  <c r="DJ71" i="8"/>
  <c r="DI71" i="8"/>
  <c r="DH71" i="8"/>
  <c r="DF71" i="8"/>
  <c r="DE71" i="8"/>
  <c r="DD71" i="8"/>
  <c r="DC71" i="8"/>
  <c r="DB71" i="8"/>
  <c r="CZ71" i="8"/>
  <c r="CY71" i="8"/>
  <c r="CX71" i="8"/>
  <c r="CW71" i="8"/>
  <c r="CV71" i="8"/>
  <c r="CT71" i="8"/>
  <c r="CS71" i="8"/>
  <c r="CR71" i="8"/>
  <c r="CQ71" i="8"/>
  <c r="CP71" i="8"/>
  <c r="CN71" i="8"/>
  <c r="CM71" i="8"/>
  <c r="CL71" i="8"/>
  <c r="CK71" i="8"/>
  <c r="CJ71" i="8"/>
  <c r="CH71" i="8"/>
  <c r="CG71" i="8"/>
  <c r="CF71" i="8"/>
  <c r="CE71" i="8"/>
  <c r="CD71" i="8"/>
  <c r="CB71" i="8"/>
  <c r="CA71" i="8"/>
  <c r="BZ71" i="8"/>
  <c r="BY71" i="8"/>
  <c r="BX71" i="8"/>
  <c r="BG71" i="8" s="1"/>
  <c r="BB71" i="8"/>
  <c r="AV71" i="8"/>
  <c r="AP71" i="8"/>
  <c r="AJ71" i="8"/>
  <c r="AD71" i="8"/>
  <c r="X71" i="8"/>
  <c r="R71" i="8"/>
  <c r="L71" i="8"/>
  <c r="DR70" i="8"/>
  <c r="DQ70" i="8"/>
  <c r="DP70" i="8"/>
  <c r="DO70" i="8"/>
  <c r="DN70" i="8"/>
  <c r="DL70" i="8"/>
  <c r="DK70" i="8"/>
  <c r="DJ70" i="8"/>
  <c r="DI70" i="8"/>
  <c r="DH70" i="8"/>
  <c r="DF70" i="8"/>
  <c r="DE70" i="8"/>
  <c r="DD70" i="8"/>
  <c r="DC70" i="8"/>
  <c r="DB70" i="8"/>
  <c r="CZ70" i="8"/>
  <c r="CY70" i="8"/>
  <c r="CX70" i="8"/>
  <c r="CW70" i="8"/>
  <c r="CV70" i="8"/>
  <c r="CT70" i="8"/>
  <c r="CS70" i="8"/>
  <c r="CR70" i="8"/>
  <c r="CQ70" i="8"/>
  <c r="CP70" i="8"/>
  <c r="CN70" i="8"/>
  <c r="CM70" i="8"/>
  <c r="CL70" i="8"/>
  <c r="CK70" i="8"/>
  <c r="CJ70" i="8"/>
  <c r="CH70" i="8"/>
  <c r="CG70" i="8"/>
  <c r="CF70" i="8"/>
  <c r="CE70" i="8"/>
  <c r="CD70" i="8"/>
  <c r="CB70" i="8"/>
  <c r="CA70" i="8"/>
  <c r="BZ70" i="8"/>
  <c r="BY70" i="8"/>
  <c r="BX70" i="8"/>
  <c r="BB70" i="8"/>
  <c r="AV70" i="8"/>
  <c r="AP70" i="8"/>
  <c r="AJ70" i="8"/>
  <c r="AD70" i="8"/>
  <c r="X70" i="8"/>
  <c r="R70" i="8"/>
  <c r="L70" i="8"/>
  <c r="DR69" i="8"/>
  <c r="DQ69" i="8"/>
  <c r="DP69" i="8"/>
  <c r="DO69" i="8"/>
  <c r="DN69" i="8"/>
  <c r="DL69" i="8"/>
  <c r="DK69" i="8"/>
  <c r="DJ69" i="8"/>
  <c r="DI69" i="8"/>
  <c r="DH69" i="8"/>
  <c r="DF69" i="8"/>
  <c r="DE69" i="8"/>
  <c r="DD69" i="8"/>
  <c r="DC69" i="8"/>
  <c r="DB69" i="8"/>
  <c r="CZ69" i="8"/>
  <c r="CY69" i="8"/>
  <c r="CX69" i="8"/>
  <c r="CW69" i="8"/>
  <c r="CV69" i="8"/>
  <c r="CT69" i="8"/>
  <c r="CS69" i="8"/>
  <c r="CR69" i="8"/>
  <c r="CQ69" i="8"/>
  <c r="CP69" i="8"/>
  <c r="CN69" i="8"/>
  <c r="CM69" i="8"/>
  <c r="CL69" i="8"/>
  <c r="CK69" i="8"/>
  <c r="CJ69" i="8"/>
  <c r="CH69" i="8"/>
  <c r="CG69" i="8"/>
  <c r="CF69" i="8"/>
  <c r="CE69" i="8"/>
  <c r="CD69" i="8"/>
  <c r="CB69" i="8"/>
  <c r="CA69" i="8"/>
  <c r="BZ69" i="8"/>
  <c r="BY69" i="8"/>
  <c r="BX69" i="8"/>
  <c r="BB69" i="8"/>
  <c r="AV69" i="8"/>
  <c r="AP69" i="8"/>
  <c r="AJ69" i="8"/>
  <c r="AD69" i="8"/>
  <c r="X69" i="8"/>
  <c r="R69" i="8"/>
  <c r="L69" i="8"/>
  <c r="DR68" i="8"/>
  <c r="DQ68" i="8"/>
  <c r="DP68" i="8"/>
  <c r="DO68" i="8"/>
  <c r="DN68" i="8"/>
  <c r="DL68" i="8"/>
  <c r="DK68" i="8"/>
  <c r="DJ68" i="8"/>
  <c r="DI68" i="8"/>
  <c r="DH68" i="8"/>
  <c r="DF68" i="8"/>
  <c r="DE68" i="8"/>
  <c r="DD68" i="8"/>
  <c r="DC68" i="8"/>
  <c r="DB68" i="8"/>
  <c r="CZ68" i="8"/>
  <c r="CY68" i="8"/>
  <c r="CX68" i="8"/>
  <c r="CW68" i="8"/>
  <c r="CV68" i="8"/>
  <c r="CT68" i="8"/>
  <c r="CS68" i="8"/>
  <c r="CR68" i="8"/>
  <c r="CQ68" i="8"/>
  <c r="CP68" i="8"/>
  <c r="CN68" i="8"/>
  <c r="CM68" i="8"/>
  <c r="CL68" i="8"/>
  <c r="CK68" i="8"/>
  <c r="CJ68" i="8"/>
  <c r="CH68" i="8"/>
  <c r="CG68" i="8"/>
  <c r="CF68" i="8"/>
  <c r="CE68" i="8"/>
  <c r="CD68" i="8"/>
  <c r="CB68" i="8"/>
  <c r="CA68" i="8"/>
  <c r="BZ68" i="8"/>
  <c r="BY68" i="8"/>
  <c r="BX68" i="8"/>
  <c r="BB68" i="8"/>
  <c r="AV68" i="8"/>
  <c r="AP68" i="8"/>
  <c r="AJ68" i="8"/>
  <c r="AD68" i="8"/>
  <c r="X68" i="8"/>
  <c r="R68" i="8"/>
  <c r="L68" i="8"/>
  <c r="DR67" i="8"/>
  <c r="DQ67" i="8"/>
  <c r="DP67" i="8"/>
  <c r="DO67" i="8"/>
  <c r="DN67" i="8"/>
  <c r="DL67" i="8"/>
  <c r="DK67" i="8"/>
  <c r="DJ67" i="8"/>
  <c r="DI67" i="8"/>
  <c r="DH67" i="8"/>
  <c r="DF67" i="8"/>
  <c r="DE67" i="8"/>
  <c r="DD67" i="8"/>
  <c r="DC67" i="8"/>
  <c r="DB67" i="8"/>
  <c r="CZ67" i="8"/>
  <c r="CY67" i="8"/>
  <c r="CX67" i="8"/>
  <c r="CW67" i="8"/>
  <c r="CV67" i="8"/>
  <c r="CT67" i="8"/>
  <c r="CS67" i="8"/>
  <c r="CR67" i="8"/>
  <c r="CQ67" i="8"/>
  <c r="CP67" i="8"/>
  <c r="CN67" i="8"/>
  <c r="CM67" i="8"/>
  <c r="CL67" i="8"/>
  <c r="CK67" i="8"/>
  <c r="CJ67" i="8"/>
  <c r="CH67" i="8"/>
  <c r="CG67" i="8"/>
  <c r="CF67" i="8"/>
  <c r="CE67" i="8"/>
  <c r="CD67" i="8"/>
  <c r="CB67" i="8"/>
  <c r="CA67" i="8"/>
  <c r="BZ67" i="8"/>
  <c r="BY67" i="8"/>
  <c r="BX67" i="8"/>
  <c r="BB67" i="8"/>
  <c r="AV67" i="8"/>
  <c r="AP67" i="8"/>
  <c r="AJ67" i="8"/>
  <c r="AD67" i="8"/>
  <c r="X67" i="8"/>
  <c r="R67" i="8"/>
  <c r="L67" i="8"/>
  <c r="DR66" i="8"/>
  <c r="DQ66" i="8"/>
  <c r="DP66" i="8"/>
  <c r="DO66" i="8"/>
  <c r="DN66" i="8"/>
  <c r="DL66" i="8"/>
  <c r="DK66" i="8"/>
  <c r="DJ66" i="8"/>
  <c r="DI66" i="8"/>
  <c r="DH66" i="8"/>
  <c r="DF66" i="8"/>
  <c r="DE66" i="8"/>
  <c r="DD66" i="8"/>
  <c r="DC66" i="8"/>
  <c r="DB66" i="8"/>
  <c r="CZ66" i="8"/>
  <c r="CY66" i="8"/>
  <c r="CX66" i="8"/>
  <c r="CW66" i="8"/>
  <c r="CV66" i="8"/>
  <c r="CT66" i="8"/>
  <c r="CS66" i="8"/>
  <c r="CR66" i="8"/>
  <c r="CQ66" i="8"/>
  <c r="CP66" i="8"/>
  <c r="CN66" i="8"/>
  <c r="CM66" i="8"/>
  <c r="CL66" i="8"/>
  <c r="CK66" i="8"/>
  <c r="CJ66" i="8"/>
  <c r="CH66" i="8"/>
  <c r="CG66" i="8"/>
  <c r="CF66" i="8"/>
  <c r="CE66" i="8"/>
  <c r="CD66" i="8"/>
  <c r="CB66" i="8"/>
  <c r="CA66" i="8"/>
  <c r="BZ66" i="8"/>
  <c r="BY66" i="8"/>
  <c r="BX66" i="8"/>
  <c r="BB66" i="8"/>
  <c r="AV66" i="8"/>
  <c r="AP66" i="8"/>
  <c r="AJ66" i="8"/>
  <c r="AD66" i="8"/>
  <c r="X66" i="8"/>
  <c r="R66" i="8"/>
  <c r="L66" i="8"/>
  <c r="DR65" i="8"/>
  <c r="DQ65" i="8"/>
  <c r="DP65" i="8"/>
  <c r="DO65" i="8"/>
  <c r="DN65" i="8"/>
  <c r="DL65" i="8"/>
  <c r="DK65" i="8"/>
  <c r="DJ65" i="8"/>
  <c r="DI65" i="8"/>
  <c r="DH65" i="8"/>
  <c r="DF65" i="8"/>
  <c r="DE65" i="8"/>
  <c r="DD65" i="8"/>
  <c r="DC65" i="8"/>
  <c r="DB65" i="8"/>
  <c r="CZ65" i="8"/>
  <c r="CY65" i="8"/>
  <c r="CX65" i="8"/>
  <c r="CW65" i="8"/>
  <c r="CV65" i="8"/>
  <c r="CT65" i="8"/>
  <c r="CS65" i="8"/>
  <c r="CR65" i="8"/>
  <c r="CQ65" i="8"/>
  <c r="CP65" i="8"/>
  <c r="CN65" i="8"/>
  <c r="CM65" i="8"/>
  <c r="CL65" i="8"/>
  <c r="CK65" i="8"/>
  <c r="CJ65" i="8"/>
  <c r="CH65" i="8"/>
  <c r="CG65" i="8"/>
  <c r="CF65" i="8"/>
  <c r="CE65" i="8"/>
  <c r="CD65" i="8"/>
  <c r="CB65" i="8"/>
  <c r="CA65" i="8"/>
  <c r="BZ65" i="8"/>
  <c r="BY65" i="8"/>
  <c r="BX65" i="8"/>
  <c r="BB65" i="8"/>
  <c r="AV65" i="8"/>
  <c r="AP65" i="8"/>
  <c r="AJ65" i="8"/>
  <c r="AD65" i="8"/>
  <c r="X65" i="8"/>
  <c r="R65" i="8"/>
  <c r="L65" i="8"/>
  <c r="DR64" i="8"/>
  <c r="DQ64" i="8"/>
  <c r="DP64" i="8"/>
  <c r="DO64" i="8"/>
  <c r="DN64" i="8"/>
  <c r="DL64" i="8"/>
  <c r="DK64" i="8"/>
  <c r="DJ64" i="8"/>
  <c r="DI64" i="8"/>
  <c r="DH64" i="8"/>
  <c r="DF64" i="8"/>
  <c r="DE64" i="8"/>
  <c r="DD64" i="8"/>
  <c r="DC64" i="8"/>
  <c r="DB64" i="8"/>
  <c r="CZ64" i="8"/>
  <c r="CY64" i="8"/>
  <c r="CX64" i="8"/>
  <c r="CW64" i="8"/>
  <c r="CV64" i="8"/>
  <c r="CT64" i="8"/>
  <c r="CS64" i="8"/>
  <c r="CR64" i="8"/>
  <c r="CQ64" i="8"/>
  <c r="CP64" i="8"/>
  <c r="CN64" i="8"/>
  <c r="CM64" i="8"/>
  <c r="CL64" i="8"/>
  <c r="CK64" i="8"/>
  <c r="CJ64" i="8"/>
  <c r="CH64" i="8"/>
  <c r="CG64" i="8"/>
  <c r="CF64" i="8"/>
  <c r="CE64" i="8"/>
  <c r="CD64" i="8"/>
  <c r="CB64" i="8"/>
  <c r="CA64" i="8"/>
  <c r="BZ64" i="8"/>
  <c r="BY64" i="8"/>
  <c r="BG64" i="8" s="1"/>
  <c r="BX64" i="8"/>
  <c r="BB64" i="8"/>
  <c r="AV64" i="8"/>
  <c r="AP64" i="8"/>
  <c r="AJ64" i="8"/>
  <c r="AD64" i="8"/>
  <c r="X64" i="8"/>
  <c r="R64" i="8"/>
  <c r="L64" i="8"/>
  <c r="DR63" i="8"/>
  <c r="DQ63" i="8"/>
  <c r="DP63" i="8"/>
  <c r="DO63" i="8"/>
  <c r="DN63" i="8"/>
  <c r="DL63" i="8"/>
  <c r="DK63" i="8"/>
  <c r="DJ63" i="8"/>
  <c r="DI63" i="8"/>
  <c r="DH63" i="8"/>
  <c r="DF63" i="8"/>
  <c r="DE63" i="8"/>
  <c r="DD63" i="8"/>
  <c r="DC63" i="8"/>
  <c r="DB63" i="8"/>
  <c r="CZ63" i="8"/>
  <c r="CY63" i="8"/>
  <c r="CX63" i="8"/>
  <c r="CW63" i="8"/>
  <c r="CV63" i="8"/>
  <c r="CT63" i="8"/>
  <c r="CS63" i="8"/>
  <c r="CR63" i="8"/>
  <c r="CQ63" i="8"/>
  <c r="CP63" i="8"/>
  <c r="CN63" i="8"/>
  <c r="CM63" i="8"/>
  <c r="CL63" i="8"/>
  <c r="CK63" i="8"/>
  <c r="CJ63" i="8"/>
  <c r="CH63" i="8"/>
  <c r="CG63" i="8"/>
  <c r="CF63" i="8"/>
  <c r="CE63" i="8"/>
  <c r="CD63" i="8"/>
  <c r="CB63" i="8"/>
  <c r="CA63" i="8"/>
  <c r="BZ63" i="8"/>
  <c r="BY63" i="8"/>
  <c r="BX63" i="8"/>
  <c r="BB63" i="8"/>
  <c r="AV63" i="8"/>
  <c r="AP63" i="8"/>
  <c r="AJ63" i="8"/>
  <c r="AD63" i="8"/>
  <c r="X63" i="8"/>
  <c r="R63" i="8"/>
  <c r="L63" i="8"/>
  <c r="DR62" i="8"/>
  <c r="DQ62" i="8"/>
  <c r="DP62" i="8"/>
  <c r="DO62" i="8"/>
  <c r="DN62" i="8"/>
  <c r="DL62" i="8"/>
  <c r="DK62" i="8"/>
  <c r="DJ62" i="8"/>
  <c r="DI62" i="8"/>
  <c r="DH62" i="8"/>
  <c r="DF62" i="8"/>
  <c r="DE62" i="8"/>
  <c r="DD62" i="8"/>
  <c r="DC62" i="8"/>
  <c r="DB62" i="8"/>
  <c r="CZ62" i="8"/>
  <c r="CY62" i="8"/>
  <c r="CX62" i="8"/>
  <c r="CW62" i="8"/>
  <c r="CV62" i="8"/>
  <c r="CT62" i="8"/>
  <c r="CS62" i="8"/>
  <c r="CR62" i="8"/>
  <c r="CQ62" i="8"/>
  <c r="CP62" i="8"/>
  <c r="CN62" i="8"/>
  <c r="CM62" i="8"/>
  <c r="CL62" i="8"/>
  <c r="CK62" i="8"/>
  <c r="CJ62" i="8"/>
  <c r="CH62" i="8"/>
  <c r="CG62" i="8"/>
  <c r="CF62" i="8"/>
  <c r="CE62" i="8"/>
  <c r="CD62" i="8"/>
  <c r="CB62" i="8"/>
  <c r="CA62" i="8"/>
  <c r="BZ62" i="8"/>
  <c r="BY62" i="8"/>
  <c r="BX62" i="8"/>
  <c r="BB62" i="8"/>
  <c r="AV62" i="8"/>
  <c r="AP62" i="8"/>
  <c r="AJ62" i="8"/>
  <c r="AD62" i="8"/>
  <c r="X62" i="8"/>
  <c r="R62" i="8"/>
  <c r="L62" i="8"/>
  <c r="DR61" i="8"/>
  <c r="DQ61" i="8"/>
  <c r="DP61" i="8"/>
  <c r="DO61" i="8"/>
  <c r="DN61" i="8"/>
  <c r="DL61" i="8"/>
  <c r="DK61" i="8"/>
  <c r="DJ61" i="8"/>
  <c r="DI61" i="8"/>
  <c r="DH61" i="8"/>
  <c r="DF61" i="8"/>
  <c r="DE61" i="8"/>
  <c r="DD61" i="8"/>
  <c r="DC61" i="8"/>
  <c r="DB61" i="8"/>
  <c r="CZ61" i="8"/>
  <c r="CY61" i="8"/>
  <c r="CX61" i="8"/>
  <c r="CW61" i="8"/>
  <c r="CV61" i="8"/>
  <c r="CT61" i="8"/>
  <c r="CS61" i="8"/>
  <c r="CR61" i="8"/>
  <c r="CQ61" i="8"/>
  <c r="CP61" i="8"/>
  <c r="CN61" i="8"/>
  <c r="CM61" i="8"/>
  <c r="CL61" i="8"/>
  <c r="CK61" i="8"/>
  <c r="CJ61" i="8"/>
  <c r="CH61" i="8"/>
  <c r="CG61" i="8"/>
  <c r="CF61" i="8"/>
  <c r="CE61" i="8"/>
  <c r="CD61" i="8"/>
  <c r="CB61" i="8"/>
  <c r="CA61" i="8"/>
  <c r="BZ61" i="8"/>
  <c r="BG61" i="8" s="1"/>
  <c r="BY61" i="8"/>
  <c r="BX61" i="8"/>
  <c r="BB61" i="8"/>
  <c r="AV61" i="8"/>
  <c r="AP61" i="8"/>
  <c r="AJ61" i="8"/>
  <c r="AD61" i="8"/>
  <c r="X61" i="8"/>
  <c r="R61" i="8"/>
  <c r="L61" i="8"/>
  <c r="DR60" i="8"/>
  <c r="DQ60" i="8"/>
  <c r="DP60" i="8"/>
  <c r="DO60" i="8"/>
  <c r="DN60" i="8"/>
  <c r="DL60" i="8"/>
  <c r="DK60" i="8"/>
  <c r="DJ60" i="8"/>
  <c r="DI60" i="8"/>
  <c r="DH60" i="8"/>
  <c r="DF60" i="8"/>
  <c r="DE60" i="8"/>
  <c r="DD60" i="8"/>
  <c r="DC60" i="8"/>
  <c r="DB60" i="8"/>
  <c r="CZ60" i="8"/>
  <c r="CY60" i="8"/>
  <c r="CX60" i="8"/>
  <c r="CW60" i="8"/>
  <c r="CV60" i="8"/>
  <c r="CT60" i="8"/>
  <c r="CS60" i="8"/>
  <c r="CR60" i="8"/>
  <c r="CQ60" i="8"/>
  <c r="CP60" i="8"/>
  <c r="CN60" i="8"/>
  <c r="CM60" i="8"/>
  <c r="CL60" i="8"/>
  <c r="CK60" i="8"/>
  <c r="CJ60" i="8"/>
  <c r="CH60" i="8"/>
  <c r="CG60" i="8"/>
  <c r="CF60" i="8"/>
  <c r="CE60" i="8"/>
  <c r="CD60" i="8"/>
  <c r="CB60" i="8"/>
  <c r="CA60" i="8"/>
  <c r="BZ60" i="8"/>
  <c r="BY60" i="8"/>
  <c r="BX60" i="8"/>
  <c r="BJ60" i="8"/>
  <c r="BJ61" i="8" s="1"/>
  <c r="BJ62" i="8" s="1"/>
  <c r="BJ63" i="8" s="1"/>
  <c r="BJ64" i="8" s="1"/>
  <c r="BJ65" i="8" s="1"/>
  <c r="BJ66" i="8" s="1"/>
  <c r="BJ67" i="8" s="1"/>
  <c r="BJ68" i="8" s="1"/>
  <c r="BJ69" i="8" s="1"/>
  <c r="BJ70" i="8" s="1"/>
  <c r="BJ71" i="8" s="1"/>
  <c r="BJ72" i="8" s="1"/>
  <c r="BJ73" i="8" s="1"/>
  <c r="BJ74" i="8" s="1"/>
  <c r="BJ75" i="8" s="1"/>
  <c r="BJ76" i="8" s="1"/>
  <c r="BJ77" i="8" s="1"/>
  <c r="BJ78" i="8" s="1"/>
  <c r="BJ79" i="8" s="1"/>
  <c r="BJ80" i="8" s="1"/>
  <c r="BJ81" i="8" s="1"/>
  <c r="BJ82" i="8" s="1"/>
  <c r="BJ83" i="8" s="1"/>
  <c r="BJ84" i="8" s="1"/>
  <c r="BJ85" i="8" s="1"/>
  <c r="BJ86" i="8" s="1"/>
  <c r="BJ87" i="8" s="1"/>
  <c r="BJ88" i="8" s="1"/>
  <c r="BJ89" i="8" s="1"/>
  <c r="BJ90" i="8" s="1"/>
  <c r="BJ91" i="8" s="1"/>
  <c r="BJ92" i="8" s="1"/>
  <c r="BJ93" i="8" s="1"/>
  <c r="BJ94" i="8" s="1"/>
  <c r="BJ95" i="8" s="1"/>
  <c r="BJ96" i="8" s="1"/>
  <c r="BJ97" i="8" s="1"/>
  <c r="BJ98" i="8" s="1"/>
  <c r="BJ99" i="8" s="1"/>
  <c r="BJ100" i="8" s="1"/>
  <c r="BJ101" i="8" s="1"/>
  <c r="BJ102" i="8" s="1"/>
  <c r="BJ103" i="8" s="1"/>
  <c r="BJ104" i="8" s="1"/>
  <c r="BJ105" i="8" s="1"/>
  <c r="BB60" i="8"/>
  <c r="AV60" i="8"/>
  <c r="AP60" i="8"/>
  <c r="AJ60" i="8"/>
  <c r="AD60" i="8"/>
  <c r="X60" i="8"/>
  <c r="R60" i="8"/>
  <c r="L60" i="8"/>
  <c r="B60" i="8"/>
  <c r="B61" i="8" s="1"/>
  <c r="B62" i="8" s="1"/>
  <c r="B63" i="8" s="1"/>
  <c r="B64" i="8" s="1"/>
  <c r="B65" i="8" s="1"/>
  <c r="B66" i="8" s="1"/>
  <c r="B67" i="8" s="1"/>
  <c r="B68" i="8" s="1"/>
  <c r="B69" i="8" s="1"/>
  <c r="B70" i="8" s="1"/>
  <c r="B71" i="8" s="1"/>
  <c r="B72" i="8" s="1"/>
  <c r="B73" i="8" s="1"/>
  <c r="B74" i="8" s="1"/>
  <c r="B75" i="8" s="1"/>
  <c r="B76" i="8" s="1"/>
  <c r="B77" i="8" s="1"/>
  <c r="B78" i="8" s="1"/>
  <c r="B79" i="8" s="1"/>
  <c r="B80" i="8" s="1"/>
  <c r="B81" i="8" s="1"/>
  <c r="B82" i="8" s="1"/>
  <c r="B83" i="8" s="1"/>
  <c r="B84" i="8" s="1"/>
  <c r="B85" i="8" s="1"/>
  <c r="B86" i="8" s="1"/>
  <c r="B87" i="8" s="1"/>
  <c r="B88" i="8" s="1"/>
  <c r="B89" i="8" s="1"/>
  <c r="B90" i="8" s="1"/>
  <c r="B91" i="8" s="1"/>
  <c r="B92" i="8" s="1"/>
  <c r="B93" i="8" s="1"/>
  <c r="B94" i="8" s="1"/>
  <c r="B95" i="8" s="1"/>
  <c r="B96" i="8" s="1"/>
  <c r="B97" i="8" s="1"/>
  <c r="B98" i="8" s="1"/>
  <c r="B99" i="8" s="1"/>
  <c r="B100" i="8" s="1"/>
  <c r="B101" i="8" s="1"/>
  <c r="B102" i="8" s="1"/>
  <c r="B103" i="8" s="1"/>
  <c r="B104" i="8" s="1"/>
  <c r="B105" i="8" s="1"/>
  <c r="DR59" i="8"/>
  <c r="DQ59" i="8"/>
  <c r="DP59" i="8"/>
  <c r="DO59" i="8"/>
  <c r="DN59" i="8"/>
  <c r="DL59" i="8"/>
  <c r="DK59" i="8"/>
  <c r="DJ59" i="8"/>
  <c r="DI59" i="8"/>
  <c r="DH59" i="8"/>
  <c r="DF59" i="8"/>
  <c r="DE59" i="8"/>
  <c r="DD59" i="8"/>
  <c r="DC59" i="8"/>
  <c r="DB59" i="8"/>
  <c r="CZ59" i="8"/>
  <c r="CY59" i="8"/>
  <c r="CX59" i="8"/>
  <c r="CW59" i="8"/>
  <c r="CV59" i="8"/>
  <c r="CT59" i="8"/>
  <c r="CS59" i="8"/>
  <c r="CR59" i="8"/>
  <c r="CQ59" i="8"/>
  <c r="CP59" i="8"/>
  <c r="CN59" i="8"/>
  <c r="CM59" i="8"/>
  <c r="CL59" i="8"/>
  <c r="CK59" i="8"/>
  <c r="CJ59" i="8"/>
  <c r="CH59" i="8"/>
  <c r="CG59" i="8"/>
  <c r="CF59" i="8"/>
  <c r="CE59" i="8"/>
  <c r="CD59" i="8"/>
  <c r="CB59" i="8"/>
  <c r="CA59" i="8"/>
  <c r="BZ59" i="8"/>
  <c r="BY59" i="8"/>
  <c r="BX59" i="8"/>
  <c r="BB59" i="8"/>
  <c r="AV59" i="8"/>
  <c r="AP59" i="8"/>
  <c r="AJ59" i="8"/>
  <c r="AD59" i="8"/>
  <c r="X59" i="8"/>
  <c r="R59" i="8"/>
  <c r="L59" i="8"/>
  <c r="BA56" i="8"/>
  <c r="AZ56" i="8"/>
  <c r="AY56" i="8"/>
  <c r="AX56" i="8"/>
  <c r="BB56" i="8" s="1"/>
  <c r="AW56" i="8"/>
  <c r="AU56" i="8"/>
  <c r="AT56" i="8"/>
  <c r="AS56" i="8"/>
  <c r="AR56" i="8"/>
  <c r="AQ56" i="8"/>
  <c r="AO56" i="8"/>
  <c r="AN56" i="8"/>
  <c r="AM56" i="8"/>
  <c r="AL56" i="8"/>
  <c r="AK56" i="8"/>
  <c r="AP56" i="8" s="1"/>
  <c r="AI56" i="8"/>
  <c r="AH56" i="8"/>
  <c r="AG56" i="8"/>
  <c r="AF56" i="8"/>
  <c r="AE56" i="8"/>
  <c r="AC56" i="8"/>
  <c r="AB56" i="8"/>
  <c r="AA56" i="8"/>
  <c r="Z56" i="8"/>
  <c r="Y56" i="8"/>
  <c r="AD56" i="8" s="1"/>
  <c r="W56" i="8"/>
  <c r="V56" i="8"/>
  <c r="U56" i="8"/>
  <c r="T56" i="8"/>
  <c r="S56" i="8"/>
  <c r="X56" i="8" s="1"/>
  <c r="Q56" i="8"/>
  <c r="P56" i="8"/>
  <c r="O56" i="8"/>
  <c r="N56" i="8"/>
  <c r="M56" i="8"/>
  <c r="R56" i="8" s="1"/>
  <c r="K56" i="8"/>
  <c r="J56" i="8"/>
  <c r="I56" i="8"/>
  <c r="H56" i="8"/>
  <c r="G56" i="8"/>
  <c r="L56" i="8" s="1"/>
  <c r="DR55" i="8"/>
  <c r="DQ55" i="8"/>
  <c r="DP55" i="8"/>
  <c r="DO55" i="8"/>
  <c r="DN55" i="8"/>
  <c r="DL55" i="8"/>
  <c r="DK55" i="8"/>
  <c r="DJ55" i="8"/>
  <c r="DI55" i="8"/>
  <c r="DH55" i="8"/>
  <c r="DF55" i="8"/>
  <c r="DE55" i="8"/>
  <c r="DD55" i="8"/>
  <c r="DC55" i="8"/>
  <c r="DB55" i="8"/>
  <c r="CZ55" i="8"/>
  <c r="CY55" i="8"/>
  <c r="CX55" i="8"/>
  <c r="CW55" i="8"/>
  <c r="CV55" i="8"/>
  <c r="CT55" i="8"/>
  <c r="CS55" i="8"/>
  <c r="CR55" i="8"/>
  <c r="CQ55" i="8"/>
  <c r="CP55" i="8"/>
  <c r="CN55" i="8"/>
  <c r="CM55" i="8"/>
  <c r="CL55" i="8"/>
  <c r="CK55" i="8"/>
  <c r="CJ55" i="8"/>
  <c r="CH55" i="8"/>
  <c r="CG55" i="8"/>
  <c r="CF55" i="8"/>
  <c r="CE55" i="8"/>
  <c r="CD55" i="8"/>
  <c r="CB55" i="8"/>
  <c r="CA55" i="8"/>
  <c r="BZ55" i="8"/>
  <c r="BY55" i="8"/>
  <c r="BX55" i="8"/>
  <c r="BB55" i="8"/>
  <c r="AV55" i="8"/>
  <c r="AP55" i="8"/>
  <c r="AJ55" i="8"/>
  <c r="AD55" i="8"/>
  <c r="X55" i="8"/>
  <c r="R55" i="8"/>
  <c r="L55" i="8"/>
  <c r="DR54" i="8"/>
  <c r="DQ54" i="8"/>
  <c r="DP54" i="8"/>
  <c r="DO54" i="8"/>
  <c r="DN54" i="8"/>
  <c r="DL54" i="8"/>
  <c r="DK54" i="8"/>
  <c r="DJ54" i="8"/>
  <c r="DI54" i="8"/>
  <c r="DH54" i="8"/>
  <c r="DF54" i="8"/>
  <c r="DE54" i="8"/>
  <c r="DD54" i="8"/>
  <c r="DC54" i="8"/>
  <c r="DB54" i="8"/>
  <c r="CZ54" i="8"/>
  <c r="CY54" i="8"/>
  <c r="CX54" i="8"/>
  <c r="CW54" i="8"/>
  <c r="CV54" i="8"/>
  <c r="CT54" i="8"/>
  <c r="CS54" i="8"/>
  <c r="CR54" i="8"/>
  <c r="CQ54" i="8"/>
  <c r="CP54" i="8"/>
  <c r="CN54" i="8"/>
  <c r="CM54" i="8"/>
  <c r="CL54" i="8"/>
  <c r="CK54" i="8"/>
  <c r="CJ54" i="8"/>
  <c r="CH54" i="8"/>
  <c r="CG54" i="8"/>
  <c r="CF54" i="8"/>
  <c r="CE54" i="8"/>
  <c r="CD54" i="8"/>
  <c r="CB54" i="8"/>
  <c r="CA54" i="8"/>
  <c r="BZ54" i="8"/>
  <c r="BY54" i="8"/>
  <c r="BX54" i="8"/>
  <c r="BV54" i="8"/>
  <c r="BB54" i="8"/>
  <c r="AV54" i="8"/>
  <c r="AP54" i="8"/>
  <c r="AJ54" i="8"/>
  <c r="AD54" i="8"/>
  <c r="X54" i="8"/>
  <c r="R54" i="8"/>
  <c r="L54" i="8"/>
  <c r="DR53" i="8"/>
  <c r="DQ53" i="8"/>
  <c r="DP53" i="8"/>
  <c r="DO53" i="8"/>
  <c r="DN53" i="8"/>
  <c r="DL53" i="8"/>
  <c r="DK53" i="8"/>
  <c r="DJ53" i="8"/>
  <c r="DI53" i="8"/>
  <c r="DH53" i="8"/>
  <c r="DF53" i="8"/>
  <c r="DE53" i="8"/>
  <c r="DD53" i="8"/>
  <c r="DC53" i="8"/>
  <c r="DB53" i="8"/>
  <c r="CZ53" i="8"/>
  <c r="CY53" i="8"/>
  <c r="CX53" i="8"/>
  <c r="CW53" i="8"/>
  <c r="CV53" i="8"/>
  <c r="CT53" i="8"/>
  <c r="CS53" i="8"/>
  <c r="CR53" i="8"/>
  <c r="CQ53" i="8"/>
  <c r="CP53" i="8"/>
  <c r="CN53" i="8"/>
  <c r="CM53" i="8"/>
  <c r="CL53" i="8"/>
  <c r="CK53" i="8"/>
  <c r="CJ53" i="8"/>
  <c r="CH53" i="8"/>
  <c r="CG53" i="8"/>
  <c r="CF53" i="8"/>
  <c r="CE53" i="8"/>
  <c r="CD53" i="8"/>
  <c r="CB53" i="8"/>
  <c r="CA53" i="8"/>
  <c r="BG53" i="8" s="1"/>
  <c r="BZ53" i="8"/>
  <c r="BY53" i="8"/>
  <c r="BX53" i="8"/>
  <c r="BV53" i="8"/>
  <c r="BB53" i="8"/>
  <c r="AV53" i="8"/>
  <c r="AP53" i="8"/>
  <c r="AJ53" i="8"/>
  <c r="AD53" i="8"/>
  <c r="X53" i="8"/>
  <c r="R53" i="8"/>
  <c r="L53" i="8"/>
  <c r="DR52" i="8"/>
  <c r="DQ52" i="8"/>
  <c r="DP52" i="8"/>
  <c r="DO52" i="8"/>
  <c r="DN52" i="8"/>
  <c r="DL52" i="8"/>
  <c r="DK52" i="8"/>
  <c r="DJ52" i="8"/>
  <c r="DI52" i="8"/>
  <c r="DH52" i="8"/>
  <c r="DF52" i="8"/>
  <c r="DE52" i="8"/>
  <c r="DD52" i="8"/>
  <c r="DC52" i="8"/>
  <c r="DB52" i="8"/>
  <c r="CZ52" i="8"/>
  <c r="CY52" i="8"/>
  <c r="CX52" i="8"/>
  <c r="CW52" i="8"/>
  <c r="CV52" i="8"/>
  <c r="CT52" i="8"/>
  <c r="CS52" i="8"/>
  <c r="CR52" i="8"/>
  <c r="CQ52" i="8"/>
  <c r="CP52" i="8"/>
  <c r="CN52" i="8"/>
  <c r="CM52" i="8"/>
  <c r="CL52" i="8"/>
  <c r="CK52" i="8"/>
  <c r="CJ52" i="8"/>
  <c r="CH52" i="8"/>
  <c r="CG52" i="8"/>
  <c r="CF52" i="8"/>
  <c r="CE52" i="8"/>
  <c r="CD52" i="8"/>
  <c r="CB52" i="8"/>
  <c r="CA52" i="8"/>
  <c r="BZ52" i="8"/>
  <c r="BY52" i="8"/>
  <c r="BX52" i="8"/>
  <c r="BB52" i="8"/>
  <c r="AV52" i="8"/>
  <c r="AP52" i="8"/>
  <c r="AJ52" i="8"/>
  <c r="AD52" i="8"/>
  <c r="X52" i="8"/>
  <c r="R52" i="8"/>
  <c r="L52" i="8"/>
  <c r="DR51" i="8"/>
  <c r="DQ51" i="8"/>
  <c r="DP51" i="8"/>
  <c r="DO51" i="8"/>
  <c r="DN51" i="8"/>
  <c r="DL51" i="8"/>
  <c r="DK51" i="8"/>
  <c r="DJ51" i="8"/>
  <c r="DI51" i="8"/>
  <c r="DH51" i="8"/>
  <c r="DF51" i="8"/>
  <c r="DE51" i="8"/>
  <c r="DD51" i="8"/>
  <c r="DC51" i="8"/>
  <c r="DB51" i="8"/>
  <c r="CZ51" i="8"/>
  <c r="CY51" i="8"/>
  <c r="CX51" i="8"/>
  <c r="CW51" i="8"/>
  <c r="CV51" i="8"/>
  <c r="CT51" i="8"/>
  <c r="CS51" i="8"/>
  <c r="CR51" i="8"/>
  <c r="CQ51" i="8"/>
  <c r="CP51" i="8"/>
  <c r="CN51" i="8"/>
  <c r="CM51" i="8"/>
  <c r="CL51" i="8"/>
  <c r="CK51" i="8"/>
  <c r="CJ51" i="8"/>
  <c r="CH51" i="8"/>
  <c r="CG51" i="8"/>
  <c r="CF51" i="8"/>
  <c r="CE51" i="8"/>
  <c r="CD51" i="8"/>
  <c r="CB51" i="8"/>
  <c r="CA51" i="8"/>
  <c r="BZ51" i="8"/>
  <c r="BY51" i="8"/>
  <c r="BX51" i="8"/>
  <c r="BB51" i="8"/>
  <c r="AV51" i="8"/>
  <c r="AP51" i="8"/>
  <c r="AJ51" i="8"/>
  <c r="AD51" i="8"/>
  <c r="X51" i="8"/>
  <c r="R51" i="8"/>
  <c r="L51" i="8"/>
  <c r="DR50" i="8"/>
  <c r="DQ50" i="8"/>
  <c r="DP50" i="8"/>
  <c r="DO50" i="8"/>
  <c r="DN50" i="8"/>
  <c r="DL50" i="8"/>
  <c r="DK50" i="8"/>
  <c r="DJ50" i="8"/>
  <c r="DI50" i="8"/>
  <c r="DH50" i="8"/>
  <c r="DF50" i="8"/>
  <c r="DE50" i="8"/>
  <c r="DD50" i="8"/>
  <c r="DC50" i="8"/>
  <c r="DB50" i="8"/>
  <c r="CZ50" i="8"/>
  <c r="CY50" i="8"/>
  <c r="CX50" i="8"/>
  <c r="CW50" i="8"/>
  <c r="CV50" i="8"/>
  <c r="CT50" i="8"/>
  <c r="CS50" i="8"/>
  <c r="CR50" i="8"/>
  <c r="CQ50" i="8"/>
  <c r="CP50" i="8"/>
  <c r="CN50" i="8"/>
  <c r="CM50" i="8"/>
  <c r="CL50" i="8"/>
  <c r="CK50" i="8"/>
  <c r="CJ50" i="8"/>
  <c r="CH50" i="8"/>
  <c r="CG50" i="8"/>
  <c r="CF50" i="8"/>
  <c r="CE50" i="8"/>
  <c r="CD50" i="8"/>
  <c r="CB50" i="8"/>
  <c r="CA50" i="8"/>
  <c r="BZ50" i="8"/>
  <c r="BY50" i="8"/>
  <c r="BX50" i="8"/>
  <c r="BB50" i="8"/>
  <c r="AV50" i="8"/>
  <c r="AP50" i="8"/>
  <c r="AJ50" i="8"/>
  <c r="AD50" i="8"/>
  <c r="X50" i="8"/>
  <c r="BV50" i="8" s="1"/>
  <c r="R50" i="8"/>
  <c r="L50" i="8"/>
  <c r="DR49" i="8"/>
  <c r="DQ49" i="8"/>
  <c r="DP49" i="8"/>
  <c r="DO49" i="8"/>
  <c r="DN49" i="8"/>
  <c r="DL49" i="8"/>
  <c r="DK49" i="8"/>
  <c r="DJ49" i="8"/>
  <c r="DI49" i="8"/>
  <c r="DH49" i="8"/>
  <c r="DF49" i="8"/>
  <c r="DE49" i="8"/>
  <c r="DD49" i="8"/>
  <c r="DC49" i="8"/>
  <c r="DB49" i="8"/>
  <c r="CZ49" i="8"/>
  <c r="CY49" i="8"/>
  <c r="CX49" i="8"/>
  <c r="CW49" i="8"/>
  <c r="CV49" i="8"/>
  <c r="CT49" i="8"/>
  <c r="CS49" i="8"/>
  <c r="CR49" i="8"/>
  <c r="CQ49" i="8"/>
  <c r="CP49" i="8"/>
  <c r="CN49" i="8"/>
  <c r="CM49" i="8"/>
  <c r="CL49" i="8"/>
  <c r="CK49" i="8"/>
  <c r="CJ49" i="8"/>
  <c r="CH49" i="8"/>
  <c r="CG49" i="8"/>
  <c r="CF49" i="8"/>
  <c r="CE49" i="8"/>
  <c r="CD49" i="8"/>
  <c r="CB49" i="8"/>
  <c r="CA49" i="8"/>
  <c r="BZ49" i="8"/>
  <c r="BY49" i="8"/>
  <c r="BX49" i="8"/>
  <c r="BB49" i="8"/>
  <c r="AV49" i="8"/>
  <c r="AP49" i="8"/>
  <c r="AJ49" i="8"/>
  <c r="AD49" i="8"/>
  <c r="X49" i="8"/>
  <c r="R49" i="8"/>
  <c r="L49" i="8"/>
  <c r="BV49" i="8" s="1"/>
  <c r="BG49" i="8" s="1"/>
  <c r="DR48" i="8"/>
  <c r="DQ48" i="8"/>
  <c r="DP48" i="8"/>
  <c r="DO48" i="8"/>
  <c r="DN48" i="8"/>
  <c r="DL48" i="8"/>
  <c r="DK48" i="8"/>
  <c r="DJ48" i="8"/>
  <c r="DI48" i="8"/>
  <c r="DH48" i="8"/>
  <c r="DF48" i="8"/>
  <c r="DE48" i="8"/>
  <c r="DD48" i="8"/>
  <c r="DC48" i="8"/>
  <c r="DB48" i="8"/>
  <c r="CZ48" i="8"/>
  <c r="CY48" i="8"/>
  <c r="CX48" i="8"/>
  <c r="CW48" i="8"/>
  <c r="CV48" i="8"/>
  <c r="CT48" i="8"/>
  <c r="CS48" i="8"/>
  <c r="CR48" i="8"/>
  <c r="CQ48" i="8"/>
  <c r="CP48" i="8"/>
  <c r="CN48" i="8"/>
  <c r="CM48" i="8"/>
  <c r="CL48" i="8"/>
  <c r="CK48" i="8"/>
  <c r="CJ48" i="8"/>
  <c r="CH48" i="8"/>
  <c r="CG48" i="8"/>
  <c r="CF48" i="8"/>
  <c r="CE48" i="8"/>
  <c r="CD48" i="8"/>
  <c r="CB48" i="8"/>
  <c r="CA48" i="8"/>
  <c r="BZ48" i="8"/>
  <c r="BY48" i="8"/>
  <c r="BX48" i="8"/>
  <c r="BB48" i="8"/>
  <c r="AV48" i="8"/>
  <c r="AP48" i="8"/>
  <c r="AJ48" i="8"/>
  <c r="AD48" i="8"/>
  <c r="X48" i="8"/>
  <c r="R48" i="8"/>
  <c r="L48" i="8"/>
  <c r="BV48" i="8" s="1"/>
  <c r="BG48" i="8" s="1"/>
  <c r="DR47" i="8"/>
  <c r="DQ47" i="8"/>
  <c r="DP47" i="8"/>
  <c r="DO47" i="8"/>
  <c r="DN47" i="8"/>
  <c r="DL47" i="8"/>
  <c r="DK47" i="8"/>
  <c r="DJ47" i="8"/>
  <c r="DI47" i="8"/>
  <c r="DH47" i="8"/>
  <c r="DF47" i="8"/>
  <c r="DE47" i="8"/>
  <c r="DD47" i="8"/>
  <c r="DC47" i="8"/>
  <c r="DB47" i="8"/>
  <c r="CZ47" i="8"/>
  <c r="CY47" i="8"/>
  <c r="CX47" i="8"/>
  <c r="CW47" i="8"/>
  <c r="CV47" i="8"/>
  <c r="CT47" i="8"/>
  <c r="CS47" i="8"/>
  <c r="CR47" i="8"/>
  <c r="CQ47" i="8"/>
  <c r="CP47" i="8"/>
  <c r="CN47" i="8"/>
  <c r="CM47" i="8"/>
  <c r="CL47" i="8"/>
  <c r="CK47" i="8"/>
  <c r="CJ47" i="8"/>
  <c r="CH47" i="8"/>
  <c r="CG47" i="8"/>
  <c r="CF47" i="8"/>
  <c r="CE47" i="8"/>
  <c r="CD47" i="8"/>
  <c r="CB47" i="8"/>
  <c r="CA47" i="8"/>
  <c r="BZ47" i="8"/>
  <c r="BY47" i="8"/>
  <c r="BX47" i="8"/>
  <c r="BB47" i="8"/>
  <c r="AV47" i="8"/>
  <c r="AP47" i="8"/>
  <c r="AJ47" i="8"/>
  <c r="AD47" i="8"/>
  <c r="X47" i="8"/>
  <c r="R47" i="8"/>
  <c r="L47" i="8"/>
  <c r="DR46" i="8"/>
  <c r="DQ46" i="8"/>
  <c r="DP46" i="8"/>
  <c r="DO46" i="8"/>
  <c r="DN46" i="8"/>
  <c r="DL46" i="8"/>
  <c r="DK46" i="8"/>
  <c r="DJ46" i="8"/>
  <c r="DI46" i="8"/>
  <c r="DH46" i="8"/>
  <c r="DF46" i="8"/>
  <c r="DE46" i="8"/>
  <c r="DD46" i="8"/>
  <c r="DC46" i="8"/>
  <c r="DB46" i="8"/>
  <c r="CZ46" i="8"/>
  <c r="CY46" i="8"/>
  <c r="CX46" i="8"/>
  <c r="CW46" i="8"/>
  <c r="CV46" i="8"/>
  <c r="CT46" i="8"/>
  <c r="CS46" i="8"/>
  <c r="CR46" i="8"/>
  <c r="CQ46" i="8"/>
  <c r="CP46" i="8"/>
  <c r="CN46" i="8"/>
  <c r="CM46" i="8"/>
  <c r="CL46" i="8"/>
  <c r="CK46" i="8"/>
  <c r="CJ46" i="8"/>
  <c r="CH46" i="8"/>
  <c r="CG46" i="8"/>
  <c r="CF46" i="8"/>
  <c r="CE46" i="8"/>
  <c r="CD46" i="8"/>
  <c r="CB46" i="8"/>
  <c r="CA46" i="8"/>
  <c r="BZ46" i="8"/>
  <c r="BY46" i="8"/>
  <c r="BX46" i="8"/>
  <c r="BV46" i="8"/>
  <c r="BB46" i="8"/>
  <c r="AV46" i="8"/>
  <c r="AP46" i="8"/>
  <c r="AJ46" i="8"/>
  <c r="AD46" i="8"/>
  <c r="X46" i="8"/>
  <c r="R46" i="8"/>
  <c r="L46" i="8"/>
  <c r="DR45" i="8"/>
  <c r="DQ45" i="8"/>
  <c r="DP45" i="8"/>
  <c r="DO45" i="8"/>
  <c r="DN45" i="8"/>
  <c r="DL45" i="8"/>
  <c r="DK45" i="8"/>
  <c r="DJ45" i="8"/>
  <c r="DI45" i="8"/>
  <c r="DH45" i="8"/>
  <c r="DF45" i="8"/>
  <c r="DE45" i="8"/>
  <c r="DD45" i="8"/>
  <c r="DC45" i="8"/>
  <c r="DB45" i="8"/>
  <c r="CZ45" i="8"/>
  <c r="CY45" i="8"/>
  <c r="CX45" i="8"/>
  <c r="CW45" i="8"/>
  <c r="CV45" i="8"/>
  <c r="CT45" i="8"/>
  <c r="CS45" i="8"/>
  <c r="CR45" i="8"/>
  <c r="CQ45" i="8"/>
  <c r="CP45" i="8"/>
  <c r="CN45" i="8"/>
  <c r="CM45" i="8"/>
  <c r="CL45" i="8"/>
  <c r="CK45" i="8"/>
  <c r="CJ45" i="8"/>
  <c r="CH45" i="8"/>
  <c r="CG45" i="8"/>
  <c r="CF45" i="8"/>
  <c r="CE45" i="8"/>
  <c r="CD45" i="8"/>
  <c r="CB45" i="8"/>
  <c r="CA45" i="8"/>
  <c r="BG45" i="8" s="1"/>
  <c r="BZ45" i="8"/>
  <c r="BY45" i="8"/>
  <c r="BX45" i="8"/>
  <c r="BV45" i="8"/>
  <c r="BB45" i="8"/>
  <c r="AV45" i="8"/>
  <c r="AP45" i="8"/>
  <c r="AJ45" i="8"/>
  <c r="AD45" i="8"/>
  <c r="X45" i="8"/>
  <c r="R45" i="8"/>
  <c r="L45" i="8"/>
  <c r="DR44" i="8"/>
  <c r="DQ44" i="8"/>
  <c r="DP44" i="8"/>
  <c r="DO44" i="8"/>
  <c r="DN44" i="8"/>
  <c r="DL44" i="8"/>
  <c r="DK44" i="8"/>
  <c r="DJ44" i="8"/>
  <c r="DI44" i="8"/>
  <c r="DH44" i="8"/>
  <c r="DF44" i="8"/>
  <c r="DE44" i="8"/>
  <c r="DD44" i="8"/>
  <c r="DC44" i="8"/>
  <c r="DB44" i="8"/>
  <c r="CZ44" i="8"/>
  <c r="CY44" i="8"/>
  <c r="CX44" i="8"/>
  <c r="CW44" i="8"/>
  <c r="CV44" i="8"/>
  <c r="CT44" i="8"/>
  <c r="CS44" i="8"/>
  <c r="CR44" i="8"/>
  <c r="CQ44" i="8"/>
  <c r="CP44" i="8"/>
  <c r="CN44" i="8"/>
  <c r="CM44" i="8"/>
  <c r="CL44" i="8"/>
  <c r="CK44" i="8"/>
  <c r="CJ44" i="8"/>
  <c r="CH44" i="8"/>
  <c r="CG44" i="8"/>
  <c r="CF44" i="8"/>
  <c r="CE44" i="8"/>
  <c r="CD44" i="8"/>
  <c r="CB44" i="8"/>
  <c r="CA44" i="8"/>
  <c r="BZ44" i="8"/>
  <c r="BY44" i="8"/>
  <c r="BX44" i="8"/>
  <c r="BB44" i="8"/>
  <c r="AV44" i="8"/>
  <c r="AP44" i="8"/>
  <c r="AJ44" i="8"/>
  <c r="AD44" i="8"/>
  <c r="X44" i="8"/>
  <c r="R44" i="8"/>
  <c r="L44" i="8"/>
  <c r="DR43" i="8"/>
  <c r="DQ43" i="8"/>
  <c r="DP43" i="8"/>
  <c r="DO43" i="8"/>
  <c r="DN43" i="8"/>
  <c r="DL43" i="8"/>
  <c r="DK43" i="8"/>
  <c r="DJ43" i="8"/>
  <c r="DI43" i="8"/>
  <c r="DH43" i="8"/>
  <c r="DF43" i="8"/>
  <c r="DE43" i="8"/>
  <c r="DD43" i="8"/>
  <c r="DC43" i="8"/>
  <c r="DB43" i="8"/>
  <c r="CZ43" i="8"/>
  <c r="CY43" i="8"/>
  <c r="CX43" i="8"/>
  <c r="CW43" i="8"/>
  <c r="CV43" i="8"/>
  <c r="CT43" i="8"/>
  <c r="CS43" i="8"/>
  <c r="CR43" i="8"/>
  <c r="CQ43" i="8"/>
  <c r="CP43" i="8"/>
  <c r="CN43" i="8"/>
  <c r="CM43" i="8"/>
  <c r="CL43" i="8"/>
  <c r="CK43" i="8"/>
  <c r="CJ43" i="8"/>
  <c r="CH43" i="8"/>
  <c r="CG43" i="8"/>
  <c r="CF43" i="8"/>
  <c r="CE43" i="8"/>
  <c r="CD43" i="8"/>
  <c r="CB43" i="8"/>
  <c r="CA43" i="8"/>
  <c r="BZ43" i="8"/>
  <c r="BY43" i="8"/>
  <c r="BX43" i="8"/>
  <c r="BB43" i="8"/>
  <c r="AV43" i="8"/>
  <c r="AP43" i="8"/>
  <c r="AJ43" i="8"/>
  <c r="AD43" i="8"/>
  <c r="X43" i="8"/>
  <c r="R43" i="8"/>
  <c r="L43" i="8"/>
  <c r="DR42" i="8"/>
  <c r="DQ42" i="8"/>
  <c r="DP42" i="8"/>
  <c r="DO42" i="8"/>
  <c r="DN42" i="8"/>
  <c r="DL42" i="8"/>
  <c r="DK42" i="8"/>
  <c r="DJ42" i="8"/>
  <c r="DI42" i="8"/>
  <c r="DH42" i="8"/>
  <c r="DF42" i="8"/>
  <c r="DE42" i="8"/>
  <c r="DD42" i="8"/>
  <c r="DC42" i="8"/>
  <c r="DB42" i="8"/>
  <c r="CZ42" i="8"/>
  <c r="CY42" i="8"/>
  <c r="CX42" i="8"/>
  <c r="CW42" i="8"/>
  <c r="CV42" i="8"/>
  <c r="CT42" i="8"/>
  <c r="CS42" i="8"/>
  <c r="CR42" i="8"/>
  <c r="CQ42" i="8"/>
  <c r="CP42" i="8"/>
  <c r="CN42" i="8"/>
  <c r="CM42" i="8"/>
  <c r="CL42" i="8"/>
  <c r="CK42" i="8"/>
  <c r="CJ42" i="8"/>
  <c r="CH42" i="8"/>
  <c r="CG42" i="8"/>
  <c r="CF42" i="8"/>
  <c r="CE42" i="8"/>
  <c r="CD42" i="8"/>
  <c r="CB42" i="8"/>
  <c r="CA42" i="8"/>
  <c r="BZ42" i="8"/>
  <c r="BY42" i="8"/>
  <c r="BX42" i="8"/>
  <c r="BB42" i="8"/>
  <c r="AV42" i="8"/>
  <c r="AP42" i="8"/>
  <c r="AJ42" i="8"/>
  <c r="AD42" i="8"/>
  <c r="X42" i="8"/>
  <c r="BV42" i="8" s="1"/>
  <c r="R42" i="8"/>
  <c r="L42" i="8"/>
  <c r="DR41" i="8"/>
  <c r="DQ41" i="8"/>
  <c r="DP41" i="8"/>
  <c r="DO41" i="8"/>
  <c r="DN41" i="8"/>
  <c r="DL41" i="8"/>
  <c r="DK41" i="8"/>
  <c r="DJ41" i="8"/>
  <c r="DI41" i="8"/>
  <c r="DH41" i="8"/>
  <c r="DF41" i="8"/>
  <c r="DE41" i="8"/>
  <c r="DD41" i="8"/>
  <c r="DC41" i="8"/>
  <c r="DB41" i="8"/>
  <c r="CZ41" i="8"/>
  <c r="CY41" i="8"/>
  <c r="CX41" i="8"/>
  <c r="CW41" i="8"/>
  <c r="CV41" i="8"/>
  <c r="CT41" i="8"/>
  <c r="CS41" i="8"/>
  <c r="CR41" i="8"/>
  <c r="CQ41" i="8"/>
  <c r="CP41" i="8"/>
  <c r="CN41" i="8"/>
  <c r="CM41" i="8"/>
  <c r="CL41" i="8"/>
  <c r="CK41" i="8"/>
  <c r="CJ41" i="8"/>
  <c r="CH41" i="8"/>
  <c r="CG41" i="8"/>
  <c r="CF41" i="8"/>
  <c r="CE41" i="8"/>
  <c r="CD41" i="8"/>
  <c r="CB41" i="8"/>
  <c r="CA41" i="8"/>
  <c r="BZ41" i="8"/>
  <c r="BY41" i="8"/>
  <c r="BX41" i="8"/>
  <c r="BB41" i="8"/>
  <c r="AV41" i="8"/>
  <c r="AP41" i="8"/>
  <c r="AJ41" i="8"/>
  <c r="AD41" i="8"/>
  <c r="X41" i="8"/>
  <c r="R41" i="8"/>
  <c r="L41" i="8"/>
  <c r="BV41" i="8" s="1"/>
  <c r="BG41" i="8" s="1"/>
  <c r="DR40" i="8"/>
  <c r="DQ40" i="8"/>
  <c r="DP40" i="8"/>
  <c r="DO40" i="8"/>
  <c r="DN40" i="8"/>
  <c r="DL40" i="8"/>
  <c r="DK40" i="8"/>
  <c r="DJ40" i="8"/>
  <c r="DI40" i="8"/>
  <c r="DH40" i="8"/>
  <c r="DF40" i="8"/>
  <c r="DE40" i="8"/>
  <c r="DD40" i="8"/>
  <c r="DC40" i="8"/>
  <c r="DB40" i="8"/>
  <c r="CZ40" i="8"/>
  <c r="CY40" i="8"/>
  <c r="CX40" i="8"/>
  <c r="CW40" i="8"/>
  <c r="CV40" i="8"/>
  <c r="CT40" i="8"/>
  <c r="CS40" i="8"/>
  <c r="CR40" i="8"/>
  <c r="CQ40" i="8"/>
  <c r="CP40" i="8"/>
  <c r="CN40" i="8"/>
  <c r="CM40" i="8"/>
  <c r="CL40" i="8"/>
  <c r="CK40" i="8"/>
  <c r="CJ40" i="8"/>
  <c r="CH40" i="8"/>
  <c r="CG40" i="8"/>
  <c r="CF40" i="8"/>
  <c r="CE40" i="8"/>
  <c r="CD40" i="8"/>
  <c r="CB40" i="8"/>
  <c r="CA40" i="8"/>
  <c r="BZ40" i="8"/>
  <c r="BY40" i="8"/>
  <c r="BX40" i="8"/>
  <c r="BB40" i="8"/>
  <c r="AV40" i="8"/>
  <c r="AP40" i="8"/>
  <c r="AJ40" i="8"/>
  <c r="AD40" i="8"/>
  <c r="X40" i="8"/>
  <c r="R40" i="8"/>
  <c r="L40" i="8"/>
  <c r="DR39" i="8"/>
  <c r="DQ39" i="8"/>
  <c r="DP39" i="8"/>
  <c r="DO39" i="8"/>
  <c r="DN39" i="8"/>
  <c r="DL39" i="8"/>
  <c r="DK39" i="8"/>
  <c r="DJ39" i="8"/>
  <c r="DI39" i="8"/>
  <c r="DH39" i="8"/>
  <c r="DF39" i="8"/>
  <c r="DE39" i="8"/>
  <c r="DD39" i="8"/>
  <c r="DC39" i="8"/>
  <c r="DB39" i="8"/>
  <c r="CZ39" i="8"/>
  <c r="CY39" i="8"/>
  <c r="CX39" i="8"/>
  <c r="CW39" i="8"/>
  <c r="CV39" i="8"/>
  <c r="CT39" i="8"/>
  <c r="CS39" i="8"/>
  <c r="CR39" i="8"/>
  <c r="CQ39" i="8"/>
  <c r="CP39" i="8"/>
  <c r="CN39" i="8"/>
  <c r="CM39" i="8"/>
  <c r="CL39" i="8"/>
  <c r="CK39" i="8"/>
  <c r="CJ39" i="8"/>
  <c r="CH39" i="8"/>
  <c r="CG39" i="8"/>
  <c r="CF39" i="8"/>
  <c r="CE39" i="8"/>
  <c r="CD39" i="8"/>
  <c r="CB39" i="8"/>
  <c r="CA39" i="8"/>
  <c r="BZ39" i="8"/>
  <c r="BY39" i="8"/>
  <c r="BX39" i="8"/>
  <c r="BG39" i="8" s="1"/>
  <c r="BB39" i="8"/>
  <c r="AV39" i="8"/>
  <c r="AP39" i="8"/>
  <c r="AJ39" i="8"/>
  <c r="AD39" i="8"/>
  <c r="X39" i="8"/>
  <c r="R39" i="8"/>
  <c r="L39" i="8"/>
  <c r="DR38" i="8"/>
  <c r="DQ38" i="8"/>
  <c r="DP38" i="8"/>
  <c r="DO38" i="8"/>
  <c r="DN38" i="8"/>
  <c r="DL38" i="8"/>
  <c r="DK38" i="8"/>
  <c r="DJ38" i="8"/>
  <c r="DI38" i="8"/>
  <c r="DH38" i="8"/>
  <c r="DF38" i="8"/>
  <c r="DE38" i="8"/>
  <c r="DD38" i="8"/>
  <c r="DC38" i="8"/>
  <c r="DB38" i="8"/>
  <c r="CZ38" i="8"/>
  <c r="CY38" i="8"/>
  <c r="CX38" i="8"/>
  <c r="CW38" i="8"/>
  <c r="CV38" i="8"/>
  <c r="CT38" i="8"/>
  <c r="CS38" i="8"/>
  <c r="CR38" i="8"/>
  <c r="CQ38" i="8"/>
  <c r="CP38" i="8"/>
  <c r="CN38" i="8"/>
  <c r="CM38" i="8"/>
  <c r="CL38" i="8"/>
  <c r="CK38" i="8"/>
  <c r="CJ38" i="8"/>
  <c r="CH38" i="8"/>
  <c r="CG38" i="8"/>
  <c r="CF38" i="8"/>
  <c r="CE38" i="8"/>
  <c r="CD38" i="8"/>
  <c r="CB38" i="8"/>
  <c r="CA38" i="8"/>
  <c r="BZ38" i="8"/>
  <c r="BY38" i="8"/>
  <c r="BX38" i="8"/>
  <c r="BB38" i="8"/>
  <c r="AV38" i="8"/>
  <c r="AP38" i="8"/>
  <c r="AJ38" i="8"/>
  <c r="AD38" i="8"/>
  <c r="X38" i="8"/>
  <c r="R38" i="8"/>
  <c r="L38" i="8"/>
  <c r="DR37" i="8"/>
  <c r="DQ37" i="8"/>
  <c r="DP37" i="8"/>
  <c r="DO37" i="8"/>
  <c r="DN37" i="8"/>
  <c r="DL37" i="8"/>
  <c r="DK37" i="8"/>
  <c r="DJ37" i="8"/>
  <c r="DI37" i="8"/>
  <c r="DH37" i="8"/>
  <c r="DF37" i="8"/>
  <c r="DE37" i="8"/>
  <c r="DD37" i="8"/>
  <c r="DC37" i="8"/>
  <c r="DB37" i="8"/>
  <c r="CZ37" i="8"/>
  <c r="CY37" i="8"/>
  <c r="CX37" i="8"/>
  <c r="CW37" i="8"/>
  <c r="CV37" i="8"/>
  <c r="CT37" i="8"/>
  <c r="CS37" i="8"/>
  <c r="CR37" i="8"/>
  <c r="CQ37" i="8"/>
  <c r="CP37" i="8"/>
  <c r="CN37" i="8"/>
  <c r="CM37" i="8"/>
  <c r="CL37" i="8"/>
  <c r="CK37" i="8"/>
  <c r="CJ37" i="8"/>
  <c r="CH37" i="8"/>
  <c r="CG37" i="8"/>
  <c r="CF37" i="8"/>
  <c r="CE37" i="8"/>
  <c r="CD37" i="8"/>
  <c r="CB37" i="8"/>
  <c r="CA37" i="8"/>
  <c r="BZ37" i="8"/>
  <c r="BY37" i="8"/>
  <c r="BX37" i="8"/>
  <c r="BG37" i="8" s="1"/>
  <c r="BB37" i="8"/>
  <c r="AV37" i="8"/>
  <c r="AP37" i="8"/>
  <c r="AJ37" i="8"/>
  <c r="AD37" i="8"/>
  <c r="X37" i="8"/>
  <c r="R37" i="8"/>
  <c r="L37" i="8"/>
  <c r="DR36" i="8"/>
  <c r="DQ36" i="8"/>
  <c r="DP36" i="8"/>
  <c r="DO36" i="8"/>
  <c r="DN36" i="8"/>
  <c r="DL36" i="8"/>
  <c r="DK36" i="8"/>
  <c r="DJ36" i="8"/>
  <c r="DI36" i="8"/>
  <c r="DH36" i="8"/>
  <c r="DF36" i="8"/>
  <c r="DE36" i="8"/>
  <c r="DD36" i="8"/>
  <c r="DC36" i="8"/>
  <c r="DB36" i="8"/>
  <c r="CZ36" i="8"/>
  <c r="CY36" i="8"/>
  <c r="CX36" i="8"/>
  <c r="CW36" i="8"/>
  <c r="CV36" i="8"/>
  <c r="CT36" i="8"/>
  <c r="CS36" i="8"/>
  <c r="CR36" i="8"/>
  <c r="CQ36" i="8"/>
  <c r="CP36" i="8"/>
  <c r="CN36" i="8"/>
  <c r="CM36" i="8"/>
  <c r="CL36" i="8"/>
  <c r="CK36" i="8"/>
  <c r="CJ36" i="8"/>
  <c r="CH36" i="8"/>
  <c r="CG36" i="8"/>
  <c r="CF36" i="8"/>
  <c r="CE36" i="8"/>
  <c r="CD36" i="8"/>
  <c r="CB36" i="8"/>
  <c r="CA36" i="8"/>
  <c r="BZ36" i="8"/>
  <c r="BY36" i="8"/>
  <c r="BX36" i="8"/>
  <c r="BB36" i="8"/>
  <c r="AV36" i="8"/>
  <c r="AP36" i="8"/>
  <c r="AJ36" i="8"/>
  <c r="AD36" i="8"/>
  <c r="X36" i="8"/>
  <c r="R36" i="8"/>
  <c r="L36" i="8"/>
  <c r="DR35" i="8"/>
  <c r="DQ35" i="8"/>
  <c r="DP35" i="8"/>
  <c r="DO35" i="8"/>
  <c r="DN35" i="8"/>
  <c r="DL35" i="8"/>
  <c r="DK35" i="8"/>
  <c r="DJ35" i="8"/>
  <c r="DI35" i="8"/>
  <c r="DH35" i="8"/>
  <c r="DF35" i="8"/>
  <c r="DE35" i="8"/>
  <c r="DD35" i="8"/>
  <c r="DC35" i="8"/>
  <c r="DB35" i="8"/>
  <c r="CZ35" i="8"/>
  <c r="CY35" i="8"/>
  <c r="CX35" i="8"/>
  <c r="CW35" i="8"/>
  <c r="CV35" i="8"/>
  <c r="CT35" i="8"/>
  <c r="CS35" i="8"/>
  <c r="CR35" i="8"/>
  <c r="CQ35" i="8"/>
  <c r="CP35" i="8"/>
  <c r="CN35" i="8"/>
  <c r="CM35" i="8"/>
  <c r="CL35" i="8"/>
  <c r="CK35" i="8"/>
  <c r="CJ35" i="8"/>
  <c r="CH35" i="8"/>
  <c r="CG35" i="8"/>
  <c r="CF35" i="8"/>
  <c r="CE35" i="8"/>
  <c r="CD35" i="8"/>
  <c r="CB35" i="8"/>
  <c r="CA35" i="8"/>
  <c r="BZ35" i="8"/>
  <c r="BY35" i="8"/>
  <c r="BX35" i="8"/>
  <c r="BG35" i="8" s="1"/>
  <c r="BB35" i="8"/>
  <c r="AV35" i="8"/>
  <c r="AP35" i="8"/>
  <c r="AJ35" i="8"/>
  <c r="AD35" i="8"/>
  <c r="X35" i="8"/>
  <c r="R35" i="8"/>
  <c r="L35" i="8"/>
  <c r="DR34" i="8"/>
  <c r="DQ34" i="8"/>
  <c r="DP34" i="8"/>
  <c r="DO34" i="8"/>
  <c r="DN34" i="8"/>
  <c r="DL34" i="8"/>
  <c r="DK34" i="8"/>
  <c r="DJ34" i="8"/>
  <c r="DI34" i="8"/>
  <c r="DH34" i="8"/>
  <c r="DF34" i="8"/>
  <c r="DE34" i="8"/>
  <c r="DD34" i="8"/>
  <c r="DC34" i="8"/>
  <c r="DB34" i="8"/>
  <c r="CZ34" i="8"/>
  <c r="CY34" i="8"/>
  <c r="CX34" i="8"/>
  <c r="CW34" i="8"/>
  <c r="CV34" i="8"/>
  <c r="CT34" i="8"/>
  <c r="CS34" i="8"/>
  <c r="CR34" i="8"/>
  <c r="CQ34" i="8"/>
  <c r="CP34" i="8"/>
  <c r="CN34" i="8"/>
  <c r="CM34" i="8"/>
  <c r="CL34" i="8"/>
  <c r="CK34" i="8"/>
  <c r="CJ34" i="8"/>
  <c r="CH34" i="8"/>
  <c r="CG34" i="8"/>
  <c r="CF34" i="8"/>
  <c r="CE34" i="8"/>
  <c r="CD34" i="8"/>
  <c r="CB34" i="8"/>
  <c r="CA34" i="8"/>
  <c r="BZ34" i="8"/>
  <c r="BY34" i="8"/>
  <c r="BX34" i="8"/>
  <c r="BB34" i="8"/>
  <c r="AV34" i="8"/>
  <c r="AP34" i="8"/>
  <c r="AJ34" i="8"/>
  <c r="AD34" i="8"/>
  <c r="X34" i="8"/>
  <c r="R34" i="8"/>
  <c r="L34" i="8"/>
  <c r="DR33" i="8"/>
  <c r="DQ33" i="8"/>
  <c r="DP33" i="8"/>
  <c r="DO33" i="8"/>
  <c r="DN33" i="8"/>
  <c r="DL33" i="8"/>
  <c r="DK33" i="8"/>
  <c r="DJ33" i="8"/>
  <c r="DI33" i="8"/>
  <c r="DH33" i="8"/>
  <c r="DF33" i="8"/>
  <c r="DE33" i="8"/>
  <c r="DD33" i="8"/>
  <c r="DC33" i="8"/>
  <c r="DB33" i="8"/>
  <c r="CZ33" i="8"/>
  <c r="CY33" i="8"/>
  <c r="CX33" i="8"/>
  <c r="CW33" i="8"/>
  <c r="CV33" i="8"/>
  <c r="CT33" i="8"/>
  <c r="CS33" i="8"/>
  <c r="CR33" i="8"/>
  <c r="CQ33" i="8"/>
  <c r="CP33" i="8"/>
  <c r="CN33" i="8"/>
  <c r="CM33" i="8"/>
  <c r="CL33" i="8"/>
  <c r="CK33" i="8"/>
  <c r="CJ33" i="8"/>
  <c r="CH33" i="8"/>
  <c r="CG33" i="8"/>
  <c r="CF33" i="8"/>
  <c r="CE33" i="8"/>
  <c r="CD33" i="8"/>
  <c r="CB33" i="8"/>
  <c r="CA33" i="8"/>
  <c r="BZ33" i="8"/>
  <c r="BY33" i="8"/>
  <c r="BX33" i="8"/>
  <c r="BB33" i="8"/>
  <c r="AV33" i="8"/>
  <c r="AP33" i="8"/>
  <c r="AJ33" i="8"/>
  <c r="AD33" i="8"/>
  <c r="X33" i="8"/>
  <c r="R33" i="8"/>
  <c r="L33" i="8"/>
  <c r="DR32" i="8"/>
  <c r="DQ32" i="8"/>
  <c r="DP32" i="8"/>
  <c r="DO32" i="8"/>
  <c r="DN32" i="8"/>
  <c r="DL32" i="8"/>
  <c r="DK32" i="8"/>
  <c r="DJ32" i="8"/>
  <c r="DI32" i="8"/>
  <c r="DH32" i="8"/>
  <c r="DF32" i="8"/>
  <c r="DE32" i="8"/>
  <c r="DD32" i="8"/>
  <c r="DC32" i="8"/>
  <c r="DB32" i="8"/>
  <c r="CZ32" i="8"/>
  <c r="CY32" i="8"/>
  <c r="CX32" i="8"/>
  <c r="CW32" i="8"/>
  <c r="CV32" i="8"/>
  <c r="CT32" i="8"/>
  <c r="CS32" i="8"/>
  <c r="CR32" i="8"/>
  <c r="CQ32" i="8"/>
  <c r="CP32" i="8"/>
  <c r="CN32" i="8"/>
  <c r="CM32" i="8"/>
  <c r="CL32" i="8"/>
  <c r="CK32" i="8"/>
  <c r="CJ32" i="8"/>
  <c r="CH32" i="8"/>
  <c r="CG32" i="8"/>
  <c r="CF32" i="8"/>
  <c r="CE32" i="8"/>
  <c r="CD32" i="8"/>
  <c r="CB32" i="8"/>
  <c r="CA32" i="8"/>
  <c r="BZ32" i="8"/>
  <c r="BY32" i="8"/>
  <c r="BX32" i="8"/>
  <c r="BG32" i="8" s="1"/>
  <c r="BB32" i="8"/>
  <c r="AV32" i="8"/>
  <c r="AP32" i="8"/>
  <c r="AJ32" i="8"/>
  <c r="AD32" i="8"/>
  <c r="X32" i="8"/>
  <c r="R32" i="8"/>
  <c r="L32" i="8"/>
  <c r="DR31" i="8"/>
  <c r="DQ31" i="8"/>
  <c r="DP31" i="8"/>
  <c r="DO31" i="8"/>
  <c r="DN31" i="8"/>
  <c r="DL31" i="8"/>
  <c r="DK31" i="8"/>
  <c r="DJ31" i="8"/>
  <c r="DI31" i="8"/>
  <c r="DH31" i="8"/>
  <c r="DF31" i="8"/>
  <c r="DE31" i="8"/>
  <c r="DD31" i="8"/>
  <c r="DC31" i="8"/>
  <c r="DB31" i="8"/>
  <c r="CZ31" i="8"/>
  <c r="CY31" i="8"/>
  <c r="CX31" i="8"/>
  <c r="CW31" i="8"/>
  <c r="CV31" i="8"/>
  <c r="CT31" i="8"/>
  <c r="CS31" i="8"/>
  <c r="CR31" i="8"/>
  <c r="CQ31" i="8"/>
  <c r="CP31" i="8"/>
  <c r="CN31" i="8"/>
  <c r="CM31" i="8"/>
  <c r="CL31" i="8"/>
  <c r="CK31" i="8"/>
  <c r="CJ31" i="8"/>
  <c r="CH31" i="8"/>
  <c r="CG31" i="8"/>
  <c r="CF31" i="8"/>
  <c r="CE31" i="8"/>
  <c r="CD31" i="8"/>
  <c r="CB31" i="8"/>
  <c r="CA31" i="8"/>
  <c r="BZ31" i="8"/>
  <c r="BY31" i="8"/>
  <c r="BX31" i="8"/>
  <c r="BB31" i="8"/>
  <c r="AV31" i="8"/>
  <c r="AP31" i="8"/>
  <c r="AJ31" i="8"/>
  <c r="AD31" i="8"/>
  <c r="X31" i="8"/>
  <c r="R31" i="8"/>
  <c r="L31" i="8"/>
  <c r="DR30" i="8"/>
  <c r="DQ30" i="8"/>
  <c r="DP30" i="8"/>
  <c r="DO30" i="8"/>
  <c r="DN30" i="8"/>
  <c r="DL30" i="8"/>
  <c r="DK30" i="8"/>
  <c r="DJ30" i="8"/>
  <c r="DI30" i="8"/>
  <c r="DH30" i="8"/>
  <c r="DF30" i="8"/>
  <c r="DE30" i="8"/>
  <c r="DD30" i="8"/>
  <c r="DC30" i="8"/>
  <c r="DB30" i="8"/>
  <c r="CZ30" i="8"/>
  <c r="CY30" i="8"/>
  <c r="CX30" i="8"/>
  <c r="CW30" i="8"/>
  <c r="CV30" i="8"/>
  <c r="CT30" i="8"/>
  <c r="CS30" i="8"/>
  <c r="CR30" i="8"/>
  <c r="CQ30" i="8"/>
  <c r="CP30" i="8"/>
  <c r="CN30" i="8"/>
  <c r="CM30" i="8"/>
  <c r="CL30" i="8"/>
  <c r="CK30" i="8"/>
  <c r="CJ30" i="8"/>
  <c r="CH30" i="8"/>
  <c r="CG30" i="8"/>
  <c r="CF30" i="8"/>
  <c r="CE30" i="8"/>
  <c r="CD30" i="8"/>
  <c r="CB30" i="8"/>
  <c r="CA30" i="8"/>
  <c r="BZ30" i="8"/>
  <c r="BY30" i="8"/>
  <c r="BX30" i="8"/>
  <c r="BB30" i="8"/>
  <c r="AV30" i="8"/>
  <c r="AP30" i="8"/>
  <c r="AJ30" i="8"/>
  <c r="AD30" i="8"/>
  <c r="X30" i="8"/>
  <c r="R30" i="8"/>
  <c r="L30" i="8"/>
  <c r="DR29" i="8"/>
  <c r="DQ29" i="8"/>
  <c r="DP29" i="8"/>
  <c r="DO29" i="8"/>
  <c r="DN29" i="8"/>
  <c r="DL29" i="8"/>
  <c r="DK29" i="8"/>
  <c r="DJ29" i="8"/>
  <c r="DI29" i="8"/>
  <c r="DH29" i="8"/>
  <c r="DF29" i="8"/>
  <c r="DE29" i="8"/>
  <c r="DD29" i="8"/>
  <c r="DC29" i="8"/>
  <c r="DB29" i="8"/>
  <c r="CZ29" i="8"/>
  <c r="CY29" i="8"/>
  <c r="CX29" i="8"/>
  <c r="CW29" i="8"/>
  <c r="CV29" i="8"/>
  <c r="CT29" i="8"/>
  <c r="CS29" i="8"/>
  <c r="CR29" i="8"/>
  <c r="CQ29" i="8"/>
  <c r="CP29" i="8"/>
  <c r="CN29" i="8"/>
  <c r="CM29" i="8"/>
  <c r="CL29" i="8"/>
  <c r="CK29" i="8"/>
  <c r="CJ29" i="8"/>
  <c r="CH29" i="8"/>
  <c r="CG29" i="8"/>
  <c r="CF29" i="8"/>
  <c r="CE29" i="8"/>
  <c r="CD29" i="8"/>
  <c r="CB29" i="8"/>
  <c r="CA29" i="8"/>
  <c r="BZ29" i="8"/>
  <c r="BY29" i="8"/>
  <c r="BX29" i="8"/>
  <c r="BG29" i="8" s="1"/>
  <c r="BB29" i="8"/>
  <c r="AV29" i="8"/>
  <c r="AP29" i="8"/>
  <c r="AJ29" i="8"/>
  <c r="AD29" i="8"/>
  <c r="X29" i="8"/>
  <c r="R29" i="8"/>
  <c r="L29" i="8"/>
  <c r="DR28" i="8"/>
  <c r="DQ28" i="8"/>
  <c r="DP28" i="8"/>
  <c r="DO28" i="8"/>
  <c r="DN28" i="8"/>
  <c r="DL28" i="8"/>
  <c r="DK28" i="8"/>
  <c r="DJ28" i="8"/>
  <c r="DI28" i="8"/>
  <c r="DH28" i="8"/>
  <c r="DF28" i="8"/>
  <c r="DE28" i="8"/>
  <c r="DD28" i="8"/>
  <c r="DC28" i="8"/>
  <c r="DB28" i="8"/>
  <c r="CZ28" i="8"/>
  <c r="CY28" i="8"/>
  <c r="CX28" i="8"/>
  <c r="CW28" i="8"/>
  <c r="CV28" i="8"/>
  <c r="CT28" i="8"/>
  <c r="CS28" i="8"/>
  <c r="CR28" i="8"/>
  <c r="CQ28" i="8"/>
  <c r="CP28" i="8"/>
  <c r="CN28" i="8"/>
  <c r="CM28" i="8"/>
  <c r="CL28" i="8"/>
  <c r="CK28" i="8"/>
  <c r="CJ28" i="8"/>
  <c r="CH28" i="8"/>
  <c r="CG28" i="8"/>
  <c r="CF28" i="8"/>
  <c r="CE28" i="8"/>
  <c r="CD28" i="8"/>
  <c r="CB28" i="8"/>
  <c r="CA28" i="8"/>
  <c r="BZ28" i="8"/>
  <c r="BY28" i="8"/>
  <c r="BX28" i="8"/>
  <c r="BB28" i="8"/>
  <c r="AV28" i="8"/>
  <c r="AP28" i="8"/>
  <c r="AJ28" i="8"/>
  <c r="AD28" i="8"/>
  <c r="X28" i="8"/>
  <c r="R28" i="8"/>
  <c r="L28" i="8"/>
  <c r="DR27" i="8"/>
  <c r="DQ27" i="8"/>
  <c r="DP27" i="8"/>
  <c r="DO27" i="8"/>
  <c r="DN27" i="8"/>
  <c r="DL27" i="8"/>
  <c r="DK27" i="8"/>
  <c r="DJ27" i="8"/>
  <c r="DI27" i="8"/>
  <c r="DH27" i="8"/>
  <c r="DF27" i="8"/>
  <c r="DE27" i="8"/>
  <c r="DD27" i="8"/>
  <c r="DC27" i="8"/>
  <c r="DB27" i="8"/>
  <c r="CZ27" i="8"/>
  <c r="CY27" i="8"/>
  <c r="CX27" i="8"/>
  <c r="CW27" i="8"/>
  <c r="CV27" i="8"/>
  <c r="CT27" i="8"/>
  <c r="CS27" i="8"/>
  <c r="CR27" i="8"/>
  <c r="CQ27" i="8"/>
  <c r="CP27" i="8"/>
  <c r="CN27" i="8"/>
  <c r="CM27" i="8"/>
  <c r="CL27" i="8"/>
  <c r="CK27" i="8"/>
  <c r="CJ27" i="8"/>
  <c r="CH27" i="8"/>
  <c r="CG27" i="8"/>
  <c r="CF27" i="8"/>
  <c r="CE27" i="8"/>
  <c r="CD27" i="8"/>
  <c r="CB27" i="8"/>
  <c r="CA27" i="8"/>
  <c r="BZ27" i="8"/>
  <c r="BY27" i="8"/>
  <c r="BX27" i="8"/>
  <c r="BB27" i="8"/>
  <c r="AV27" i="8"/>
  <c r="AP27" i="8"/>
  <c r="AJ27" i="8"/>
  <c r="AD27" i="8"/>
  <c r="X27" i="8"/>
  <c r="R27" i="8"/>
  <c r="L27" i="8"/>
  <c r="DR26" i="8"/>
  <c r="DQ26" i="8"/>
  <c r="DP26" i="8"/>
  <c r="DO26" i="8"/>
  <c r="DN26" i="8"/>
  <c r="DL26" i="8"/>
  <c r="DK26" i="8"/>
  <c r="DJ26" i="8"/>
  <c r="DI26" i="8"/>
  <c r="DH26" i="8"/>
  <c r="DF26" i="8"/>
  <c r="DE26" i="8"/>
  <c r="DD26" i="8"/>
  <c r="DC26" i="8"/>
  <c r="DB26" i="8"/>
  <c r="CZ26" i="8"/>
  <c r="CY26" i="8"/>
  <c r="CX26" i="8"/>
  <c r="CW26" i="8"/>
  <c r="CV26" i="8"/>
  <c r="CT26" i="8"/>
  <c r="CS26" i="8"/>
  <c r="CR26" i="8"/>
  <c r="CQ26" i="8"/>
  <c r="CP26" i="8"/>
  <c r="CN26" i="8"/>
  <c r="CM26" i="8"/>
  <c r="CL26" i="8"/>
  <c r="CK26" i="8"/>
  <c r="CJ26" i="8"/>
  <c r="CH26" i="8"/>
  <c r="CG26" i="8"/>
  <c r="CF26" i="8"/>
  <c r="CE26" i="8"/>
  <c r="CD26" i="8"/>
  <c r="CB26" i="8"/>
  <c r="CA26" i="8"/>
  <c r="BZ26" i="8"/>
  <c r="BY26" i="8"/>
  <c r="BG26" i="8" s="1"/>
  <c r="BX26" i="8"/>
  <c r="BB26" i="8"/>
  <c r="AV26" i="8"/>
  <c r="AP26" i="8"/>
  <c r="AJ26" i="8"/>
  <c r="AD26" i="8"/>
  <c r="X26" i="8"/>
  <c r="R26" i="8"/>
  <c r="L26" i="8"/>
  <c r="DR25" i="8"/>
  <c r="DQ25" i="8"/>
  <c r="DP25" i="8"/>
  <c r="DO25" i="8"/>
  <c r="DN25" i="8"/>
  <c r="DL25" i="8"/>
  <c r="DK25" i="8"/>
  <c r="DJ25" i="8"/>
  <c r="DI25" i="8"/>
  <c r="DH25" i="8"/>
  <c r="DF25" i="8"/>
  <c r="DE25" i="8"/>
  <c r="DD25" i="8"/>
  <c r="DC25" i="8"/>
  <c r="DB25" i="8"/>
  <c r="CZ25" i="8"/>
  <c r="CY25" i="8"/>
  <c r="CX25" i="8"/>
  <c r="CW25" i="8"/>
  <c r="CV25" i="8"/>
  <c r="CT25" i="8"/>
  <c r="CS25" i="8"/>
  <c r="CR25" i="8"/>
  <c r="CQ25" i="8"/>
  <c r="CP25" i="8"/>
  <c r="CN25" i="8"/>
  <c r="CM25" i="8"/>
  <c r="CL25" i="8"/>
  <c r="CK25" i="8"/>
  <c r="CJ25" i="8"/>
  <c r="CH25" i="8"/>
  <c r="CG25" i="8"/>
  <c r="CF25" i="8"/>
  <c r="CE25" i="8"/>
  <c r="CD25" i="8"/>
  <c r="CB25" i="8"/>
  <c r="CA25" i="8"/>
  <c r="BZ25" i="8"/>
  <c r="BY25" i="8"/>
  <c r="BX25" i="8"/>
  <c r="BB25" i="8"/>
  <c r="AV25" i="8"/>
  <c r="AP25" i="8"/>
  <c r="AJ25" i="8"/>
  <c r="AD25" i="8"/>
  <c r="X25" i="8"/>
  <c r="R25" i="8"/>
  <c r="L25" i="8"/>
  <c r="DR24" i="8"/>
  <c r="DQ24" i="8"/>
  <c r="DP24" i="8"/>
  <c r="DO24" i="8"/>
  <c r="DN24" i="8"/>
  <c r="DL24" i="8"/>
  <c r="DK24" i="8"/>
  <c r="DJ24" i="8"/>
  <c r="DI24" i="8"/>
  <c r="DH24" i="8"/>
  <c r="DF24" i="8"/>
  <c r="DE24" i="8"/>
  <c r="DD24" i="8"/>
  <c r="DC24" i="8"/>
  <c r="DB24" i="8"/>
  <c r="CZ24" i="8"/>
  <c r="CY24" i="8"/>
  <c r="CX24" i="8"/>
  <c r="CW24" i="8"/>
  <c r="CV24" i="8"/>
  <c r="CT24" i="8"/>
  <c r="CS24" i="8"/>
  <c r="CR24" i="8"/>
  <c r="CQ24" i="8"/>
  <c r="CP24" i="8"/>
  <c r="CN24" i="8"/>
  <c r="CM24" i="8"/>
  <c r="CL24" i="8"/>
  <c r="CK24" i="8"/>
  <c r="CJ24" i="8"/>
  <c r="CH24" i="8"/>
  <c r="CG24" i="8"/>
  <c r="CF24" i="8"/>
  <c r="CE24" i="8"/>
  <c r="CD24" i="8"/>
  <c r="CB24" i="8"/>
  <c r="CA24" i="8"/>
  <c r="BZ24" i="8"/>
  <c r="BY24" i="8"/>
  <c r="BX24" i="8"/>
  <c r="BB24" i="8"/>
  <c r="AV24" i="8"/>
  <c r="AP24" i="8"/>
  <c r="AJ24" i="8"/>
  <c r="AD24" i="8"/>
  <c r="X24" i="8"/>
  <c r="R24" i="8"/>
  <c r="L24" i="8"/>
  <c r="DR23" i="8"/>
  <c r="DQ23" i="8"/>
  <c r="DP23" i="8"/>
  <c r="DO23" i="8"/>
  <c r="DN23" i="8"/>
  <c r="DL23" i="8"/>
  <c r="DK23" i="8"/>
  <c r="DJ23" i="8"/>
  <c r="DI23" i="8"/>
  <c r="DH23" i="8"/>
  <c r="DF23" i="8"/>
  <c r="DE23" i="8"/>
  <c r="DD23" i="8"/>
  <c r="DC23" i="8"/>
  <c r="DB23" i="8"/>
  <c r="CZ23" i="8"/>
  <c r="CY23" i="8"/>
  <c r="CX23" i="8"/>
  <c r="CW23" i="8"/>
  <c r="CV23" i="8"/>
  <c r="CT23" i="8"/>
  <c r="CS23" i="8"/>
  <c r="CR23" i="8"/>
  <c r="CQ23" i="8"/>
  <c r="CP23" i="8"/>
  <c r="CN23" i="8"/>
  <c r="CM23" i="8"/>
  <c r="CL23" i="8"/>
  <c r="CK23" i="8"/>
  <c r="CJ23" i="8"/>
  <c r="CH23" i="8"/>
  <c r="CG23" i="8"/>
  <c r="CF23" i="8"/>
  <c r="CE23" i="8"/>
  <c r="CD23" i="8"/>
  <c r="CB23" i="8"/>
  <c r="CA23" i="8"/>
  <c r="BZ23" i="8"/>
  <c r="BY23" i="8"/>
  <c r="BX23" i="8"/>
  <c r="BB23" i="8"/>
  <c r="AV23" i="8"/>
  <c r="AP23" i="8"/>
  <c r="AJ23" i="8"/>
  <c r="AD23" i="8"/>
  <c r="X23" i="8"/>
  <c r="R23" i="8"/>
  <c r="L23" i="8"/>
  <c r="DR22" i="8"/>
  <c r="DQ22" i="8"/>
  <c r="DP22" i="8"/>
  <c r="DO22" i="8"/>
  <c r="DN22" i="8"/>
  <c r="DL22" i="8"/>
  <c r="DK22" i="8"/>
  <c r="DJ22" i="8"/>
  <c r="DI22" i="8"/>
  <c r="DH22" i="8"/>
  <c r="DF22" i="8"/>
  <c r="DE22" i="8"/>
  <c r="DD22" i="8"/>
  <c r="DC22" i="8"/>
  <c r="DB22" i="8"/>
  <c r="CZ22" i="8"/>
  <c r="CY22" i="8"/>
  <c r="CX22" i="8"/>
  <c r="CW22" i="8"/>
  <c r="CV22" i="8"/>
  <c r="CT22" i="8"/>
  <c r="CS22" i="8"/>
  <c r="CR22" i="8"/>
  <c r="CQ22" i="8"/>
  <c r="CP22" i="8"/>
  <c r="CN22" i="8"/>
  <c r="CM22" i="8"/>
  <c r="CL22" i="8"/>
  <c r="CK22" i="8"/>
  <c r="CJ22" i="8"/>
  <c r="CH22" i="8"/>
  <c r="CG22" i="8"/>
  <c r="CF22" i="8"/>
  <c r="CE22" i="8"/>
  <c r="CD22" i="8"/>
  <c r="CB22" i="8"/>
  <c r="CA22" i="8"/>
  <c r="BZ22" i="8"/>
  <c r="BY22" i="8"/>
  <c r="BG22" i="8" s="1"/>
  <c r="BX22" i="8"/>
  <c r="BB22" i="8"/>
  <c r="AV22" i="8"/>
  <c r="AP22" i="8"/>
  <c r="AJ22" i="8"/>
  <c r="AD22" i="8"/>
  <c r="X22" i="8"/>
  <c r="R22" i="8"/>
  <c r="L22" i="8"/>
  <c r="DR21" i="8"/>
  <c r="DQ21" i="8"/>
  <c r="DP21" i="8"/>
  <c r="DO21" i="8"/>
  <c r="DN21" i="8"/>
  <c r="DL21" i="8"/>
  <c r="DK21" i="8"/>
  <c r="DJ21" i="8"/>
  <c r="DI21" i="8"/>
  <c r="DH21" i="8"/>
  <c r="DF21" i="8"/>
  <c r="DE21" i="8"/>
  <c r="DD21" i="8"/>
  <c r="DC21" i="8"/>
  <c r="DB21" i="8"/>
  <c r="CZ21" i="8"/>
  <c r="CY21" i="8"/>
  <c r="CX21" i="8"/>
  <c r="CW21" i="8"/>
  <c r="CV21" i="8"/>
  <c r="CT21" i="8"/>
  <c r="CS21" i="8"/>
  <c r="CR21" i="8"/>
  <c r="CQ21" i="8"/>
  <c r="CP21" i="8"/>
  <c r="CN21" i="8"/>
  <c r="CM21" i="8"/>
  <c r="CL21" i="8"/>
  <c r="CK21" i="8"/>
  <c r="CJ21" i="8"/>
  <c r="CH21" i="8"/>
  <c r="CG21" i="8"/>
  <c r="CF21" i="8"/>
  <c r="CE21" i="8"/>
  <c r="CD21" i="8"/>
  <c r="CB21" i="8"/>
  <c r="CA21" i="8"/>
  <c r="BZ21" i="8"/>
  <c r="BY21" i="8"/>
  <c r="BX21" i="8"/>
  <c r="BB21" i="8"/>
  <c r="AV21" i="8"/>
  <c r="AP21" i="8"/>
  <c r="AJ21" i="8"/>
  <c r="AD21" i="8"/>
  <c r="X21" i="8"/>
  <c r="R21" i="8"/>
  <c r="L21" i="8"/>
  <c r="DR20" i="8"/>
  <c r="DQ20" i="8"/>
  <c r="DP20" i="8"/>
  <c r="DO20" i="8"/>
  <c r="DN20" i="8"/>
  <c r="DL20" i="8"/>
  <c r="DK20" i="8"/>
  <c r="DJ20" i="8"/>
  <c r="DI20" i="8"/>
  <c r="DH20" i="8"/>
  <c r="DF20" i="8"/>
  <c r="DE20" i="8"/>
  <c r="DD20" i="8"/>
  <c r="DC20" i="8"/>
  <c r="DB20" i="8"/>
  <c r="CZ20" i="8"/>
  <c r="CY20" i="8"/>
  <c r="CX20" i="8"/>
  <c r="CW20" i="8"/>
  <c r="CV20" i="8"/>
  <c r="CT20" i="8"/>
  <c r="CS20" i="8"/>
  <c r="CR20" i="8"/>
  <c r="CQ20" i="8"/>
  <c r="CP20" i="8"/>
  <c r="CN20" i="8"/>
  <c r="CM20" i="8"/>
  <c r="CL20" i="8"/>
  <c r="CK20" i="8"/>
  <c r="CJ20" i="8"/>
  <c r="CH20" i="8"/>
  <c r="CG20" i="8"/>
  <c r="CF20" i="8"/>
  <c r="CE20" i="8"/>
  <c r="CD20" i="8"/>
  <c r="CB20" i="8"/>
  <c r="CA20" i="8"/>
  <c r="BZ20" i="8"/>
  <c r="BY20" i="8"/>
  <c r="BX20" i="8"/>
  <c r="BB20" i="8"/>
  <c r="AV20" i="8"/>
  <c r="AP20" i="8"/>
  <c r="AJ20" i="8"/>
  <c r="AD20" i="8"/>
  <c r="X20" i="8"/>
  <c r="R20" i="8"/>
  <c r="L20" i="8"/>
  <c r="DR19" i="8"/>
  <c r="DQ19" i="8"/>
  <c r="DP19" i="8"/>
  <c r="DO19" i="8"/>
  <c r="DN19" i="8"/>
  <c r="DL19" i="8"/>
  <c r="DK19" i="8"/>
  <c r="DJ19" i="8"/>
  <c r="DI19" i="8"/>
  <c r="DH19" i="8"/>
  <c r="DF19" i="8"/>
  <c r="DE19" i="8"/>
  <c r="DD19" i="8"/>
  <c r="DC19" i="8"/>
  <c r="DB19" i="8"/>
  <c r="CZ19" i="8"/>
  <c r="CY19" i="8"/>
  <c r="CX19" i="8"/>
  <c r="CW19" i="8"/>
  <c r="CV19" i="8"/>
  <c r="CT19" i="8"/>
  <c r="CS19" i="8"/>
  <c r="CR19" i="8"/>
  <c r="CQ19" i="8"/>
  <c r="CP19" i="8"/>
  <c r="CN19" i="8"/>
  <c r="CM19" i="8"/>
  <c r="CL19" i="8"/>
  <c r="CK19" i="8"/>
  <c r="CJ19" i="8"/>
  <c r="CH19" i="8"/>
  <c r="CG19" i="8"/>
  <c r="CF19" i="8"/>
  <c r="CE19" i="8"/>
  <c r="CD19" i="8"/>
  <c r="CB19" i="8"/>
  <c r="CA19" i="8"/>
  <c r="BZ19" i="8"/>
  <c r="BY19" i="8"/>
  <c r="BX19" i="8"/>
  <c r="BB19" i="8"/>
  <c r="AV19" i="8"/>
  <c r="AP19" i="8"/>
  <c r="AJ19" i="8"/>
  <c r="AD19" i="8"/>
  <c r="X19" i="8"/>
  <c r="R19" i="8"/>
  <c r="L19" i="8"/>
  <c r="DR18" i="8"/>
  <c r="DQ18" i="8"/>
  <c r="DP18" i="8"/>
  <c r="DO18" i="8"/>
  <c r="DN18" i="8"/>
  <c r="DL18" i="8"/>
  <c r="DK18" i="8"/>
  <c r="DJ18" i="8"/>
  <c r="DI18" i="8"/>
  <c r="DH18" i="8"/>
  <c r="DF18" i="8"/>
  <c r="DE18" i="8"/>
  <c r="DD18" i="8"/>
  <c r="DC18" i="8"/>
  <c r="DB18" i="8"/>
  <c r="CZ18" i="8"/>
  <c r="CY18" i="8"/>
  <c r="CX18" i="8"/>
  <c r="CW18" i="8"/>
  <c r="CV18" i="8"/>
  <c r="CT18" i="8"/>
  <c r="CS18" i="8"/>
  <c r="CR18" i="8"/>
  <c r="CQ18" i="8"/>
  <c r="CP18" i="8"/>
  <c r="CN18" i="8"/>
  <c r="CM18" i="8"/>
  <c r="CL18" i="8"/>
  <c r="CK18" i="8"/>
  <c r="CJ18" i="8"/>
  <c r="CH18" i="8"/>
  <c r="CG18" i="8"/>
  <c r="CF18" i="8"/>
  <c r="CE18" i="8"/>
  <c r="CD18" i="8"/>
  <c r="CB18" i="8"/>
  <c r="CA18" i="8"/>
  <c r="BZ18" i="8"/>
  <c r="BY18" i="8"/>
  <c r="BX18" i="8"/>
  <c r="BB18" i="8"/>
  <c r="AV18" i="8"/>
  <c r="AP18" i="8"/>
  <c r="AJ18" i="8"/>
  <c r="AD18" i="8"/>
  <c r="X18" i="8"/>
  <c r="R18" i="8"/>
  <c r="L18" i="8"/>
  <c r="DR17" i="8"/>
  <c r="DQ17" i="8"/>
  <c r="DP17" i="8"/>
  <c r="DO17" i="8"/>
  <c r="DN17" i="8"/>
  <c r="DL17" i="8"/>
  <c r="DK17" i="8"/>
  <c r="DJ17" i="8"/>
  <c r="DI17" i="8"/>
  <c r="DH17" i="8"/>
  <c r="DF17" i="8"/>
  <c r="DE17" i="8"/>
  <c r="DD17" i="8"/>
  <c r="DC17" i="8"/>
  <c r="DB17" i="8"/>
  <c r="CZ17" i="8"/>
  <c r="CY17" i="8"/>
  <c r="CX17" i="8"/>
  <c r="CW17" i="8"/>
  <c r="CV17" i="8"/>
  <c r="CT17" i="8"/>
  <c r="CS17" i="8"/>
  <c r="CR17" i="8"/>
  <c r="CQ17" i="8"/>
  <c r="CP17" i="8"/>
  <c r="CN17" i="8"/>
  <c r="CM17" i="8"/>
  <c r="CL17" i="8"/>
  <c r="CK17" i="8"/>
  <c r="CJ17" i="8"/>
  <c r="CH17" i="8"/>
  <c r="CG17" i="8"/>
  <c r="CF17" i="8"/>
  <c r="CE17" i="8"/>
  <c r="CD17" i="8"/>
  <c r="CB17" i="8"/>
  <c r="CA17" i="8"/>
  <c r="BZ17" i="8"/>
  <c r="BY17" i="8"/>
  <c r="BX17" i="8"/>
  <c r="BB17" i="8"/>
  <c r="AV17" i="8"/>
  <c r="AP17" i="8"/>
  <c r="AJ17" i="8"/>
  <c r="AD17" i="8"/>
  <c r="X17" i="8"/>
  <c r="R17" i="8"/>
  <c r="L17" i="8"/>
  <c r="DR16" i="8"/>
  <c r="DQ16" i="8"/>
  <c r="DP16" i="8"/>
  <c r="DO16" i="8"/>
  <c r="DN16" i="8"/>
  <c r="DL16" i="8"/>
  <c r="DK16" i="8"/>
  <c r="DJ16" i="8"/>
  <c r="DI16" i="8"/>
  <c r="DH16" i="8"/>
  <c r="DF16" i="8"/>
  <c r="DE16" i="8"/>
  <c r="DD16" i="8"/>
  <c r="DC16" i="8"/>
  <c r="DB16" i="8"/>
  <c r="CZ16" i="8"/>
  <c r="CY16" i="8"/>
  <c r="CX16" i="8"/>
  <c r="CW16" i="8"/>
  <c r="CV16" i="8"/>
  <c r="CT16" i="8"/>
  <c r="CS16" i="8"/>
  <c r="CR16" i="8"/>
  <c r="CQ16" i="8"/>
  <c r="CP16" i="8"/>
  <c r="CN16" i="8"/>
  <c r="CM16" i="8"/>
  <c r="CL16" i="8"/>
  <c r="CK16" i="8"/>
  <c r="CJ16" i="8"/>
  <c r="CH16" i="8"/>
  <c r="CG16" i="8"/>
  <c r="CF16" i="8"/>
  <c r="CE16" i="8"/>
  <c r="CD16" i="8"/>
  <c r="CB16" i="8"/>
  <c r="CA16" i="8"/>
  <c r="BZ16" i="8"/>
  <c r="BY16" i="8"/>
  <c r="BX16" i="8"/>
  <c r="BB16" i="8"/>
  <c r="AV16" i="8"/>
  <c r="AP16" i="8"/>
  <c r="AJ16" i="8"/>
  <c r="AD16" i="8"/>
  <c r="X16" i="8"/>
  <c r="R16" i="8"/>
  <c r="L16" i="8"/>
  <c r="DR15" i="8"/>
  <c r="DQ15" i="8"/>
  <c r="DP15" i="8"/>
  <c r="DO15" i="8"/>
  <c r="DN15" i="8"/>
  <c r="DL15" i="8"/>
  <c r="DK15" i="8"/>
  <c r="DJ15" i="8"/>
  <c r="DI15" i="8"/>
  <c r="DH15" i="8"/>
  <c r="DF15" i="8"/>
  <c r="DE15" i="8"/>
  <c r="DD15" i="8"/>
  <c r="DC15" i="8"/>
  <c r="DB15" i="8"/>
  <c r="CZ15" i="8"/>
  <c r="CY15" i="8"/>
  <c r="CX15" i="8"/>
  <c r="CW15" i="8"/>
  <c r="CV15" i="8"/>
  <c r="CT15" i="8"/>
  <c r="CS15" i="8"/>
  <c r="CR15" i="8"/>
  <c r="CQ15" i="8"/>
  <c r="CP15" i="8"/>
  <c r="CN15" i="8"/>
  <c r="CM15" i="8"/>
  <c r="CL15" i="8"/>
  <c r="CK15" i="8"/>
  <c r="CJ15" i="8"/>
  <c r="CH15" i="8"/>
  <c r="CG15" i="8"/>
  <c r="CF15" i="8"/>
  <c r="CE15" i="8"/>
  <c r="CD15" i="8"/>
  <c r="CB15" i="8"/>
  <c r="CA15" i="8"/>
  <c r="BZ15" i="8"/>
  <c r="BY15" i="8"/>
  <c r="BX15" i="8"/>
  <c r="BG15" i="8" s="1"/>
  <c r="BB15" i="8"/>
  <c r="AV15" i="8"/>
  <c r="AP15" i="8"/>
  <c r="AJ15" i="8"/>
  <c r="AD15" i="8"/>
  <c r="X15" i="8"/>
  <c r="R15" i="8"/>
  <c r="L15" i="8"/>
  <c r="DR14" i="8"/>
  <c r="DQ14" i="8"/>
  <c r="DP14" i="8"/>
  <c r="DO14" i="8"/>
  <c r="DN14" i="8"/>
  <c r="DL14" i="8"/>
  <c r="DK14" i="8"/>
  <c r="DJ14" i="8"/>
  <c r="DI14" i="8"/>
  <c r="DH14" i="8"/>
  <c r="DF14" i="8"/>
  <c r="DE14" i="8"/>
  <c r="DD14" i="8"/>
  <c r="DC14" i="8"/>
  <c r="DB14" i="8"/>
  <c r="CZ14" i="8"/>
  <c r="CY14" i="8"/>
  <c r="CX14" i="8"/>
  <c r="CW14" i="8"/>
  <c r="CV14" i="8"/>
  <c r="CT14" i="8"/>
  <c r="CS14" i="8"/>
  <c r="CR14" i="8"/>
  <c r="CQ14" i="8"/>
  <c r="CP14" i="8"/>
  <c r="CN14" i="8"/>
  <c r="CM14" i="8"/>
  <c r="CL14" i="8"/>
  <c r="CK14" i="8"/>
  <c r="CJ14" i="8"/>
  <c r="CH14" i="8"/>
  <c r="CG14" i="8"/>
  <c r="CF14" i="8"/>
  <c r="CE14" i="8"/>
  <c r="CD14" i="8"/>
  <c r="CB14" i="8"/>
  <c r="CA14" i="8"/>
  <c r="BZ14" i="8"/>
  <c r="BY14" i="8"/>
  <c r="BX14" i="8"/>
  <c r="BB14" i="8"/>
  <c r="AV14" i="8"/>
  <c r="AP14" i="8"/>
  <c r="AJ14" i="8"/>
  <c r="AD14" i="8"/>
  <c r="X14" i="8"/>
  <c r="R14" i="8"/>
  <c r="L14" i="8"/>
  <c r="DR13" i="8"/>
  <c r="DQ13" i="8"/>
  <c r="DP13" i="8"/>
  <c r="DO13" i="8"/>
  <c r="DN13" i="8"/>
  <c r="DL13" i="8"/>
  <c r="DK13" i="8"/>
  <c r="DJ13" i="8"/>
  <c r="DI13" i="8"/>
  <c r="DH13" i="8"/>
  <c r="DF13" i="8"/>
  <c r="DE13" i="8"/>
  <c r="DD13" i="8"/>
  <c r="DC13" i="8"/>
  <c r="DB13" i="8"/>
  <c r="CZ13" i="8"/>
  <c r="CY13" i="8"/>
  <c r="CX13" i="8"/>
  <c r="CW13" i="8"/>
  <c r="CV13" i="8"/>
  <c r="CT13" i="8"/>
  <c r="CS13" i="8"/>
  <c r="CR13" i="8"/>
  <c r="CQ13" i="8"/>
  <c r="CP13" i="8"/>
  <c r="CN13" i="8"/>
  <c r="CM13" i="8"/>
  <c r="CL13" i="8"/>
  <c r="CK13" i="8"/>
  <c r="CJ13" i="8"/>
  <c r="CH13" i="8"/>
  <c r="CG13" i="8"/>
  <c r="CF13" i="8"/>
  <c r="CE13" i="8"/>
  <c r="CD13" i="8"/>
  <c r="CB13" i="8"/>
  <c r="CA13" i="8"/>
  <c r="BZ13" i="8"/>
  <c r="BY13" i="8"/>
  <c r="BX13" i="8"/>
  <c r="BB13" i="8"/>
  <c r="AV13" i="8"/>
  <c r="AP13" i="8"/>
  <c r="AJ13" i="8"/>
  <c r="AD13" i="8"/>
  <c r="X13" i="8"/>
  <c r="R13" i="8"/>
  <c r="L13" i="8"/>
  <c r="DR12" i="8"/>
  <c r="DQ12" i="8"/>
  <c r="DP12" i="8"/>
  <c r="DO12" i="8"/>
  <c r="DN12" i="8"/>
  <c r="DL12" i="8"/>
  <c r="DK12" i="8"/>
  <c r="DJ12" i="8"/>
  <c r="DI12" i="8"/>
  <c r="DH12" i="8"/>
  <c r="DF12" i="8"/>
  <c r="DE12" i="8"/>
  <c r="DD12" i="8"/>
  <c r="DC12" i="8"/>
  <c r="DB12" i="8"/>
  <c r="CZ12" i="8"/>
  <c r="CY12" i="8"/>
  <c r="CX12" i="8"/>
  <c r="CW12" i="8"/>
  <c r="CV12" i="8"/>
  <c r="CT12" i="8"/>
  <c r="CS12" i="8"/>
  <c r="CR12" i="8"/>
  <c r="CQ12" i="8"/>
  <c r="CP12" i="8"/>
  <c r="CN12" i="8"/>
  <c r="CM12" i="8"/>
  <c r="CL12" i="8"/>
  <c r="CK12" i="8"/>
  <c r="CJ12" i="8"/>
  <c r="CH12" i="8"/>
  <c r="CG12" i="8"/>
  <c r="CF12" i="8"/>
  <c r="CE12" i="8"/>
  <c r="CD12" i="8"/>
  <c r="CB12" i="8"/>
  <c r="CA12" i="8"/>
  <c r="BG12" i="8" s="1"/>
  <c r="BZ12" i="8"/>
  <c r="BY12" i="8"/>
  <c r="BX12" i="8"/>
  <c r="BJ12" i="8"/>
  <c r="BJ13" i="8" s="1"/>
  <c r="BJ14" i="8" s="1"/>
  <c r="BJ15" i="8" s="1"/>
  <c r="BJ16" i="8" s="1"/>
  <c r="BJ17" i="8" s="1"/>
  <c r="BJ18" i="8" s="1"/>
  <c r="BJ19" i="8" s="1"/>
  <c r="BJ20" i="8" s="1"/>
  <c r="BJ21" i="8" s="1"/>
  <c r="BJ22" i="8" s="1"/>
  <c r="BJ23" i="8" s="1"/>
  <c r="BJ24" i="8" s="1"/>
  <c r="BJ25" i="8" s="1"/>
  <c r="BJ26" i="8" s="1"/>
  <c r="BJ27" i="8" s="1"/>
  <c r="BJ28" i="8" s="1"/>
  <c r="BJ29" i="8" s="1"/>
  <c r="BJ30" i="8" s="1"/>
  <c r="BJ31" i="8" s="1"/>
  <c r="BJ32" i="8" s="1"/>
  <c r="BJ33" i="8" s="1"/>
  <c r="BJ34" i="8" s="1"/>
  <c r="BJ35" i="8" s="1"/>
  <c r="BJ36" i="8" s="1"/>
  <c r="BJ37" i="8" s="1"/>
  <c r="BJ38" i="8" s="1"/>
  <c r="BJ39" i="8" s="1"/>
  <c r="BJ40" i="8" s="1"/>
  <c r="BJ41" i="8" s="1"/>
  <c r="BJ42" i="8" s="1"/>
  <c r="BJ43" i="8" s="1"/>
  <c r="BJ44" i="8" s="1"/>
  <c r="BJ45" i="8" s="1"/>
  <c r="BJ46" i="8" s="1"/>
  <c r="BJ47" i="8" s="1"/>
  <c r="BJ48" i="8" s="1"/>
  <c r="BJ49" i="8" s="1"/>
  <c r="BJ50" i="8" s="1"/>
  <c r="BJ51" i="8" s="1"/>
  <c r="BJ52" i="8" s="1"/>
  <c r="BJ53" i="8" s="1"/>
  <c r="BJ54" i="8" s="1"/>
  <c r="BJ55" i="8" s="1"/>
  <c r="BJ56" i="8" s="1"/>
  <c r="BB12" i="8"/>
  <c r="AV12" i="8"/>
  <c r="AP12" i="8"/>
  <c r="AJ12" i="8"/>
  <c r="AD12" i="8"/>
  <c r="X12" i="8"/>
  <c r="R12" i="8"/>
  <c r="L12" i="8"/>
  <c r="DR11" i="8"/>
  <c r="DQ11" i="8"/>
  <c r="DP11" i="8"/>
  <c r="DO11" i="8"/>
  <c r="DN11" i="8"/>
  <c r="DL11" i="8"/>
  <c r="DK11" i="8"/>
  <c r="DJ11" i="8"/>
  <c r="DI11" i="8"/>
  <c r="DH11" i="8"/>
  <c r="DF11" i="8"/>
  <c r="DE11" i="8"/>
  <c r="DD11" i="8"/>
  <c r="DC11" i="8"/>
  <c r="DB11" i="8"/>
  <c r="CZ11" i="8"/>
  <c r="CY11" i="8"/>
  <c r="CX11" i="8"/>
  <c r="CW11" i="8"/>
  <c r="CV11" i="8"/>
  <c r="CT11" i="8"/>
  <c r="CS11" i="8"/>
  <c r="CR11" i="8"/>
  <c r="CQ11" i="8"/>
  <c r="CP11" i="8"/>
  <c r="CN11" i="8"/>
  <c r="CM11" i="8"/>
  <c r="CL11" i="8"/>
  <c r="CK11" i="8"/>
  <c r="CJ11" i="8"/>
  <c r="CH11" i="8"/>
  <c r="CG11" i="8"/>
  <c r="CF11" i="8"/>
  <c r="CE11" i="8"/>
  <c r="CD11" i="8"/>
  <c r="CB11" i="8"/>
  <c r="CA11" i="8"/>
  <c r="BZ11" i="8"/>
  <c r="BY11" i="8"/>
  <c r="BX11" i="8"/>
  <c r="BJ11" i="8"/>
  <c r="BB11" i="8"/>
  <c r="AV11" i="8"/>
  <c r="AP11" i="8"/>
  <c r="AJ11" i="8"/>
  <c r="AD11" i="8"/>
  <c r="X11" i="8"/>
  <c r="R11" i="8"/>
  <c r="L11" i="8"/>
  <c r="B11" i="8"/>
  <c r="DR10" i="8"/>
  <c r="DQ10" i="8"/>
  <c r="DP10" i="8"/>
  <c r="DO10" i="8"/>
  <c r="DN10" i="8"/>
  <c r="DL10" i="8"/>
  <c r="DK10" i="8"/>
  <c r="DJ10" i="8"/>
  <c r="DI10" i="8"/>
  <c r="DH10" i="8"/>
  <c r="DF10" i="8"/>
  <c r="DE10" i="8"/>
  <c r="DD10" i="8"/>
  <c r="DC10" i="8"/>
  <c r="DB10" i="8"/>
  <c r="CZ10" i="8"/>
  <c r="CY10" i="8"/>
  <c r="CX10" i="8"/>
  <c r="CW10" i="8"/>
  <c r="CV10" i="8"/>
  <c r="CT10" i="8"/>
  <c r="CS10" i="8"/>
  <c r="CR10" i="8"/>
  <c r="CQ10" i="8"/>
  <c r="CP10" i="8"/>
  <c r="CN10" i="8"/>
  <c r="CM10" i="8"/>
  <c r="CL10" i="8"/>
  <c r="CK10" i="8"/>
  <c r="CJ10" i="8"/>
  <c r="CH10" i="8"/>
  <c r="CG10" i="8"/>
  <c r="CF10" i="8"/>
  <c r="CE10" i="8"/>
  <c r="CD10" i="8"/>
  <c r="CB10" i="8"/>
  <c r="CA10" i="8"/>
  <c r="BZ10" i="8"/>
  <c r="BY10" i="8"/>
  <c r="BX10" i="8"/>
  <c r="BB10" i="8"/>
  <c r="AV10" i="8"/>
  <c r="AP10" i="8"/>
  <c r="AJ10" i="8"/>
  <c r="AD10" i="8"/>
  <c r="X10" i="8"/>
  <c r="R10" i="8"/>
  <c r="L10" i="8"/>
  <c r="BS1" i="8"/>
  <c r="BB1" i="8"/>
  <c r="BG11" i="8" l="1"/>
  <c r="BG18" i="8"/>
  <c r="BG27" i="8"/>
  <c r="BG33" i="8"/>
  <c r="BG38" i="8"/>
  <c r="BG68" i="8"/>
  <c r="BG72" i="8"/>
  <c r="BG76" i="8"/>
  <c r="BG81" i="8"/>
  <c r="BG87" i="8"/>
  <c r="BG74" i="8"/>
  <c r="BG10" i="8"/>
  <c r="BG31" i="8"/>
  <c r="BG34" i="8"/>
  <c r="BG75" i="8"/>
  <c r="BG84" i="8"/>
  <c r="BG88" i="8"/>
  <c r="BG17" i="8"/>
  <c r="BG25" i="8"/>
  <c r="BG63" i="8"/>
  <c r="BG65" i="8"/>
  <c r="BG67" i="8"/>
  <c r="BG69" i="8"/>
  <c r="BG73" i="8"/>
  <c r="BG50" i="8"/>
  <c r="BG19" i="8"/>
  <c r="BV51" i="8"/>
  <c r="BG78" i="8"/>
  <c r="BG42" i="8"/>
  <c r="BG43" i="8"/>
  <c r="BV44" i="8"/>
  <c r="BG44" i="8" s="1"/>
  <c r="BG46" i="8"/>
  <c r="BV52" i="8"/>
  <c r="BG52" i="8" s="1"/>
  <c r="BG54" i="8"/>
  <c r="BG60" i="8"/>
  <c r="BG83" i="8"/>
  <c r="BV92" i="8"/>
  <c r="BV96" i="8"/>
  <c r="BV100" i="8"/>
  <c r="BV104" i="8"/>
  <c r="B12" i="8"/>
  <c r="B120" i="8"/>
  <c r="BV43" i="8"/>
  <c r="BG51" i="8"/>
  <c r="BG85" i="8"/>
  <c r="BG13" i="8"/>
  <c r="BG16" i="8"/>
  <c r="BG23" i="8"/>
  <c r="BG14" i="8"/>
  <c r="BG21" i="8"/>
  <c r="BG28" i="8"/>
  <c r="BG30" i="8"/>
  <c r="BV47" i="8"/>
  <c r="BG47" i="8"/>
  <c r="BV55" i="8"/>
  <c r="BG55" i="8" s="1"/>
  <c r="BG62" i="8"/>
  <c r="BG79" i="8"/>
  <c r="BG90" i="8"/>
  <c r="BG102" i="8"/>
  <c r="BG20" i="8"/>
  <c r="BG36" i="8"/>
  <c r="AV56" i="8"/>
  <c r="BG59" i="8"/>
  <c r="BG66" i="8"/>
  <c r="BG82" i="8"/>
  <c r="BG93" i="8"/>
  <c r="BG97" i="8"/>
  <c r="BG101" i="8"/>
  <c r="BG94" i="8"/>
  <c r="BG98" i="8"/>
  <c r="BG24" i="8"/>
  <c r="BG40" i="8"/>
  <c r="AJ56" i="8"/>
  <c r="BG70" i="8"/>
  <c r="BG86" i="8"/>
  <c r="BG92" i="8"/>
  <c r="BG96" i="8"/>
  <c r="BG100" i="8"/>
  <c r="BG104" i="8"/>
  <c r="B121" i="8" l="1"/>
  <c r="B13" i="8"/>
  <c r="B122" i="8" l="1"/>
  <c r="B14" i="8"/>
  <c r="B123" i="8" l="1"/>
  <c r="B15" i="8"/>
  <c r="B16" i="8" l="1"/>
  <c r="B124" i="8"/>
  <c r="B125" i="8" l="1"/>
  <c r="B17" i="8"/>
  <c r="B18" i="8" l="1"/>
  <c r="B126" i="8"/>
  <c r="B19" i="8" l="1"/>
  <c r="B127" i="8"/>
  <c r="B128" i="8" l="1"/>
  <c r="B20" i="8"/>
  <c r="B129" i="8" l="1"/>
  <c r="B21" i="8"/>
  <c r="B130" i="8" l="1"/>
  <c r="B22" i="8"/>
  <c r="B23" i="8" l="1"/>
  <c r="B131" i="8"/>
  <c r="B132" i="8" l="1"/>
  <c r="B24" i="8"/>
  <c r="B133" i="8" l="1"/>
  <c r="B25" i="8"/>
  <c r="B26" i="8" l="1"/>
  <c r="B134" i="8"/>
  <c r="B27" i="8" l="1"/>
  <c r="B135" i="8"/>
  <c r="B136" i="8" l="1"/>
  <c r="B28" i="8"/>
  <c r="B137" i="8" l="1"/>
  <c r="B29" i="8"/>
  <c r="B138" i="8" l="1"/>
  <c r="B30" i="8"/>
  <c r="B31" i="8" l="1"/>
  <c r="B139" i="8"/>
  <c r="B32" i="8" l="1"/>
  <c r="B140" i="8"/>
  <c r="B141" i="8" l="1"/>
  <c r="B33" i="8"/>
  <c r="B34" i="8" l="1"/>
  <c r="B142" i="8"/>
  <c r="B35" i="8" l="1"/>
  <c r="B143" i="8"/>
  <c r="B144" i="8" l="1"/>
  <c r="B36" i="8"/>
  <c r="B145" i="8" l="1"/>
  <c r="B37" i="8"/>
  <c r="B146" i="8" l="1"/>
  <c r="B38" i="8"/>
  <c r="B39" i="8" l="1"/>
  <c r="B147" i="8"/>
  <c r="B148" i="8" l="1"/>
  <c r="B40" i="8"/>
  <c r="B41" i="8" s="1"/>
  <c r="B42" i="8" s="1"/>
  <c r="B43" i="8" s="1"/>
  <c r="B44" i="8" s="1"/>
  <c r="B45" i="8" s="1"/>
  <c r="B46" i="8" s="1"/>
  <c r="B47" i="8" s="1"/>
  <c r="B48" i="8" s="1"/>
  <c r="B49" i="8" s="1"/>
  <c r="B50" i="8" s="1"/>
  <c r="B51" i="8" s="1"/>
  <c r="B52" i="8" s="1"/>
  <c r="B53" i="8" s="1"/>
  <c r="B54" i="8" s="1"/>
  <c r="B55" i="8" s="1"/>
  <c r="B56" i="8" s="1"/>
  <c r="B151" i="8" s="1"/>
  <c r="C103" i="7" l="1"/>
  <c r="C100" i="7"/>
  <c r="C96" i="7"/>
  <c r="C92" i="7"/>
  <c r="C83" i="7"/>
  <c r="C71" i="7"/>
  <c r="BJ58" i="7"/>
  <c r="B58" i="7"/>
  <c r="BA55" i="7"/>
  <c r="AZ55" i="7"/>
  <c r="AY55" i="7"/>
  <c r="AX55" i="7"/>
  <c r="AW55" i="7"/>
  <c r="AU55" i="7"/>
  <c r="AT55" i="7"/>
  <c r="AS55" i="7"/>
  <c r="AS58" i="7" s="1"/>
  <c r="AR55" i="7"/>
  <c r="AQ55" i="7"/>
  <c r="AO55" i="7"/>
  <c r="AN55" i="7"/>
  <c r="AM55" i="7"/>
  <c r="AL55" i="7"/>
  <c r="AK55" i="7"/>
  <c r="AI55" i="7"/>
  <c r="AH55" i="7"/>
  <c r="AG55" i="7"/>
  <c r="AF55" i="7"/>
  <c r="AE55" i="7"/>
  <c r="AC55" i="7"/>
  <c r="AB55" i="7"/>
  <c r="AA55" i="7"/>
  <c r="Z55" i="7"/>
  <c r="Y55" i="7"/>
  <c r="W55" i="7"/>
  <c r="V55" i="7"/>
  <c r="U55" i="7"/>
  <c r="T55" i="7"/>
  <c r="S55" i="7"/>
  <c r="Q55" i="7"/>
  <c r="P55" i="7"/>
  <c r="O55" i="7"/>
  <c r="N55" i="7"/>
  <c r="M55" i="7"/>
  <c r="K55" i="7"/>
  <c r="J55" i="7"/>
  <c r="I55" i="7"/>
  <c r="H55" i="7"/>
  <c r="G55" i="7"/>
  <c r="DR54" i="7"/>
  <c r="DQ54" i="7"/>
  <c r="DP54" i="7"/>
  <c r="DO54" i="7"/>
  <c r="DN54" i="7"/>
  <c r="DL54" i="7"/>
  <c r="DK54" i="7"/>
  <c r="DJ54" i="7"/>
  <c r="DI54" i="7"/>
  <c r="DH54" i="7"/>
  <c r="DF54" i="7"/>
  <c r="DE54" i="7"/>
  <c r="DD54" i="7"/>
  <c r="DC54" i="7"/>
  <c r="DB54" i="7"/>
  <c r="CZ54" i="7"/>
  <c r="CY54" i="7"/>
  <c r="CX54" i="7"/>
  <c r="CW54" i="7"/>
  <c r="CV54" i="7"/>
  <c r="CT54" i="7"/>
  <c r="CS54" i="7"/>
  <c r="CR54" i="7"/>
  <c r="CQ54" i="7"/>
  <c r="CP54" i="7"/>
  <c r="CN54" i="7"/>
  <c r="CM54" i="7"/>
  <c r="CL54" i="7"/>
  <c r="CK54" i="7"/>
  <c r="CJ54" i="7"/>
  <c r="CH54" i="7"/>
  <c r="CG54" i="7"/>
  <c r="CF54" i="7"/>
  <c r="CE54" i="7"/>
  <c r="CD54" i="7"/>
  <c r="CB54" i="7"/>
  <c r="CA54" i="7"/>
  <c r="BZ54" i="7"/>
  <c r="BY54" i="7"/>
  <c r="BX54" i="7"/>
  <c r="BG54" i="7" s="1"/>
  <c r="BB54" i="7"/>
  <c r="AV54" i="7"/>
  <c r="AP54" i="7"/>
  <c r="AJ54" i="7"/>
  <c r="AD54" i="7"/>
  <c r="X54" i="7"/>
  <c r="R54" i="7"/>
  <c r="BV54" i="7" s="1"/>
  <c r="L54" i="7"/>
  <c r="DR53" i="7"/>
  <c r="DQ53" i="7"/>
  <c r="DP53" i="7"/>
  <c r="DO53" i="7"/>
  <c r="DN53" i="7"/>
  <c r="DL53" i="7"/>
  <c r="DK53" i="7"/>
  <c r="DJ53" i="7"/>
  <c r="DI53" i="7"/>
  <c r="DH53" i="7"/>
  <c r="DF53" i="7"/>
  <c r="DE53" i="7"/>
  <c r="DD53" i="7"/>
  <c r="DC53" i="7"/>
  <c r="DB53" i="7"/>
  <c r="CZ53" i="7"/>
  <c r="CY53" i="7"/>
  <c r="CX53" i="7"/>
  <c r="CW53" i="7"/>
  <c r="CV53" i="7"/>
  <c r="CT53" i="7"/>
  <c r="CS53" i="7"/>
  <c r="CR53" i="7"/>
  <c r="CQ53" i="7"/>
  <c r="CP53" i="7"/>
  <c r="CN53" i="7"/>
  <c r="CM53" i="7"/>
  <c r="CL53" i="7"/>
  <c r="CK53" i="7"/>
  <c r="CJ53" i="7"/>
  <c r="CH53" i="7"/>
  <c r="CG53" i="7"/>
  <c r="CF53" i="7"/>
  <c r="CE53" i="7"/>
  <c r="CD53" i="7"/>
  <c r="CB53" i="7"/>
  <c r="CA53" i="7"/>
  <c r="BZ53" i="7"/>
  <c r="BY53" i="7"/>
  <c r="BX53" i="7"/>
  <c r="BB53" i="7"/>
  <c r="AV53" i="7"/>
  <c r="AP53" i="7"/>
  <c r="AJ53" i="7"/>
  <c r="AD53" i="7"/>
  <c r="X53" i="7"/>
  <c r="R53" i="7"/>
  <c r="BV53" i="7" s="1"/>
  <c r="L53" i="7"/>
  <c r="DR52" i="7"/>
  <c r="DQ52" i="7"/>
  <c r="DP52" i="7"/>
  <c r="DO52" i="7"/>
  <c r="DN52" i="7"/>
  <c r="DL52" i="7"/>
  <c r="DK52" i="7"/>
  <c r="DJ52" i="7"/>
  <c r="DI52" i="7"/>
  <c r="DH52" i="7"/>
  <c r="DF52" i="7"/>
  <c r="DE52" i="7"/>
  <c r="DD52" i="7"/>
  <c r="DC52" i="7"/>
  <c r="DB52" i="7"/>
  <c r="CZ52" i="7"/>
  <c r="CY52" i="7"/>
  <c r="CX52" i="7"/>
  <c r="CW52" i="7"/>
  <c r="CV52" i="7"/>
  <c r="CT52" i="7"/>
  <c r="CS52" i="7"/>
  <c r="CR52" i="7"/>
  <c r="CQ52" i="7"/>
  <c r="CP52" i="7"/>
  <c r="CN52" i="7"/>
  <c r="CM52" i="7"/>
  <c r="CL52" i="7"/>
  <c r="CK52" i="7"/>
  <c r="CJ52" i="7"/>
  <c r="CH52" i="7"/>
  <c r="CG52" i="7"/>
  <c r="CF52" i="7"/>
  <c r="CE52" i="7"/>
  <c r="CD52" i="7"/>
  <c r="CB52" i="7"/>
  <c r="CA52" i="7"/>
  <c r="BZ52" i="7"/>
  <c r="BY52" i="7"/>
  <c r="BX52" i="7"/>
  <c r="BB52" i="7"/>
  <c r="AV52" i="7"/>
  <c r="AP52" i="7"/>
  <c r="AJ52" i="7"/>
  <c r="AD52" i="7"/>
  <c r="X52" i="7"/>
  <c r="R52" i="7"/>
  <c r="L52" i="7"/>
  <c r="DR51" i="7"/>
  <c r="DQ51" i="7"/>
  <c r="DP51" i="7"/>
  <c r="DO51" i="7"/>
  <c r="DN51" i="7"/>
  <c r="DL51" i="7"/>
  <c r="DK51" i="7"/>
  <c r="DJ51" i="7"/>
  <c r="DI51" i="7"/>
  <c r="DH51" i="7"/>
  <c r="DF51" i="7"/>
  <c r="DE51" i="7"/>
  <c r="DD51" i="7"/>
  <c r="DC51" i="7"/>
  <c r="DB51" i="7"/>
  <c r="CZ51" i="7"/>
  <c r="CY51" i="7"/>
  <c r="CX51" i="7"/>
  <c r="CW51" i="7"/>
  <c r="CV51" i="7"/>
  <c r="CT51" i="7"/>
  <c r="CS51" i="7"/>
  <c r="CR51" i="7"/>
  <c r="CQ51" i="7"/>
  <c r="CP51" i="7"/>
  <c r="CN51" i="7"/>
  <c r="CM51" i="7"/>
  <c r="CL51" i="7"/>
  <c r="CK51" i="7"/>
  <c r="CJ51" i="7"/>
  <c r="CH51" i="7"/>
  <c r="CG51" i="7"/>
  <c r="CF51" i="7"/>
  <c r="CE51" i="7"/>
  <c r="CD51" i="7"/>
  <c r="CB51" i="7"/>
  <c r="CA51" i="7"/>
  <c r="BZ51" i="7"/>
  <c r="BY51" i="7"/>
  <c r="BX51" i="7"/>
  <c r="BB51" i="7"/>
  <c r="AV51" i="7"/>
  <c r="AP51" i="7"/>
  <c r="AJ51" i="7"/>
  <c r="AD51" i="7"/>
  <c r="X51" i="7"/>
  <c r="R51" i="7"/>
  <c r="L51" i="7"/>
  <c r="DR50" i="7"/>
  <c r="DQ50" i="7"/>
  <c r="DP50" i="7"/>
  <c r="DO50" i="7"/>
  <c r="DN50" i="7"/>
  <c r="DL50" i="7"/>
  <c r="DK50" i="7"/>
  <c r="DJ50" i="7"/>
  <c r="DI50" i="7"/>
  <c r="DH50" i="7"/>
  <c r="DF50" i="7"/>
  <c r="DE50" i="7"/>
  <c r="DD50" i="7"/>
  <c r="DC50" i="7"/>
  <c r="DB50" i="7"/>
  <c r="CZ50" i="7"/>
  <c r="CY50" i="7"/>
  <c r="CX50" i="7"/>
  <c r="CW50" i="7"/>
  <c r="CV50" i="7"/>
  <c r="CT50" i="7"/>
  <c r="CS50" i="7"/>
  <c r="CR50" i="7"/>
  <c r="CQ50" i="7"/>
  <c r="CP50" i="7"/>
  <c r="CN50" i="7"/>
  <c r="CM50" i="7"/>
  <c r="CL50" i="7"/>
  <c r="CK50" i="7"/>
  <c r="CJ50" i="7"/>
  <c r="CH50" i="7"/>
  <c r="CG50" i="7"/>
  <c r="CF50" i="7"/>
  <c r="CE50" i="7"/>
  <c r="CD50" i="7"/>
  <c r="CB50" i="7"/>
  <c r="CA50" i="7"/>
  <c r="BZ50" i="7"/>
  <c r="BY50" i="7"/>
  <c r="BX50" i="7"/>
  <c r="BG50" i="7" s="1"/>
  <c r="BB50" i="7"/>
  <c r="AV50" i="7"/>
  <c r="AP50" i="7"/>
  <c r="AJ50" i="7"/>
  <c r="AD50" i="7"/>
  <c r="X50" i="7"/>
  <c r="R50" i="7"/>
  <c r="BV50" i="7" s="1"/>
  <c r="L50" i="7"/>
  <c r="DR49" i="7"/>
  <c r="DQ49" i="7"/>
  <c r="DP49" i="7"/>
  <c r="DO49" i="7"/>
  <c r="DN49" i="7"/>
  <c r="DL49" i="7"/>
  <c r="DK49" i="7"/>
  <c r="DJ49" i="7"/>
  <c r="DI49" i="7"/>
  <c r="DH49" i="7"/>
  <c r="DF49" i="7"/>
  <c r="DE49" i="7"/>
  <c r="DD49" i="7"/>
  <c r="DC49" i="7"/>
  <c r="DB49" i="7"/>
  <c r="CZ49" i="7"/>
  <c r="CY49" i="7"/>
  <c r="CX49" i="7"/>
  <c r="CW49" i="7"/>
  <c r="CV49" i="7"/>
  <c r="CT49" i="7"/>
  <c r="CS49" i="7"/>
  <c r="CR49" i="7"/>
  <c r="CQ49" i="7"/>
  <c r="CP49" i="7"/>
  <c r="CN49" i="7"/>
  <c r="CM49" i="7"/>
  <c r="CL49" i="7"/>
  <c r="CK49" i="7"/>
  <c r="CJ49" i="7"/>
  <c r="CH49" i="7"/>
  <c r="CG49" i="7"/>
  <c r="CF49" i="7"/>
  <c r="CE49" i="7"/>
  <c r="CD49" i="7"/>
  <c r="CB49" i="7"/>
  <c r="CA49" i="7"/>
  <c r="BZ49" i="7"/>
  <c r="BY49" i="7"/>
  <c r="BX49" i="7"/>
  <c r="BB49" i="7"/>
  <c r="AV49" i="7"/>
  <c r="AP49" i="7"/>
  <c r="AJ49" i="7"/>
  <c r="AD49" i="7"/>
  <c r="X49" i="7"/>
  <c r="R49" i="7"/>
  <c r="BV49" i="7" s="1"/>
  <c r="L49" i="7"/>
  <c r="DR48" i="7"/>
  <c r="DQ48" i="7"/>
  <c r="DP48" i="7"/>
  <c r="DO48" i="7"/>
  <c r="DN48" i="7"/>
  <c r="DL48" i="7"/>
  <c r="DK48" i="7"/>
  <c r="DJ48" i="7"/>
  <c r="DI48" i="7"/>
  <c r="DH48" i="7"/>
  <c r="DF48" i="7"/>
  <c r="DE48" i="7"/>
  <c r="DD48" i="7"/>
  <c r="DC48" i="7"/>
  <c r="DB48" i="7"/>
  <c r="CZ48" i="7"/>
  <c r="CY48" i="7"/>
  <c r="CX48" i="7"/>
  <c r="CW48" i="7"/>
  <c r="CV48" i="7"/>
  <c r="CT48" i="7"/>
  <c r="CS48" i="7"/>
  <c r="CR48" i="7"/>
  <c r="CQ48" i="7"/>
  <c r="CP48" i="7"/>
  <c r="CN48" i="7"/>
  <c r="CM48" i="7"/>
  <c r="CL48" i="7"/>
  <c r="CK48" i="7"/>
  <c r="CJ48" i="7"/>
  <c r="CH48" i="7"/>
  <c r="CG48" i="7"/>
  <c r="CF48" i="7"/>
  <c r="CE48" i="7"/>
  <c r="CD48" i="7"/>
  <c r="CB48" i="7"/>
  <c r="CA48" i="7"/>
  <c r="BZ48" i="7"/>
  <c r="BY48" i="7"/>
  <c r="BX48" i="7"/>
  <c r="BB48" i="7"/>
  <c r="AV48" i="7"/>
  <c r="AP48" i="7"/>
  <c r="AJ48" i="7"/>
  <c r="AD48" i="7"/>
  <c r="X48" i="7"/>
  <c r="R48" i="7"/>
  <c r="L48" i="7"/>
  <c r="DR47" i="7"/>
  <c r="DQ47" i="7"/>
  <c r="DP47" i="7"/>
  <c r="DO47" i="7"/>
  <c r="DN47" i="7"/>
  <c r="DL47" i="7"/>
  <c r="DK47" i="7"/>
  <c r="DJ47" i="7"/>
  <c r="DI47" i="7"/>
  <c r="DH47" i="7"/>
  <c r="DF47" i="7"/>
  <c r="DE47" i="7"/>
  <c r="DD47" i="7"/>
  <c r="DC47" i="7"/>
  <c r="DB47" i="7"/>
  <c r="CZ47" i="7"/>
  <c r="CY47" i="7"/>
  <c r="CX47" i="7"/>
  <c r="CW47" i="7"/>
  <c r="CV47" i="7"/>
  <c r="CT47" i="7"/>
  <c r="CS47" i="7"/>
  <c r="CR47" i="7"/>
  <c r="CQ47" i="7"/>
  <c r="CP47" i="7"/>
  <c r="CN47" i="7"/>
  <c r="CM47" i="7"/>
  <c r="CL47" i="7"/>
  <c r="CK47" i="7"/>
  <c r="CJ47" i="7"/>
  <c r="CH47" i="7"/>
  <c r="CG47" i="7"/>
  <c r="CF47" i="7"/>
  <c r="CE47" i="7"/>
  <c r="CD47" i="7"/>
  <c r="CB47" i="7"/>
  <c r="CA47" i="7"/>
  <c r="BZ47" i="7"/>
  <c r="BY47" i="7"/>
  <c r="BX47" i="7"/>
  <c r="BB47" i="7"/>
  <c r="AV47" i="7"/>
  <c r="AP47" i="7"/>
  <c r="AJ47" i="7"/>
  <c r="AD47" i="7"/>
  <c r="X47" i="7"/>
  <c r="R47" i="7"/>
  <c r="L47" i="7"/>
  <c r="BV47" i="7" s="1"/>
  <c r="BG47" i="7" s="1"/>
  <c r="DR46" i="7"/>
  <c r="DQ46" i="7"/>
  <c r="DP46" i="7"/>
  <c r="DO46" i="7"/>
  <c r="DN46" i="7"/>
  <c r="DL46" i="7"/>
  <c r="DK46" i="7"/>
  <c r="DJ46" i="7"/>
  <c r="DI46" i="7"/>
  <c r="DH46" i="7"/>
  <c r="DF46" i="7"/>
  <c r="DE46" i="7"/>
  <c r="DD46" i="7"/>
  <c r="DC46" i="7"/>
  <c r="DB46" i="7"/>
  <c r="CZ46" i="7"/>
  <c r="CY46" i="7"/>
  <c r="CX46" i="7"/>
  <c r="CW46" i="7"/>
  <c r="CV46" i="7"/>
  <c r="CT46" i="7"/>
  <c r="CS46" i="7"/>
  <c r="CR46" i="7"/>
  <c r="CQ46" i="7"/>
  <c r="CP46" i="7"/>
  <c r="CN46" i="7"/>
  <c r="CM46" i="7"/>
  <c r="CL46" i="7"/>
  <c r="CK46" i="7"/>
  <c r="CJ46" i="7"/>
  <c r="CH46" i="7"/>
  <c r="CG46" i="7"/>
  <c r="CF46" i="7"/>
  <c r="CE46" i="7"/>
  <c r="CD46" i="7"/>
  <c r="CB46" i="7"/>
  <c r="CA46" i="7"/>
  <c r="BZ46" i="7"/>
  <c r="BY46" i="7"/>
  <c r="BX46" i="7"/>
  <c r="BB46" i="7"/>
  <c r="AV46" i="7"/>
  <c r="AP46" i="7"/>
  <c r="AJ46" i="7"/>
  <c r="AD46" i="7"/>
  <c r="X46" i="7"/>
  <c r="R46" i="7"/>
  <c r="L46" i="7"/>
  <c r="DR45" i="7"/>
  <c r="DQ45" i="7"/>
  <c r="DP45" i="7"/>
  <c r="DO45" i="7"/>
  <c r="DN45" i="7"/>
  <c r="DL45" i="7"/>
  <c r="DK45" i="7"/>
  <c r="DJ45" i="7"/>
  <c r="DI45" i="7"/>
  <c r="DH45" i="7"/>
  <c r="DF45" i="7"/>
  <c r="DE45" i="7"/>
  <c r="DD45" i="7"/>
  <c r="DC45" i="7"/>
  <c r="DB45" i="7"/>
  <c r="CZ45" i="7"/>
  <c r="CY45" i="7"/>
  <c r="CX45" i="7"/>
  <c r="CW45" i="7"/>
  <c r="CV45" i="7"/>
  <c r="CT45" i="7"/>
  <c r="CS45" i="7"/>
  <c r="CR45" i="7"/>
  <c r="CQ45" i="7"/>
  <c r="CP45" i="7"/>
  <c r="CN45" i="7"/>
  <c r="CM45" i="7"/>
  <c r="CL45" i="7"/>
  <c r="CK45" i="7"/>
  <c r="CJ45" i="7"/>
  <c r="CH45" i="7"/>
  <c r="CG45" i="7"/>
  <c r="CF45" i="7"/>
  <c r="CE45" i="7"/>
  <c r="CD45" i="7"/>
  <c r="CB45" i="7"/>
  <c r="CA45" i="7"/>
  <c r="BZ45" i="7"/>
  <c r="BY45" i="7"/>
  <c r="BX45" i="7"/>
  <c r="BB45" i="7"/>
  <c r="AV45" i="7"/>
  <c r="AP45" i="7"/>
  <c r="AJ45" i="7"/>
  <c r="AD45" i="7"/>
  <c r="X45" i="7"/>
  <c r="R45" i="7"/>
  <c r="L45" i="7"/>
  <c r="BV45" i="7" s="1"/>
  <c r="BG45" i="7" s="1"/>
  <c r="AO42" i="7"/>
  <c r="Q42" i="7"/>
  <c r="DR41" i="7"/>
  <c r="DQ41" i="7"/>
  <c r="DP41" i="7"/>
  <c r="DO41" i="7"/>
  <c r="DN41" i="7"/>
  <c r="DL41" i="7"/>
  <c r="DK41" i="7"/>
  <c r="DJ41" i="7"/>
  <c r="DI41" i="7"/>
  <c r="DH41" i="7"/>
  <c r="DF41" i="7"/>
  <c r="DE41" i="7"/>
  <c r="DD41" i="7"/>
  <c r="DC41" i="7"/>
  <c r="DB41" i="7"/>
  <c r="CZ41" i="7"/>
  <c r="CY41" i="7"/>
  <c r="CX41" i="7"/>
  <c r="CW41" i="7"/>
  <c r="CV41" i="7"/>
  <c r="CT41" i="7"/>
  <c r="CS41" i="7"/>
  <c r="CR41" i="7"/>
  <c r="CQ41" i="7"/>
  <c r="CP41" i="7"/>
  <c r="CN41" i="7"/>
  <c r="CM41" i="7"/>
  <c r="CL41" i="7"/>
  <c r="CK41" i="7"/>
  <c r="CJ41" i="7"/>
  <c r="CH41" i="7"/>
  <c r="CG41" i="7"/>
  <c r="CF41" i="7"/>
  <c r="CE41" i="7"/>
  <c r="CD41" i="7"/>
  <c r="CB41" i="7"/>
  <c r="CA41" i="7"/>
  <c r="BZ41" i="7"/>
  <c r="BY41" i="7"/>
  <c r="BX41" i="7"/>
  <c r="BJ41" i="7"/>
  <c r="BJ42" i="7" s="1"/>
  <c r="BJ45" i="7" s="1"/>
  <c r="BJ46" i="7" s="1"/>
  <c r="BJ47" i="7" s="1"/>
  <c r="BJ48" i="7" s="1"/>
  <c r="BJ49" i="7" s="1"/>
  <c r="BJ50" i="7" s="1"/>
  <c r="BJ51" i="7" s="1"/>
  <c r="BJ52" i="7" s="1"/>
  <c r="BJ53" i="7" s="1"/>
  <c r="BJ54" i="7" s="1"/>
  <c r="BB41" i="7"/>
  <c r="AV41" i="7"/>
  <c r="AP41" i="7"/>
  <c r="AJ41" i="7"/>
  <c r="AD41" i="7"/>
  <c r="X41" i="7"/>
  <c r="R41" i="7"/>
  <c r="L41" i="7"/>
  <c r="DR40" i="7"/>
  <c r="DQ40" i="7"/>
  <c r="DP40" i="7"/>
  <c r="DO40" i="7"/>
  <c r="DN40" i="7"/>
  <c r="DL40" i="7"/>
  <c r="DK40" i="7"/>
  <c r="DJ40" i="7"/>
  <c r="DI40" i="7"/>
  <c r="DH40" i="7"/>
  <c r="DF40" i="7"/>
  <c r="DE40" i="7"/>
  <c r="DD40" i="7"/>
  <c r="DC40" i="7"/>
  <c r="DB40" i="7"/>
  <c r="CZ40" i="7"/>
  <c r="CY40" i="7"/>
  <c r="CX40" i="7"/>
  <c r="CW40" i="7"/>
  <c r="CV40" i="7"/>
  <c r="CT40" i="7"/>
  <c r="CS40" i="7"/>
  <c r="CR40" i="7"/>
  <c r="CQ40" i="7"/>
  <c r="CP40" i="7"/>
  <c r="CN40" i="7"/>
  <c r="CM40" i="7"/>
  <c r="CL40" i="7"/>
  <c r="CK40" i="7"/>
  <c r="CJ40" i="7"/>
  <c r="CH40" i="7"/>
  <c r="CG40" i="7"/>
  <c r="CF40" i="7"/>
  <c r="CE40" i="7"/>
  <c r="CD40" i="7"/>
  <c r="CB40" i="7"/>
  <c r="CA40" i="7"/>
  <c r="BZ40" i="7"/>
  <c r="BY40" i="7"/>
  <c r="BX40" i="7"/>
  <c r="BG40" i="7" s="1"/>
  <c r="BJ40" i="7"/>
  <c r="BB40" i="7"/>
  <c r="AV40" i="7"/>
  <c r="AP40" i="7"/>
  <c r="AJ40" i="7"/>
  <c r="AD40" i="7"/>
  <c r="X40" i="7"/>
  <c r="R40" i="7"/>
  <c r="L40" i="7"/>
  <c r="AZ37" i="7"/>
  <c r="AZ42" i="7" s="1"/>
  <c r="AZ58" i="7" s="1"/>
  <c r="AR37" i="7"/>
  <c r="AR42" i="7" s="1"/>
  <c r="AR58" i="7" s="1"/>
  <c r="K37" i="7"/>
  <c r="K42" i="7" s="1"/>
  <c r="H37" i="7"/>
  <c r="H42" i="7" s="1"/>
  <c r="H58" i="7" s="1"/>
  <c r="DR36" i="7"/>
  <c r="DQ36" i="7"/>
  <c r="DP36" i="7"/>
  <c r="DO36" i="7"/>
  <c r="DN36" i="7"/>
  <c r="DL36" i="7"/>
  <c r="DK36" i="7"/>
  <c r="DJ36" i="7"/>
  <c r="DI36" i="7"/>
  <c r="DH36" i="7"/>
  <c r="DF36" i="7"/>
  <c r="DE36" i="7"/>
  <c r="DD36" i="7"/>
  <c r="DC36" i="7"/>
  <c r="DB36" i="7"/>
  <c r="CZ36" i="7"/>
  <c r="CY36" i="7"/>
  <c r="CX36" i="7"/>
  <c r="CW36" i="7"/>
  <c r="CV36" i="7"/>
  <c r="CT36" i="7"/>
  <c r="CS36" i="7"/>
  <c r="CR36" i="7"/>
  <c r="CQ36" i="7"/>
  <c r="CP36" i="7"/>
  <c r="CN36" i="7"/>
  <c r="CM36" i="7"/>
  <c r="CL36" i="7"/>
  <c r="CK36" i="7"/>
  <c r="CJ36" i="7"/>
  <c r="CH36" i="7"/>
  <c r="CG36" i="7"/>
  <c r="CF36" i="7"/>
  <c r="CE36" i="7"/>
  <c r="CD36" i="7"/>
  <c r="CB36" i="7"/>
  <c r="CA36" i="7"/>
  <c r="BZ36" i="7"/>
  <c r="BY36" i="7"/>
  <c r="BX36" i="7"/>
  <c r="BB36" i="7"/>
  <c r="AV36" i="7"/>
  <c r="AP36" i="7"/>
  <c r="AJ36" i="7"/>
  <c r="AD36" i="7"/>
  <c r="X36" i="7"/>
  <c r="R36" i="7"/>
  <c r="L36" i="7"/>
  <c r="DR35" i="7"/>
  <c r="DQ35" i="7"/>
  <c r="DP35" i="7"/>
  <c r="DO35" i="7"/>
  <c r="DN35" i="7"/>
  <c r="DL35" i="7"/>
  <c r="DK35" i="7"/>
  <c r="DJ35" i="7"/>
  <c r="DI35" i="7"/>
  <c r="DH35" i="7"/>
  <c r="DF35" i="7"/>
  <c r="DE35" i="7"/>
  <c r="DD35" i="7"/>
  <c r="DC35" i="7"/>
  <c r="DB35" i="7"/>
  <c r="CZ35" i="7"/>
  <c r="CY35" i="7"/>
  <c r="CX35" i="7"/>
  <c r="CW35" i="7"/>
  <c r="CV35" i="7"/>
  <c r="CT35" i="7"/>
  <c r="CS35" i="7"/>
  <c r="CR35" i="7"/>
  <c r="CQ35" i="7"/>
  <c r="CP35" i="7"/>
  <c r="CN35" i="7"/>
  <c r="CM35" i="7"/>
  <c r="CL35" i="7"/>
  <c r="CK35" i="7"/>
  <c r="CJ35" i="7"/>
  <c r="CH35" i="7"/>
  <c r="CG35" i="7"/>
  <c r="CF35" i="7"/>
  <c r="CE35" i="7"/>
  <c r="CD35" i="7"/>
  <c r="CB35" i="7"/>
  <c r="CA35" i="7"/>
  <c r="BZ35" i="7"/>
  <c r="BY35" i="7"/>
  <c r="BX35" i="7"/>
  <c r="BB35" i="7"/>
  <c r="AV35" i="7"/>
  <c r="AP35" i="7"/>
  <c r="AJ35" i="7"/>
  <c r="AD35" i="7"/>
  <c r="X35" i="7"/>
  <c r="R35" i="7"/>
  <c r="L35" i="7"/>
  <c r="BA32" i="7"/>
  <c r="AW32" i="7"/>
  <c r="BB32" i="7" s="1"/>
  <c r="AS32" i="7"/>
  <c r="AO32" i="7"/>
  <c r="AK32" i="7"/>
  <c r="AH32" i="7"/>
  <c r="AG32" i="7"/>
  <c r="AC32" i="7"/>
  <c r="Z32" i="7"/>
  <c r="Y32" i="7"/>
  <c r="AD32" i="7" s="1"/>
  <c r="U32" i="7"/>
  <c r="Q32" i="7"/>
  <c r="M32" i="7"/>
  <c r="I32" i="7"/>
  <c r="DR31" i="7"/>
  <c r="DQ31" i="7"/>
  <c r="DP31" i="7"/>
  <c r="DO31" i="7"/>
  <c r="DN31" i="7"/>
  <c r="DL31" i="7"/>
  <c r="DK31" i="7"/>
  <c r="DJ31" i="7"/>
  <c r="DI31" i="7"/>
  <c r="DH31" i="7"/>
  <c r="DF31" i="7"/>
  <c r="DE31" i="7"/>
  <c r="DD31" i="7"/>
  <c r="DC31" i="7"/>
  <c r="DB31" i="7"/>
  <c r="CZ31" i="7"/>
  <c r="CY31" i="7"/>
  <c r="CX31" i="7"/>
  <c r="CW31" i="7"/>
  <c r="CV31" i="7"/>
  <c r="CT31" i="7"/>
  <c r="CS31" i="7"/>
  <c r="CR31" i="7"/>
  <c r="CQ31" i="7"/>
  <c r="CP31" i="7"/>
  <c r="CN31" i="7"/>
  <c r="CM31" i="7"/>
  <c r="CL31" i="7"/>
  <c r="CK31" i="7"/>
  <c r="CJ31" i="7"/>
  <c r="CH31" i="7"/>
  <c r="CG31" i="7"/>
  <c r="CF31" i="7"/>
  <c r="CE31" i="7"/>
  <c r="CD31" i="7"/>
  <c r="CB31" i="7"/>
  <c r="CA31" i="7"/>
  <c r="BZ31" i="7"/>
  <c r="BY31" i="7"/>
  <c r="BX31" i="7"/>
  <c r="BB31" i="7"/>
  <c r="AV31" i="7"/>
  <c r="AP31" i="7"/>
  <c r="AJ31" i="7"/>
  <c r="AD31" i="7"/>
  <c r="X31" i="7"/>
  <c r="R31" i="7"/>
  <c r="L31" i="7"/>
  <c r="BA30" i="7"/>
  <c r="AZ30" i="7"/>
  <c r="AZ32" i="7" s="1"/>
  <c r="AY30" i="7"/>
  <c r="AY32" i="7" s="1"/>
  <c r="AX30" i="7"/>
  <c r="AX32" i="7" s="1"/>
  <c r="AW30" i="7"/>
  <c r="AU30" i="7"/>
  <c r="AU32" i="7" s="1"/>
  <c r="AT30" i="7"/>
  <c r="AT32" i="7" s="1"/>
  <c r="AS30" i="7"/>
  <c r="AR30" i="7"/>
  <c r="AR32" i="7" s="1"/>
  <c r="AQ30" i="7"/>
  <c r="AO30" i="7"/>
  <c r="AN30" i="7"/>
  <c r="AN32" i="7" s="1"/>
  <c r="AN37" i="7" s="1"/>
  <c r="AN42" i="7" s="1"/>
  <c r="AN58" i="7" s="1"/>
  <c r="AM30" i="7"/>
  <c r="AM32" i="7" s="1"/>
  <c r="AL30" i="7"/>
  <c r="AL32" i="7" s="1"/>
  <c r="AP32" i="7" s="1"/>
  <c r="AK30" i="7"/>
  <c r="AI30" i="7"/>
  <c r="AI32" i="7" s="1"/>
  <c r="AH30" i="7"/>
  <c r="AG30" i="7"/>
  <c r="AF30" i="7"/>
  <c r="AF32" i="7" s="1"/>
  <c r="AF37" i="7" s="1"/>
  <c r="AF42" i="7" s="1"/>
  <c r="AF58" i="7" s="1"/>
  <c r="AE30" i="7"/>
  <c r="AC30" i="7"/>
  <c r="AB30" i="7"/>
  <c r="AB32" i="7" s="1"/>
  <c r="AB37" i="7" s="1"/>
  <c r="AB42" i="7" s="1"/>
  <c r="AB58" i="7" s="1"/>
  <c r="AA30" i="7"/>
  <c r="AA32" i="7" s="1"/>
  <c r="Z30" i="7"/>
  <c r="AD30" i="7" s="1"/>
  <c r="Y30" i="7"/>
  <c r="W30" i="7"/>
  <c r="W32" i="7" s="1"/>
  <c r="V30" i="7"/>
  <c r="V32" i="7" s="1"/>
  <c r="U30" i="7"/>
  <c r="T30" i="7"/>
  <c r="T32" i="7" s="1"/>
  <c r="T37" i="7" s="1"/>
  <c r="T42" i="7" s="1"/>
  <c r="T58" i="7" s="1"/>
  <c r="S30" i="7"/>
  <c r="Q30" i="7"/>
  <c r="P30" i="7"/>
  <c r="P32" i="7" s="1"/>
  <c r="P37" i="7" s="1"/>
  <c r="P42" i="7" s="1"/>
  <c r="P58" i="7" s="1"/>
  <c r="O30" i="7"/>
  <c r="O32" i="7" s="1"/>
  <c r="N30" i="7"/>
  <c r="N32" i="7" s="1"/>
  <c r="R32" i="7" s="1"/>
  <c r="M30" i="7"/>
  <c r="K30" i="7"/>
  <c r="K32" i="7" s="1"/>
  <c r="J30" i="7"/>
  <c r="J32" i="7" s="1"/>
  <c r="I30" i="7"/>
  <c r="H30" i="7"/>
  <c r="H32" i="7" s="1"/>
  <c r="G30" i="7"/>
  <c r="DR29" i="7"/>
  <c r="DQ29" i="7"/>
  <c r="DP29" i="7"/>
  <c r="DO29" i="7"/>
  <c r="DN29" i="7"/>
  <c r="DL29" i="7"/>
  <c r="DK29" i="7"/>
  <c r="DJ29" i="7"/>
  <c r="DI29" i="7"/>
  <c r="DH29" i="7"/>
  <c r="DF29" i="7"/>
  <c r="DE29" i="7"/>
  <c r="DD29" i="7"/>
  <c r="DC29" i="7"/>
  <c r="DB29" i="7"/>
  <c r="CZ29" i="7"/>
  <c r="CY29" i="7"/>
  <c r="CX29" i="7"/>
  <c r="CW29" i="7"/>
  <c r="CV29" i="7"/>
  <c r="CT29" i="7"/>
  <c r="CS29" i="7"/>
  <c r="CR29" i="7"/>
  <c r="CQ29" i="7"/>
  <c r="CP29" i="7"/>
  <c r="CN29" i="7"/>
  <c r="CM29" i="7"/>
  <c r="CL29" i="7"/>
  <c r="CK29" i="7"/>
  <c r="CJ29" i="7"/>
  <c r="CH29" i="7"/>
  <c r="CG29" i="7"/>
  <c r="CF29" i="7"/>
  <c r="CE29" i="7"/>
  <c r="CD29" i="7"/>
  <c r="CB29" i="7"/>
  <c r="CA29" i="7"/>
  <c r="BZ29" i="7"/>
  <c r="BY29" i="7"/>
  <c r="BX29" i="7"/>
  <c r="BB29" i="7"/>
  <c r="AV29" i="7"/>
  <c r="AP29" i="7"/>
  <c r="AJ29" i="7"/>
  <c r="AD29" i="7"/>
  <c r="X29" i="7"/>
  <c r="R29" i="7"/>
  <c r="L29" i="7"/>
  <c r="DR28" i="7"/>
  <c r="DQ28" i="7"/>
  <c r="DP28" i="7"/>
  <c r="DO28" i="7"/>
  <c r="DN28" i="7"/>
  <c r="DL28" i="7"/>
  <c r="DK28" i="7"/>
  <c r="DJ28" i="7"/>
  <c r="DI28" i="7"/>
  <c r="DH28" i="7"/>
  <c r="DF28" i="7"/>
  <c r="DE28" i="7"/>
  <c r="DD28" i="7"/>
  <c r="DC28" i="7"/>
  <c r="DB28" i="7"/>
  <c r="CZ28" i="7"/>
  <c r="CY28" i="7"/>
  <c r="CX28" i="7"/>
  <c r="CW28" i="7"/>
  <c r="CV28" i="7"/>
  <c r="CT28" i="7"/>
  <c r="CS28" i="7"/>
  <c r="CR28" i="7"/>
  <c r="CQ28" i="7"/>
  <c r="CP28" i="7"/>
  <c r="CN28" i="7"/>
  <c r="CM28" i="7"/>
  <c r="CL28" i="7"/>
  <c r="CK28" i="7"/>
  <c r="CJ28" i="7"/>
  <c r="CH28" i="7"/>
  <c r="CG28" i="7"/>
  <c r="CF28" i="7"/>
  <c r="CE28" i="7"/>
  <c r="CD28" i="7"/>
  <c r="CB28" i="7"/>
  <c r="CA28" i="7"/>
  <c r="BZ28" i="7"/>
  <c r="BY28" i="7"/>
  <c r="BX28" i="7"/>
  <c r="BG28" i="7"/>
  <c r="BB28" i="7"/>
  <c r="AV28" i="7"/>
  <c r="AP28" i="7"/>
  <c r="AJ28" i="7"/>
  <c r="AD28" i="7"/>
  <c r="X28" i="7"/>
  <c r="R28" i="7"/>
  <c r="L28" i="7"/>
  <c r="B28" i="7"/>
  <c r="B29" i="7" s="1"/>
  <c r="B30" i="7" s="1"/>
  <c r="B31" i="7" s="1"/>
  <c r="B32" i="7" s="1"/>
  <c r="B35" i="7" s="1"/>
  <c r="B36" i="7" s="1"/>
  <c r="B37" i="7" s="1"/>
  <c r="B40" i="7" s="1"/>
  <c r="B41" i="7" s="1"/>
  <c r="B42" i="7" s="1"/>
  <c r="B45" i="7" s="1"/>
  <c r="B46" i="7" s="1"/>
  <c r="B47" i="7" s="1"/>
  <c r="B48" i="7" s="1"/>
  <c r="B49" i="7" s="1"/>
  <c r="B50" i="7" s="1"/>
  <c r="B51" i="7" s="1"/>
  <c r="B52" i="7" s="1"/>
  <c r="B53" i="7" s="1"/>
  <c r="B54" i="7" s="1"/>
  <c r="FO27" i="7"/>
  <c r="FN27" i="7"/>
  <c r="FM27" i="7"/>
  <c r="FL27" i="7"/>
  <c r="FK27" i="7"/>
  <c r="FI27" i="7"/>
  <c r="FH27" i="7"/>
  <c r="FG27" i="7"/>
  <c r="FF27" i="7"/>
  <c r="FE27" i="7"/>
  <c r="FC27" i="7"/>
  <c r="FB27" i="7"/>
  <c r="FA27" i="7"/>
  <c r="EZ27" i="7"/>
  <c r="EY27" i="7"/>
  <c r="EW27" i="7"/>
  <c r="EV27" i="7"/>
  <c r="EU27" i="7"/>
  <c r="ET27" i="7"/>
  <c r="ES27" i="7"/>
  <c r="EQ27" i="7"/>
  <c r="EP27" i="7"/>
  <c r="EO27" i="7"/>
  <c r="EN27" i="7"/>
  <c r="EM27" i="7"/>
  <c r="EK27" i="7"/>
  <c r="EJ27" i="7"/>
  <c r="EI27" i="7"/>
  <c r="EH27" i="7"/>
  <c r="EG27" i="7"/>
  <c r="EE27" i="7"/>
  <c r="ED27" i="7"/>
  <c r="EC27" i="7"/>
  <c r="EB27" i="7"/>
  <c r="EA27" i="7"/>
  <c r="DY27" i="7"/>
  <c r="DX27" i="7"/>
  <c r="DW27" i="7"/>
  <c r="DV27" i="7"/>
  <c r="DU27" i="7"/>
  <c r="DR27" i="7"/>
  <c r="DQ27" i="7"/>
  <c r="DP27" i="7"/>
  <c r="DO27" i="7"/>
  <c r="DN27" i="7"/>
  <c r="DL27" i="7"/>
  <c r="DK27" i="7"/>
  <c r="DJ27" i="7"/>
  <c r="DI27" i="7"/>
  <c r="DH27" i="7"/>
  <c r="DF27" i="7"/>
  <c r="DE27" i="7"/>
  <c r="DD27" i="7"/>
  <c r="DC27" i="7"/>
  <c r="DB27" i="7"/>
  <c r="CZ27" i="7"/>
  <c r="CY27" i="7"/>
  <c r="CX27" i="7"/>
  <c r="CW27" i="7"/>
  <c r="CV27" i="7"/>
  <c r="CT27" i="7"/>
  <c r="CS27" i="7"/>
  <c r="CR27" i="7"/>
  <c r="CQ27" i="7"/>
  <c r="CP27" i="7"/>
  <c r="CN27" i="7"/>
  <c r="CM27" i="7"/>
  <c r="CL27" i="7"/>
  <c r="CK27" i="7"/>
  <c r="CJ27" i="7"/>
  <c r="CH27" i="7"/>
  <c r="CG27" i="7"/>
  <c r="CF27" i="7"/>
  <c r="CE27" i="7"/>
  <c r="CD27" i="7"/>
  <c r="CB27" i="7"/>
  <c r="CA27" i="7"/>
  <c r="BZ27" i="7"/>
  <c r="BY27" i="7"/>
  <c r="BX27" i="7"/>
  <c r="BB27" i="7"/>
  <c r="AV27" i="7"/>
  <c r="AP27" i="7"/>
  <c r="AJ27" i="7"/>
  <c r="AD27" i="7"/>
  <c r="X27" i="7"/>
  <c r="R27" i="7"/>
  <c r="L27" i="7"/>
  <c r="DR26" i="7"/>
  <c r="DQ26" i="7"/>
  <c r="DP26" i="7"/>
  <c r="DO26" i="7"/>
  <c r="DN26" i="7"/>
  <c r="DL26" i="7"/>
  <c r="DK26" i="7"/>
  <c r="DJ26" i="7"/>
  <c r="DI26" i="7"/>
  <c r="DH26" i="7"/>
  <c r="DF26" i="7"/>
  <c r="DE26" i="7"/>
  <c r="DD26" i="7"/>
  <c r="DC26" i="7"/>
  <c r="DB26" i="7"/>
  <c r="CZ26" i="7"/>
  <c r="CY26" i="7"/>
  <c r="CX26" i="7"/>
  <c r="CW26" i="7"/>
  <c r="CV26" i="7"/>
  <c r="CT26" i="7"/>
  <c r="CS26" i="7"/>
  <c r="CR26" i="7"/>
  <c r="CQ26" i="7"/>
  <c r="CP26" i="7"/>
  <c r="CN26" i="7"/>
  <c r="CM26" i="7"/>
  <c r="CL26" i="7"/>
  <c r="CK26" i="7"/>
  <c r="CJ26" i="7"/>
  <c r="CH26" i="7"/>
  <c r="CG26" i="7"/>
  <c r="CF26" i="7"/>
  <c r="CE26" i="7"/>
  <c r="CD26" i="7"/>
  <c r="CB26" i="7"/>
  <c r="CA26" i="7"/>
  <c r="BZ26" i="7"/>
  <c r="BY26" i="7"/>
  <c r="BX26" i="7"/>
  <c r="BB26" i="7"/>
  <c r="AV26" i="7"/>
  <c r="AP26" i="7"/>
  <c r="AJ26" i="7"/>
  <c r="AD26" i="7"/>
  <c r="X26" i="7"/>
  <c r="R26" i="7"/>
  <c r="L26" i="7"/>
  <c r="B26" i="7"/>
  <c r="B27" i="7" s="1"/>
  <c r="DR25" i="7"/>
  <c r="DQ25" i="7"/>
  <c r="DP25" i="7"/>
  <c r="DO25" i="7"/>
  <c r="DN25" i="7"/>
  <c r="DL25" i="7"/>
  <c r="DK25" i="7"/>
  <c r="DJ25" i="7"/>
  <c r="DI25" i="7"/>
  <c r="DH25" i="7"/>
  <c r="DF25" i="7"/>
  <c r="DE25" i="7"/>
  <c r="DD25" i="7"/>
  <c r="DC25" i="7"/>
  <c r="DB25" i="7"/>
  <c r="CZ25" i="7"/>
  <c r="CY25" i="7"/>
  <c r="CX25" i="7"/>
  <c r="CW25" i="7"/>
  <c r="CV25" i="7"/>
  <c r="CT25" i="7"/>
  <c r="CS25" i="7"/>
  <c r="CR25" i="7"/>
  <c r="CQ25" i="7"/>
  <c r="CP25" i="7"/>
  <c r="CN25" i="7"/>
  <c r="CM25" i="7"/>
  <c r="CL25" i="7"/>
  <c r="CK25" i="7"/>
  <c r="CJ25" i="7"/>
  <c r="CH25" i="7"/>
  <c r="CG25" i="7"/>
  <c r="CF25" i="7"/>
  <c r="CE25" i="7"/>
  <c r="CD25" i="7"/>
  <c r="CB25" i="7"/>
  <c r="CA25" i="7"/>
  <c r="BZ25" i="7"/>
  <c r="BY25" i="7"/>
  <c r="BX25" i="7"/>
  <c r="BJ25" i="7"/>
  <c r="BJ26" i="7" s="1"/>
  <c r="BJ27" i="7" s="1"/>
  <c r="BJ28" i="7" s="1"/>
  <c r="BJ29" i="7" s="1"/>
  <c r="BJ30" i="7" s="1"/>
  <c r="BJ31" i="7" s="1"/>
  <c r="BJ32" i="7" s="1"/>
  <c r="BB25" i="7"/>
  <c r="AV25" i="7"/>
  <c r="AP25" i="7"/>
  <c r="AJ25" i="7"/>
  <c r="AD25" i="7"/>
  <c r="X25" i="7"/>
  <c r="R25" i="7"/>
  <c r="L25" i="7"/>
  <c r="B25" i="7"/>
  <c r="BA22" i="7"/>
  <c r="BA37" i="7" s="1"/>
  <c r="BA42" i="7" s="1"/>
  <c r="AS22" i="7"/>
  <c r="AS37" i="7" s="1"/>
  <c r="AS42" i="7" s="1"/>
  <c r="AK22" i="7"/>
  <c r="AK37" i="7" s="1"/>
  <c r="AC22" i="7"/>
  <c r="AC37" i="7" s="1"/>
  <c r="AC42" i="7" s="1"/>
  <c r="Z22" i="7"/>
  <c r="Z37" i="7" s="1"/>
  <c r="Z42" i="7" s="1"/>
  <c r="Z58" i="7" s="1"/>
  <c r="U22" i="7"/>
  <c r="U37" i="7" s="1"/>
  <c r="U42" i="7" s="1"/>
  <c r="M22" i="7"/>
  <c r="M37" i="7" s="1"/>
  <c r="FO21" i="7"/>
  <c r="FN21" i="7"/>
  <c r="FM21" i="7"/>
  <c r="FL21" i="7"/>
  <c r="FK21" i="7"/>
  <c r="FI21" i="7"/>
  <c r="FH21" i="7"/>
  <c r="FG21" i="7"/>
  <c r="FF21" i="7"/>
  <c r="FE21" i="7"/>
  <c r="FC21" i="7"/>
  <c r="FB21" i="7"/>
  <c r="FA21" i="7"/>
  <c r="EZ21" i="7"/>
  <c r="EY21" i="7"/>
  <c r="EX21" i="7"/>
  <c r="EW21" i="7"/>
  <c r="EV21" i="7"/>
  <c r="EU21" i="7"/>
  <c r="ET21" i="7"/>
  <c r="ES21" i="7"/>
  <c r="EQ21" i="7"/>
  <c r="EP21" i="7"/>
  <c r="EO21" i="7"/>
  <c r="EN21" i="7"/>
  <c r="EM21" i="7"/>
  <c r="EK21" i="7"/>
  <c r="EJ21" i="7"/>
  <c r="EI21" i="7"/>
  <c r="EH21" i="7"/>
  <c r="EG21" i="7"/>
  <c r="EE21" i="7"/>
  <c r="ED21" i="7"/>
  <c r="EC21" i="7"/>
  <c r="EB21" i="7"/>
  <c r="EA21" i="7"/>
  <c r="DZ21" i="7"/>
  <c r="DY21" i="7"/>
  <c r="DX21" i="7"/>
  <c r="DW21" i="7"/>
  <c r="DV21" i="7"/>
  <c r="DU21" i="7"/>
  <c r="DR21" i="7"/>
  <c r="DQ21" i="7"/>
  <c r="DP21" i="7"/>
  <c r="DO21" i="7"/>
  <c r="DN21" i="7"/>
  <c r="DL21" i="7"/>
  <c r="DK21" i="7"/>
  <c r="DJ21" i="7"/>
  <c r="DI21" i="7"/>
  <c r="DH21" i="7"/>
  <c r="DF21" i="7"/>
  <c r="DE21" i="7"/>
  <c r="DD21" i="7"/>
  <c r="DC21" i="7"/>
  <c r="DB21" i="7"/>
  <c r="CZ21" i="7"/>
  <c r="CY21" i="7"/>
  <c r="CX21" i="7"/>
  <c r="CW21" i="7"/>
  <c r="CV21" i="7"/>
  <c r="CT21" i="7"/>
  <c r="CS21" i="7"/>
  <c r="CR21" i="7"/>
  <c r="CQ21" i="7"/>
  <c r="CP21" i="7"/>
  <c r="CN21" i="7"/>
  <c r="CM21" i="7"/>
  <c r="CL21" i="7"/>
  <c r="CK21" i="7"/>
  <c r="CJ21" i="7"/>
  <c r="CH21" i="7"/>
  <c r="CG21" i="7"/>
  <c r="CF21" i="7"/>
  <c r="CE21" i="7"/>
  <c r="CD21" i="7"/>
  <c r="CB21" i="7"/>
  <c r="CA21" i="7"/>
  <c r="BZ21" i="7"/>
  <c r="BY21" i="7"/>
  <c r="BX21" i="7"/>
  <c r="BB21" i="7"/>
  <c r="FP21" i="7" s="1"/>
  <c r="AV21" i="7"/>
  <c r="FJ21" i="7" s="1"/>
  <c r="AP21" i="7"/>
  <c r="FD21" i="7" s="1"/>
  <c r="AJ21" i="7"/>
  <c r="AD21" i="7"/>
  <c r="ER21" i="7" s="1"/>
  <c r="X21" i="7"/>
  <c r="EL21" i="7" s="1"/>
  <c r="R21" i="7"/>
  <c r="EF21" i="7" s="1"/>
  <c r="L21" i="7"/>
  <c r="BH19" i="7"/>
  <c r="BA19" i="7"/>
  <c r="AZ19" i="7"/>
  <c r="AZ22" i="7" s="1"/>
  <c r="AY19" i="7"/>
  <c r="AY22" i="7" s="1"/>
  <c r="AY37" i="7" s="1"/>
  <c r="AY42" i="7" s="1"/>
  <c r="AX19" i="7"/>
  <c r="AX22" i="7" s="1"/>
  <c r="AX37" i="7" s="1"/>
  <c r="AX42" i="7" s="1"/>
  <c r="AX58" i="7" s="1"/>
  <c r="AW19" i="7"/>
  <c r="AW22" i="7" s="1"/>
  <c r="AU19" i="7"/>
  <c r="AU22" i="7" s="1"/>
  <c r="AU37" i="7" s="1"/>
  <c r="AU42" i="7" s="1"/>
  <c r="AT19" i="7"/>
  <c r="AT22" i="7" s="1"/>
  <c r="AS19" i="7"/>
  <c r="AR19" i="7"/>
  <c r="AR22" i="7" s="1"/>
  <c r="AQ19" i="7"/>
  <c r="AO19" i="7"/>
  <c r="AO22" i="7" s="1"/>
  <c r="AO37" i="7" s="1"/>
  <c r="AN19" i="7"/>
  <c r="AN22" i="7" s="1"/>
  <c r="AM19" i="7"/>
  <c r="AM22" i="7" s="1"/>
  <c r="AM37" i="7" s="1"/>
  <c r="AM42" i="7" s="1"/>
  <c r="AL19" i="7"/>
  <c r="AL22" i="7" s="1"/>
  <c r="AK19" i="7"/>
  <c r="AI19" i="7"/>
  <c r="AI22" i="7" s="1"/>
  <c r="AI37" i="7" s="1"/>
  <c r="AI42" i="7" s="1"/>
  <c r="AH19" i="7"/>
  <c r="AH22" i="7" s="1"/>
  <c r="AH37" i="7" s="1"/>
  <c r="AH42" i="7" s="1"/>
  <c r="AH58" i="7" s="1"/>
  <c r="AG19" i="7"/>
  <c r="AG22" i="7" s="1"/>
  <c r="AF19" i="7"/>
  <c r="AF22" i="7" s="1"/>
  <c r="AE19" i="7"/>
  <c r="AC19" i="7"/>
  <c r="AB19" i="7"/>
  <c r="AB22" i="7" s="1"/>
  <c r="AA19" i="7"/>
  <c r="AA22" i="7" s="1"/>
  <c r="AA37" i="7" s="1"/>
  <c r="AA42" i="7" s="1"/>
  <c r="Z19" i="7"/>
  <c r="AD19" i="7" s="1"/>
  <c r="Y19" i="7"/>
  <c r="Y22" i="7" s="1"/>
  <c r="W19" i="7"/>
  <c r="W22" i="7" s="1"/>
  <c r="W37" i="7" s="1"/>
  <c r="W42" i="7" s="1"/>
  <c r="V19" i="7"/>
  <c r="V22" i="7" s="1"/>
  <c r="V37" i="7" s="1"/>
  <c r="V42" i="7" s="1"/>
  <c r="V58" i="7" s="1"/>
  <c r="U19" i="7"/>
  <c r="T19" i="7"/>
  <c r="T22" i="7" s="1"/>
  <c r="S19" i="7"/>
  <c r="Q19" i="7"/>
  <c r="Q22" i="7" s="1"/>
  <c r="Q37" i="7" s="1"/>
  <c r="P19" i="7"/>
  <c r="P22" i="7" s="1"/>
  <c r="O19" i="7"/>
  <c r="O22" i="7" s="1"/>
  <c r="O37" i="7" s="1"/>
  <c r="O42" i="7" s="1"/>
  <c r="N19" i="7"/>
  <c r="N22" i="7" s="1"/>
  <c r="N37" i="7" s="1"/>
  <c r="N42" i="7" s="1"/>
  <c r="N58" i="7" s="1"/>
  <c r="M19" i="7"/>
  <c r="K19" i="7"/>
  <c r="K22" i="7" s="1"/>
  <c r="J19" i="7"/>
  <c r="J22" i="7" s="1"/>
  <c r="J37" i="7" s="1"/>
  <c r="J42" i="7" s="1"/>
  <c r="J58" i="7" s="1"/>
  <c r="I19" i="7"/>
  <c r="I22" i="7" s="1"/>
  <c r="I37" i="7" s="1"/>
  <c r="I42" i="7" s="1"/>
  <c r="H19" i="7"/>
  <c r="H22" i="7" s="1"/>
  <c r="G19" i="7"/>
  <c r="DR18" i="7"/>
  <c r="DQ18" i="7"/>
  <c r="DP18" i="7"/>
  <c r="DO18" i="7"/>
  <c r="DN18" i="7"/>
  <c r="DL18" i="7"/>
  <c r="DK18" i="7"/>
  <c r="DJ18" i="7"/>
  <c r="DI18" i="7"/>
  <c r="DH18" i="7"/>
  <c r="DF18" i="7"/>
  <c r="DE18" i="7"/>
  <c r="DD18" i="7"/>
  <c r="DC18" i="7"/>
  <c r="DB18" i="7"/>
  <c r="CZ18" i="7"/>
  <c r="CY18" i="7"/>
  <c r="CX18" i="7"/>
  <c r="CW18" i="7"/>
  <c r="CV18" i="7"/>
  <c r="CT18" i="7"/>
  <c r="CS18" i="7"/>
  <c r="CR18" i="7"/>
  <c r="CQ18" i="7"/>
  <c r="CP18" i="7"/>
  <c r="CN18" i="7"/>
  <c r="CM18" i="7"/>
  <c r="CL18" i="7"/>
  <c r="CK18" i="7"/>
  <c r="CJ18" i="7"/>
  <c r="CH18" i="7"/>
  <c r="CG18" i="7"/>
  <c r="CF18" i="7"/>
  <c r="CE18" i="7"/>
  <c r="CD18" i="7"/>
  <c r="CB18" i="7"/>
  <c r="CA18" i="7"/>
  <c r="BZ18" i="7"/>
  <c r="BG18" i="7" s="1"/>
  <c r="BY18" i="7"/>
  <c r="BX18" i="7"/>
  <c r="BB18" i="7"/>
  <c r="AV18" i="7"/>
  <c r="AP18" i="7"/>
  <c r="AJ18" i="7"/>
  <c r="AD18" i="7"/>
  <c r="X18" i="7"/>
  <c r="R18" i="7"/>
  <c r="L18" i="7"/>
  <c r="DR17" i="7"/>
  <c r="DQ17" i="7"/>
  <c r="DP17" i="7"/>
  <c r="DO17" i="7"/>
  <c r="DN17" i="7"/>
  <c r="DL17" i="7"/>
  <c r="DK17" i="7"/>
  <c r="DJ17" i="7"/>
  <c r="DI17" i="7"/>
  <c r="DH17" i="7"/>
  <c r="DF17" i="7"/>
  <c r="DE17" i="7"/>
  <c r="DD17" i="7"/>
  <c r="DC17" i="7"/>
  <c r="DB17" i="7"/>
  <c r="CZ17" i="7"/>
  <c r="CY17" i="7"/>
  <c r="CX17" i="7"/>
  <c r="CW17" i="7"/>
  <c r="CV17" i="7"/>
  <c r="CT17" i="7"/>
  <c r="CS17" i="7"/>
  <c r="CR17" i="7"/>
  <c r="CQ17" i="7"/>
  <c r="CP17" i="7"/>
  <c r="CN17" i="7"/>
  <c r="CM17" i="7"/>
  <c r="CL17" i="7"/>
  <c r="CK17" i="7"/>
  <c r="CJ17" i="7"/>
  <c r="CH17" i="7"/>
  <c r="CG17" i="7"/>
  <c r="CF17" i="7"/>
  <c r="CE17" i="7"/>
  <c r="CD17" i="7"/>
  <c r="CB17" i="7"/>
  <c r="CA17" i="7"/>
  <c r="BZ17" i="7"/>
  <c r="BY17" i="7"/>
  <c r="BX17" i="7"/>
  <c r="BB17" i="7"/>
  <c r="AV17" i="7"/>
  <c r="AP17" i="7"/>
  <c r="AJ17" i="7"/>
  <c r="AD17" i="7"/>
  <c r="X17" i="7"/>
  <c r="R17" i="7"/>
  <c r="L17" i="7"/>
  <c r="DR16" i="7"/>
  <c r="DQ16" i="7"/>
  <c r="DP16" i="7"/>
  <c r="DO16" i="7"/>
  <c r="DN16" i="7"/>
  <c r="DL16" i="7"/>
  <c r="DK16" i="7"/>
  <c r="DJ16" i="7"/>
  <c r="DI16" i="7"/>
  <c r="DH16" i="7"/>
  <c r="DF16" i="7"/>
  <c r="DE16" i="7"/>
  <c r="DD16" i="7"/>
  <c r="DC16" i="7"/>
  <c r="DB16" i="7"/>
  <c r="CZ16" i="7"/>
  <c r="CY16" i="7"/>
  <c r="CX16" i="7"/>
  <c r="CW16" i="7"/>
  <c r="CV16" i="7"/>
  <c r="CT16" i="7"/>
  <c r="CS16" i="7"/>
  <c r="CR16" i="7"/>
  <c r="CQ16" i="7"/>
  <c r="CP16" i="7"/>
  <c r="CN16" i="7"/>
  <c r="CM16" i="7"/>
  <c r="CL16" i="7"/>
  <c r="CK16" i="7"/>
  <c r="CJ16" i="7"/>
  <c r="CH16" i="7"/>
  <c r="CG16" i="7"/>
  <c r="CF16" i="7"/>
  <c r="CE16" i="7"/>
  <c r="CD16" i="7"/>
  <c r="CB16" i="7"/>
  <c r="CA16" i="7"/>
  <c r="BZ16" i="7"/>
  <c r="BY16" i="7"/>
  <c r="BX16" i="7"/>
  <c r="BB16" i="7"/>
  <c r="AV16" i="7"/>
  <c r="AP16" i="7"/>
  <c r="AJ16" i="7"/>
  <c r="AD16" i="7"/>
  <c r="X16" i="7"/>
  <c r="R16" i="7"/>
  <c r="L16" i="7"/>
  <c r="DR15" i="7"/>
  <c r="DQ15" i="7"/>
  <c r="DP15" i="7"/>
  <c r="DO15" i="7"/>
  <c r="DN15" i="7"/>
  <c r="DL15" i="7"/>
  <c r="DK15" i="7"/>
  <c r="DJ15" i="7"/>
  <c r="DI15" i="7"/>
  <c r="DH15" i="7"/>
  <c r="DF15" i="7"/>
  <c r="DE15" i="7"/>
  <c r="DD15" i="7"/>
  <c r="DC15" i="7"/>
  <c r="DB15" i="7"/>
  <c r="CZ15" i="7"/>
  <c r="CY15" i="7"/>
  <c r="CX15" i="7"/>
  <c r="CW15" i="7"/>
  <c r="CV15" i="7"/>
  <c r="CT15" i="7"/>
  <c r="CS15" i="7"/>
  <c r="CR15" i="7"/>
  <c r="CQ15" i="7"/>
  <c r="CP15" i="7"/>
  <c r="CN15" i="7"/>
  <c r="CM15" i="7"/>
  <c r="CL15" i="7"/>
  <c r="CK15" i="7"/>
  <c r="CJ15" i="7"/>
  <c r="CH15" i="7"/>
  <c r="CG15" i="7"/>
  <c r="CF15" i="7"/>
  <c r="CE15" i="7"/>
  <c r="CD15" i="7"/>
  <c r="CB15" i="7"/>
  <c r="CA15" i="7"/>
  <c r="BZ15" i="7"/>
  <c r="BG15" i="7" s="1"/>
  <c r="BY15" i="7"/>
  <c r="BX15" i="7"/>
  <c r="BB15" i="7"/>
  <c r="AV15" i="7"/>
  <c r="AP15" i="7"/>
  <c r="AJ15" i="7"/>
  <c r="AD15" i="7"/>
  <c r="X15" i="7"/>
  <c r="R15" i="7"/>
  <c r="L15" i="7"/>
  <c r="DR13" i="7"/>
  <c r="DQ13" i="7"/>
  <c r="DP13" i="7"/>
  <c r="DO13" i="7"/>
  <c r="DN13" i="7"/>
  <c r="DL13" i="7"/>
  <c r="DK13" i="7"/>
  <c r="DJ13" i="7"/>
  <c r="DI13" i="7"/>
  <c r="DH13" i="7"/>
  <c r="DF13" i="7"/>
  <c r="DE13" i="7"/>
  <c r="DD13" i="7"/>
  <c r="DC13" i="7"/>
  <c r="DB13" i="7"/>
  <c r="CZ13" i="7"/>
  <c r="CY13" i="7"/>
  <c r="CX13" i="7"/>
  <c r="CW13" i="7"/>
  <c r="CV13" i="7"/>
  <c r="CT13" i="7"/>
  <c r="CS13" i="7"/>
  <c r="CR13" i="7"/>
  <c r="CQ13" i="7"/>
  <c r="CP13" i="7"/>
  <c r="CN13" i="7"/>
  <c r="CM13" i="7"/>
  <c r="CL13" i="7"/>
  <c r="CK13" i="7"/>
  <c r="CJ13" i="7"/>
  <c r="CH13" i="7"/>
  <c r="CG13" i="7"/>
  <c r="CF13" i="7"/>
  <c r="CE13" i="7"/>
  <c r="CD13" i="7"/>
  <c r="CB13" i="7"/>
  <c r="CA13" i="7"/>
  <c r="BZ13" i="7"/>
  <c r="BY13" i="7"/>
  <c r="BX13" i="7"/>
  <c r="BB13" i="7"/>
  <c r="AV13" i="7"/>
  <c r="AP13" i="7"/>
  <c r="AJ13" i="7"/>
  <c r="AD13" i="7"/>
  <c r="X13" i="7"/>
  <c r="R13" i="7"/>
  <c r="L13" i="7"/>
  <c r="FP12" i="7"/>
  <c r="FJ12" i="7"/>
  <c r="ER12" i="7"/>
  <c r="DR12" i="7"/>
  <c r="DQ12" i="7"/>
  <c r="DP12" i="7"/>
  <c r="DO12" i="7"/>
  <c r="DN12" i="7"/>
  <c r="DL12" i="7"/>
  <c r="DK12" i="7"/>
  <c r="DJ12" i="7"/>
  <c r="DI12" i="7"/>
  <c r="DH12" i="7"/>
  <c r="DF12" i="7"/>
  <c r="DE12" i="7"/>
  <c r="DD12" i="7"/>
  <c r="DC12" i="7"/>
  <c r="DB12" i="7"/>
  <c r="CZ12" i="7"/>
  <c r="CY12" i="7"/>
  <c r="CX12" i="7"/>
  <c r="CW12" i="7"/>
  <c r="CV12" i="7"/>
  <c r="CT12" i="7"/>
  <c r="CS12" i="7"/>
  <c r="CR12" i="7"/>
  <c r="CQ12" i="7"/>
  <c r="CP12" i="7"/>
  <c r="CN12" i="7"/>
  <c r="CM12" i="7"/>
  <c r="CL12" i="7"/>
  <c r="CK12" i="7"/>
  <c r="CJ12" i="7"/>
  <c r="CH12" i="7"/>
  <c r="CG12" i="7"/>
  <c r="CF12" i="7"/>
  <c r="CE12" i="7"/>
  <c r="CD12" i="7"/>
  <c r="CB12" i="7"/>
  <c r="CA12" i="7"/>
  <c r="BZ12" i="7"/>
  <c r="BY12" i="7"/>
  <c r="BX12" i="7"/>
  <c r="BB12" i="7"/>
  <c r="AV12" i="7"/>
  <c r="AP12" i="7"/>
  <c r="FD12" i="7" s="1"/>
  <c r="AJ12" i="7"/>
  <c r="EX12" i="7" s="1"/>
  <c r="AD12" i="7"/>
  <c r="X12" i="7"/>
  <c r="EL12" i="7" s="1"/>
  <c r="R12" i="7"/>
  <c r="EF12" i="7" s="1"/>
  <c r="L12" i="7"/>
  <c r="DZ12" i="7" s="1"/>
  <c r="DR11" i="7"/>
  <c r="DQ11" i="7"/>
  <c r="DP11" i="7"/>
  <c r="DO11" i="7"/>
  <c r="DN11" i="7"/>
  <c r="DL11" i="7"/>
  <c r="DK11" i="7"/>
  <c r="DJ11" i="7"/>
  <c r="DI11" i="7"/>
  <c r="DH11" i="7"/>
  <c r="DF11" i="7"/>
  <c r="DE11" i="7"/>
  <c r="DD11" i="7"/>
  <c r="DC11" i="7"/>
  <c r="DB11" i="7"/>
  <c r="CZ11" i="7"/>
  <c r="CY11" i="7"/>
  <c r="CX11" i="7"/>
  <c r="CW11" i="7"/>
  <c r="CV11" i="7"/>
  <c r="CT11" i="7"/>
  <c r="CS11" i="7"/>
  <c r="CR11" i="7"/>
  <c r="CQ11" i="7"/>
  <c r="CP11" i="7"/>
  <c r="CN11" i="7"/>
  <c r="CM11" i="7"/>
  <c r="CL11" i="7"/>
  <c r="CK11" i="7"/>
  <c r="CJ11" i="7"/>
  <c r="CH11" i="7"/>
  <c r="CG11" i="7"/>
  <c r="CF11" i="7"/>
  <c r="CE11" i="7"/>
  <c r="CD11" i="7"/>
  <c r="CB11" i="7"/>
  <c r="CA11" i="7"/>
  <c r="BZ11" i="7"/>
  <c r="BY11" i="7"/>
  <c r="BX11" i="7"/>
  <c r="BJ11" i="7"/>
  <c r="BJ12" i="7" s="1"/>
  <c r="BJ13" i="7" s="1"/>
  <c r="BB11" i="7"/>
  <c r="AV11" i="7"/>
  <c r="AP11" i="7"/>
  <c r="AJ11" i="7"/>
  <c r="AD11" i="7"/>
  <c r="X11" i="7"/>
  <c r="R11" i="7"/>
  <c r="L11" i="7"/>
  <c r="B11" i="7"/>
  <c r="B12" i="7" s="1"/>
  <c r="B13" i="7" s="1"/>
  <c r="DR10" i="7"/>
  <c r="DQ10" i="7"/>
  <c r="DP10" i="7"/>
  <c r="DO10" i="7"/>
  <c r="DN10" i="7"/>
  <c r="DL10" i="7"/>
  <c r="DK10" i="7"/>
  <c r="DJ10" i="7"/>
  <c r="DI10" i="7"/>
  <c r="DH10" i="7"/>
  <c r="DF10" i="7"/>
  <c r="DE10" i="7"/>
  <c r="DD10" i="7"/>
  <c r="DC10" i="7"/>
  <c r="DB10" i="7"/>
  <c r="CZ10" i="7"/>
  <c r="CY10" i="7"/>
  <c r="CX10" i="7"/>
  <c r="CW10" i="7"/>
  <c r="CV10" i="7"/>
  <c r="CT10" i="7"/>
  <c r="CS10" i="7"/>
  <c r="CR10" i="7"/>
  <c r="CQ10" i="7"/>
  <c r="CP10" i="7"/>
  <c r="CN10" i="7"/>
  <c r="CM10" i="7"/>
  <c r="CL10" i="7"/>
  <c r="CK10" i="7"/>
  <c r="CJ10" i="7"/>
  <c r="CH10" i="7"/>
  <c r="CG10" i="7"/>
  <c r="CF10" i="7"/>
  <c r="CE10" i="7"/>
  <c r="CD10" i="7"/>
  <c r="CB10" i="7"/>
  <c r="CA10" i="7"/>
  <c r="BZ10" i="7"/>
  <c r="BY10" i="7"/>
  <c r="BX10" i="7"/>
  <c r="BB10" i="7"/>
  <c r="AV10" i="7"/>
  <c r="AP10" i="7"/>
  <c r="AJ10" i="7"/>
  <c r="AD10" i="7"/>
  <c r="X10" i="7"/>
  <c r="R10" i="7"/>
  <c r="L10" i="7"/>
  <c r="BS1" i="7"/>
  <c r="BB1" i="7"/>
  <c r="BG11" i="7" l="1"/>
  <c r="BG41" i="7"/>
  <c r="BG13" i="7"/>
  <c r="BG35" i="7"/>
  <c r="BG16" i="7"/>
  <c r="BG17" i="7"/>
  <c r="BG29" i="7"/>
  <c r="BG31" i="7"/>
  <c r="BG12" i="7"/>
  <c r="BG27" i="7"/>
  <c r="BH12" i="7"/>
  <c r="R19" i="7"/>
  <c r="BH29" i="7"/>
  <c r="BH28" i="7"/>
  <c r="BH27" i="7"/>
  <c r="BB19" i="7"/>
  <c r="AP22" i="7"/>
  <c r="S32" i="7"/>
  <c r="X32" i="7" s="1"/>
  <c r="X30" i="7"/>
  <c r="L55" i="7"/>
  <c r="K58" i="7"/>
  <c r="U58" i="7"/>
  <c r="AJ55" i="7"/>
  <c r="AI58" i="7"/>
  <c r="BG10" i="7"/>
  <c r="G22" i="7"/>
  <c r="L19" i="7"/>
  <c r="Y37" i="7"/>
  <c r="AD22" i="7"/>
  <c r="AG37" i="7"/>
  <c r="AG42" i="7" s="1"/>
  <c r="AL37" i="7"/>
  <c r="AL42" i="7" s="1"/>
  <c r="AL58" i="7" s="1"/>
  <c r="AP19" i="7"/>
  <c r="AT37" i="7"/>
  <c r="AT42" i="7" s="1"/>
  <c r="AT58" i="7" s="1"/>
  <c r="AE22" i="7"/>
  <c r="AJ19" i="7"/>
  <c r="AW37" i="7"/>
  <c r="BB22" i="7"/>
  <c r="S22" i="7"/>
  <c r="X19" i="7"/>
  <c r="AQ22" i="7"/>
  <c r="AV19" i="7"/>
  <c r="BG21" i="7"/>
  <c r="BH21" i="7"/>
  <c r="R22" i="7"/>
  <c r="BB30" i="7"/>
  <c r="R37" i="7"/>
  <c r="AP37" i="7"/>
  <c r="BG25" i="7"/>
  <c r="G32" i="7"/>
  <c r="L32" i="7" s="1"/>
  <c r="L30" i="7"/>
  <c r="AP30" i="7"/>
  <c r="BG51" i="7"/>
  <c r="Q58" i="7"/>
  <c r="AA58" i="7"/>
  <c r="AO58" i="7"/>
  <c r="AY58" i="7"/>
  <c r="BG26" i="7"/>
  <c r="AQ32" i="7"/>
  <c r="AV32" i="7" s="1"/>
  <c r="AV30" i="7"/>
  <c r="M42" i="7"/>
  <c r="R42" i="7" s="1"/>
  <c r="AK42" i="7"/>
  <c r="AP42" i="7" s="1"/>
  <c r="BV46" i="7"/>
  <c r="BG46" i="7" s="1"/>
  <c r="BV51" i="7"/>
  <c r="BG52" i="7"/>
  <c r="I58" i="7"/>
  <c r="X55" i="7"/>
  <c r="W58" i="7"/>
  <c r="AG58" i="7"/>
  <c r="AV55" i="7"/>
  <c r="AU58" i="7"/>
  <c r="R30" i="7"/>
  <c r="AE32" i="7"/>
  <c r="AJ32" i="7" s="1"/>
  <c r="AJ30" i="7"/>
  <c r="BG36" i="7"/>
  <c r="BV48" i="7"/>
  <c r="BG48" i="7" s="1"/>
  <c r="BG49" i="7"/>
  <c r="BV52" i="7"/>
  <c r="BG53" i="7"/>
  <c r="O58" i="7"/>
  <c r="AC58" i="7"/>
  <c r="AM58" i="7"/>
  <c r="BA58" i="7"/>
  <c r="R55" i="7"/>
  <c r="AD55" i="7"/>
  <c r="AP55" i="7"/>
  <c r="BB55" i="7"/>
  <c r="M58" i="7" l="1"/>
  <c r="R58" i="7" s="1"/>
  <c r="X22" i="7"/>
  <c r="S37" i="7"/>
  <c r="AJ22" i="7"/>
  <c r="AE37" i="7"/>
  <c r="L22" i="7"/>
  <c r="G37" i="7"/>
  <c r="AV22" i="7"/>
  <c r="AQ37" i="7"/>
  <c r="BB37" i="7"/>
  <c r="AW42" i="7"/>
  <c r="AD37" i="7"/>
  <c r="Y42" i="7"/>
  <c r="AK58" i="7"/>
  <c r="AP58" i="7" s="1"/>
  <c r="BB42" i="7" l="1"/>
  <c r="AW58" i="7"/>
  <c r="BB58" i="7" s="1"/>
  <c r="G42" i="7"/>
  <c r="L37" i="7"/>
  <c r="S42" i="7"/>
  <c r="X37" i="7"/>
  <c r="AD42" i="7"/>
  <c r="Y58" i="7"/>
  <c r="AD58" i="7" s="1"/>
  <c r="AQ42" i="7"/>
  <c r="AV37" i="7"/>
  <c r="AE42" i="7"/>
  <c r="AJ37" i="7"/>
  <c r="AJ42" i="7" l="1"/>
  <c r="AE58" i="7"/>
  <c r="AJ58" i="7" s="1"/>
  <c r="L42" i="7"/>
  <c r="G58" i="7"/>
  <c r="L58" i="7" s="1"/>
  <c r="AV42" i="7"/>
  <c r="AQ58" i="7"/>
  <c r="AV58" i="7" s="1"/>
  <c r="X42" i="7"/>
  <c r="S58" i="7"/>
  <c r="X58" i="7" s="1"/>
  <c r="B102" i="6" l="1"/>
  <c r="AS88" i="6"/>
  <c r="AR88" i="6"/>
  <c r="AQ88" i="6"/>
  <c r="AP88" i="6"/>
  <c r="AT88" i="6" s="1"/>
  <c r="AN88" i="6"/>
  <c r="AM88" i="6"/>
  <c r="AL88" i="6"/>
  <c r="AK88" i="6"/>
  <c r="AO88" i="6" s="1"/>
  <c r="AI88" i="6"/>
  <c r="AH88" i="6"/>
  <c r="AG88" i="6"/>
  <c r="AF88" i="6"/>
  <c r="AD88" i="6"/>
  <c r="AC88" i="6"/>
  <c r="AB88" i="6"/>
  <c r="AA88" i="6"/>
  <c r="Y88" i="6"/>
  <c r="X88" i="6"/>
  <c r="W88" i="6"/>
  <c r="V88" i="6"/>
  <c r="T88" i="6"/>
  <c r="S88" i="6"/>
  <c r="R88" i="6"/>
  <c r="Q88" i="6"/>
  <c r="U88" i="6" s="1"/>
  <c r="O88" i="6"/>
  <c r="N88" i="6"/>
  <c r="M88" i="6"/>
  <c r="L88" i="6"/>
  <c r="P88" i="6" s="1"/>
  <c r="J88" i="6"/>
  <c r="I88" i="6"/>
  <c r="H88" i="6"/>
  <c r="G88" i="6"/>
  <c r="K88" i="6" s="1"/>
  <c r="DA87" i="6"/>
  <c r="CZ87" i="6"/>
  <c r="CY87" i="6"/>
  <c r="CX87" i="6"/>
  <c r="CV87" i="6"/>
  <c r="CU87" i="6"/>
  <c r="CT87" i="6"/>
  <c r="CS87" i="6"/>
  <c r="CQ87" i="6"/>
  <c r="CP87" i="6"/>
  <c r="CO87" i="6"/>
  <c r="CN87" i="6"/>
  <c r="CL87" i="6"/>
  <c r="CK87" i="6"/>
  <c r="CJ87" i="6"/>
  <c r="CI87" i="6"/>
  <c r="CG87" i="6"/>
  <c r="CF87" i="6"/>
  <c r="CE87" i="6"/>
  <c r="CD87" i="6"/>
  <c r="CB87" i="6"/>
  <c r="CA87" i="6"/>
  <c r="BZ87" i="6"/>
  <c r="BY87" i="6"/>
  <c r="BW87" i="6"/>
  <c r="BV87" i="6"/>
  <c r="BU87" i="6"/>
  <c r="BT87" i="6"/>
  <c r="BR87" i="6"/>
  <c r="BQ87" i="6"/>
  <c r="BP87" i="6"/>
  <c r="BO87" i="6"/>
  <c r="AY87" i="6" s="1"/>
  <c r="BM87" i="6"/>
  <c r="AT87" i="6"/>
  <c r="AO87" i="6"/>
  <c r="AJ87" i="6"/>
  <c r="AE87" i="6"/>
  <c r="Z87" i="6"/>
  <c r="U87" i="6"/>
  <c r="P87" i="6"/>
  <c r="K87" i="6"/>
  <c r="DA86" i="6"/>
  <c r="CZ86" i="6"/>
  <c r="CY86" i="6"/>
  <c r="CX86" i="6"/>
  <c r="CV86" i="6"/>
  <c r="CU86" i="6"/>
  <c r="CT86" i="6"/>
  <c r="CS86" i="6"/>
  <c r="CQ86" i="6"/>
  <c r="CP86" i="6"/>
  <c r="CO86" i="6"/>
  <c r="CN86" i="6"/>
  <c r="CL86" i="6"/>
  <c r="CK86" i="6"/>
  <c r="CJ86" i="6"/>
  <c r="CI86" i="6"/>
  <c r="CG86" i="6"/>
  <c r="CF86" i="6"/>
  <c r="CE86" i="6"/>
  <c r="CD86" i="6"/>
  <c r="CB86" i="6"/>
  <c r="CA86" i="6"/>
  <c r="BZ86" i="6"/>
  <c r="BY86" i="6"/>
  <c r="BW86" i="6"/>
  <c r="BV86" i="6"/>
  <c r="BU86" i="6"/>
  <c r="BT86" i="6"/>
  <c r="BR86" i="6"/>
  <c r="BQ86" i="6"/>
  <c r="BP86" i="6"/>
  <c r="BO86" i="6"/>
  <c r="AT86" i="6"/>
  <c r="AO86" i="6"/>
  <c r="AJ86" i="6"/>
  <c r="AE86" i="6"/>
  <c r="Z86" i="6"/>
  <c r="U86" i="6"/>
  <c r="BM86" i="6" s="1"/>
  <c r="P86" i="6"/>
  <c r="K86" i="6"/>
  <c r="DA85" i="6"/>
  <c r="CZ85" i="6"/>
  <c r="CY85" i="6"/>
  <c r="CX85" i="6"/>
  <c r="CV85" i="6"/>
  <c r="CU85" i="6"/>
  <c r="CT85" i="6"/>
  <c r="CS85" i="6"/>
  <c r="CQ85" i="6"/>
  <c r="CP85" i="6"/>
  <c r="CO85" i="6"/>
  <c r="CN85" i="6"/>
  <c r="CL85" i="6"/>
  <c r="CK85" i="6"/>
  <c r="CJ85" i="6"/>
  <c r="CI85" i="6"/>
  <c r="CG85" i="6"/>
  <c r="CF85" i="6"/>
  <c r="CE85" i="6"/>
  <c r="CD85" i="6"/>
  <c r="CB85" i="6"/>
  <c r="CA85" i="6"/>
  <c r="BZ85" i="6"/>
  <c r="BY85" i="6"/>
  <c r="BW85" i="6"/>
  <c r="BV85" i="6"/>
  <c r="BU85" i="6"/>
  <c r="BT85" i="6"/>
  <c r="BR85" i="6"/>
  <c r="BQ85" i="6"/>
  <c r="BP85" i="6"/>
  <c r="BO85" i="6"/>
  <c r="AT85" i="6"/>
  <c r="AO85" i="6"/>
  <c r="AJ85" i="6"/>
  <c r="AE85" i="6"/>
  <c r="Z85" i="6"/>
  <c r="U85" i="6"/>
  <c r="BM85" i="6" s="1"/>
  <c r="P85" i="6"/>
  <c r="K85" i="6"/>
  <c r="DA84" i="6"/>
  <c r="CZ84" i="6"/>
  <c r="CY84" i="6"/>
  <c r="CX84" i="6"/>
  <c r="CV84" i="6"/>
  <c r="CU84" i="6"/>
  <c r="CT84" i="6"/>
  <c r="CS84" i="6"/>
  <c r="CQ84" i="6"/>
  <c r="CP84" i="6"/>
  <c r="CO84" i="6"/>
  <c r="CN84" i="6"/>
  <c r="CL84" i="6"/>
  <c r="CK84" i="6"/>
  <c r="CJ84" i="6"/>
  <c r="CI84" i="6"/>
  <c r="CG84" i="6"/>
  <c r="CF84" i="6"/>
  <c r="CE84" i="6"/>
  <c r="CD84" i="6"/>
  <c r="CB84" i="6"/>
  <c r="CA84" i="6"/>
  <c r="BZ84" i="6"/>
  <c r="BY84" i="6"/>
  <c r="BW84" i="6"/>
  <c r="BV84" i="6"/>
  <c r="BU84" i="6"/>
  <c r="BT84" i="6"/>
  <c r="BR84" i="6"/>
  <c r="BQ84" i="6"/>
  <c r="BP84" i="6"/>
  <c r="BO84" i="6"/>
  <c r="BM84" i="6"/>
  <c r="AT84" i="6"/>
  <c r="AO84" i="6"/>
  <c r="AJ84" i="6"/>
  <c r="AE84" i="6"/>
  <c r="Z84" i="6"/>
  <c r="U84" i="6"/>
  <c r="P84" i="6"/>
  <c r="K84" i="6"/>
  <c r="DA83" i="6"/>
  <c r="CZ83" i="6"/>
  <c r="CY83" i="6"/>
  <c r="CX83" i="6"/>
  <c r="CV83" i="6"/>
  <c r="CU83" i="6"/>
  <c r="CT83" i="6"/>
  <c r="CS83" i="6"/>
  <c r="CQ83" i="6"/>
  <c r="CP83" i="6"/>
  <c r="CO83" i="6"/>
  <c r="CN83" i="6"/>
  <c r="CL83" i="6"/>
  <c r="CK83" i="6"/>
  <c r="CJ83" i="6"/>
  <c r="CI83" i="6"/>
  <c r="CG83" i="6"/>
  <c r="CF83" i="6"/>
  <c r="CE83" i="6"/>
  <c r="CD83" i="6"/>
  <c r="CB83" i="6"/>
  <c r="CA83" i="6"/>
  <c r="BZ83" i="6"/>
  <c r="BY83" i="6"/>
  <c r="BW83" i="6"/>
  <c r="BV83" i="6"/>
  <c r="BU83" i="6"/>
  <c r="BT83" i="6"/>
  <c r="BR83" i="6"/>
  <c r="BQ83" i="6"/>
  <c r="BP83" i="6"/>
  <c r="BO83" i="6"/>
  <c r="AY83" i="6" s="1"/>
  <c r="BM83" i="6"/>
  <c r="AT83" i="6"/>
  <c r="AO83" i="6"/>
  <c r="AJ83" i="6"/>
  <c r="AE83" i="6"/>
  <c r="Z83" i="6"/>
  <c r="U83" i="6"/>
  <c r="P83" i="6"/>
  <c r="K83" i="6"/>
  <c r="DA82" i="6"/>
  <c r="CZ82" i="6"/>
  <c r="CY82" i="6"/>
  <c r="CX82" i="6"/>
  <c r="CV82" i="6"/>
  <c r="CU82" i="6"/>
  <c r="CT82" i="6"/>
  <c r="CS82" i="6"/>
  <c r="CQ82" i="6"/>
  <c r="CP82" i="6"/>
  <c r="CO82" i="6"/>
  <c r="CN82" i="6"/>
  <c r="CL82" i="6"/>
  <c r="CK82" i="6"/>
  <c r="CJ82" i="6"/>
  <c r="CI82" i="6"/>
  <c r="CG82" i="6"/>
  <c r="CF82" i="6"/>
  <c r="CE82" i="6"/>
  <c r="CD82" i="6"/>
  <c r="CB82" i="6"/>
  <c r="CA82" i="6"/>
  <c r="BZ82" i="6"/>
  <c r="BY82" i="6"/>
  <c r="BW82" i="6"/>
  <c r="BV82" i="6"/>
  <c r="BU82" i="6"/>
  <c r="BT82" i="6"/>
  <c r="BR82" i="6"/>
  <c r="BQ82" i="6"/>
  <c r="BP82" i="6"/>
  <c r="BO82" i="6"/>
  <c r="AT82" i="6"/>
  <c r="AO82" i="6"/>
  <c r="AJ82" i="6"/>
  <c r="AE82" i="6"/>
  <c r="Z82" i="6"/>
  <c r="U82" i="6"/>
  <c r="BM82" i="6" s="1"/>
  <c r="P82" i="6"/>
  <c r="K82" i="6"/>
  <c r="DA81" i="6"/>
  <c r="CZ81" i="6"/>
  <c r="CY81" i="6"/>
  <c r="CX81" i="6"/>
  <c r="CV81" i="6"/>
  <c r="CU81" i="6"/>
  <c r="CT81" i="6"/>
  <c r="CS81" i="6"/>
  <c r="CQ81" i="6"/>
  <c r="CP81" i="6"/>
  <c r="CO81" i="6"/>
  <c r="CN81" i="6"/>
  <c r="CL81" i="6"/>
  <c r="CK81" i="6"/>
  <c r="CJ81" i="6"/>
  <c r="CI81" i="6"/>
  <c r="CG81" i="6"/>
  <c r="CF81" i="6"/>
  <c r="CE81" i="6"/>
  <c r="CD81" i="6"/>
  <c r="CB81" i="6"/>
  <c r="CA81" i="6"/>
  <c r="BZ81" i="6"/>
  <c r="BY81" i="6"/>
  <c r="BW81" i="6"/>
  <c r="BV81" i="6"/>
  <c r="BU81" i="6"/>
  <c r="BT81" i="6"/>
  <c r="BR81" i="6"/>
  <c r="BQ81" i="6"/>
  <c r="BP81" i="6"/>
  <c r="BO81" i="6"/>
  <c r="AT81" i="6"/>
  <c r="AO81" i="6"/>
  <c r="AJ81" i="6"/>
  <c r="AE81" i="6"/>
  <c r="Z81" i="6"/>
  <c r="U81" i="6"/>
  <c r="BM81" i="6" s="1"/>
  <c r="P81" i="6"/>
  <c r="K81" i="6"/>
  <c r="DA80" i="6"/>
  <c r="CZ80" i="6"/>
  <c r="CY80" i="6"/>
  <c r="CX80" i="6"/>
  <c r="CV80" i="6"/>
  <c r="CU80" i="6"/>
  <c r="CT80" i="6"/>
  <c r="CS80" i="6"/>
  <c r="CQ80" i="6"/>
  <c r="CP80" i="6"/>
  <c r="CO80" i="6"/>
  <c r="CN80" i="6"/>
  <c r="CL80" i="6"/>
  <c r="CK80" i="6"/>
  <c r="CJ80" i="6"/>
  <c r="CI80" i="6"/>
  <c r="CG80" i="6"/>
  <c r="CF80" i="6"/>
  <c r="CE80" i="6"/>
  <c r="CD80" i="6"/>
  <c r="CB80" i="6"/>
  <c r="CA80" i="6"/>
  <c r="BZ80" i="6"/>
  <c r="BY80" i="6"/>
  <c r="BW80" i="6"/>
  <c r="BV80" i="6"/>
  <c r="BU80" i="6"/>
  <c r="BT80" i="6"/>
  <c r="BR80" i="6"/>
  <c r="BQ80" i="6"/>
  <c r="BP80" i="6"/>
  <c r="BO80" i="6"/>
  <c r="BM80" i="6"/>
  <c r="AT80" i="6"/>
  <c r="AO80" i="6"/>
  <c r="AJ80" i="6"/>
  <c r="AE80" i="6"/>
  <c r="Z80" i="6"/>
  <c r="U80" i="6"/>
  <c r="P80" i="6"/>
  <c r="K80" i="6"/>
  <c r="DA79" i="6"/>
  <c r="CZ79" i="6"/>
  <c r="CY79" i="6"/>
  <c r="CX79" i="6"/>
  <c r="CV79" i="6"/>
  <c r="CU79" i="6"/>
  <c r="CT79" i="6"/>
  <c r="CS79" i="6"/>
  <c r="CQ79" i="6"/>
  <c r="CP79" i="6"/>
  <c r="CO79" i="6"/>
  <c r="CN79" i="6"/>
  <c r="CL79" i="6"/>
  <c r="CK79" i="6"/>
  <c r="CJ79" i="6"/>
  <c r="CI79" i="6"/>
  <c r="CG79" i="6"/>
  <c r="CF79" i="6"/>
  <c r="CE79" i="6"/>
  <c r="CD79" i="6"/>
  <c r="CB79" i="6"/>
  <c r="CA79" i="6"/>
  <c r="BZ79" i="6"/>
  <c r="BY79" i="6"/>
  <c r="BW79" i="6"/>
  <c r="BV79" i="6"/>
  <c r="BU79" i="6"/>
  <c r="BT79" i="6"/>
  <c r="BR79" i="6"/>
  <c r="BQ79" i="6"/>
  <c r="BP79" i="6"/>
  <c r="BO79" i="6"/>
  <c r="AY79" i="6" s="1"/>
  <c r="BM79" i="6"/>
  <c r="AT79" i="6"/>
  <c r="AO79" i="6"/>
  <c r="AJ79" i="6"/>
  <c r="AE79" i="6"/>
  <c r="Z79" i="6"/>
  <c r="U79" i="6"/>
  <c r="P79" i="6"/>
  <c r="K79" i="6"/>
  <c r="DA78" i="6"/>
  <c r="CZ78" i="6"/>
  <c r="CY78" i="6"/>
  <c r="CX78" i="6"/>
  <c r="CV78" i="6"/>
  <c r="CU78" i="6"/>
  <c r="CT78" i="6"/>
  <c r="CS78" i="6"/>
  <c r="CQ78" i="6"/>
  <c r="CP78" i="6"/>
  <c r="CO78" i="6"/>
  <c r="CN78" i="6"/>
  <c r="CL78" i="6"/>
  <c r="CK78" i="6"/>
  <c r="CJ78" i="6"/>
  <c r="CI78" i="6"/>
  <c r="CG78" i="6"/>
  <c r="CF78" i="6"/>
  <c r="CE78" i="6"/>
  <c r="CD78" i="6"/>
  <c r="CB78" i="6"/>
  <c r="CA78" i="6"/>
  <c r="BZ78" i="6"/>
  <c r="BY78" i="6"/>
  <c r="BW78" i="6"/>
  <c r="BV78" i="6"/>
  <c r="BU78" i="6"/>
  <c r="BT78" i="6"/>
  <c r="BR78" i="6"/>
  <c r="BQ78" i="6"/>
  <c r="BP78" i="6"/>
  <c r="BO78" i="6"/>
  <c r="AT78" i="6"/>
  <c r="AO78" i="6"/>
  <c r="AJ78" i="6"/>
  <c r="AE78" i="6"/>
  <c r="Z78" i="6"/>
  <c r="U78" i="6"/>
  <c r="BM78" i="6" s="1"/>
  <c r="P78" i="6"/>
  <c r="K78" i="6"/>
  <c r="DA77" i="6"/>
  <c r="CZ77" i="6"/>
  <c r="CY77" i="6"/>
  <c r="CX77" i="6"/>
  <c r="CV77" i="6"/>
  <c r="CU77" i="6"/>
  <c r="CT77" i="6"/>
  <c r="CS77" i="6"/>
  <c r="CQ77" i="6"/>
  <c r="CP77" i="6"/>
  <c r="CO77" i="6"/>
  <c r="CN77" i="6"/>
  <c r="CL77" i="6"/>
  <c r="CK77" i="6"/>
  <c r="CJ77" i="6"/>
  <c r="CI77" i="6"/>
  <c r="CG77" i="6"/>
  <c r="CF77" i="6"/>
  <c r="CE77" i="6"/>
  <c r="CD77" i="6"/>
  <c r="CB77" i="6"/>
  <c r="CA77" i="6"/>
  <c r="BZ77" i="6"/>
  <c r="BY77" i="6"/>
  <c r="BW77" i="6"/>
  <c r="BV77" i="6"/>
  <c r="BU77" i="6"/>
  <c r="BT77" i="6"/>
  <c r="BR77" i="6"/>
  <c r="BQ77" i="6"/>
  <c r="BP77" i="6"/>
  <c r="BO77" i="6"/>
  <c r="AT77" i="6"/>
  <c r="AO77" i="6"/>
  <c r="AJ77" i="6"/>
  <c r="AE77" i="6"/>
  <c r="Z77" i="6"/>
  <c r="U77" i="6"/>
  <c r="BM77" i="6" s="1"/>
  <c r="P77" i="6"/>
  <c r="K77" i="6"/>
  <c r="DA76" i="6"/>
  <c r="CZ76" i="6"/>
  <c r="CY76" i="6"/>
  <c r="CX76" i="6"/>
  <c r="CV76" i="6"/>
  <c r="CU76" i="6"/>
  <c r="CT76" i="6"/>
  <c r="CS76" i="6"/>
  <c r="CQ76" i="6"/>
  <c r="CP76" i="6"/>
  <c r="CO76" i="6"/>
  <c r="CN76" i="6"/>
  <c r="CL76" i="6"/>
  <c r="CK76" i="6"/>
  <c r="CJ76" i="6"/>
  <c r="CI76" i="6"/>
  <c r="CG76" i="6"/>
  <c r="CF76" i="6"/>
  <c r="CE76" i="6"/>
  <c r="CD76" i="6"/>
  <c r="CB76" i="6"/>
  <c r="CA76" i="6"/>
  <c r="BZ76" i="6"/>
  <c r="BY76" i="6"/>
  <c r="BW76" i="6"/>
  <c r="BV76" i="6"/>
  <c r="BU76" i="6"/>
  <c r="BT76" i="6"/>
  <c r="BR76" i="6"/>
  <c r="BQ76" i="6"/>
  <c r="BP76" i="6"/>
  <c r="BO76" i="6"/>
  <c r="BM76" i="6"/>
  <c r="AT76" i="6"/>
  <c r="AO76" i="6"/>
  <c r="AJ76" i="6"/>
  <c r="AE76" i="6"/>
  <c r="Z76" i="6"/>
  <c r="U76" i="6"/>
  <c r="P76" i="6"/>
  <c r="K76" i="6"/>
  <c r="DA75" i="6"/>
  <c r="CZ75" i="6"/>
  <c r="CY75" i="6"/>
  <c r="CX75" i="6"/>
  <c r="CV75" i="6"/>
  <c r="CU75" i="6"/>
  <c r="CT75" i="6"/>
  <c r="CS75" i="6"/>
  <c r="CQ75" i="6"/>
  <c r="CP75" i="6"/>
  <c r="CO75" i="6"/>
  <c r="CN75" i="6"/>
  <c r="CL75" i="6"/>
  <c r="CK75" i="6"/>
  <c r="CJ75" i="6"/>
  <c r="CI75" i="6"/>
  <c r="CG75" i="6"/>
  <c r="CF75" i="6"/>
  <c r="CE75" i="6"/>
  <c r="CD75" i="6"/>
  <c r="CB75" i="6"/>
  <c r="CA75" i="6"/>
  <c r="BZ75" i="6"/>
  <c r="BY75" i="6"/>
  <c r="BW75" i="6"/>
  <c r="BV75" i="6"/>
  <c r="BU75" i="6"/>
  <c r="BT75" i="6"/>
  <c r="BR75" i="6"/>
  <c r="BQ75" i="6"/>
  <c r="BP75" i="6"/>
  <c r="BO75" i="6"/>
  <c r="AY75" i="6" s="1"/>
  <c r="BM75" i="6"/>
  <c r="AT75" i="6"/>
  <c r="AO75" i="6"/>
  <c r="AJ75" i="6"/>
  <c r="AE75" i="6"/>
  <c r="Z75" i="6"/>
  <c r="U75" i="6"/>
  <c r="P75" i="6"/>
  <c r="K75" i="6"/>
  <c r="DA74" i="6"/>
  <c r="CZ74" i="6"/>
  <c r="CY74" i="6"/>
  <c r="CX74" i="6"/>
  <c r="CV74" i="6"/>
  <c r="CU74" i="6"/>
  <c r="CT74" i="6"/>
  <c r="CS74" i="6"/>
  <c r="CQ74" i="6"/>
  <c r="CP74" i="6"/>
  <c r="CO74" i="6"/>
  <c r="CN74" i="6"/>
  <c r="CL74" i="6"/>
  <c r="CK74" i="6"/>
  <c r="CJ74" i="6"/>
  <c r="CI74" i="6"/>
  <c r="CG74" i="6"/>
  <c r="CF74" i="6"/>
  <c r="CE74" i="6"/>
  <c r="CD74" i="6"/>
  <c r="CB74" i="6"/>
  <c r="CA74" i="6"/>
  <c r="BZ74" i="6"/>
  <c r="BY74" i="6"/>
  <c r="BW74" i="6"/>
  <c r="BV74" i="6"/>
  <c r="BU74" i="6"/>
  <c r="BT74" i="6"/>
  <c r="BR74" i="6"/>
  <c r="BQ74" i="6"/>
  <c r="BP74" i="6"/>
  <c r="BO74" i="6"/>
  <c r="AT74" i="6"/>
  <c r="AO74" i="6"/>
  <c r="AJ74" i="6"/>
  <c r="AE74" i="6"/>
  <c r="Z74" i="6"/>
  <c r="U74" i="6"/>
  <c r="BM74" i="6" s="1"/>
  <c r="P74" i="6"/>
  <c r="K74" i="6"/>
  <c r="DA73" i="6"/>
  <c r="CZ73" i="6"/>
  <c r="CY73" i="6"/>
  <c r="CX73" i="6"/>
  <c r="CV73" i="6"/>
  <c r="CU73" i="6"/>
  <c r="CT73" i="6"/>
  <c r="CS73" i="6"/>
  <c r="CQ73" i="6"/>
  <c r="CP73" i="6"/>
  <c r="CO73" i="6"/>
  <c r="CN73" i="6"/>
  <c r="CL73" i="6"/>
  <c r="CK73" i="6"/>
  <c r="CJ73" i="6"/>
  <c r="CI73" i="6"/>
  <c r="CG73" i="6"/>
  <c r="CF73" i="6"/>
  <c r="CE73" i="6"/>
  <c r="CD73" i="6"/>
  <c r="CB73" i="6"/>
  <c r="CA73" i="6"/>
  <c r="BZ73" i="6"/>
  <c r="BY73" i="6"/>
  <c r="BW73" i="6"/>
  <c r="BV73" i="6"/>
  <c r="BU73" i="6"/>
  <c r="BT73" i="6"/>
  <c r="BR73" i="6"/>
  <c r="BQ73" i="6"/>
  <c r="BP73" i="6"/>
  <c r="BO73" i="6"/>
  <c r="AT73" i="6"/>
  <c r="AO73" i="6"/>
  <c r="AJ73" i="6"/>
  <c r="AE73" i="6"/>
  <c r="Z73" i="6"/>
  <c r="U73" i="6"/>
  <c r="BM73" i="6" s="1"/>
  <c r="P73" i="6"/>
  <c r="K73" i="6"/>
  <c r="DA72" i="6"/>
  <c r="CZ72" i="6"/>
  <c r="CY72" i="6"/>
  <c r="CX72" i="6"/>
  <c r="CV72" i="6"/>
  <c r="CU72" i="6"/>
  <c r="CT72" i="6"/>
  <c r="CS72" i="6"/>
  <c r="CQ72" i="6"/>
  <c r="CP72" i="6"/>
  <c r="CO72" i="6"/>
  <c r="CN72" i="6"/>
  <c r="CL72" i="6"/>
  <c r="CK72" i="6"/>
  <c r="CJ72" i="6"/>
  <c r="CI72" i="6"/>
  <c r="CG72" i="6"/>
  <c r="CF72" i="6"/>
  <c r="CE72" i="6"/>
  <c r="CD72" i="6"/>
  <c r="CB72" i="6"/>
  <c r="CA72" i="6"/>
  <c r="BZ72" i="6"/>
  <c r="BY72" i="6"/>
  <c r="BW72" i="6"/>
  <c r="BV72" i="6"/>
  <c r="BU72" i="6"/>
  <c r="BT72" i="6"/>
  <c r="BR72" i="6"/>
  <c r="BQ72" i="6"/>
  <c r="BP72" i="6"/>
  <c r="BO72" i="6"/>
  <c r="AT72" i="6"/>
  <c r="AO72" i="6"/>
  <c r="AJ72" i="6"/>
  <c r="AE72" i="6"/>
  <c r="Z72" i="6"/>
  <c r="U72" i="6"/>
  <c r="P72" i="6"/>
  <c r="K72" i="6"/>
  <c r="DA71" i="6"/>
  <c r="CZ71" i="6"/>
  <c r="CY71" i="6"/>
  <c r="CX71" i="6"/>
  <c r="CV71" i="6"/>
  <c r="CU71" i="6"/>
  <c r="CT71" i="6"/>
  <c r="CS71" i="6"/>
  <c r="CQ71" i="6"/>
  <c r="CP71" i="6"/>
  <c r="CO71" i="6"/>
  <c r="CN71" i="6"/>
  <c r="CL71" i="6"/>
  <c r="CK71" i="6"/>
  <c r="CJ71" i="6"/>
  <c r="CI71" i="6"/>
  <c r="CG71" i="6"/>
  <c r="CF71" i="6"/>
  <c r="CE71" i="6"/>
  <c r="CD71" i="6"/>
  <c r="CB71" i="6"/>
  <c r="CA71" i="6"/>
  <c r="BZ71" i="6"/>
  <c r="BY71" i="6"/>
  <c r="BW71" i="6"/>
  <c r="BV71" i="6"/>
  <c r="BU71" i="6"/>
  <c r="BT71" i="6"/>
  <c r="BR71" i="6"/>
  <c r="BQ71" i="6"/>
  <c r="BP71" i="6"/>
  <c r="BO71" i="6"/>
  <c r="AY71" i="6"/>
  <c r="AT71" i="6"/>
  <c r="AO71" i="6"/>
  <c r="AJ71" i="6"/>
  <c r="AE71" i="6"/>
  <c r="Z71" i="6"/>
  <c r="U71" i="6"/>
  <c r="P71" i="6"/>
  <c r="K71" i="6"/>
  <c r="DA70" i="6"/>
  <c r="CZ70" i="6"/>
  <c r="CY70" i="6"/>
  <c r="CX70" i="6"/>
  <c r="CV70" i="6"/>
  <c r="CU70" i="6"/>
  <c r="CT70" i="6"/>
  <c r="CS70" i="6"/>
  <c r="CQ70" i="6"/>
  <c r="CP70" i="6"/>
  <c r="CO70" i="6"/>
  <c r="CN70" i="6"/>
  <c r="CL70" i="6"/>
  <c r="CK70" i="6"/>
  <c r="CJ70" i="6"/>
  <c r="CI70" i="6"/>
  <c r="CG70" i="6"/>
  <c r="CF70" i="6"/>
  <c r="CE70" i="6"/>
  <c r="CD70" i="6"/>
  <c r="CB70" i="6"/>
  <c r="CA70" i="6"/>
  <c r="BZ70" i="6"/>
  <c r="BY70" i="6"/>
  <c r="BW70" i="6"/>
  <c r="BV70" i="6"/>
  <c r="BU70" i="6"/>
  <c r="BT70" i="6"/>
  <c r="BR70" i="6"/>
  <c r="BQ70" i="6"/>
  <c r="BP70" i="6"/>
  <c r="BO70" i="6"/>
  <c r="AT70" i="6"/>
  <c r="AO70" i="6"/>
  <c r="AJ70" i="6"/>
  <c r="AE70" i="6"/>
  <c r="Z70" i="6"/>
  <c r="U70" i="6"/>
  <c r="P70" i="6"/>
  <c r="K70" i="6"/>
  <c r="DA69" i="6"/>
  <c r="CZ69" i="6"/>
  <c r="CY69" i="6"/>
  <c r="CX69" i="6"/>
  <c r="CV69" i="6"/>
  <c r="CU69" i="6"/>
  <c r="CT69" i="6"/>
  <c r="CS69" i="6"/>
  <c r="CQ69" i="6"/>
  <c r="CP69" i="6"/>
  <c r="CO69" i="6"/>
  <c r="CN69" i="6"/>
  <c r="CL69" i="6"/>
  <c r="CK69" i="6"/>
  <c r="CJ69" i="6"/>
  <c r="CI69" i="6"/>
  <c r="CG69" i="6"/>
  <c r="CF69" i="6"/>
  <c r="CE69" i="6"/>
  <c r="CD69" i="6"/>
  <c r="CB69" i="6"/>
  <c r="CA69" i="6"/>
  <c r="BZ69" i="6"/>
  <c r="BY69" i="6"/>
  <c r="BW69" i="6"/>
  <c r="BV69" i="6"/>
  <c r="BU69" i="6"/>
  <c r="BT69" i="6"/>
  <c r="BR69" i="6"/>
  <c r="BQ69" i="6"/>
  <c r="BP69" i="6"/>
  <c r="BO69" i="6"/>
  <c r="AY69" i="6" s="1"/>
  <c r="AT69" i="6"/>
  <c r="AO69" i="6"/>
  <c r="AJ69" i="6"/>
  <c r="AE69" i="6"/>
  <c r="Z69" i="6"/>
  <c r="U69" i="6"/>
  <c r="P69" i="6"/>
  <c r="K69" i="6"/>
  <c r="DA68" i="6"/>
  <c r="CZ68" i="6"/>
  <c r="CY68" i="6"/>
  <c r="CX68" i="6"/>
  <c r="CV68" i="6"/>
  <c r="CU68" i="6"/>
  <c r="CT68" i="6"/>
  <c r="CS68" i="6"/>
  <c r="CQ68" i="6"/>
  <c r="CP68" i="6"/>
  <c r="CO68" i="6"/>
  <c r="CN68" i="6"/>
  <c r="CL68" i="6"/>
  <c r="CK68" i="6"/>
  <c r="CJ68" i="6"/>
  <c r="CI68" i="6"/>
  <c r="CG68" i="6"/>
  <c r="CF68" i="6"/>
  <c r="CE68" i="6"/>
  <c r="CD68" i="6"/>
  <c r="CB68" i="6"/>
  <c r="CA68" i="6"/>
  <c r="BZ68" i="6"/>
  <c r="BY68" i="6"/>
  <c r="BW68" i="6"/>
  <c r="BV68" i="6"/>
  <c r="BU68" i="6"/>
  <c r="BT68" i="6"/>
  <c r="BR68" i="6"/>
  <c r="BQ68" i="6"/>
  <c r="BP68" i="6"/>
  <c r="BO68" i="6"/>
  <c r="AY68" i="6" s="1"/>
  <c r="AT68" i="6"/>
  <c r="AO68" i="6"/>
  <c r="AJ68" i="6"/>
  <c r="AE68" i="6"/>
  <c r="Z68" i="6"/>
  <c r="U68" i="6"/>
  <c r="P68" i="6"/>
  <c r="K68" i="6"/>
  <c r="DA67" i="6"/>
  <c r="CZ67" i="6"/>
  <c r="CY67" i="6"/>
  <c r="CX67" i="6"/>
  <c r="CV67" i="6"/>
  <c r="CU67" i="6"/>
  <c r="CT67" i="6"/>
  <c r="CS67" i="6"/>
  <c r="CQ67" i="6"/>
  <c r="CP67" i="6"/>
  <c r="CO67" i="6"/>
  <c r="CN67" i="6"/>
  <c r="CL67" i="6"/>
  <c r="CK67" i="6"/>
  <c r="CJ67" i="6"/>
  <c r="CI67" i="6"/>
  <c r="CG67" i="6"/>
  <c r="CF67" i="6"/>
  <c r="CE67" i="6"/>
  <c r="CD67" i="6"/>
  <c r="CB67" i="6"/>
  <c r="CA67" i="6"/>
  <c r="BZ67" i="6"/>
  <c r="BY67" i="6"/>
  <c r="BW67" i="6"/>
  <c r="BV67" i="6"/>
  <c r="BU67" i="6"/>
  <c r="BT67" i="6"/>
  <c r="BR67" i="6"/>
  <c r="BQ67" i="6"/>
  <c r="BP67" i="6"/>
  <c r="BO67" i="6"/>
  <c r="AY67" i="6"/>
  <c r="AT67" i="6"/>
  <c r="AO67" i="6"/>
  <c r="AJ67" i="6"/>
  <c r="AE67" i="6"/>
  <c r="Z67" i="6"/>
  <c r="U67" i="6"/>
  <c r="P67" i="6"/>
  <c r="K67" i="6"/>
  <c r="DA66" i="6"/>
  <c r="CZ66" i="6"/>
  <c r="CY66" i="6"/>
  <c r="CX66" i="6"/>
  <c r="CV66" i="6"/>
  <c r="CU66" i="6"/>
  <c r="CT66" i="6"/>
  <c r="CS66" i="6"/>
  <c r="CQ66" i="6"/>
  <c r="CP66" i="6"/>
  <c r="CO66" i="6"/>
  <c r="CN66" i="6"/>
  <c r="CL66" i="6"/>
  <c r="CK66" i="6"/>
  <c r="CJ66" i="6"/>
  <c r="CI66" i="6"/>
  <c r="CG66" i="6"/>
  <c r="CF66" i="6"/>
  <c r="CE66" i="6"/>
  <c r="CD66" i="6"/>
  <c r="CB66" i="6"/>
  <c r="CA66" i="6"/>
  <c r="BZ66" i="6"/>
  <c r="BY66" i="6"/>
  <c r="BW66" i="6"/>
  <c r="BV66" i="6"/>
  <c r="BU66" i="6"/>
  <c r="BT66" i="6"/>
  <c r="BR66" i="6"/>
  <c r="BQ66" i="6"/>
  <c r="BP66" i="6"/>
  <c r="AY66" i="6" s="1"/>
  <c r="BO66" i="6"/>
  <c r="AT66" i="6"/>
  <c r="AO66" i="6"/>
  <c r="AJ66" i="6"/>
  <c r="AE66" i="6"/>
  <c r="Z66" i="6"/>
  <c r="U66" i="6"/>
  <c r="P66" i="6"/>
  <c r="K66" i="6"/>
  <c r="DA65" i="6"/>
  <c r="CZ65" i="6"/>
  <c r="CY65" i="6"/>
  <c r="CX65" i="6"/>
  <c r="CV65" i="6"/>
  <c r="CU65" i="6"/>
  <c r="CT65" i="6"/>
  <c r="CS65" i="6"/>
  <c r="CQ65" i="6"/>
  <c r="CP65" i="6"/>
  <c r="CO65" i="6"/>
  <c r="CN65" i="6"/>
  <c r="CL65" i="6"/>
  <c r="CK65" i="6"/>
  <c r="CJ65" i="6"/>
  <c r="CI65" i="6"/>
  <c r="CG65" i="6"/>
  <c r="CF65" i="6"/>
  <c r="CE65" i="6"/>
  <c r="CD65" i="6"/>
  <c r="CB65" i="6"/>
  <c r="CA65" i="6"/>
  <c r="BZ65" i="6"/>
  <c r="BY65" i="6"/>
  <c r="BW65" i="6"/>
  <c r="BV65" i="6"/>
  <c r="BU65" i="6"/>
  <c r="BT65" i="6"/>
  <c r="BR65" i="6"/>
  <c r="BQ65" i="6"/>
  <c r="BP65" i="6"/>
  <c r="BO65" i="6"/>
  <c r="AY65" i="6" s="1"/>
  <c r="AT65" i="6"/>
  <c r="AO65" i="6"/>
  <c r="AJ65" i="6"/>
  <c r="AE65" i="6"/>
  <c r="Z65" i="6"/>
  <c r="U65" i="6"/>
  <c r="P65" i="6"/>
  <c r="K65" i="6"/>
  <c r="DA64" i="6"/>
  <c r="CZ64" i="6"/>
  <c r="CY64" i="6"/>
  <c r="CX64" i="6"/>
  <c r="CV64" i="6"/>
  <c r="CU64" i="6"/>
  <c r="CT64" i="6"/>
  <c r="CS64" i="6"/>
  <c r="CQ64" i="6"/>
  <c r="CP64" i="6"/>
  <c r="CO64" i="6"/>
  <c r="CN64" i="6"/>
  <c r="CL64" i="6"/>
  <c r="CK64" i="6"/>
  <c r="CJ64" i="6"/>
  <c r="CI64" i="6"/>
  <c r="CG64" i="6"/>
  <c r="CF64" i="6"/>
  <c r="CE64" i="6"/>
  <c r="CD64" i="6"/>
  <c r="CB64" i="6"/>
  <c r="CA64" i="6"/>
  <c r="BZ64" i="6"/>
  <c r="BY64" i="6"/>
  <c r="BW64" i="6"/>
  <c r="BV64" i="6"/>
  <c r="BU64" i="6"/>
  <c r="BT64" i="6"/>
  <c r="BR64" i="6"/>
  <c r="BQ64" i="6"/>
  <c r="BP64" i="6"/>
  <c r="BO64" i="6"/>
  <c r="AY64" i="6" s="1"/>
  <c r="AT64" i="6"/>
  <c r="AO64" i="6"/>
  <c r="AJ64" i="6"/>
  <c r="AE64" i="6"/>
  <c r="Z64" i="6"/>
  <c r="U64" i="6"/>
  <c r="P64" i="6"/>
  <c r="K64" i="6"/>
  <c r="DA63" i="6"/>
  <c r="CZ63" i="6"/>
  <c r="CY63" i="6"/>
  <c r="CX63" i="6"/>
  <c r="CV63" i="6"/>
  <c r="CU63" i="6"/>
  <c r="CT63" i="6"/>
  <c r="CS63" i="6"/>
  <c r="CQ63" i="6"/>
  <c r="CP63" i="6"/>
  <c r="CO63" i="6"/>
  <c r="CN63" i="6"/>
  <c r="CL63" i="6"/>
  <c r="CK63" i="6"/>
  <c r="CJ63" i="6"/>
  <c r="CI63" i="6"/>
  <c r="CG63" i="6"/>
  <c r="CF63" i="6"/>
  <c r="CE63" i="6"/>
  <c r="CD63" i="6"/>
  <c r="CB63" i="6"/>
  <c r="CA63" i="6"/>
  <c r="BZ63" i="6"/>
  <c r="BY63" i="6"/>
  <c r="BW63" i="6"/>
  <c r="BV63" i="6"/>
  <c r="BU63" i="6"/>
  <c r="BT63" i="6"/>
  <c r="BR63" i="6"/>
  <c r="BQ63" i="6"/>
  <c r="AY63" i="6" s="1"/>
  <c r="BP63" i="6"/>
  <c r="BO63" i="6"/>
  <c r="AT63" i="6"/>
  <c r="AO63" i="6"/>
  <c r="AJ63" i="6"/>
  <c r="AE63" i="6"/>
  <c r="Z63" i="6"/>
  <c r="U63" i="6"/>
  <c r="P63" i="6"/>
  <c r="K63" i="6"/>
  <c r="DA62" i="6"/>
  <c r="CZ62" i="6"/>
  <c r="CY62" i="6"/>
  <c r="CX62" i="6"/>
  <c r="CV62" i="6"/>
  <c r="CU62" i="6"/>
  <c r="CT62" i="6"/>
  <c r="CS62" i="6"/>
  <c r="CQ62" i="6"/>
  <c r="CP62" i="6"/>
  <c r="CO62" i="6"/>
  <c r="CN62" i="6"/>
  <c r="CL62" i="6"/>
  <c r="CK62" i="6"/>
  <c r="CJ62" i="6"/>
  <c r="CI62" i="6"/>
  <c r="CG62" i="6"/>
  <c r="CF62" i="6"/>
  <c r="CE62" i="6"/>
  <c r="CD62" i="6"/>
  <c r="CB62" i="6"/>
  <c r="CA62" i="6"/>
  <c r="BZ62" i="6"/>
  <c r="BY62" i="6"/>
  <c r="BW62" i="6"/>
  <c r="BV62" i="6"/>
  <c r="BU62" i="6"/>
  <c r="BT62" i="6"/>
  <c r="BR62" i="6"/>
  <c r="BQ62" i="6"/>
  <c r="BP62" i="6"/>
  <c r="AY62" i="6" s="1"/>
  <c r="BO62" i="6"/>
  <c r="AT62" i="6"/>
  <c r="AO62" i="6"/>
  <c r="AJ62" i="6"/>
  <c r="AE62" i="6"/>
  <c r="Z62" i="6"/>
  <c r="U62" i="6"/>
  <c r="P62" i="6"/>
  <c r="K62" i="6"/>
  <c r="DA61" i="6"/>
  <c r="CZ61" i="6"/>
  <c r="CY61" i="6"/>
  <c r="CX61" i="6"/>
  <c r="CV61" i="6"/>
  <c r="CU61" i="6"/>
  <c r="CT61" i="6"/>
  <c r="CS61" i="6"/>
  <c r="CQ61" i="6"/>
  <c r="CP61" i="6"/>
  <c r="CO61" i="6"/>
  <c r="CN61" i="6"/>
  <c r="CL61" i="6"/>
  <c r="CK61" i="6"/>
  <c r="CJ61" i="6"/>
  <c r="CI61" i="6"/>
  <c r="CG61" i="6"/>
  <c r="CF61" i="6"/>
  <c r="CE61" i="6"/>
  <c r="CD61" i="6"/>
  <c r="CB61" i="6"/>
  <c r="CA61" i="6"/>
  <c r="BZ61" i="6"/>
  <c r="BY61" i="6"/>
  <c r="BW61" i="6"/>
  <c r="BV61" i="6"/>
  <c r="BU61" i="6"/>
  <c r="BT61" i="6"/>
  <c r="BR61" i="6"/>
  <c r="BQ61" i="6"/>
  <c r="BP61" i="6"/>
  <c r="BO61" i="6"/>
  <c r="AY61" i="6" s="1"/>
  <c r="AT61" i="6"/>
  <c r="AO61" i="6"/>
  <c r="AJ61" i="6"/>
  <c r="AE61" i="6"/>
  <c r="Z61" i="6"/>
  <c r="U61" i="6"/>
  <c r="P61" i="6"/>
  <c r="K61" i="6"/>
  <c r="DA60" i="6"/>
  <c r="CZ60" i="6"/>
  <c r="CY60" i="6"/>
  <c r="CX60" i="6"/>
  <c r="CV60" i="6"/>
  <c r="CU60" i="6"/>
  <c r="CT60" i="6"/>
  <c r="CS60" i="6"/>
  <c r="CQ60" i="6"/>
  <c r="CP60" i="6"/>
  <c r="CO60" i="6"/>
  <c r="CN60" i="6"/>
  <c r="CL60" i="6"/>
  <c r="CK60" i="6"/>
  <c r="CJ60" i="6"/>
  <c r="CI60" i="6"/>
  <c r="CG60" i="6"/>
  <c r="CF60" i="6"/>
  <c r="CE60" i="6"/>
  <c r="CD60" i="6"/>
  <c r="CB60" i="6"/>
  <c r="CA60" i="6"/>
  <c r="BZ60" i="6"/>
  <c r="BY60" i="6"/>
  <c r="BW60" i="6"/>
  <c r="BV60" i="6"/>
  <c r="BU60" i="6"/>
  <c r="BT60" i="6"/>
  <c r="BR60" i="6"/>
  <c r="BQ60" i="6"/>
  <c r="BP60" i="6"/>
  <c r="BO60" i="6"/>
  <c r="AY60" i="6" s="1"/>
  <c r="AT60" i="6"/>
  <c r="AO60" i="6"/>
  <c r="AJ60" i="6"/>
  <c r="AE60" i="6"/>
  <c r="Z60" i="6"/>
  <c r="U60" i="6"/>
  <c r="P60" i="6"/>
  <c r="K60" i="6"/>
  <c r="DA59" i="6"/>
  <c r="CZ59" i="6"/>
  <c r="CY59" i="6"/>
  <c r="CX59" i="6"/>
  <c r="CV59" i="6"/>
  <c r="CU59" i="6"/>
  <c r="CT59" i="6"/>
  <c r="CS59" i="6"/>
  <c r="CQ59" i="6"/>
  <c r="CP59" i="6"/>
  <c r="CO59" i="6"/>
  <c r="CN59" i="6"/>
  <c r="CL59" i="6"/>
  <c r="CK59" i="6"/>
  <c r="CJ59" i="6"/>
  <c r="CI59" i="6"/>
  <c r="CG59" i="6"/>
  <c r="CF59" i="6"/>
  <c r="CE59" i="6"/>
  <c r="CD59" i="6"/>
  <c r="CB59" i="6"/>
  <c r="CA59" i="6"/>
  <c r="BZ59" i="6"/>
  <c r="BY59" i="6"/>
  <c r="BW59" i="6"/>
  <c r="BV59" i="6"/>
  <c r="BU59" i="6"/>
  <c r="BT59" i="6"/>
  <c r="BR59" i="6"/>
  <c r="BQ59" i="6"/>
  <c r="BP59" i="6"/>
  <c r="BO59" i="6"/>
  <c r="AY59" i="6"/>
  <c r="AT59" i="6"/>
  <c r="AO59" i="6"/>
  <c r="AJ59" i="6"/>
  <c r="AE59" i="6"/>
  <c r="Z59" i="6"/>
  <c r="U59" i="6"/>
  <c r="P59" i="6"/>
  <c r="K59" i="6"/>
  <c r="DA58" i="6"/>
  <c r="CZ58" i="6"/>
  <c r="CY58" i="6"/>
  <c r="CX58" i="6"/>
  <c r="CV58" i="6"/>
  <c r="CU58" i="6"/>
  <c r="CT58" i="6"/>
  <c r="CS58" i="6"/>
  <c r="CQ58" i="6"/>
  <c r="CP58" i="6"/>
  <c r="CO58" i="6"/>
  <c r="CN58" i="6"/>
  <c r="CL58" i="6"/>
  <c r="CK58" i="6"/>
  <c r="CJ58" i="6"/>
  <c r="CI58" i="6"/>
  <c r="CG58" i="6"/>
  <c r="CF58" i="6"/>
  <c r="CE58" i="6"/>
  <c r="CD58" i="6"/>
  <c r="CB58" i="6"/>
  <c r="CA58" i="6"/>
  <c r="BZ58" i="6"/>
  <c r="BY58" i="6"/>
  <c r="BW58" i="6"/>
  <c r="BV58" i="6"/>
  <c r="BU58" i="6"/>
  <c r="BT58" i="6"/>
  <c r="BR58" i="6"/>
  <c r="BQ58" i="6"/>
  <c r="BP58" i="6"/>
  <c r="AY58" i="6" s="1"/>
  <c r="BO58" i="6"/>
  <c r="AT58" i="6"/>
  <c r="AO58" i="6"/>
  <c r="AJ58" i="6"/>
  <c r="AE58" i="6"/>
  <c r="Z58" i="6"/>
  <c r="U58" i="6"/>
  <c r="P58" i="6"/>
  <c r="K58" i="6"/>
  <c r="DA57" i="6"/>
  <c r="CZ57" i="6"/>
  <c r="CY57" i="6"/>
  <c r="CX57" i="6"/>
  <c r="CV57" i="6"/>
  <c r="CU57" i="6"/>
  <c r="CT57" i="6"/>
  <c r="CS57" i="6"/>
  <c r="CQ57" i="6"/>
  <c r="CP57" i="6"/>
  <c r="CO57" i="6"/>
  <c r="CN57" i="6"/>
  <c r="CL57" i="6"/>
  <c r="CK57" i="6"/>
  <c r="CJ57" i="6"/>
  <c r="CI57" i="6"/>
  <c r="CG57" i="6"/>
  <c r="CF57" i="6"/>
  <c r="CE57" i="6"/>
  <c r="CD57" i="6"/>
  <c r="CB57" i="6"/>
  <c r="CA57" i="6"/>
  <c r="BZ57" i="6"/>
  <c r="BY57" i="6"/>
  <c r="BW57" i="6"/>
  <c r="BV57" i="6"/>
  <c r="BU57" i="6"/>
  <c r="BT57" i="6"/>
  <c r="BR57" i="6"/>
  <c r="BQ57" i="6"/>
  <c r="BP57" i="6"/>
  <c r="BO57" i="6"/>
  <c r="AY57" i="6" s="1"/>
  <c r="AT57" i="6"/>
  <c r="AO57" i="6"/>
  <c r="AJ57" i="6"/>
  <c r="AE57" i="6"/>
  <c r="Z57" i="6"/>
  <c r="U57" i="6"/>
  <c r="P57" i="6"/>
  <c r="K57" i="6"/>
  <c r="DA56" i="6"/>
  <c r="CZ56" i="6"/>
  <c r="CY56" i="6"/>
  <c r="CX56" i="6"/>
  <c r="CV56" i="6"/>
  <c r="CU56" i="6"/>
  <c r="CT56" i="6"/>
  <c r="CS56" i="6"/>
  <c r="CQ56" i="6"/>
  <c r="CP56" i="6"/>
  <c r="CO56" i="6"/>
  <c r="CN56" i="6"/>
  <c r="CL56" i="6"/>
  <c r="CK56" i="6"/>
  <c r="CJ56" i="6"/>
  <c r="CI56" i="6"/>
  <c r="CG56" i="6"/>
  <c r="CF56" i="6"/>
  <c r="CE56" i="6"/>
  <c r="CD56" i="6"/>
  <c r="CB56" i="6"/>
  <c r="CA56" i="6"/>
  <c r="BZ56" i="6"/>
  <c r="BY56" i="6"/>
  <c r="BW56" i="6"/>
  <c r="BV56" i="6"/>
  <c r="BU56" i="6"/>
  <c r="BT56" i="6"/>
  <c r="BR56" i="6"/>
  <c r="BQ56" i="6"/>
  <c r="BP56" i="6"/>
  <c r="BO56" i="6"/>
  <c r="BB56" i="6"/>
  <c r="BB57" i="6" s="1"/>
  <c r="BB58" i="6" s="1"/>
  <c r="BB59" i="6" s="1"/>
  <c r="BB60" i="6" s="1"/>
  <c r="BB61" i="6" s="1"/>
  <c r="BB62" i="6" s="1"/>
  <c r="BB63" i="6" s="1"/>
  <c r="BB64" i="6" s="1"/>
  <c r="BB65" i="6" s="1"/>
  <c r="BB66" i="6" s="1"/>
  <c r="BB67" i="6" s="1"/>
  <c r="BB68" i="6" s="1"/>
  <c r="BB69" i="6" s="1"/>
  <c r="BB70" i="6" s="1"/>
  <c r="BB71" i="6" s="1"/>
  <c r="BB72" i="6" s="1"/>
  <c r="BB73" i="6" s="1"/>
  <c r="BB74" i="6" s="1"/>
  <c r="BB75" i="6" s="1"/>
  <c r="BB76" i="6" s="1"/>
  <c r="BB77" i="6" s="1"/>
  <c r="BB78" i="6" s="1"/>
  <c r="BB79" i="6" s="1"/>
  <c r="BB80" i="6" s="1"/>
  <c r="BB81" i="6" s="1"/>
  <c r="BB82" i="6" s="1"/>
  <c r="BB83" i="6" s="1"/>
  <c r="BB84" i="6" s="1"/>
  <c r="BB85" i="6" s="1"/>
  <c r="BB86" i="6" s="1"/>
  <c r="BB87" i="6" s="1"/>
  <c r="BB88" i="6" s="1"/>
  <c r="AT56" i="6"/>
  <c r="AO56" i="6"/>
  <c r="AJ56" i="6"/>
  <c r="AE56" i="6"/>
  <c r="Z56" i="6"/>
  <c r="U56" i="6"/>
  <c r="P56" i="6"/>
  <c r="K56" i="6"/>
  <c r="DA55" i="6"/>
  <c r="CZ55" i="6"/>
  <c r="CY55" i="6"/>
  <c r="CX55" i="6"/>
  <c r="CV55" i="6"/>
  <c r="CU55" i="6"/>
  <c r="CT55" i="6"/>
  <c r="CS55" i="6"/>
  <c r="CQ55" i="6"/>
  <c r="CP55" i="6"/>
  <c r="CO55" i="6"/>
  <c r="CN55" i="6"/>
  <c r="CL55" i="6"/>
  <c r="CK55" i="6"/>
  <c r="CJ55" i="6"/>
  <c r="CI55" i="6"/>
  <c r="CG55" i="6"/>
  <c r="CF55" i="6"/>
  <c r="CE55" i="6"/>
  <c r="CD55" i="6"/>
  <c r="CB55" i="6"/>
  <c r="CA55" i="6"/>
  <c r="BZ55" i="6"/>
  <c r="BY55" i="6"/>
  <c r="BW55" i="6"/>
  <c r="BV55" i="6"/>
  <c r="BU55" i="6"/>
  <c r="BT55" i="6"/>
  <c r="BR55" i="6"/>
  <c r="BQ55" i="6"/>
  <c r="BP55" i="6"/>
  <c r="BO55" i="6"/>
  <c r="AY55" i="6"/>
  <c r="AT55" i="6"/>
  <c r="AO55" i="6"/>
  <c r="AJ55" i="6"/>
  <c r="AE55" i="6"/>
  <c r="Z55" i="6"/>
  <c r="U55" i="6"/>
  <c r="P55" i="6"/>
  <c r="K55" i="6"/>
  <c r="DA54" i="6"/>
  <c r="CZ54" i="6"/>
  <c r="CY54" i="6"/>
  <c r="CX54" i="6"/>
  <c r="CV54" i="6"/>
  <c r="CU54" i="6"/>
  <c r="CT54" i="6"/>
  <c r="CS54" i="6"/>
  <c r="CQ54" i="6"/>
  <c r="CP54" i="6"/>
  <c r="CO54" i="6"/>
  <c r="CN54" i="6"/>
  <c r="CL54" i="6"/>
  <c r="CK54" i="6"/>
  <c r="CJ54" i="6"/>
  <c r="CI54" i="6"/>
  <c r="CG54" i="6"/>
  <c r="CF54" i="6"/>
  <c r="CE54" i="6"/>
  <c r="CD54" i="6"/>
  <c r="CB54" i="6"/>
  <c r="CA54" i="6"/>
  <c r="BZ54" i="6"/>
  <c r="BY54" i="6"/>
  <c r="BW54" i="6"/>
  <c r="BV54" i="6"/>
  <c r="BU54" i="6"/>
  <c r="BT54" i="6"/>
  <c r="BR54" i="6"/>
  <c r="BQ54" i="6"/>
  <c r="BP54" i="6"/>
  <c r="AY54" i="6" s="1"/>
  <c r="BO54" i="6"/>
  <c r="AT54" i="6"/>
  <c r="AO54" i="6"/>
  <c r="AJ54" i="6"/>
  <c r="AE54" i="6"/>
  <c r="Z54" i="6"/>
  <c r="U54" i="6"/>
  <c r="P54" i="6"/>
  <c r="K54" i="6"/>
  <c r="DA53" i="6"/>
  <c r="CZ53" i="6"/>
  <c r="CY53" i="6"/>
  <c r="CX53" i="6"/>
  <c r="CV53" i="6"/>
  <c r="CU53" i="6"/>
  <c r="CT53" i="6"/>
  <c r="CS53" i="6"/>
  <c r="CQ53" i="6"/>
  <c r="CP53" i="6"/>
  <c r="CO53" i="6"/>
  <c r="CN53" i="6"/>
  <c r="CL53" i="6"/>
  <c r="CK53" i="6"/>
  <c r="CJ53" i="6"/>
  <c r="CI53" i="6"/>
  <c r="CG53" i="6"/>
  <c r="CF53" i="6"/>
  <c r="CE53" i="6"/>
  <c r="CD53" i="6"/>
  <c r="CB53" i="6"/>
  <c r="CA53" i="6"/>
  <c r="BZ53" i="6"/>
  <c r="BY53" i="6"/>
  <c r="BW53" i="6"/>
  <c r="BV53" i="6"/>
  <c r="BU53" i="6"/>
  <c r="BT53" i="6"/>
  <c r="BR53" i="6"/>
  <c r="BQ53" i="6"/>
  <c r="BP53" i="6"/>
  <c r="BO53" i="6"/>
  <c r="AY53" i="6" s="1"/>
  <c r="AT53" i="6"/>
  <c r="AO53" i="6"/>
  <c r="AJ53" i="6"/>
  <c r="AE53" i="6"/>
  <c r="Z53" i="6"/>
  <c r="U53" i="6"/>
  <c r="P53" i="6"/>
  <c r="K53" i="6"/>
  <c r="DA52" i="6"/>
  <c r="CZ52" i="6"/>
  <c r="CY52" i="6"/>
  <c r="CX52" i="6"/>
  <c r="CV52" i="6"/>
  <c r="CU52" i="6"/>
  <c r="CT52" i="6"/>
  <c r="CS52" i="6"/>
  <c r="CQ52" i="6"/>
  <c r="CP52" i="6"/>
  <c r="CO52" i="6"/>
  <c r="CN52" i="6"/>
  <c r="CL52" i="6"/>
  <c r="CK52" i="6"/>
  <c r="CJ52" i="6"/>
  <c r="CI52" i="6"/>
  <c r="CG52" i="6"/>
  <c r="CF52" i="6"/>
  <c r="CE52" i="6"/>
  <c r="CD52" i="6"/>
  <c r="CB52" i="6"/>
  <c r="CA52" i="6"/>
  <c r="BZ52" i="6"/>
  <c r="BY52" i="6"/>
  <c r="BW52" i="6"/>
  <c r="BV52" i="6"/>
  <c r="BU52" i="6"/>
  <c r="BT52" i="6"/>
  <c r="BR52" i="6"/>
  <c r="BQ52" i="6"/>
  <c r="BP52" i="6"/>
  <c r="BO52" i="6"/>
  <c r="AY52" i="6" s="1"/>
  <c r="BB52" i="6"/>
  <c r="BB53" i="6" s="1"/>
  <c r="BB54" i="6" s="1"/>
  <c r="BB55" i="6" s="1"/>
  <c r="AT52" i="6"/>
  <c r="AO52" i="6"/>
  <c r="AJ52" i="6"/>
  <c r="AE52" i="6"/>
  <c r="Z52" i="6"/>
  <c r="U52" i="6"/>
  <c r="P52" i="6"/>
  <c r="K52" i="6"/>
  <c r="DA51" i="6"/>
  <c r="CZ51" i="6"/>
  <c r="CY51" i="6"/>
  <c r="CX51" i="6"/>
  <c r="CV51" i="6"/>
  <c r="CU51" i="6"/>
  <c r="CT51" i="6"/>
  <c r="CS51" i="6"/>
  <c r="CQ51" i="6"/>
  <c r="CP51" i="6"/>
  <c r="CO51" i="6"/>
  <c r="CN51" i="6"/>
  <c r="CL51" i="6"/>
  <c r="CK51" i="6"/>
  <c r="CJ51" i="6"/>
  <c r="CI51" i="6"/>
  <c r="CG51" i="6"/>
  <c r="CF51" i="6"/>
  <c r="CE51" i="6"/>
  <c r="CD51" i="6"/>
  <c r="CB51" i="6"/>
  <c r="CA51" i="6"/>
  <c r="BZ51" i="6"/>
  <c r="BY51" i="6"/>
  <c r="BW51" i="6"/>
  <c r="BV51" i="6"/>
  <c r="BU51" i="6"/>
  <c r="BT51" i="6"/>
  <c r="BR51" i="6"/>
  <c r="BQ51" i="6"/>
  <c r="BP51" i="6"/>
  <c r="BO51" i="6"/>
  <c r="BB51" i="6"/>
  <c r="AY51" i="6"/>
  <c r="AT51" i="6"/>
  <c r="AO51" i="6"/>
  <c r="AJ51" i="6"/>
  <c r="AE51" i="6"/>
  <c r="Z51" i="6"/>
  <c r="U51" i="6"/>
  <c r="P51" i="6"/>
  <c r="K51" i="6"/>
  <c r="B51" i="6"/>
  <c r="B52" i="6" s="1"/>
  <c r="B53" i="6" s="1"/>
  <c r="B54" i="6" s="1"/>
  <c r="B55" i="6" s="1"/>
  <c r="B56" i="6" s="1"/>
  <c r="B57" i="6" s="1"/>
  <c r="B58" i="6" s="1"/>
  <c r="B59" i="6" s="1"/>
  <c r="B60" i="6" s="1"/>
  <c r="B61" i="6" s="1"/>
  <c r="B62" i="6" s="1"/>
  <c r="B63" i="6" s="1"/>
  <c r="B64" i="6" s="1"/>
  <c r="B65" i="6" s="1"/>
  <c r="B66" i="6" s="1"/>
  <c r="B67" i="6" s="1"/>
  <c r="B68" i="6" s="1"/>
  <c r="B69" i="6" s="1"/>
  <c r="B70" i="6" s="1"/>
  <c r="B71" i="6" s="1"/>
  <c r="B72" i="6" s="1"/>
  <c r="B73" i="6" s="1"/>
  <c r="B74" i="6" s="1"/>
  <c r="B75" i="6" s="1"/>
  <c r="B76" i="6" s="1"/>
  <c r="B77" i="6" s="1"/>
  <c r="B78" i="6" s="1"/>
  <c r="B79" i="6" s="1"/>
  <c r="B80" i="6" s="1"/>
  <c r="B81" i="6" s="1"/>
  <c r="B82" i="6" s="1"/>
  <c r="B83" i="6" s="1"/>
  <c r="B84" i="6" s="1"/>
  <c r="B85" i="6" s="1"/>
  <c r="B86" i="6" s="1"/>
  <c r="B87" i="6" s="1"/>
  <c r="B88" i="6" s="1"/>
  <c r="B126" i="6" s="1"/>
  <c r="DA50" i="6"/>
  <c r="CZ50" i="6"/>
  <c r="CY50" i="6"/>
  <c r="CX50" i="6"/>
  <c r="CV50" i="6"/>
  <c r="CU50" i="6"/>
  <c r="CT50" i="6"/>
  <c r="CS50" i="6"/>
  <c r="CQ50" i="6"/>
  <c r="CP50" i="6"/>
  <c r="CO50" i="6"/>
  <c r="CN50" i="6"/>
  <c r="CL50" i="6"/>
  <c r="CK50" i="6"/>
  <c r="CJ50" i="6"/>
  <c r="CI50" i="6"/>
  <c r="CG50" i="6"/>
  <c r="CF50" i="6"/>
  <c r="CE50" i="6"/>
  <c r="CD50" i="6"/>
  <c r="CB50" i="6"/>
  <c r="CA50" i="6"/>
  <c r="BZ50" i="6"/>
  <c r="BY50" i="6"/>
  <c r="BW50" i="6"/>
  <c r="BV50" i="6"/>
  <c r="BU50" i="6"/>
  <c r="BT50" i="6"/>
  <c r="BR50" i="6"/>
  <c r="BQ50" i="6"/>
  <c r="BP50" i="6"/>
  <c r="AY50" i="6" s="1"/>
  <c r="BO50" i="6"/>
  <c r="AT50" i="6"/>
  <c r="AO50" i="6"/>
  <c r="AJ50" i="6"/>
  <c r="AE50" i="6"/>
  <c r="Z50" i="6"/>
  <c r="U50" i="6"/>
  <c r="P50" i="6"/>
  <c r="K50" i="6"/>
  <c r="AS47" i="6"/>
  <c r="AR47" i="6"/>
  <c r="AQ47" i="6"/>
  <c r="AP47" i="6"/>
  <c r="AT47" i="6" s="1"/>
  <c r="AN47" i="6"/>
  <c r="AM47" i="6"/>
  <c r="AL47" i="6"/>
  <c r="AK47" i="6"/>
  <c r="AI47" i="6"/>
  <c r="AH47" i="6"/>
  <c r="AG47" i="6"/>
  <c r="AF47" i="6"/>
  <c r="AD47" i="6"/>
  <c r="AC47" i="6"/>
  <c r="AB47" i="6"/>
  <c r="AA47" i="6"/>
  <c r="Y47" i="6"/>
  <c r="X47" i="6"/>
  <c r="W47" i="6"/>
  <c r="V47" i="6"/>
  <c r="Z47" i="6" s="1"/>
  <c r="T47" i="6"/>
  <c r="S47" i="6"/>
  <c r="R47" i="6"/>
  <c r="Q47" i="6"/>
  <c r="U47" i="6" s="1"/>
  <c r="O47" i="6"/>
  <c r="N47" i="6"/>
  <c r="M47" i="6"/>
  <c r="L47" i="6"/>
  <c r="P47" i="6" s="1"/>
  <c r="J47" i="6"/>
  <c r="I47" i="6"/>
  <c r="H47" i="6"/>
  <c r="G47" i="6"/>
  <c r="K47" i="6" s="1"/>
  <c r="DA46" i="6"/>
  <c r="CZ46" i="6"/>
  <c r="CY46" i="6"/>
  <c r="CX46" i="6"/>
  <c r="CV46" i="6"/>
  <c r="CU46" i="6"/>
  <c r="CT46" i="6"/>
  <c r="CS46" i="6"/>
  <c r="CQ46" i="6"/>
  <c r="CP46" i="6"/>
  <c r="CO46" i="6"/>
  <c r="CN46" i="6"/>
  <c r="CL46" i="6"/>
  <c r="CK46" i="6"/>
  <c r="CJ46" i="6"/>
  <c r="CI46" i="6"/>
  <c r="CG46" i="6"/>
  <c r="CF46" i="6"/>
  <c r="CE46" i="6"/>
  <c r="CD46" i="6"/>
  <c r="CB46" i="6"/>
  <c r="CA46" i="6"/>
  <c r="BZ46" i="6"/>
  <c r="BY46" i="6"/>
  <c r="BW46" i="6"/>
  <c r="BV46" i="6"/>
  <c r="BU46" i="6"/>
  <c r="BT46" i="6"/>
  <c r="BR46" i="6"/>
  <c r="BQ46" i="6"/>
  <c r="BP46" i="6"/>
  <c r="BO46" i="6"/>
  <c r="AY46" i="6" s="1"/>
  <c r="BM46" i="6"/>
  <c r="AT46" i="6"/>
  <c r="AO46" i="6"/>
  <c r="AJ46" i="6"/>
  <c r="AE46" i="6"/>
  <c r="Z46" i="6"/>
  <c r="U46" i="6"/>
  <c r="P46" i="6"/>
  <c r="K46" i="6"/>
  <c r="DA45" i="6"/>
  <c r="CZ45" i="6"/>
  <c r="CY45" i="6"/>
  <c r="CX45" i="6"/>
  <c r="CV45" i="6"/>
  <c r="CU45" i="6"/>
  <c r="CT45" i="6"/>
  <c r="CS45" i="6"/>
  <c r="CQ45" i="6"/>
  <c r="CP45" i="6"/>
  <c r="CO45" i="6"/>
  <c r="CN45" i="6"/>
  <c r="CL45" i="6"/>
  <c r="CK45" i="6"/>
  <c r="CJ45" i="6"/>
  <c r="CI45" i="6"/>
  <c r="CG45" i="6"/>
  <c r="CF45" i="6"/>
  <c r="CE45" i="6"/>
  <c r="CD45" i="6"/>
  <c r="CB45" i="6"/>
  <c r="CA45" i="6"/>
  <c r="BZ45" i="6"/>
  <c r="BY45" i="6"/>
  <c r="BW45" i="6"/>
  <c r="BV45" i="6"/>
  <c r="BU45" i="6"/>
  <c r="BT45" i="6"/>
  <c r="BR45" i="6"/>
  <c r="BQ45" i="6"/>
  <c r="BP45" i="6"/>
  <c r="BO45" i="6"/>
  <c r="AT45" i="6"/>
  <c r="AO45" i="6"/>
  <c r="AJ45" i="6"/>
  <c r="AE45" i="6"/>
  <c r="Z45" i="6"/>
  <c r="U45" i="6"/>
  <c r="P45" i="6"/>
  <c r="BM45" i="6" s="1"/>
  <c r="K45" i="6"/>
  <c r="DA44" i="6"/>
  <c r="CZ44" i="6"/>
  <c r="CY44" i="6"/>
  <c r="CX44" i="6"/>
  <c r="CV44" i="6"/>
  <c r="CU44" i="6"/>
  <c r="CT44" i="6"/>
  <c r="CS44" i="6"/>
  <c r="CQ44" i="6"/>
  <c r="CP44" i="6"/>
  <c r="CO44" i="6"/>
  <c r="CN44" i="6"/>
  <c r="CL44" i="6"/>
  <c r="CK44" i="6"/>
  <c r="CJ44" i="6"/>
  <c r="CI44" i="6"/>
  <c r="CG44" i="6"/>
  <c r="CF44" i="6"/>
  <c r="CE44" i="6"/>
  <c r="CD44" i="6"/>
  <c r="CB44" i="6"/>
  <c r="CA44" i="6"/>
  <c r="BZ44" i="6"/>
  <c r="BY44" i="6"/>
  <c r="BW44" i="6"/>
  <c r="BV44" i="6"/>
  <c r="BU44" i="6"/>
  <c r="BT44" i="6"/>
  <c r="BR44" i="6"/>
  <c r="BQ44" i="6"/>
  <c r="BP44" i="6"/>
  <c r="AY44" i="6" s="1"/>
  <c r="BO44" i="6"/>
  <c r="AT44" i="6"/>
  <c r="AO44" i="6"/>
  <c r="AJ44" i="6"/>
  <c r="AE44" i="6"/>
  <c r="Z44" i="6"/>
  <c r="U44" i="6"/>
  <c r="P44" i="6"/>
  <c r="K44" i="6"/>
  <c r="BM44" i="6" s="1"/>
  <c r="DA43" i="6"/>
  <c r="CZ43" i="6"/>
  <c r="CY43" i="6"/>
  <c r="CX43" i="6"/>
  <c r="CV43" i="6"/>
  <c r="CU43" i="6"/>
  <c r="CT43" i="6"/>
  <c r="CS43" i="6"/>
  <c r="CQ43" i="6"/>
  <c r="CP43" i="6"/>
  <c r="CO43" i="6"/>
  <c r="CN43" i="6"/>
  <c r="CL43" i="6"/>
  <c r="CK43" i="6"/>
  <c r="CJ43" i="6"/>
  <c r="CI43" i="6"/>
  <c r="CG43" i="6"/>
  <c r="CF43" i="6"/>
  <c r="CE43" i="6"/>
  <c r="CD43" i="6"/>
  <c r="CB43" i="6"/>
  <c r="CA43" i="6"/>
  <c r="BZ43" i="6"/>
  <c r="BY43" i="6"/>
  <c r="BW43" i="6"/>
  <c r="BV43" i="6"/>
  <c r="BU43" i="6"/>
  <c r="BT43" i="6"/>
  <c r="BR43" i="6"/>
  <c r="BQ43" i="6"/>
  <c r="BP43" i="6"/>
  <c r="BO43" i="6"/>
  <c r="AT43" i="6"/>
  <c r="AO43" i="6"/>
  <c r="AJ43" i="6"/>
  <c r="AE43" i="6"/>
  <c r="Z43" i="6"/>
  <c r="U43" i="6"/>
  <c r="P43" i="6"/>
  <c r="K43" i="6"/>
  <c r="DA42" i="6"/>
  <c r="CZ42" i="6"/>
  <c r="CY42" i="6"/>
  <c r="CX42" i="6"/>
  <c r="CV42" i="6"/>
  <c r="CU42" i="6"/>
  <c r="CT42" i="6"/>
  <c r="CS42" i="6"/>
  <c r="CQ42" i="6"/>
  <c r="CP42" i="6"/>
  <c r="CO42" i="6"/>
  <c r="CN42" i="6"/>
  <c r="CL42" i="6"/>
  <c r="CK42" i="6"/>
  <c r="CJ42" i="6"/>
  <c r="CI42" i="6"/>
  <c r="CG42" i="6"/>
  <c r="CF42" i="6"/>
  <c r="CE42" i="6"/>
  <c r="CD42" i="6"/>
  <c r="CB42" i="6"/>
  <c r="CA42" i="6"/>
  <c r="BZ42" i="6"/>
  <c r="BY42" i="6"/>
  <c r="BW42" i="6"/>
  <c r="BV42" i="6"/>
  <c r="BU42" i="6"/>
  <c r="BT42" i="6"/>
  <c r="BR42" i="6"/>
  <c r="BQ42" i="6"/>
  <c r="BP42" i="6"/>
  <c r="BO42" i="6"/>
  <c r="BM42" i="6"/>
  <c r="AT42" i="6"/>
  <c r="AO42" i="6"/>
  <c r="AJ42" i="6"/>
  <c r="AE42" i="6"/>
  <c r="Z42" i="6"/>
  <c r="U42" i="6"/>
  <c r="P42" i="6"/>
  <c r="K42" i="6"/>
  <c r="DA41" i="6"/>
  <c r="CZ41" i="6"/>
  <c r="CY41" i="6"/>
  <c r="CX41" i="6"/>
  <c r="CV41" i="6"/>
  <c r="CU41" i="6"/>
  <c r="CT41" i="6"/>
  <c r="CS41" i="6"/>
  <c r="CQ41" i="6"/>
  <c r="CP41" i="6"/>
  <c r="CO41" i="6"/>
  <c r="CN41" i="6"/>
  <c r="CL41" i="6"/>
  <c r="CK41" i="6"/>
  <c r="CJ41" i="6"/>
  <c r="CI41" i="6"/>
  <c r="CG41" i="6"/>
  <c r="CF41" i="6"/>
  <c r="CE41" i="6"/>
  <c r="CD41" i="6"/>
  <c r="CB41" i="6"/>
  <c r="CA41" i="6"/>
  <c r="BZ41" i="6"/>
  <c r="BY41" i="6"/>
  <c r="BW41" i="6"/>
  <c r="BV41" i="6"/>
  <c r="BU41" i="6"/>
  <c r="BT41" i="6"/>
  <c r="BR41" i="6"/>
  <c r="BQ41" i="6"/>
  <c r="BP41" i="6"/>
  <c r="BO41" i="6"/>
  <c r="AT41" i="6"/>
  <c r="AO41" i="6"/>
  <c r="AJ41" i="6"/>
  <c r="AE41" i="6"/>
  <c r="Z41" i="6"/>
  <c r="U41" i="6"/>
  <c r="P41" i="6"/>
  <c r="BM41" i="6" s="1"/>
  <c r="K41" i="6"/>
  <c r="DA40" i="6"/>
  <c r="CZ40" i="6"/>
  <c r="CY40" i="6"/>
  <c r="CX40" i="6"/>
  <c r="CV40" i="6"/>
  <c r="CU40" i="6"/>
  <c r="CT40" i="6"/>
  <c r="CS40" i="6"/>
  <c r="CQ40" i="6"/>
  <c r="CP40" i="6"/>
  <c r="CO40" i="6"/>
  <c r="CN40" i="6"/>
  <c r="CL40" i="6"/>
  <c r="CK40" i="6"/>
  <c r="CJ40" i="6"/>
  <c r="CI40" i="6"/>
  <c r="CG40" i="6"/>
  <c r="CF40" i="6"/>
  <c r="CE40" i="6"/>
  <c r="CD40" i="6"/>
  <c r="CB40" i="6"/>
  <c r="CA40" i="6"/>
  <c r="BZ40" i="6"/>
  <c r="BY40" i="6"/>
  <c r="BW40" i="6"/>
  <c r="BV40" i="6"/>
  <c r="BU40" i="6"/>
  <c r="BT40" i="6"/>
  <c r="BR40" i="6"/>
  <c r="BQ40" i="6"/>
  <c r="BP40" i="6"/>
  <c r="BO40" i="6"/>
  <c r="AT40" i="6"/>
  <c r="AO40" i="6"/>
  <c r="AJ40" i="6"/>
  <c r="AE40" i="6"/>
  <c r="Z40" i="6"/>
  <c r="U40" i="6"/>
  <c r="P40" i="6"/>
  <c r="BM40" i="6" s="1"/>
  <c r="K40" i="6"/>
  <c r="DA39" i="6"/>
  <c r="CZ39" i="6"/>
  <c r="CY39" i="6"/>
  <c r="CX39" i="6"/>
  <c r="CV39" i="6"/>
  <c r="CU39" i="6"/>
  <c r="CT39" i="6"/>
  <c r="CS39" i="6"/>
  <c r="CQ39" i="6"/>
  <c r="CP39" i="6"/>
  <c r="CO39" i="6"/>
  <c r="CN39" i="6"/>
  <c r="CL39" i="6"/>
  <c r="CK39" i="6"/>
  <c r="CJ39" i="6"/>
  <c r="CI39" i="6"/>
  <c r="CG39" i="6"/>
  <c r="CF39" i="6"/>
  <c r="CE39" i="6"/>
  <c r="CD39" i="6"/>
  <c r="CB39" i="6"/>
  <c r="CA39" i="6"/>
  <c r="BZ39" i="6"/>
  <c r="BY39" i="6"/>
  <c r="BW39" i="6"/>
  <c r="BV39" i="6"/>
  <c r="BU39" i="6"/>
  <c r="BT39" i="6"/>
  <c r="BR39" i="6"/>
  <c r="BQ39" i="6"/>
  <c r="AY39" i="6" s="1"/>
  <c r="BP39" i="6"/>
  <c r="BO39" i="6"/>
  <c r="AT39" i="6"/>
  <c r="AO39" i="6"/>
  <c r="AJ39" i="6"/>
  <c r="AE39" i="6"/>
  <c r="Z39" i="6"/>
  <c r="U39" i="6"/>
  <c r="P39" i="6"/>
  <c r="BM39" i="6" s="1"/>
  <c r="K39" i="6"/>
  <c r="DA38" i="6"/>
  <c r="CZ38" i="6"/>
  <c r="CY38" i="6"/>
  <c r="CX38" i="6"/>
  <c r="CV38" i="6"/>
  <c r="CU38" i="6"/>
  <c r="CT38" i="6"/>
  <c r="CS38" i="6"/>
  <c r="CQ38" i="6"/>
  <c r="CP38" i="6"/>
  <c r="CO38" i="6"/>
  <c r="CN38" i="6"/>
  <c r="CL38" i="6"/>
  <c r="CK38" i="6"/>
  <c r="CJ38" i="6"/>
  <c r="CI38" i="6"/>
  <c r="CG38" i="6"/>
  <c r="CF38" i="6"/>
  <c r="CE38" i="6"/>
  <c r="CD38" i="6"/>
  <c r="CB38" i="6"/>
  <c r="CA38" i="6"/>
  <c r="BZ38" i="6"/>
  <c r="BY38" i="6"/>
  <c r="BW38" i="6"/>
  <c r="BV38" i="6"/>
  <c r="BU38" i="6"/>
  <c r="BT38" i="6"/>
  <c r="BR38" i="6"/>
  <c r="BQ38" i="6"/>
  <c r="BP38" i="6"/>
  <c r="BO38" i="6"/>
  <c r="AT38" i="6"/>
  <c r="AO38" i="6"/>
  <c r="AJ38" i="6"/>
  <c r="AE38" i="6"/>
  <c r="Z38" i="6"/>
  <c r="U38" i="6"/>
  <c r="P38" i="6"/>
  <c r="BM38" i="6" s="1"/>
  <c r="K38" i="6"/>
  <c r="DA37" i="6"/>
  <c r="CZ37" i="6"/>
  <c r="CY37" i="6"/>
  <c r="CX37" i="6"/>
  <c r="CV37" i="6"/>
  <c r="CU37" i="6"/>
  <c r="CT37" i="6"/>
  <c r="CS37" i="6"/>
  <c r="CQ37" i="6"/>
  <c r="CP37" i="6"/>
  <c r="CO37" i="6"/>
  <c r="CN37" i="6"/>
  <c r="CL37" i="6"/>
  <c r="CK37" i="6"/>
  <c r="CJ37" i="6"/>
  <c r="CI37" i="6"/>
  <c r="CG37" i="6"/>
  <c r="CF37" i="6"/>
  <c r="CE37" i="6"/>
  <c r="CD37" i="6"/>
  <c r="CB37" i="6"/>
  <c r="CA37" i="6"/>
  <c r="BZ37" i="6"/>
  <c r="BY37" i="6"/>
  <c r="BW37" i="6"/>
  <c r="BV37" i="6"/>
  <c r="BU37" i="6"/>
  <c r="BT37" i="6"/>
  <c r="BR37" i="6"/>
  <c r="BQ37" i="6"/>
  <c r="BP37" i="6"/>
  <c r="BO37" i="6"/>
  <c r="AT37" i="6"/>
  <c r="AO37" i="6"/>
  <c r="AJ37" i="6"/>
  <c r="AE37" i="6"/>
  <c r="Z37" i="6"/>
  <c r="U37" i="6"/>
  <c r="P37" i="6"/>
  <c r="BM37" i="6" s="1"/>
  <c r="K37" i="6"/>
  <c r="DA36" i="6"/>
  <c r="CZ36" i="6"/>
  <c r="CY36" i="6"/>
  <c r="CX36" i="6"/>
  <c r="CV36" i="6"/>
  <c r="CU36" i="6"/>
  <c r="CT36" i="6"/>
  <c r="CS36" i="6"/>
  <c r="CQ36" i="6"/>
  <c r="CP36" i="6"/>
  <c r="CO36" i="6"/>
  <c r="CN36" i="6"/>
  <c r="CL36" i="6"/>
  <c r="CK36" i="6"/>
  <c r="CJ36" i="6"/>
  <c r="CI36" i="6"/>
  <c r="CG36" i="6"/>
  <c r="CF36" i="6"/>
  <c r="CE36" i="6"/>
  <c r="CD36" i="6"/>
  <c r="CB36" i="6"/>
  <c r="CA36" i="6"/>
  <c r="BZ36" i="6"/>
  <c r="BY36" i="6"/>
  <c r="BW36" i="6"/>
  <c r="BV36" i="6"/>
  <c r="BU36" i="6"/>
  <c r="BT36" i="6"/>
  <c r="BR36" i="6"/>
  <c r="BQ36" i="6"/>
  <c r="BP36" i="6"/>
  <c r="BO36" i="6"/>
  <c r="AT36" i="6"/>
  <c r="AO36" i="6"/>
  <c r="AJ36" i="6"/>
  <c r="AE36" i="6"/>
  <c r="Z36" i="6"/>
  <c r="U36" i="6"/>
  <c r="P36" i="6"/>
  <c r="BM36" i="6" s="1"/>
  <c r="K36" i="6"/>
  <c r="DA35" i="6"/>
  <c r="CZ35" i="6"/>
  <c r="CY35" i="6"/>
  <c r="CX35" i="6"/>
  <c r="CV35" i="6"/>
  <c r="CU35" i="6"/>
  <c r="CT35" i="6"/>
  <c r="CS35" i="6"/>
  <c r="CQ35" i="6"/>
  <c r="CP35" i="6"/>
  <c r="CO35" i="6"/>
  <c r="CN35" i="6"/>
  <c r="CL35" i="6"/>
  <c r="CK35" i="6"/>
  <c r="CJ35" i="6"/>
  <c r="CI35" i="6"/>
  <c r="CG35" i="6"/>
  <c r="CF35" i="6"/>
  <c r="CE35" i="6"/>
  <c r="CD35" i="6"/>
  <c r="CB35" i="6"/>
  <c r="CA35" i="6"/>
  <c r="BZ35" i="6"/>
  <c r="BY35" i="6"/>
  <c r="BW35" i="6"/>
  <c r="BV35" i="6"/>
  <c r="BU35" i="6"/>
  <c r="BT35" i="6"/>
  <c r="BR35" i="6"/>
  <c r="BQ35" i="6"/>
  <c r="BP35" i="6"/>
  <c r="BO35" i="6"/>
  <c r="BM35" i="6"/>
  <c r="AT35" i="6"/>
  <c r="AO35" i="6"/>
  <c r="AJ35" i="6"/>
  <c r="AE35" i="6"/>
  <c r="Z35" i="6"/>
  <c r="U35" i="6"/>
  <c r="P35" i="6"/>
  <c r="K35" i="6"/>
  <c r="DA34" i="6"/>
  <c r="CZ34" i="6"/>
  <c r="CY34" i="6"/>
  <c r="CX34" i="6"/>
  <c r="CV34" i="6"/>
  <c r="CU34" i="6"/>
  <c r="CT34" i="6"/>
  <c r="CS34" i="6"/>
  <c r="CQ34" i="6"/>
  <c r="CP34" i="6"/>
  <c r="CO34" i="6"/>
  <c r="CN34" i="6"/>
  <c r="CL34" i="6"/>
  <c r="CK34" i="6"/>
  <c r="CJ34" i="6"/>
  <c r="CI34" i="6"/>
  <c r="CG34" i="6"/>
  <c r="CF34" i="6"/>
  <c r="CE34" i="6"/>
  <c r="CD34" i="6"/>
  <c r="CB34" i="6"/>
  <c r="CA34" i="6"/>
  <c r="BZ34" i="6"/>
  <c r="BY34" i="6"/>
  <c r="BW34" i="6"/>
  <c r="BV34" i="6"/>
  <c r="BU34" i="6"/>
  <c r="BT34" i="6"/>
  <c r="BR34" i="6"/>
  <c r="BQ34" i="6"/>
  <c r="BP34" i="6"/>
  <c r="BO34" i="6"/>
  <c r="AT34" i="6"/>
  <c r="AO34" i="6"/>
  <c r="AJ34" i="6"/>
  <c r="AE34" i="6"/>
  <c r="Z34" i="6"/>
  <c r="U34" i="6"/>
  <c r="P34" i="6"/>
  <c r="BM34" i="6" s="1"/>
  <c r="K34" i="6"/>
  <c r="DA33" i="6"/>
  <c r="CZ33" i="6"/>
  <c r="CY33" i="6"/>
  <c r="CX33" i="6"/>
  <c r="CV33" i="6"/>
  <c r="CU33" i="6"/>
  <c r="CT33" i="6"/>
  <c r="CS33" i="6"/>
  <c r="CQ33" i="6"/>
  <c r="CP33" i="6"/>
  <c r="CO33" i="6"/>
  <c r="CN33" i="6"/>
  <c r="CL33" i="6"/>
  <c r="CK33" i="6"/>
  <c r="CJ33" i="6"/>
  <c r="CI33" i="6"/>
  <c r="CG33" i="6"/>
  <c r="CF33" i="6"/>
  <c r="CE33" i="6"/>
  <c r="CD33" i="6"/>
  <c r="CB33" i="6"/>
  <c r="CA33" i="6"/>
  <c r="BZ33" i="6"/>
  <c r="BY33" i="6"/>
  <c r="BW33" i="6"/>
  <c r="BV33" i="6"/>
  <c r="BU33" i="6"/>
  <c r="BT33" i="6"/>
  <c r="BR33" i="6"/>
  <c r="BQ33" i="6"/>
  <c r="BP33" i="6"/>
  <c r="BO33" i="6"/>
  <c r="AT33" i="6"/>
  <c r="AO33" i="6"/>
  <c r="AJ33" i="6"/>
  <c r="AE33" i="6"/>
  <c r="Z33" i="6"/>
  <c r="U33" i="6"/>
  <c r="P33" i="6"/>
  <c r="BM33" i="6" s="1"/>
  <c r="K33" i="6"/>
  <c r="DA32" i="6"/>
  <c r="CZ32" i="6"/>
  <c r="CY32" i="6"/>
  <c r="CX32" i="6"/>
  <c r="CV32" i="6"/>
  <c r="CU32" i="6"/>
  <c r="CT32" i="6"/>
  <c r="CS32" i="6"/>
  <c r="CQ32" i="6"/>
  <c r="CP32" i="6"/>
  <c r="CO32" i="6"/>
  <c r="CN32" i="6"/>
  <c r="CL32" i="6"/>
  <c r="CK32" i="6"/>
  <c r="CJ32" i="6"/>
  <c r="CI32" i="6"/>
  <c r="CG32" i="6"/>
  <c r="CF32" i="6"/>
  <c r="CE32" i="6"/>
  <c r="CD32" i="6"/>
  <c r="CB32" i="6"/>
  <c r="CA32" i="6"/>
  <c r="BZ32" i="6"/>
  <c r="BY32" i="6"/>
  <c r="BW32" i="6"/>
  <c r="BV32" i="6"/>
  <c r="BU32" i="6"/>
  <c r="BT32" i="6"/>
  <c r="BR32" i="6"/>
  <c r="BQ32" i="6"/>
  <c r="BP32" i="6"/>
  <c r="BO32" i="6"/>
  <c r="AT32" i="6"/>
  <c r="AO32" i="6"/>
  <c r="AJ32" i="6"/>
  <c r="AE32" i="6"/>
  <c r="Z32" i="6"/>
  <c r="U32" i="6"/>
  <c r="P32" i="6"/>
  <c r="BM32" i="6" s="1"/>
  <c r="K32" i="6"/>
  <c r="DA31" i="6"/>
  <c r="CZ31" i="6"/>
  <c r="CY31" i="6"/>
  <c r="CX31" i="6"/>
  <c r="CV31" i="6"/>
  <c r="CU31" i="6"/>
  <c r="CT31" i="6"/>
  <c r="CS31" i="6"/>
  <c r="CQ31" i="6"/>
  <c r="CP31" i="6"/>
  <c r="CO31" i="6"/>
  <c r="CN31" i="6"/>
  <c r="CL31" i="6"/>
  <c r="CK31" i="6"/>
  <c r="CJ31" i="6"/>
  <c r="CI31" i="6"/>
  <c r="CG31" i="6"/>
  <c r="CF31" i="6"/>
  <c r="CE31" i="6"/>
  <c r="CD31" i="6"/>
  <c r="CB31" i="6"/>
  <c r="CA31" i="6"/>
  <c r="BZ31" i="6"/>
  <c r="BY31" i="6"/>
  <c r="BW31" i="6"/>
  <c r="BV31" i="6"/>
  <c r="BU31" i="6"/>
  <c r="BT31" i="6"/>
  <c r="BR31" i="6"/>
  <c r="AY31" i="6" s="1"/>
  <c r="BQ31" i="6"/>
  <c r="BP31" i="6"/>
  <c r="BO31" i="6"/>
  <c r="AT31" i="6"/>
  <c r="AO31" i="6"/>
  <c r="AJ31" i="6"/>
  <c r="AE31" i="6"/>
  <c r="Z31" i="6"/>
  <c r="U31" i="6"/>
  <c r="P31" i="6"/>
  <c r="K31" i="6"/>
  <c r="DA30" i="6"/>
  <c r="CZ30" i="6"/>
  <c r="CY30" i="6"/>
  <c r="CX30" i="6"/>
  <c r="CV30" i="6"/>
  <c r="CU30" i="6"/>
  <c r="CT30" i="6"/>
  <c r="CS30" i="6"/>
  <c r="CQ30" i="6"/>
  <c r="CP30" i="6"/>
  <c r="CO30" i="6"/>
  <c r="CN30" i="6"/>
  <c r="CL30" i="6"/>
  <c r="CK30" i="6"/>
  <c r="CJ30" i="6"/>
  <c r="CI30" i="6"/>
  <c r="CG30" i="6"/>
  <c r="CF30" i="6"/>
  <c r="CE30" i="6"/>
  <c r="CD30" i="6"/>
  <c r="CB30" i="6"/>
  <c r="CA30" i="6"/>
  <c r="BZ30" i="6"/>
  <c r="BY30" i="6"/>
  <c r="BW30" i="6"/>
  <c r="BV30" i="6"/>
  <c r="BU30" i="6"/>
  <c r="BT30" i="6"/>
  <c r="BR30" i="6"/>
  <c r="BQ30" i="6"/>
  <c r="BP30" i="6"/>
  <c r="AY30" i="6" s="1"/>
  <c r="BO30" i="6"/>
  <c r="AT30" i="6"/>
  <c r="AO30" i="6"/>
  <c r="AJ30" i="6"/>
  <c r="AE30" i="6"/>
  <c r="Z30" i="6"/>
  <c r="U30" i="6"/>
  <c r="P30" i="6"/>
  <c r="K30" i="6"/>
  <c r="DA29" i="6"/>
  <c r="CZ29" i="6"/>
  <c r="CY29" i="6"/>
  <c r="CX29" i="6"/>
  <c r="CV29" i="6"/>
  <c r="CU29" i="6"/>
  <c r="CT29" i="6"/>
  <c r="CS29" i="6"/>
  <c r="CQ29" i="6"/>
  <c r="CP29" i="6"/>
  <c r="CO29" i="6"/>
  <c r="CN29" i="6"/>
  <c r="CL29" i="6"/>
  <c r="CK29" i="6"/>
  <c r="CJ29" i="6"/>
  <c r="CI29" i="6"/>
  <c r="CG29" i="6"/>
  <c r="CF29" i="6"/>
  <c r="CE29" i="6"/>
  <c r="CD29" i="6"/>
  <c r="CB29" i="6"/>
  <c r="CA29" i="6"/>
  <c r="BZ29" i="6"/>
  <c r="BY29" i="6"/>
  <c r="BW29" i="6"/>
  <c r="BV29" i="6"/>
  <c r="BU29" i="6"/>
  <c r="BT29" i="6"/>
  <c r="BR29" i="6"/>
  <c r="BQ29" i="6"/>
  <c r="BP29" i="6"/>
  <c r="BO29" i="6"/>
  <c r="AT29" i="6"/>
  <c r="AO29" i="6"/>
  <c r="AJ29" i="6"/>
  <c r="AE29" i="6"/>
  <c r="Z29" i="6"/>
  <c r="U29" i="6"/>
  <c r="P29" i="6"/>
  <c r="K29" i="6"/>
  <c r="DA28" i="6"/>
  <c r="CZ28" i="6"/>
  <c r="CY28" i="6"/>
  <c r="CX28" i="6"/>
  <c r="CV28" i="6"/>
  <c r="CU28" i="6"/>
  <c r="CT28" i="6"/>
  <c r="CS28" i="6"/>
  <c r="CQ28" i="6"/>
  <c r="CP28" i="6"/>
  <c r="CO28" i="6"/>
  <c r="CN28" i="6"/>
  <c r="CL28" i="6"/>
  <c r="CK28" i="6"/>
  <c r="CJ28" i="6"/>
  <c r="CI28" i="6"/>
  <c r="CG28" i="6"/>
  <c r="CF28" i="6"/>
  <c r="CE28" i="6"/>
  <c r="CD28" i="6"/>
  <c r="CB28" i="6"/>
  <c r="CA28" i="6"/>
  <c r="BZ28" i="6"/>
  <c r="BY28" i="6"/>
  <c r="BW28" i="6"/>
  <c r="BV28" i="6"/>
  <c r="BU28" i="6"/>
  <c r="BT28" i="6"/>
  <c r="BR28" i="6"/>
  <c r="BQ28" i="6"/>
  <c r="BP28" i="6"/>
  <c r="BO28" i="6"/>
  <c r="AY28" i="6" s="1"/>
  <c r="AT28" i="6"/>
  <c r="AO28" i="6"/>
  <c r="AJ28" i="6"/>
  <c r="AE28" i="6"/>
  <c r="Z28" i="6"/>
  <c r="U28" i="6"/>
  <c r="P28" i="6"/>
  <c r="K28" i="6"/>
  <c r="DA27" i="6"/>
  <c r="CZ27" i="6"/>
  <c r="CY27" i="6"/>
  <c r="CX27" i="6"/>
  <c r="CV27" i="6"/>
  <c r="CU27" i="6"/>
  <c r="CT27" i="6"/>
  <c r="CS27" i="6"/>
  <c r="CQ27" i="6"/>
  <c r="CP27" i="6"/>
  <c r="CO27" i="6"/>
  <c r="CN27" i="6"/>
  <c r="CL27" i="6"/>
  <c r="CK27" i="6"/>
  <c r="CJ27" i="6"/>
  <c r="CI27" i="6"/>
  <c r="CG27" i="6"/>
  <c r="CF27" i="6"/>
  <c r="CE27" i="6"/>
  <c r="CD27" i="6"/>
  <c r="CB27" i="6"/>
  <c r="CA27" i="6"/>
  <c r="BZ27" i="6"/>
  <c r="BY27" i="6"/>
  <c r="BW27" i="6"/>
  <c r="BV27" i="6"/>
  <c r="BU27" i="6"/>
  <c r="BT27" i="6"/>
  <c r="BR27" i="6"/>
  <c r="AY27" i="6" s="1"/>
  <c r="BQ27" i="6"/>
  <c r="BP27" i="6"/>
  <c r="BO27" i="6"/>
  <c r="AT27" i="6"/>
  <c r="AO27" i="6"/>
  <c r="AJ27" i="6"/>
  <c r="AE27" i="6"/>
  <c r="Z27" i="6"/>
  <c r="U27" i="6"/>
  <c r="P27" i="6"/>
  <c r="K27" i="6"/>
  <c r="DA26" i="6"/>
  <c r="CZ26" i="6"/>
  <c r="CY26" i="6"/>
  <c r="CX26" i="6"/>
  <c r="CV26" i="6"/>
  <c r="CU26" i="6"/>
  <c r="CT26" i="6"/>
  <c r="CS26" i="6"/>
  <c r="CQ26" i="6"/>
  <c r="CP26" i="6"/>
  <c r="CO26" i="6"/>
  <c r="CN26" i="6"/>
  <c r="CL26" i="6"/>
  <c r="CK26" i="6"/>
  <c r="CJ26" i="6"/>
  <c r="CI26" i="6"/>
  <c r="CG26" i="6"/>
  <c r="CF26" i="6"/>
  <c r="CE26" i="6"/>
  <c r="CD26" i="6"/>
  <c r="CB26" i="6"/>
  <c r="CA26" i="6"/>
  <c r="BZ26" i="6"/>
  <c r="BY26" i="6"/>
  <c r="BW26" i="6"/>
  <c r="BV26" i="6"/>
  <c r="BU26" i="6"/>
  <c r="BT26" i="6"/>
  <c r="BR26" i="6"/>
  <c r="BQ26" i="6"/>
  <c r="BP26" i="6"/>
  <c r="BO26" i="6"/>
  <c r="AY26" i="6"/>
  <c r="AT26" i="6"/>
  <c r="AO26" i="6"/>
  <c r="AJ26" i="6"/>
  <c r="AE26" i="6"/>
  <c r="Z26" i="6"/>
  <c r="U26" i="6"/>
  <c r="P26" i="6"/>
  <c r="K26" i="6"/>
  <c r="DA25" i="6"/>
  <c r="CZ25" i="6"/>
  <c r="CY25" i="6"/>
  <c r="CX25" i="6"/>
  <c r="CV25" i="6"/>
  <c r="CU25" i="6"/>
  <c r="CT25" i="6"/>
  <c r="CS25" i="6"/>
  <c r="CQ25" i="6"/>
  <c r="CP25" i="6"/>
  <c r="CO25" i="6"/>
  <c r="CN25" i="6"/>
  <c r="CL25" i="6"/>
  <c r="CK25" i="6"/>
  <c r="CJ25" i="6"/>
  <c r="CI25" i="6"/>
  <c r="CG25" i="6"/>
  <c r="CF25" i="6"/>
  <c r="CE25" i="6"/>
  <c r="CD25" i="6"/>
  <c r="CB25" i="6"/>
  <c r="CA25" i="6"/>
  <c r="BZ25" i="6"/>
  <c r="BY25" i="6"/>
  <c r="BW25" i="6"/>
  <c r="BV25" i="6"/>
  <c r="BU25" i="6"/>
  <c r="BT25" i="6"/>
  <c r="BR25" i="6"/>
  <c r="BQ25" i="6"/>
  <c r="BP25" i="6"/>
  <c r="BO25" i="6"/>
  <c r="AT25" i="6"/>
  <c r="AO25" i="6"/>
  <c r="AJ25" i="6"/>
  <c r="AE25" i="6"/>
  <c r="Z25" i="6"/>
  <c r="U25" i="6"/>
  <c r="P25" i="6"/>
  <c r="K25" i="6"/>
  <c r="DA24" i="6"/>
  <c r="CZ24" i="6"/>
  <c r="CY24" i="6"/>
  <c r="CX24" i="6"/>
  <c r="CV24" i="6"/>
  <c r="CU24" i="6"/>
  <c r="CT24" i="6"/>
  <c r="CS24" i="6"/>
  <c r="CQ24" i="6"/>
  <c r="CP24" i="6"/>
  <c r="CO24" i="6"/>
  <c r="CN24" i="6"/>
  <c r="CL24" i="6"/>
  <c r="CK24" i="6"/>
  <c r="CJ24" i="6"/>
  <c r="CI24" i="6"/>
  <c r="CG24" i="6"/>
  <c r="CF24" i="6"/>
  <c r="CE24" i="6"/>
  <c r="CD24" i="6"/>
  <c r="CB24" i="6"/>
  <c r="CA24" i="6"/>
  <c r="BZ24" i="6"/>
  <c r="BY24" i="6"/>
  <c r="BW24" i="6"/>
  <c r="BV24" i="6"/>
  <c r="BU24" i="6"/>
  <c r="BT24" i="6"/>
  <c r="BR24" i="6"/>
  <c r="BQ24" i="6"/>
  <c r="BP24" i="6"/>
  <c r="BO24" i="6"/>
  <c r="AY24" i="6" s="1"/>
  <c r="AT24" i="6"/>
  <c r="AO24" i="6"/>
  <c r="AJ24" i="6"/>
  <c r="AE24" i="6"/>
  <c r="Z24" i="6"/>
  <c r="U24" i="6"/>
  <c r="P24" i="6"/>
  <c r="K24" i="6"/>
  <c r="DA23" i="6"/>
  <c r="CZ23" i="6"/>
  <c r="CY23" i="6"/>
  <c r="CX23" i="6"/>
  <c r="CV23" i="6"/>
  <c r="CU23" i="6"/>
  <c r="CT23" i="6"/>
  <c r="CS23" i="6"/>
  <c r="CQ23" i="6"/>
  <c r="CP23" i="6"/>
  <c r="CO23" i="6"/>
  <c r="CN23" i="6"/>
  <c r="CL23" i="6"/>
  <c r="CK23" i="6"/>
  <c r="CJ23" i="6"/>
  <c r="CI23" i="6"/>
  <c r="CG23" i="6"/>
  <c r="CF23" i="6"/>
  <c r="CE23" i="6"/>
  <c r="CD23" i="6"/>
  <c r="CB23" i="6"/>
  <c r="CA23" i="6"/>
  <c r="BZ23" i="6"/>
  <c r="BY23" i="6"/>
  <c r="BW23" i="6"/>
  <c r="BV23" i="6"/>
  <c r="BU23" i="6"/>
  <c r="BT23" i="6"/>
  <c r="BR23" i="6"/>
  <c r="AY23" i="6" s="1"/>
  <c r="BQ23" i="6"/>
  <c r="BP23" i="6"/>
  <c r="BO23" i="6"/>
  <c r="AT23" i="6"/>
  <c r="AO23" i="6"/>
  <c r="AJ23" i="6"/>
  <c r="AE23" i="6"/>
  <c r="Z23" i="6"/>
  <c r="U23" i="6"/>
  <c r="P23" i="6"/>
  <c r="K23" i="6"/>
  <c r="DA22" i="6"/>
  <c r="CZ22" i="6"/>
  <c r="CY22" i="6"/>
  <c r="CX22" i="6"/>
  <c r="CV22" i="6"/>
  <c r="CU22" i="6"/>
  <c r="CT22" i="6"/>
  <c r="CS22" i="6"/>
  <c r="CQ22" i="6"/>
  <c r="CP22" i="6"/>
  <c r="CO22" i="6"/>
  <c r="CN22" i="6"/>
  <c r="CL22" i="6"/>
  <c r="CK22" i="6"/>
  <c r="CJ22" i="6"/>
  <c r="CI22" i="6"/>
  <c r="CG22" i="6"/>
  <c r="CF22" i="6"/>
  <c r="CE22" i="6"/>
  <c r="CD22" i="6"/>
  <c r="CB22" i="6"/>
  <c r="CA22" i="6"/>
  <c r="BZ22" i="6"/>
  <c r="BY22" i="6"/>
  <c r="BW22" i="6"/>
  <c r="BV22" i="6"/>
  <c r="BU22" i="6"/>
  <c r="BT22" i="6"/>
  <c r="BR22" i="6"/>
  <c r="BQ22" i="6"/>
  <c r="BP22" i="6"/>
  <c r="AY22" i="6" s="1"/>
  <c r="BO22" i="6"/>
  <c r="AT22" i="6"/>
  <c r="AO22" i="6"/>
  <c r="AJ22" i="6"/>
  <c r="AE22" i="6"/>
  <c r="Z22" i="6"/>
  <c r="U22" i="6"/>
  <c r="P22" i="6"/>
  <c r="K22" i="6"/>
  <c r="DA21" i="6"/>
  <c r="CZ21" i="6"/>
  <c r="CY21" i="6"/>
  <c r="CX21" i="6"/>
  <c r="CV21" i="6"/>
  <c r="CU21" i="6"/>
  <c r="CT21" i="6"/>
  <c r="CS21" i="6"/>
  <c r="CQ21" i="6"/>
  <c r="CP21" i="6"/>
  <c r="CO21" i="6"/>
  <c r="CN21" i="6"/>
  <c r="CL21" i="6"/>
  <c r="CK21" i="6"/>
  <c r="CJ21" i="6"/>
  <c r="CI21" i="6"/>
  <c r="CG21" i="6"/>
  <c r="CF21" i="6"/>
  <c r="CE21" i="6"/>
  <c r="CD21" i="6"/>
  <c r="CB21" i="6"/>
  <c r="CA21" i="6"/>
  <c r="BZ21" i="6"/>
  <c r="BY21" i="6"/>
  <c r="BW21" i="6"/>
  <c r="BV21" i="6"/>
  <c r="BU21" i="6"/>
  <c r="BT21" i="6"/>
  <c r="BR21" i="6"/>
  <c r="BQ21" i="6"/>
  <c r="BP21" i="6"/>
  <c r="BO21" i="6"/>
  <c r="AT21" i="6"/>
  <c r="AO21" i="6"/>
  <c r="AJ21" i="6"/>
  <c r="AE21" i="6"/>
  <c r="Z21" i="6"/>
  <c r="U21" i="6"/>
  <c r="P21" i="6"/>
  <c r="K21" i="6"/>
  <c r="DA20" i="6"/>
  <c r="CZ20" i="6"/>
  <c r="CY20" i="6"/>
  <c r="CX20" i="6"/>
  <c r="CV20" i="6"/>
  <c r="CU20" i="6"/>
  <c r="CT20" i="6"/>
  <c r="CS20" i="6"/>
  <c r="CQ20" i="6"/>
  <c r="CP20" i="6"/>
  <c r="CO20" i="6"/>
  <c r="CN20" i="6"/>
  <c r="CL20" i="6"/>
  <c r="CK20" i="6"/>
  <c r="CJ20" i="6"/>
  <c r="CI20" i="6"/>
  <c r="CG20" i="6"/>
  <c r="CF20" i="6"/>
  <c r="CE20" i="6"/>
  <c r="CD20" i="6"/>
  <c r="CB20" i="6"/>
  <c r="CA20" i="6"/>
  <c r="BZ20" i="6"/>
  <c r="BY20" i="6"/>
  <c r="BW20" i="6"/>
  <c r="BV20" i="6"/>
  <c r="BU20" i="6"/>
  <c r="BT20" i="6"/>
  <c r="BR20" i="6"/>
  <c r="BQ20" i="6"/>
  <c r="BP20" i="6"/>
  <c r="BO20" i="6"/>
  <c r="AY20" i="6" s="1"/>
  <c r="AT20" i="6"/>
  <c r="AO20" i="6"/>
  <c r="AJ20" i="6"/>
  <c r="AE20" i="6"/>
  <c r="Z20" i="6"/>
  <c r="U20" i="6"/>
  <c r="P20" i="6"/>
  <c r="K20" i="6"/>
  <c r="DA19" i="6"/>
  <c r="CZ19" i="6"/>
  <c r="CY19" i="6"/>
  <c r="CX19" i="6"/>
  <c r="CV19" i="6"/>
  <c r="CU19" i="6"/>
  <c r="CT19" i="6"/>
  <c r="CS19" i="6"/>
  <c r="CQ19" i="6"/>
  <c r="CP19" i="6"/>
  <c r="CO19" i="6"/>
  <c r="CN19" i="6"/>
  <c r="CL19" i="6"/>
  <c r="CK19" i="6"/>
  <c r="CJ19" i="6"/>
  <c r="CI19" i="6"/>
  <c r="CG19" i="6"/>
  <c r="CF19" i="6"/>
  <c r="CE19" i="6"/>
  <c r="CD19" i="6"/>
  <c r="CB19" i="6"/>
  <c r="CA19" i="6"/>
  <c r="BZ19" i="6"/>
  <c r="BY19" i="6"/>
  <c r="BW19" i="6"/>
  <c r="BV19" i="6"/>
  <c r="BU19" i="6"/>
  <c r="BT19" i="6"/>
  <c r="BR19" i="6"/>
  <c r="AY19" i="6" s="1"/>
  <c r="BQ19" i="6"/>
  <c r="BP19" i="6"/>
  <c r="BO19" i="6"/>
  <c r="AT19" i="6"/>
  <c r="AO19" i="6"/>
  <c r="AJ19" i="6"/>
  <c r="AE19" i="6"/>
  <c r="Z19" i="6"/>
  <c r="U19" i="6"/>
  <c r="P19" i="6"/>
  <c r="K19" i="6"/>
  <c r="DA18" i="6"/>
  <c r="CZ18" i="6"/>
  <c r="CY18" i="6"/>
  <c r="CX18" i="6"/>
  <c r="CV18" i="6"/>
  <c r="CU18" i="6"/>
  <c r="CT18" i="6"/>
  <c r="CS18" i="6"/>
  <c r="CQ18" i="6"/>
  <c r="CP18" i="6"/>
  <c r="CO18" i="6"/>
  <c r="CN18" i="6"/>
  <c r="CL18" i="6"/>
  <c r="CK18" i="6"/>
  <c r="CJ18" i="6"/>
  <c r="CI18" i="6"/>
  <c r="CG18" i="6"/>
  <c r="CF18" i="6"/>
  <c r="CE18" i="6"/>
  <c r="CD18" i="6"/>
  <c r="CB18" i="6"/>
  <c r="CA18" i="6"/>
  <c r="BZ18" i="6"/>
  <c r="BY18" i="6"/>
  <c r="BW18" i="6"/>
  <c r="BV18" i="6"/>
  <c r="BU18" i="6"/>
  <c r="BT18" i="6"/>
  <c r="BR18" i="6"/>
  <c r="BQ18" i="6"/>
  <c r="BP18" i="6"/>
  <c r="BO18" i="6"/>
  <c r="AY18" i="6"/>
  <c r="AT18" i="6"/>
  <c r="AO18" i="6"/>
  <c r="AJ18" i="6"/>
  <c r="AE18" i="6"/>
  <c r="Z18" i="6"/>
  <c r="U18" i="6"/>
  <c r="P18" i="6"/>
  <c r="K18" i="6"/>
  <c r="DA17" i="6"/>
  <c r="CZ17" i="6"/>
  <c r="CY17" i="6"/>
  <c r="CX17" i="6"/>
  <c r="CV17" i="6"/>
  <c r="CU17" i="6"/>
  <c r="CT17" i="6"/>
  <c r="CS17" i="6"/>
  <c r="CQ17" i="6"/>
  <c r="CP17" i="6"/>
  <c r="CO17" i="6"/>
  <c r="CN17" i="6"/>
  <c r="CL17" i="6"/>
  <c r="CK17" i="6"/>
  <c r="CJ17" i="6"/>
  <c r="CI17" i="6"/>
  <c r="CG17" i="6"/>
  <c r="CF17" i="6"/>
  <c r="CE17" i="6"/>
  <c r="CD17" i="6"/>
  <c r="CB17" i="6"/>
  <c r="CA17" i="6"/>
  <c r="BZ17" i="6"/>
  <c r="BY17" i="6"/>
  <c r="BW17" i="6"/>
  <c r="BV17" i="6"/>
  <c r="BU17" i="6"/>
  <c r="BT17" i="6"/>
  <c r="BR17" i="6"/>
  <c r="BQ17" i="6"/>
  <c r="BP17" i="6"/>
  <c r="BO17" i="6"/>
  <c r="AT17" i="6"/>
  <c r="AO17" i="6"/>
  <c r="AJ17" i="6"/>
  <c r="AE17" i="6"/>
  <c r="Z17" i="6"/>
  <c r="U17" i="6"/>
  <c r="P17" i="6"/>
  <c r="K17" i="6"/>
  <c r="DA16" i="6"/>
  <c r="CZ16" i="6"/>
  <c r="CY16" i="6"/>
  <c r="CX16" i="6"/>
  <c r="CV16" i="6"/>
  <c r="CU16" i="6"/>
  <c r="CT16" i="6"/>
  <c r="CS16" i="6"/>
  <c r="CQ16" i="6"/>
  <c r="CP16" i="6"/>
  <c r="CO16" i="6"/>
  <c r="CN16" i="6"/>
  <c r="CL16" i="6"/>
  <c r="CK16" i="6"/>
  <c r="CJ16" i="6"/>
  <c r="CI16" i="6"/>
  <c r="CG16" i="6"/>
  <c r="CF16" i="6"/>
  <c r="CE16" i="6"/>
  <c r="CD16" i="6"/>
  <c r="CB16" i="6"/>
  <c r="CA16" i="6"/>
  <c r="BZ16" i="6"/>
  <c r="BY16" i="6"/>
  <c r="BW16" i="6"/>
  <c r="BV16" i="6"/>
  <c r="BU16" i="6"/>
  <c r="BT16" i="6"/>
  <c r="BR16" i="6"/>
  <c r="BQ16" i="6"/>
  <c r="BP16" i="6"/>
  <c r="BO16" i="6"/>
  <c r="AY16" i="6" s="1"/>
  <c r="AT16" i="6"/>
  <c r="AO16" i="6"/>
  <c r="AJ16" i="6"/>
  <c r="AE16" i="6"/>
  <c r="Z16" i="6"/>
  <c r="U16" i="6"/>
  <c r="P16" i="6"/>
  <c r="K16" i="6"/>
  <c r="DA15" i="6"/>
  <c r="CZ15" i="6"/>
  <c r="CY15" i="6"/>
  <c r="CX15" i="6"/>
  <c r="CV15" i="6"/>
  <c r="CU15" i="6"/>
  <c r="CT15" i="6"/>
  <c r="CS15" i="6"/>
  <c r="CQ15" i="6"/>
  <c r="CP15" i="6"/>
  <c r="CO15" i="6"/>
  <c r="CN15" i="6"/>
  <c r="CL15" i="6"/>
  <c r="CK15" i="6"/>
  <c r="CJ15" i="6"/>
  <c r="CI15" i="6"/>
  <c r="CG15" i="6"/>
  <c r="CF15" i="6"/>
  <c r="CE15" i="6"/>
  <c r="CD15" i="6"/>
  <c r="CB15" i="6"/>
  <c r="CA15" i="6"/>
  <c r="BZ15" i="6"/>
  <c r="BY15" i="6"/>
  <c r="BW15" i="6"/>
  <c r="BV15" i="6"/>
  <c r="BU15" i="6"/>
  <c r="BT15" i="6"/>
  <c r="BR15" i="6"/>
  <c r="AY15" i="6" s="1"/>
  <c r="BQ15" i="6"/>
  <c r="BP15" i="6"/>
  <c r="BO15" i="6"/>
  <c r="BB15" i="6"/>
  <c r="BB16" i="6" s="1"/>
  <c r="BB17" i="6" s="1"/>
  <c r="BB18" i="6" s="1"/>
  <c r="BB19" i="6" s="1"/>
  <c r="BB20" i="6" s="1"/>
  <c r="BB21" i="6" s="1"/>
  <c r="BB22" i="6" s="1"/>
  <c r="BB23" i="6" s="1"/>
  <c r="BB24" i="6" s="1"/>
  <c r="BB25" i="6" s="1"/>
  <c r="BB26" i="6" s="1"/>
  <c r="BB27" i="6" s="1"/>
  <c r="BB28" i="6" s="1"/>
  <c r="BB29" i="6" s="1"/>
  <c r="BB30" i="6" s="1"/>
  <c r="BB31" i="6" s="1"/>
  <c r="BB32" i="6" s="1"/>
  <c r="BB33" i="6" s="1"/>
  <c r="BB34" i="6" s="1"/>
  <c r="BB35" i="6" s="1"/>
  <c r="BB36" i="6" s="1"/>
  <c r="BB37" i="6" s="1"/>
  <c r="BB38" i="6" s="1"/>
  <c r="BB39" i="6" s="1"/>
  <c r="BB40" i="6" s="1"/>
  <c r="BB41" i="6" s="1"/>
  <c r="BB42" i="6" s="1"/>
  <c r="BB43" i="6" s="1"/>
  <c r="BB44" i="6" s="1"/>
  <c r="BB45" i="6" s="1"/>
  <c r="BB46" i="6" s="1"/>
  <c r="BB47" i="6" s="1"/>
  <c r="AT15" i="6"/>
  <c r="AO15" i="6"/>
  <c r="AJ15" i="6"/>
  <c r="AE15" i="6"/>
  <c r="Z15" i="6"/>
  <c r="U15" i="6"/>
  <c r="P15" i="6"/>
  <c r="K15" i="6"/>
  <c r="DA14" i="6"/>
  <c r="CZ14" i="6"/>
  <c r="CY14" i="6"/>
  <c r="CX14" i="6"/>
  <c r="CV14" i="6"/>
  <c r="CU14" i="6"/>
  <c r="CT14" i="6"/>
  <c r="CS14" i="6"/>
  <c r="CQ14" i="6"/>
  <c r="CP14" i="6"/>
  <c r="CO14" i="6"/>
  <c r="CN14" i="6"/>
  <c r="CL14" i="6"/>
  <c r="CK14" i="6"/>
  <c r="CJ14" i="6"/>
  <c r="CI14" i="6"/>
  <c r="CG14" i="6"/>
  <c r="CF14" i="6"/>
  <c r="CE14" i="6"/>
  <c r="CD14" i="6"/>
  <c r="CB14" i="6"/>
  <c r="CA14" i="6"/>
  <c r="BZ14" i="6"/>
  <c r="BY14" i="6"/>
  <c r="BW14" i="6"/>
  <c r="BV14" i="6"/>
  <c r="BU14" i="6"/>
  <c r="BT14" i="6"/>
  <c r="BR14" i="6"/>
  <c r="BQ14" i="6"/>
  <c r="BP14" i="6"/>
  <c r="AY14" i="6" s="1"/>
  <c r="BO14" i="6"/>
  <c r="AT14" i="6"/>
  <c r="AO14" i="6"/>
  <c r="AJ14" i="6"/>
  <c r="AE14" i="6"/>
  <c r="Z14" i="6"/>
  <c r="U14" i="6"/>
  <c r="P14" i="6"/>
  <c r="K14" i="6"/>
  <c r="DA13" i="6"/>
  <c r="CZ13" i="6"/>
  <c r="CY13" i="6"/>
  <c r="CX13" i="6"/>
  <c r="CV13" i="6"/>
  <c r="CU13" i="6"/>
  <c r="CT13" i="6"/>
  <c r="CS13" i="6"/>
  <c r="CQ13" i="6"/>
  <c r="CP13" i="6"/>
  <c r="CO13" i="6"/>
  <c r="CN13" i="6"/>
  <c r="CL13" i="6"/>
  <c r="CK13" i="6"/>
  <c r="CJ13" i="6"/>
  <c r="CI13" i="6"/>
  <c r="CG13" i="6"/>
  <c r="CF13" i="6"/>
  <c r="CE13" i="6"/>
  <c r="CD13" i="6"/>
  <c r="CB13" i="6"/>
  <c r="CA13" i="6"/>
  <c r="BZ13" i="6"/>
  <c r="BY13" i="6"/>
  <c r="BW13" i="6"/>
  <c r="BV13" i="6"/>
  <c r="BU13" i="6"/>
  <c r="BT13" i="6"/>
  <c r="BR13" i="6"/>
  <c r="BQ13" i="6"/>
  <c r="BP13" i="6"/>
  <c r="BO13" i="6"/>
  <c r="AT13" i="6"/>
  <c r="AO13" i="6"/>
  <c r="AJ13" i="6"/>
  <c r="AE13" i="6"/>
  <c r="Z13" i="6"/>
  <c r="U13" i="6"/>
  <c r="P13" i="6"/>
  <c r="K13" i="6"/>
  <c r="DA12" i="6"/>
  <c r="CZ12" i="6"/>
  <c r="CY12" i="6"/>
  <c r="CX12" i="6"/>
  <c r="CV12" i="6"/>
  <c r="CU12" i="6"/>
  <c r="CT12" i="6"/>
  <c r="CS12" i="6"/>
  <c r="CQ12" i="6"/>
  <c r="CP12" i="6"/>
  <c r="CO12" i="6"/>
  <c r="CN12" i="6"/>
  <c r="CL12" i="6"/>
  <c r="CK12" i="6"/>
  <c r="CJ12" i="6"/>
  <c r="CI12" i="6"/>
  <c r="CG12" i="6"/>
  <c r="CF12" i="6"/>
  <c r="CE12" i="6"/>
  <c r="CD12" i="6"/>
  <c r="CB12" i="6"/>
  <c r="CA12" i="6"/>
  <c r="BZ12" i="6"/>
  <c r="BY12" i="6"/>
  <c r="BW12" i="6"/>
  <c r="BV12" i="6"/>
  <c r="BU12" i="6"/>
  <c r="BT12" i="6"/>
  <c r="BR12" i="6"/>
  <c r="BQ12" i="6"/>
  <c r="BP12" i="6"/>
  <c r="BO12" i="6"/>
  <c r="AY12" i="6" s="1"/>
  <c r="BB12" i="6"/>
  <c r="BB13" i="6" s="1"/>
  <c r="BB14" i="6" s="1"/>
  <c r="AT12" i="6"/>
  <c r="AO12" i="6"/>
  <c r="AJ12" i="6"/>
  <c r="AE12" i="6"/>
  <c r="Z12" i="6"/>
  <c r="U12" i="6"/>
  <c r="P12" i="6"/>
  <c r="K12" i="6"/>
  <c r="DA11" i="6"/>
  <c r="CZ11" i="6"/>
  <c r="CY11" i="6"/>
  <c r="CX11" i="6"/>
  <c r="CV11" i="6"/>
  <c r="CU11" i="6"/>
  <c r="CT11" i="6"/>
  <c r="CS11" i="6"/>
  <c r="CQ11" i="6"/>
  <c r="CP11" i="6"/>
  <c r="CO11" i="6"/>
  <c r="CN11" i="6"/>
  <c r="CL11" i="6"/>
  <c r="CK11" i="6"/>
  <c r="CJ11" i="6"/>
  <c r="CI11" i="6"/>
  <c r="CG11" i="6"/>
  <c r="CF11" i="6"/>
  <c r="CE11" i="6"/>
  <c r="CD11" i="6"/>
  <c r="CB11" i="6"/>
  <c r="CA11" i="6"/>
  <c r="BZ11" i="6"/>
  <c r="BY11" i="6"/>
  <c r="BW11" i="6"/>
  <c r="BV11" i="6"/>
  <c r="BU11" i="6"/>
  <c r="BT11" i="6"/>
  <c r="BR11" i="6"/>
  <c r="AY11" i="6" s="1"/>
  <c r="BQ11" i="6"/>
  <c r="BP11" i="6"/>
  <c r="BO11" i="6"/>
  <c r="BB11" i="6"/>
  <c r="AT11" i="6"/>
  <c r="AO11" i="6"/>
  <c r="AJ11" i="6"/>
  <c r="AE11" i="6"/>
  <c r="Z11" i="6"/>
  <c r="U11" i="6"/>
  <c r="P11" i="6"/>
  <c r="K11" i="6"/>
  <c r="DA10" i="6"/>
  <c r="CZ10" i="6"/>
  <c r="CY10" i="6"/>
  <c r="CX10" i="6"/>
  <c r="CV10" i="6"/>
  <c r="CU10" i="6"/>
  <c r="CT10" i="6"/>
  <c r="CS10" i="6"/>
  <c r="CQ10" i="6"/>
  <c r="CP10" i="6"/>
  <c r="CO10" i="6"/>
  <c r="CN10" i="6"/>
  <c r="CL10" i="6"/>
  <c r="CK10" i="6"/>
  <c r="CJ10" i="6"/>
  <c r="CI10" i="6"/>
  <c r="CG10" i="6"/>
  <c r="CF10" i="6"/>
  <c r="CE10" i="6"/>
  <c r="CD10" i="6"/>
  <c r="CB10" i="6"/>
  <c r="CA10" i="6"/>
  <c r="BZ10" i="6"/>
  <c r="BY10" i="6"/>
  <c r="BW10" i="6"/>
  <c r="BV10" i="6"/>
  <c r="BU10" i="6"/>
  <c r="BT10" i="6"/>
  <c r="BR10" i="6"/>
  <c r="BQ10" i="6"/>
  <c r="BP10" i="6"/>
  <c r="BO10" i="6"/>
  <c r="BB10" i="6"/>
  <c r="AY10" i="6"/>
  <c r="AT10" i="6"/>
  <c r="AO10" i="6"/>
  <c r="AJ10" i="6"/>
  <c r="AE10" i="6"/>
  <c r="Z10" i="6"/>
  <c r="U10" i="6"/>
  <c r="P10" i="6"/>
  <c r="K10" i="6"/>
  <c r="B10" i="6"/>
  <c r="DA9" i="6"/>
  <c r="CZ9" i="6"/>
  <c r="CY9" i="6"/>
  <c r="CX9" i="6"/>
  <c r="CV9" i="6"/>
  <c r="CU9" i="6"/>
  <c r="CT9" i="6"/>
  <c r="CS9" i="6"/>
  <c r="CQ9" i="6"/>
  <c r="CP9" i="6"/>
  <c r="CO9" i="6"/>
  <c r="CN9" i="6"/>
  <c r="CL9" i="6"/>
  <c r="CK9" i="6"/>
  <c r="CJ9" i="6"/>
  <c r="CI9" i="6"/>
  <c r="CG9" i="6"/>
  <c r="CF9" i="6"/>
  <c r="CE9" i="6"/>
  <c r="CD9" i="6"/>
  <c r="CB9" i="6"/>
  <c r="CA9" i="6"/>
  <c r="BZ9" i="6"/>
  <c r="BY9" i="6"/>
  <c r="BW9" i="6"/>
  <c r="BV9" i="6"/>
  <c r="BU9" i="6"/>
  <c r="BT9" i="6"/>
  <c r="BR9" i="6"/>
  <c r="BQ9" i="6"/>
  <c r="BP9" i="6"/>
  <c r="BO9" i="6"/>
  <c r="AT9" i="6"/>
  <c r="AO9" i="6"/>
  <c r="AJ9" i="6"/>
  <c r="AE9" i="6"/>
  <c r="Z9" i="6"/>
  <c r="U9" i="6"/>
  <c r="P9" i="6"/>
  <c r="K9" i="6"/>
  <c r="BJ1" i="6"/>
  <c r="AT1" i="6"/>
  <c r="AY13" i="6" l="1"/>
  <c r="AY21" i="6"/>
  <c r="AY29" i="6"/>
  <c r="AY33" i="6"/>
  <c r="AY35" i="6"/>
  <c r="AY38" i="6"/>
  <c r="AY40" i="6"/>
  <c r="AY42" i="6"/>
  <c r="BM43" i="6"/>
  <c r="AY43" i="6"/>
  <c r="AY45" i="6"/>
  <c r="AE47" i="6"/>
  <c r="AJ47" i="6"/>
  <c r="AO47" i="6"/>
  <c r="AY56" i="6"/>
  <c r="AY72" i="6"/>
  <c r="AY76" i="6"/>
  <c r="AY80" i="6"/>
  <c r="AY84" i="6"/>
  <c r="Z88" i="6"/>
  <c r="AE88" i="6"/>
  <c r="AJ88" i="6"/>
  <c r="AY70" i="6"/>
  <c r="BO89" i="6"/>
  <c r="AY9" i="6"/>
  <c r="B11" i="6"/>
  <c r="B103" i="6"/>
  <c r="AY37" i="6"/>
  <c r="AY41" i="6"/>
  <c r="AY73" i="6"/>
  <c r="AY77" i="6"/>
  <c r="AY81" i="6"/>
  <c r="AY85" i="6"/>
  <c r="AY17" i="6"/>
  <c r="AY25" i="6"/>
  <c r="AY32" i="6"/>
  <c r="AY34" i="6"/>
  <c r="AY36" i="6"/>
  <c r="AY74" i="6"/>
  <c r="AY78" i="6"/>
  <c r="AY82" i="6"/>
  <c r="AY86" i="6"/>
  <c r="B104" i="6" l="1"/>
  <c r="B12" i="6"/>
  <c r="B105" i="6" l="1"/>
  <c r="B13" i="6"/>
  <c r="B106" i="6" l="1"/>
  <c r="B14" i="6"/>
  <c r="B15" i="6" l="1"/>
  <c r="B107" i="6"/>
  <c r="B108" i="6" l="1"/>
  <c r="B16" i="6"/>
  <c r="B109" i="6" l="1"/>
  <c r="B17" i="6"/>
  <c r="B18" i="6" l="1"/>
  <c r="B110" i="6"/>
  <c r="B19" i="6" l="1"/>
  <c r="B111" i="6"/>
  <c r="B112" i="6" l="1"/>
  <c r="B20" i="6"/>
  <c r="B113" i="6" l="1"/>
  <c r="B21" i="6"/>
  <c r="B114" i="6" l="1"/>
  <c r="B22" i="6"/>
  <c r="B23" i="6" l="1"/>
  <c r="B115" i="6"/>
  <c r="B116" i="6" l="1"/>
  <c r="B24" i="6"/>
  <c r="B117" i="6" l="1"/>
  <c r="B25" i="6"/>
  <c r="B26" i="6" l="1"/>
  <c r="B118" i="6"/>
  <c r="B27" i="6" l="1"/>
  <c r="B119" i="6"/>
  <c r="B120" i="6" l="1"/>
  <c r="B28" i="6"/>
  <c r="B121" i="6" l="1"/>
  <c r="B29" i="6"/>
  <c r="B122" i="6" l="1"/>
  <c r="B30" i="6"/>
  <c r="B31" i="6" l="1"/>
  <c r="B123" i="6"/>
  <c r="B124" i="6" l="1"/>
  <c r="B32" i="6"/>
  <c r="B33" i="6" s="1"/>
  <c r="B34" i="6" s="1"/>
  <c r="B35" i="6" s="1"/>
  <c r="B36" i="6" s="1"/>
  <c r="B37" i="6" s="1"/>
  <c r="B38" i="6" s="1"/>
  <c r="B39" i="6" s="1"/>
  <c r="B40" i="6" s="1"/>
  <c r="B41" i="6" s="1"/>
  <c r="C102" i="5"/>
  <c r="C99" i="5"/>
  <c r="C95" i="5"/>
  <c r="C91" i="5"/>
  <c r="C82" i="5"/>
  <c r="B73" i="5"/>
  <c r="B74" i="5" s="1"/>
  <c r="B75" i="5" s="1"/>
  <c r="B76" i="5" s="1"/>
  <c r="B77" i="5" s="1"/>
  <c r="B78" i="5" s="1"/>
  <c r="B79" i="5" s="1"/>
  <c r="B80" i="5" s="1"/>
  <c r="B81" i="5" s="1"/>
  <c r="B83" i="5" s="1"/>
  <c r="B84" i="5" s="1"/>
  <c r="B85" i="5" s="1"/>
  <c r="B86" i="5" s="1"/>
  <c r="B87" i="5" s="1"/>
  <c r="B88" i="5" s="1"/>
  <c r="B89" i="5" s="1"/>
  <c r="B90" i="5" s="1"/>
  <c r="B92" i="5" s="1"/>
  <c r="B93" i="5" s="1"/>
  <c r="B94" i="5" s="1"/>
  <c r="B96" i="5" s="1"/>
  <c r="B97" i="5" s="1"/>
  <c r="B98" i="5" s="1"/>
  <c r="B72" i="5"/>
  <c r="C70" i="5"/>
  <c r="BB57" i="5"/>
  <c r="AS54" i="5"/>
  <c r="AR54" i="5"/>
  <c r="AQ54" i="5"/>
  <c r="AP54" i="5"/>
  <c r="AT54" i="5" s="1"/>
  <c r="AN54" i="5"/>
  <c r="AM54" i="5"/>
  <c r="AL54" i="5"/>
  <c r="AK54" i="5"/>
  <c r="AO54" i="5" s="1"/>
  <c r="AI54" i="5"/>
  <c r="AH54" i="5"/>
  <c r="AG54" i="5"/>
  <c r="AF54" i="5"/>
  <c r="AJ54" i="5" s="1"/>
  <c r="AD54" i="5"/>
  <c r="AC54" i="5"/>
  <c r="AB54" i="5"/>
  <c r="AA54" i="5"/>
  <c r="AE54" i="5" s="1"/>
  <c r="Y54" i="5"/>
  <c r="X54" i="5"/>
  <c r="W54" i="5"/>
  <c r="V54" i="5"/>
  <c r="Z54" i="5" s="1"/>
  <c r="T54" i="5"/>
  <c r="S54" i="5"/>
  <c r="R54" i="5"/>
  <c r="Q54" i="5"/>
  <c r="U54" i="5" s="1"/>
  <c r="O54" i="5"/>
  <c r="N54" i="5"/>
  <c r="M54" i="5"/>
  <c r="L54" i="5"/>
  <c r="P54" i="5" s="1"/>
  <c r="J54" i="5"/>
  <c r="I54" i="5"/>
  <c r="H54" i="5"/>
  <c r="G54" i="5"/>
  <c r="K54" i="5" s="1"/>
  <c r="DA53" i="5"/>
  <c r="CZ53" i="5"/>
  <c r="CY53" i="5"/>
  <c r="CX53" i="5"/>
  <c r="CV53" i="5"/>
  <c r="CU53" i="5"/>
  <c r="CT53" i="5"/>
  <c r="CS53" i="5"/>
  <c r="CQ53" i="5"/>
  <c r="CP53" i="5"/>
  <c r="CO53" i="5"/>
  <c r="CN53" i="5"/>
  <c r="CL53" i="5"/>
  <c r="CK53" i="5"/>
  <c r="CJ53" i="5"/>
  <c r="CI53" i="5"/>
  <c r="CG53" i="5"/>
  <c r="CF53" i="5"/>
  <c r="CE53" i="5"/>
  <c r="CD53" i="5"/>
  <c r="CB53" i="5"/>
  <c r="CA53" i="5"/>
  <c r="BZ53" i="5"/>
  <c r="BY53" i="5"/>
  <c r="BW53" i="5"/>
  <c r="BV53" i="5"/>
  <c r="BU53" i="5"/>
  <c r="BT53" i="5"/>
  <c r="BR53" i="5"/>
  <c r="BQ53" i="5"/>
  <c r="BP53" i="5"/>
  <c r="BO53" i="5"/>
  <c r="AT53" i="5"/>
  <c r="AO53" i="5"/>
  <c r="AJ53" i="5"/>
  <c r="AE53" i="5"/>
  <c r="Z53" i="5"/>
  <c r="U53" i="5"/>
  <c r="P53" i="5"/>
  <c r="K53" i="5"/>
  <c r="BM53" i="5" s="1"/>
  <c r="AY53" i="5" s="1"/>
  <c r="DA52" i="5"/>
  <c r="CZ52" i="5"/>
  <c r="CY52" i="5"/>
  <c r="CX52" i="5"/>
  <c r="CV52" i="5"/>
  <c r="CU52" i="5"/>
  <c r="CT52" i="5"/>
  <c r="CS52" i="5"/>
  <c r="CQ52" i="5"/>
  <c r="CP52" i="5"/>
  <c r="CO52" i="5"/>
  <c r="CN52" i="5"/>
  <c r="CL52" i="5"/>
  <c r="CK52" i="5"/>
  <c r="CJ52" i="5"/>
  <c r="CI52" i="5"/>
  <c r="CG52" i="5"/>
  <c r="CF52" i="5"/>
  <c r="CE52" i="5"/>
  <c r="CD52" i="5"/>
  <c r="CB52" i="5"/>
  <c r="CA52" i="5"/>
  <c r="BZ52" i="5"/>
  <c r="BY52" i="5"/>
  <c r="BW52" i="5"/>
  <c r="BV52" i="5"/>
  <c r="BU52" i="5"/>
  <c r="BT52" i="5"/>
  <c r="BR52" i="5"/>
  <c r="BQ52" i="5"/>
  <c r="BP52" i="5"/>
  <c r="BO52" i="5"/>
  <c r="AT52" i="5"/>
  <c r="AO52" i="5"/>
  <c r="AJ52" i="5"/>
  <c r="AE52" i="5"/>
  <c r="Z52" i="5"/>
  <c r="U52" i="5"/>
  <c r="P52" i="5"/>
  <c r="K52" i="5"/>
  <c r="BM52" i="5" s="1"/>
  <c r="AY52" i="5" s="1"/>
  <c r="DA51" i="5"/>
  <c r="CZ51" i="5"/>
  <c r="CY51" i="5"/>
  <c r="CX51" i="5"/>
  <c r="CV51" i="5"/>
  <c r="CU51" i="5"/>
  <c r="CT51" i="5"/>
  <c r="CS51" i="5"/>
  <c r="CQ51" i="5"/>
  <c r="CP51" i="5"/>
  <c r="CO51" i="5"/>
  <c r="CN51" i="5"/>
  <c r="CL51" i="5"/>
  <c r="CK51" i="5"/>
  <c r="CJ51" i="5"/>
  <c r="CI51" i="5"/>
  <c r="CG51" i="5"/>
  <c r="CF51" i="5"/>
  <c r="CE51" i="5"/>
  <c r="CD51" i="5"/>
  <c r="CB51" i="5"/>
  <c r="CA51" i="5"/>
  <c r="BZ51" i="5"/>
  <c r="BY51" i="5"/>
  <c r="BW51" i="5"/>
  <c r="BV51" i="5"/>
  <c r="BU51" i="5"/>
  <c r="BT51" i="5"/>
  <c r="BR51" i="5"/>
  <c r="BQ51" i="5"/>
  <c r="BP51" i="5"/>
  <c r="BO51" i="5"/>
  <c r="AT51" i="5"/>
  <c r="AO51" i="5"/>
  <c r="AJ51" i="5"/>
  <c r="AE51" i="5"/>
  <c r="Z51" i="5"/>
  <c r="U51" i="5"/>
  <c r="P51" i="5"/>
  <c r="K51" i="5"/>
  <c r="BM51" i="5" s="1"/>
  <c r="AY51" i="5" s="1"/>
  <c r="DA50" i="5"/>
  <c r="CZ50" i="5"/>
  <c r="CY50" i="5"/>
  <c r="CX50" i="5"/>
  <c r="CV50" i="5"/>
  <c r="CU50" i="5"/>
  <c r="CT50" i="5"/>
  <c r="CS50" i="5"/>
  <c r="CQ50" i="5"/>
  <c r="CP50" i="5"/>
  <c r="CO50" i="5"/>
  <c r="CN50" i="5"/>
  <c r="CL50" i="5"/>
  <c r="CK50" i="5"/>
  <c r="CJ50" i="5"/>
  <c r="CI50" i="5"/>
  <c r="CG50" i="5"/>
  <c r="CF50" i="5"/>
  <c r="CE50" i="5"/>
  <c r="CD50" i="5"/>
  <c r="CB50" i="5"/>
  <c r="CA50" i="5"/>
  <c r="BZ50" i="5"/>
  <c r="BY50" i="5"/>
  <c r="BW50" i="5"/>
  <c r="BV50" i="5"/>
  <c r="BU50" i="5"/>
  <c r="BT50" i="5"/>
  <c r="BR50" i="5"/>
  <c r="BQ50" i="5"/>
  <c r="BP50" i="5"/>
  <c r="BO50" i="5"/>
  <c r="AT50" i="5"/>
  <c r="AO50" i="5"/>
  <c r="AJ50" i="5"/>
  <c r="AE50" i="5"/>
  <c r="Z50" i="5"/>
  <c r="U50" i="5"/>
  <c r="P50" i="5"/>
  <c r="K50" i="5"/>
  <c r="BM50" i="5" s="1"/>
  <c r="AY50" i="5" s="1"/>
  <c r="DA49" i="5"/>
  <c r="CZ49" i="5"/>
  <c r="CY49" i="5"/>
  <c r="CX49" i="5"/>
  <c r="CV49" i="5"/>
  <c r="CU49" i="5"/>
  <c r="CT49" i="5"/>
  <c r="CS49" i="5"/>
  <c r="CQ49" i="5"/>
  <c r="CP49" i="5"/>
  <c r="CO49" i="5"/>
  <c r="CN49" i="5"/>
  <c r="CL49" i="5"/>
  <c r="CK49" i="5"/>
  <c r="CJ49" i="5"/>
  <c r="CI49" i="5"/>
  <c r="CG49" i="5"/>
  <c r="CF49" i="5"/>
  <c r="CE49" i="5"/>
  <c r="CD49" i="5"/>
  <c r="CB49" i="5"/>
  <c r="CA49" i="5"/>
  <c r="BZ49" i="5"/>
  <c r="BY49" i="5"/>
  <c r="BW49" i="5"/>
  <c r="BV49" i="5"/>
  <c r="BU49" i="5"/>
  <c r="BT49" i="5"/>
  <c r="BR49" i="5"/>
  <c r="BQ49" i="5"/>
  <c r="BP49" i="5"/>
  <c r="BO49" i="5"/>
  <c r="AT49" i="5"/>
  <c r="AO49" i="5"/>
  <c r="AJ49" i="5"/>
  <c r="AE49" i="5"/>
  <c r="Z49" i="5"/>
  <c r="U49" i="5"/>
  <c r="P49" i="5"/>
  <c r="K49" i="5"/>
  <c r="BM49" i="5" s="1"/>
  <c r="AY49" i="5" s="1"/>
  <c r="DA48" i="5"/>
  <c r="CZ48" i="5"/>
  <c r="CY48" i="5"/>
  <c r="CX48" i="5"/>
  <c r="CV48" i="5"/>
  <c r="CU48" i="5"/>
  <c r="CT48" i="5"/>
  <c r="CS48" i="5"/>
  <c r="CQ48" i="5"/>
  <c r="CP48" i="5"/>
  <c r="CO48" i="5"/>
  <c r="CN48" i="5"/>
  <c r="CL48" i="5"/>
  <c r="CK48" i="5"/>
  <c r="CJ48" i="5"/>
  <c r="CI48" i="5"/>
  <c r="CG48" i="5"/>
  <c r="CF48" i="5"/>
  <c r="CE48" i="5"/>
  <c r="CD48" i="5"/>
  <c r="CB48" i="5"/>
  <c r="CA48" i="5"/>
  <c r="BZ48" i="5"/>
  <c r="BY48" i="5"/>
  <c r="BW48" i="5"/>
  <c r="BV48" i="5"/>
  <c r="BU48" i="5"/>
  <c r="BT48" i="5"/>
  <c r="BR48" i="5"/>
  <c r="BQ48" i="5"/>
  <c r="BP48" i="5"/>
  <c r="BO48" i="5"/>
  <c r="AT48" i="5"/>
  <c r="AO48" i="5"/>
  <c r="AJ48" i="5"/>
  <c r="AE48" i="5"/>
  <c r="Z48" i="5"/>
  <c r="U48" i="5"/>
  <c r="P48" i="5"/>
  <c r="K48" i="5"/>
  <c r="BM48" i="5" s="1"/>
  <c r="AY48" i="5" s="1"/>
  <c r="DA47" i="5"/>
  <c r="CZ47" i="5"/>
  <c r="CY47" i="5"/>
  <c r="CX47" i="5"/>
  <c r="CV47" i="5"/>
  <c r="CU47" i="5"/>
  <c r="CT47" i="5"/>
  <c r="CS47" i="5"/>
  <c r="CQ47" i="5"/>
  <c r="CP47" i="5"/>
  <c r="CO47" i="5"/>
  <c r="CN47" i="5"/>
  <c r="CL47" i="5"/>
  <c r="CK47" i="5"/>
  <c r="CJ47" i="5"/>
  <c r="CI47" i="5"/>
  <c r="CG47" i="5"/>
  <c r="CF47" i="5"/>
  <c r="CE47" i="5"/>
  <c r="CD47" i="5"/>
  <c r="CB47" i="5"/>
  <c r="CA47" i="5"/>
  <c r="BZ47" i="5"/>
  <c r="BY47" i="5"/>
  <c r="BW47" i="5"/>
  <c r="BV47" i="5"/>
  <c r="BU47" i="5"/>
  <c r="BT47" i="5"/>
  <c r="BR47" i="5"/>
  <c r="BQ47" i="5"/>
  <c r="BP47" i="5"/>
  <c r="BO47" i="5"/>
  <c r="AT47" i="5"/>
  <c r="AO47" i="5"/>
  <c r="AJ47" i="5"/>
  <c r="AE47" i="5"/>
  <c r="Z47" i="5"/>
  <c r="U47" i="5"/>
  <c r="P47" i="5"/>
  <c r="K47" i="5"/>
  <c r="BM47" i="5" s="1"/>
  <c r="AY47" i="5" s="1"/>
  <c r="DA46" i="5"/>
  <c r="CZ46" i="5"/>
  <c r="CY46" i="5"/>
  <c r="CX46" i="5"/>
  <c r="CV46" i="5"/>
  <c r="CU46" i="5"/>
  <c r="CT46" i="5"/>
  <c r="CS46" i="5"/>
  <c r="CQ46" i="5"/>
  <c r="CP46" i="5"/>
  <c r="CO46" i="5"/>
  <c r="CN46" i="5"/>
  <c r="CL46" i="5"/>
  <c r="CK46" i="5"/>
  <c r="CJ46" i="5"/>
  <c r="CI46" i="5"/>
  <c r="CG46" i="5"/>
  <c r="CF46" i="5"/>
  <c r="CE46" i="5"/>
  <c r="CD46" i="5"/>
  <c r="CB46" i="5"/>
  <c r="CA46" i="5"/>
  <c r="BZ46" i="5"/>
  <c r="BY46" i="5"/>
  <c r="BW46" i="5"/>
  <c r="BV46" i="5"/>
  <c r="BU46" i="5"/>
  <c r="BT46" i="5"/>
  <c r="BR46" i="5"/>
  <c r="BQ46" i="5"/>
  <c r="BP46" i="5"/>
  <c r="BO46" i="5"/>
  <c r="AT46" i="5"/>
  <c r="AO46" i="5"/>
  <c r="AJ46" i="5"/>
  <c r="AE46" i="5"/>
  <c r="Z46" i="5"/>
  <c r="U46" i="5"/>
  <c r="P46" i="5"/>
  <c r="K46" i="5"/>
  <c r="BM46" i="5" s="1"/>
  <c r="AY46" i="5" s="1"/>
  <c r="DA45" i="5"/>
  <c r="CZ45" i="5"/>
  <c r="CY45" i="5"/>
  <c r="CX45" i="5"/>
  <c r="CV45" i="5"/>
  <c r="CU45" i="5"/>
  <c r="CT45" i="5"/>
  <c r="CS45" i="5"/>
  <c r="CQ45" i="5"/>
  <c r="CP45" i="5"/>
  <c r="CO45" i="5"/>
  <c r="CN45" i="5"/>
  <c r="CL45" i="5"/>
  <c r="CK45" i="5"/>
  <c r="CJ45" i="5"/>
  <c r="CI45" i="5"/>
  <c r="CG45" i="5"/>
  <c r="CF45" i="5"/>
  <c r="CE45" i="5"/>
  <c r="CD45" i="5"/>
  <c r="CB45" i="5"/>
  <c r="CA45" i="5"/>
  <c r="BZ45" i="5"/>
  <c r="BY45" i="5"/>
  <c r="BW45" i="5"/>
  <c r="BV45" i="5"/>
  <c r="BU45" i="5"/>
  <c r="BT45" i="5"/>
  <c r="BR45" i="5"/>
  <c r="BQ45" i="5"/>
  <c r="BP45" i="5"/>
  <c r="BO45" i="5"/>
  <c r="AT45" i="5"/>
  <c r="AO45" i="5"/>
  <c r="AJ45" i="5"/>
  <c r="AE45" i="5"/>
  <c r="Z45" i="5"/>
  <c r="U45" i="5"/>
  <c r="P45" i="5"/>
  <c r="K45" i="5"/>
  <c r="BM45" i="5" s="1"/>
  <c r="AY45" i="5" s="1"/>
  <c r="DA44" i="5"/>
  <c r="CZ44" i="5"/>
  <c r="CY44" i="5"/>
  <c r="CX44" i="5"/>
  <c r="CV44" i="5"/>
  <c r="CU44" i="5"/>
  <c r="CT44" i="5"/>
  <c r="CS44" i="5"/>
  <c r="CQ44" i="5"/>
  <c r="CP44" i="5"/>
  <c r="CO44" i="5"/>
  <c r="CN44" i="5"/>
  <c r="CL44" i="5"/>
  <c r="CK44" i="5"/>
  <c r="CJ44" i="5"/>
  <c r="CI44" i="5"/>
  <c r="CG44" i="5"/>
  <c r="CF44" i="5"/>
  <c r="CE44" i="5"/>
  <c r="CD44" i="5"/>
  <c r="CB44" i="5"/>
  <c r="CA44" i="5"/>
  <c r="BZ44" i="5"/>
  <c r="BY44" i="5"/>
  <c r="BW44" i="5"/>
  <c r="BV44" i="5"/>
  <c r="BU44" i="5"/>
  <c r="BT44" i="5"/>
  <c r="BR44" i="5"/>
  <c r="BQ44" i="5"/>
  <c r="BP44" i="5"/>
  <c r="BO44" i="5"/>
  <c r="AT44" i="5"/>
  <c r="AO44" i="5"/>
  <c r="AJ44" i="5"/>
  <c r="AE44" i="5"/>
  <c r="Z44" i="5"/>
  <c r="U44" i="5"/>
  <c r="P44" i="5"/>
  <c r="K44" i="5"/>
  <c r="BM44" i="5" s="1"/>
  <c r="AY44" i="5" s="1"/>
  <c r="DA40" i="5"/>
  <c r="CZ40" i="5"/>
  <c r="CY40" i="5"/>
  <c r="CX40" i="5"/>
  <c r="CV40" i="5"/>
  <c r="CU40" i="5"/>
  <c r="CT40" i="5"/>
  <c r="CS40" i="5"/>
  <c r="CQ40" i="5"/>
  <c r="CP40" i="5"/>
  <c r="CO40" i="5"/>
  <c r="CN40" i="5"/>
  <c r="CL40" i="5"/>
  <c r="CK40" i="5"/>
  <c r="CJ40" i="5"/>
  <c r="CI40" i="5"/>
  <c r="CG40" i="5"/>
  <c r="CF40" i="5"/>
  <c r="CE40" i="5"/>
  <c r="CD40" i="5"/>
  <c r="CB40" i="5"/>
  <c r="CA40" i="5"/>
  <c r="BZ40" i="5"/>
  <c r="BY40" i="5"/>
  <c r="BW40" i="5"/>
  <c r="BV40" i="5"/>
  <c r="BU40" i="5"/>
  <c r="BT40" i="5"/>
  <c r="BR40" i="5"/>
  <c r="BQ40" i="5"/>
  <c r="BP40" i="5"/>
  <c r="AY40" i="5" s="1"/>
  <c r="BO40" i="5"/>
  <c r="BB40" i="5"/>
  <c r="BB41" i="5" s="1"/>
  <c r="BB44" i="5" s="1"/>
  <c r="BB45" i="5" s="1"/>
  <c r="BB46" i="5" s="1"/>
  <c r="BB47" i="5" s="1"/>
  <c r="BB48" i="5" s="1"/>
  <c r="BB49" i="5" s="1"/>
  <c r="BB50" i="5" s="1"/>
  <c r="BB51" i="5" s="1"/>
  <c r="BB52" i="5" s="1"/>
  <c r="BB53" i="5" s="1"/>
  <c r="AT40" i="5"/>
  <c r="AO40" i="5"/>
  <c r="AJ40" i="5"/>
  <c r="AE40" i="5"/>
  <c r="Z40" i="5"/>
  <c r="U40" i="5"/>
  <c r="P40" i="5"/>
  <c r="K40" i="5"/>
  <c r="DA39" i="5"/>
  <c r="CZ39" i="5"/>
  <c r="CY39" i="5"/>
  <c r="CX39" i="5"/>
  <c r="CV39" i="5"/>
  <c r="CU39" i="5"/>
  <c r="CT39" i="5"/>
  <c r="CS39" i="5"/>
  <c r="CQ39" i="5"/>
  <c r="CP39" i="5"/>
  <c r="CO39" i="5"/>
  <c r="CN39" i="5"/>
  <c r="CL39" i="5"/>
  <c r="CK39" i="5"/>
  <c r="CJ39" i="5"/>
  <c r="CI39" i="5"/>
  <c r="CG39" i="5"/>
  <c r="CF39" i="5"/>
  <c r="CE39" i="5"/>
  <c r="CD39" i="5"/>
  <c r="CB39" i="5"/>
  <c r="CA39" i="5"/>
  <c r="BZ39" i="5"/>
  <c r="BY39" i="5"/>
  <c r="BW39" i="5"/>
  <c r="BV39" i="5"/>
  <c r="BU39" i="5"/>
  <c r="BT39" i="5"/>
  <c r="BR39" i="5"/>
  <c r="BQ39" i="5"/>
  <c r="BP39" i="5"/>
  <c r="BO39" i="5"/>
  <c r="BB39" i="5"/>
  <c r="AY39" i="5"/>
  <c r="AT39" i="5"/>
  <c r="AO39" i="5"/>
  <c r="AJ39" i="5"/>
  <c r="AE39" i="5"/>
  <c r="Z39" i="5"/>
  <c r="U39" i="5"/>
  <c r="P39" i="5"/>
  <c r="K39" i="5"/>
  <c r="DA35" i="5"/>
  <c r="CZ35" i="5"/>
  <c r="CY35" i="5"/>
  <c r="CX35" i="5"/>
  <c r="CV35" i="5"/>
  <c r="CU35" i="5"/>
  <c r="CT35" i="5"/>
  <c r="CS35" i="5"/>
  <c r="CQ35" i="5"/>
  <c r="CP35" i="5"/>
  <c r="CO35" i="5"/>
  <c r="CN35" i="5"/>
  <c r="CL35" i="5"/>
  <c r="CK35" i="5"/>
  <c r="CJ35" i="5"/>
  <c r="CI35" i="5"/>
  <c r="CG35" i="5"/>
  <c r="CF35" i="5"/>
  <c r="CE35" i="5"/>
  <c r="CD35" i="5"/>
  <c r="CB35" i="5"/>
  <c r="CA35" i="5"/>
  <c r="BZ35" i="5"/>
  <c r="BY35" i="5"/>
  <c r="BW35" i="5"/>
  <c r="BV35" i="5"/>
  <c r="BU35" i="5"/>
  <c r="BT35" i="5"/>
  <c r="BR35" i="5"/>
  <c r="BQ35" i="5"/>
  <c r="BP35" i="5"/>
  <c r="BO35" i="5"/>
  <c r="AY35" i="5" s="1"/>
  <c r="AT35" i="5"/>
  <c r="AO35" i="5"/>
  <c r="AJ35" i="5"/>
  <c r="AE35" i="5"/>
  <c r="Z35" i="5"/>
  <c r="U35" i="5"/>
  <c r="P35" i="5"/>
  <c r="K35" i="5"/>
  <c r="DA34" i="5"/>
  <c r="CZ34" i="5"/>
  <c r="CY34" i="5"/>
  <c r="CX34" i="5"/>
  <c r="CV34" i="5"/>
  <c r="CU34" i="5"/>
  <c r="CT34" i="5"/>
  <c r="CS34" i="5"/>
  <c r="CQ34" i="5"/>
  <c r="CP34" i="5"/>
  <c r="CO34" i="5"/>
  <c r="CN34" i="5"/>
  <c r="CL34" i="5"/>
  <c r="CK34" i="5"/>
  <c r="CJ34" i="5"/>
  <c r="CI34" i="5"/>
  <c r="CG34" i="5"/>
  <c r="CF34" i="5"/>
  <c r="CE34" i="5"/>
  <c r="CD34" i="5"/>
  <c r="CB34" i="5"/>
  <c r="CA34" i="5"/>
  <c r="BZ34" i="5"/>
  <c r="BY34" i="5"/>
  <c r="BW34" i="5"/>
  <c r="BV34" i="5"/>
  <c r="BU34" i="5"/>
  <c r="BT34" i="5"/>
  <c r="BR34" i="5"/>
  <c r="BQ34" i="5"/>
  <c r="BP34" i="5"/>
  <c r="BO34" i="5"/>
  <c r="AY34" i="5" s="1"/>
  <c r="AT34" i="5"/>
  <c r="AO34" i="5"/>
  <c r="AJ34" i="5"/>
  <c r="AE34" i="5"/>
  <c r="Z34" i="5"/>
  <c r="U34" i="5"/>
  <c r="P34" i="5"/>
  <c r="K34" i="5"/>
  <c r="AR31" i="5"/>
  <c r="AP31" i="5"/>
  <c r="AN31" i="5"/>
  <c r="AL31" i="5"/>
  <c r="AH31" i="5"/>
  <c r="AF31" i="5"/>
  <c r="AD31" i="5"/>
  <c r="AB31" i="5"/>
  <c r="X31" i="5"/>
  <c r="V31" i="5"/>
  <c r="T31" i="5"/>
  <c r="R31" i="5"/>
  <c r="N31" i="5"/>
  <c r="L31" i="5"/>
  <c r="J31" i="5"/>
  <c r="H31" i="5"/>
  <c r="DA30" i="5"/>
  <c r="CZ30" i="5"/>
  <c r="CY30" i="5"/>
  <c r="CX30" i="5"/>
  <c r="CV30" i="5"/>
  <c r="CU30" i="5"/>
  <c r="CT30" i="5"/>
  <c r="CS30" i="5"/>
  <c r="CQ30" i="5"/>
  <c r="CP30" i="5"/>
  <c r="CO30" i="5"/>
  <c r="CN30" i="5"/>
  <c r="CL30" i="5"/>
  <c r="CK30" i="5"/>
  <c r="CJ30" i="5"/>
  <c r="CI30" i="5"/>
  <c r="CG30" i="5"/>
  <c r="CF30" i="5"/>
  <c r="CE30" i="5"/>
  <c r="CD30" i="5"/>
  <c r="CB30" i="5"/>
  <c r="CA30" i="5"/>
  <c r="BZ30" i="5"/>
  <c r="BY30" i="5"/>
  <c r="BW30" i="5"/>
  <c r="BV30" i="5"/>
  <c r="BU30" i="5"/>
  <c r="BT30" i="5"/>
  <c r="BR30" i="5"/>
  <c r="BQ30" i="5"/>
  <c r="BP30" i="5"/>
  <c r="BO30" i="5"/>
  <c r="AY30" i="5" s="1"/>
  <c r="AT30" i="5"/>
  <c r="AO30" i="5"/>
  <c r="AJ30" i="5"/>
  <c r="AE30" i="5"/>
  <c r="Z30" i="5"/>
  <c r="U30" i="5"/>
  <c r="P30" i="5"/>
  <c r="K30" i="5"/>
  <c r="AS29" i="5"/>
  <c r="AS31" i="5" s="1"/>
  <c r="AR29" i="5"/>
  <c r="AQ29" i="5"/>
  <c r="AQ31" i="5" s="1"/>
  <c r="AP29" i="5"/>
  <c r="AT29" i="5" s="1"/>
  <c r="AN29" i="5"/>
  <c r="AM29" i="5"/>
  <c r="AM31" i="5" s="1"/>
  <c r="AL29" i="5"/>
  <c r="AK29" i="5"/>
  <c r="AK31" i="5" s="1"/>
  <c r="AO31" i="5" s="1"/>
  <c r="AI29" i="5"/>
  <c r="AI31" i="5" s="1"/>
  <c r="AH29" i="5"/>
  <c r="AG29" i="5"/>
  <c r="AG31" i="5" s="1"/>
  <c r="AF29" i="5"/>
  <c r="AJ29" i="5" s="1"/>
  <c r="AD29" i="5"/>
  <c r="AC29" i="5"/>
  <c r="AC31" i="5" s="1"/>
  <c r="AB29" i="5"/>
  <c r="AA29" i="5"/>
  <c r="AA31" i="5" s="1"/>
  <c r="AE31" i="5" s="1"/>
  <c r="Y29" i="5"/>
  <c r="Y31" i="5" s="1"/>
  <c r="X29" i="5"/>
  <c r="W29" i="5"/>
  <c r="W31" i="5" s="1"/>
  <c r="V29" i="5"/>
  <c r="Z29" i="5" s="1"/>
  <c r="T29" i="5"/>
  <c r="S29" i="5"/>
  <c r="S31" i="5" s="1"/>
  <c r="R29" i="5"/>
  <c r="Q29" i="5"/>
  <c r="Q31" i="5" s="1"/>
  <c r="U31" i="5" s="1"/>
  <c r="O29" i="5"/>
  <c r="O31" i="5" s="1"/>
  <c r="N29" i="5"/>
  <c r="M29" i="5"/>
  <c r="M31" i="5" s="1"/>
  <c r="L29" i="5"/>
  <c r="P29" i="5" s="1"/>
  <c r="J29" i="5"/>
  <c r="I29" i="5"/>
  <c r="I31" i="5" s="1"/>
  <c r="H29" i="5"/>
  <c r="G29" i="5"/>
  <c r="G31" i="5" s="1"/>
  <c r="K31" i="5" s="1"/>
  <c r="ET28" i="5"/>
  <c r="ES28" i="5"/>
  <c r="ER28" i="5"/>
  <c r="EQ28" i="5"/>
  <c r="EO28" i="5"/>
  <c r="EN28" i="5"/>
  <c r="EM28" i="5"/>
  <c r="EL28" i="5"/>
  <c r="EJ28" i="5"/>
  <c r="EI28" i="5"/>
  <c r="EH28" i="5"/>
  <c r="EG28" i="5"/>
  <c r="EE28" i="5"/>
  <c r="ED28" i="5"/>
  <c r="EC28" i="5"/>
  <c r="EB28" i="5"/>
  <c r="DZ28" i="5"/>
  <c r="DY28" i="5"/>
  <c r="DX28" i="5"/>
  <c r="DW28" i="5"/>
  <c r="DU28" i="5"/>
  <c r="DT28" i="5"/>
  <c r="DS28" i="5"/>
  <c r="DR28" i="5"/>
  <c r="DP28" i="5"/>
  <c r="DO28" i="5"/>
  <c r="DN28" i="5"/>
  <c r="DM28" i="5"/>
  <c r="DK28" i="5"/>
  <c r="DJ28" i="5"/>
  <c r="DI28" i="5"/>
  <c r="DH28" i="5"/>
  <c r="DA28" i="5"/>
  <c r="CZ28" i="5"/>
  <c r="CY28" i="5"/>
  <c r="CX28" i="5"/>
  <c r="CV28" i="5"/>
  <c r="CU28" i="5"/>
  <c r="CT28" i="5"/>
  <c r="CS28" i="5"/>
  <c r="CQ28" i="5"/>
  <c r="CP28" i="5"/>
  <c r="CO28" i="5"/>
  <c r="CN28" i="5"/>
  <c r="CL28" i="5"/>
  <c r="CK28" i="5"/>
  <c r="CJ28" i="5"/>
  <c r="CI28" i="5"/>
  <c r="CG28" i="5"/>
  <c r="CF28" i="5"/>
  <c r="CE28" i="5"/>
  <c r="CD28" i="5"/>
  <c r="CB28" i="5"/>
  <c r="CA28" i="5"/>
  <c r="BZ28" i="5"/>
  <c r="BY28" i="5"/>
  <c r="BW28" i="5"/>
  <c r="BV28" i="5"/>
  <c r="BU28" i="5"/>
  <c r="BT28" i="5"/>
  <c r="BR28" i="5"/>
  <c r="BQ28" i="5"/>
  <c r="BP28" i="5"/>
  <c r="BO28" i="5"/>
  <c r="AY28" i="5" s="1"/>
  <c r="AT28" i="5"/>
  <c r="AO28" i="5"/>
  <c r="AJ28" i="5"/>
  <c r="AE28" i="5"/>
  <c r="Z28" i="5"/>
  <c r="U28" i="5"/>
  <c r="P28" i="5"/>
  <c r="K28" i="5"/>
  <c r="ET27" i="5"/>
  <c r="ES27" i="5"/>
  <c r="ER27" i="5"/>
  <c r="EQ27" i="5"/>
  <c r="EO27" i="5"/>
  <c r="EN27" i="5"/>
  <c r="EM27" i="5"/>
  <c r="EL27" i="5"/>
  <c r="EJ27" i="5"/>
  <c r="EI27" i="5"/>
  <c r="EH27" i="5"/>
  <c r="EG27" i="5"/>
  <c r="EE27" i="5"/>
  <c r="ED27" i="5"/>
  <c r="EC27" i="5"/>
  <c r="EB27" i="5"/>
  <c r="DZ27" i="5"/>
  <c r="DY27" i="5"/>
  <c r="DX27" i="5"/>
  <c r="DW27" i="5"/>
  <c r="DU27" i="5"/>
  <c r="DT27" i="5"/>
  <c r="DS27" i="5"/>
  <c r="DR27" i="5"/>
  <c r="DP27" i="5"/>
  <c r="DO27" i="5"/>
  <c r="DN27" i="5"/>
  <c r="DM27" i="5"/>
  <c r="DK27" i="5"/>
  <c r="DJ27" i="5"/>
  <c r="DI27" i="5"/>
  <c r="DH27" i="5"/>
  <c r="DA27" i="5"/>
  <c r="CZ27" i="5"/>
  <c r="CY27" i="5"/>
  <c r="CX27" i="5"/>
  <c r="CV27" i="5"/>
  <c r="CU27" i="5"/>
  <c r="CT27" i="5"/>
  <c r="CS27" i="5"/>
  <c r="CQ27" i="5"/>
  <c r="CP27" i="5"/>
  <c r="CO27" i="5"/>
  <c r="CN27" i="5"/>
  <c r="CL27" i="5"/>
  <c r="CK27" i="5"/>
  <c r="CJ27" i="5"/>
  <c r="CI27" i="5"/>
  <c r="CG27" i="5"/>
  <c r="CF27" i="5"/>
  <c r="CE27" i="5"/>
  <c r="CD27" i="5"/>
  <c r="CB27" i="5"/>
  <c r="CA27" i="5"/>
  <c r="BZ27" i="5"/>
  <c r="BY27" i="5"/>
  <c r="BW27" i="5"/>
  <c r="BV27" i="5"/>
  <c r="BU27" i="5"/>
  <c r="BT27" i="5"/>
  <c r="BR27" i="5"/>
  <c r="BQ27" i="5"/>
  <c r="BP27" i="5"/>
  <c r="BO27" i="5"/>
  <c r="AY27" i="5" s="1"/>
  <c r="AT27" i="5"/>
  <c r="AO27" i="5"/>
  <c r="AJ27" i="5"/>
  <c r="AE27" i="5"/>
  <c r="Z27" i="5"/>
  <c r="U27" i="5"/>
  <c r="P27" i="5"/>
  <c r="K27" i="5"/>
  <c r="ET26" i="5"/>
  <c r="ES26" i="5"/>
  <c r="ER26" i="5"/>
  <c r="EQ26" i="5"/>
  <c r="EO26" i="5"/>
  <c r="EN26" i="5"/>
  <c r="EM26" i="5"/>
  <c r="EL26" i="5"/>
  <c r="EJ26" i="5"/>
  <c r="EI26" i="5"/>
  <c r="EH26" i="5"/>
  <c r="EG26" i="5"/>
  <c r="EE26" i="5"/>
  <c r="ED26" i="5"/>
  <c r="EC26" i="5"/>
  <c r="EB26" i="5"/>
  <c r="DZ26" i="5"/>
  <c r="DY26" i="5"/>
  <c r="DX26" i="5"/>
  <c r="DW26" i="5"/>
  <c r="DU26" i="5"/>
  <c r="DT26" i="5"/>
  <c r="DS26" i="5"/>
  <c r="DR26" i="5"/>
  <c r="DP26" i="5"/>
  <c r="DO26" i="5"/>
  <c r="DN26" i="5"/>
  <c r="DM26" i="5"/>
  <c r="DK26" i="5"/>
  <c r="DJ26" i="5"/>
  <c r="DI26" i="5"/>
  <c r="DH26" i="5"/>
  <c r="DA26" i="5"/>
  <c r="CZ26" i="5"/>
  <c r="CY26" i="5"/>
  <c r="CX26" i="5"/>
  <c r="CV26" i="5"/>
  <c r="CU26" i="5"/>
  <c r="CT26" i="5"/>
  <c r="CS26" i="5"/>
  <c r="CQ26" i="5"/>
  <c r="CP26" i="5"/>
  <c r="CO26" i="5"/>
  <c r="CN26" i="5"/>
  <c r="CL26" i="5"/>
  <c r="CK26" i="5"/>
  <c r="CJ26" i="5"/>
  <c r="CI26" i="5"/>
  <c r="CG26" i="5"/>
  <c r="CF26" i="5"/>
  <c r="CE26" i="5"/>
  <c r="CD26" i="5"/>
  <c r="CB26" i="5"/>
  <c r="CA26" i="5"/>
  <c r="BZ26" i="5"/>
  <c r="BY26" i="5"/>
  <c r="BW26" i="5"/>
  <c r="BV26" i="5"/>
  <c r="BU26" i="5"/>
  <c r="BT26" i="5"/>
  <c r="BR26" i="5"/>
  <c r="BQ26" i="5"/>
  <c r="BP26" i="5"/>
  <c r="BO26" i="5"/>
  <c r="AY26" i="5" s="1"/>
  <c r="AT26" i="5"/>
  <c r="AO26" i="5"/>
  <c r="AJ26" i="5"/>
  <c r="AE26" i="5"/>
  <c r="Z26" i="5"/>
  <c r="U26" i="5"/>
  <c r="P26" i="5"/>
  <c r="K26" i="5"/>
  <c r="DA25" i="5"/>
  <c r="CZ25" i="5"/>
  <c r="CY25" i="5"/>
  <c r="CX25" i="5"/>
  <c r="CV25" i="5"/>
  <c r="CU25" i="5"/>
  <c r="CT25" i="5"/>
  <c r="CS25" i="5"/>
  <c r="CQ25" i="5"/>
  <c r="CP25" i="5"/>
  <c r="CO25" i="5"/>
  <c r="CN25" i="5"/>
  <c r="CL25" i="5"/>
  <c r="CK25" i="5"/>
  <c r="CJ25" i="5"/>
  <c r="CI25" i="5"/>
  <c r="CG25" i="5"/>
  <c r="CF25" i="5"/>
  <c r="CE25" i="5"/>
  <c r="CD25" i="5"/>
  <c r="CB25" i="5"/>
  <c r="CA25" i="5"/>
  <c r="BZ25" i="5"/>
  <c r="BY25" i="5"/>
  <c r="BW25" i="5"/>
  <c r="BV25" i="5"/>
  <c r="BU25" i="5"/>
  <c r="BT25" i="5"/>
  <c r="BR25" i="5"/>
  <c r="BQ25" i="5"/>
  <c r="BP25" i="5"/>
  <c r="BO25" i="5"/>
  <c r="AT25" i="5"/>
  <c r="AO25" i="5"/>
  <c r="AJ25" i="5"/>
  <c r="AE25" i="5"/>
  <c r="Z25" i="5"/>
  <c r="U25" i="5"/>
  <c r="P25" i="5"/>
  <c r="K25" i="5"/>
  <c r="DA24" i="5"/>
  <c r="CZ24" i="5"/>
  <c r="CY24" i="5"/>
  <c r="CX24" i="5"/>
  <c r="CV24" i="5"/>
  <c r="CU24" i="5"/>
  <c r="CT24" i="5"/>
  <c r="CS24" i="5"/>
  <c r="CQ24" i="5"/>
  <c r="CP24" i="5"/>
  <c r="CO24" i="5"/>
  <c r="CN24" i="5"/>
  <c r="CL24" i="5"/>
  <c r="CK24" i="5"/>
  <c r="CJ24" i="5"/>
  <c r="CI24" i="5"/>
  <c r="CG24" i="5"/>
  <c r="CF24" i="5"/>
  <c r="CE24" i="5"/>
  <c r="CD24" i="5"/>
  <c r="CB24" i="5"/>
  <c r="CA24" i="5"/>
  <c r="BZ24" i="5"/>
  <c r="BY24" i="5"/>
  <c r="BW24" i="5"/>
  <c r="BV24" i="5"/>
  <c r="BU24" i="5"/>
  <c r="BT24" i="5"/>
  <c r="BR24" i="5"/>
  <c r="BQ24" i="5"/>
  <c r="BP24" i="5"/>
  <c r="BO24" i="5"/>
  <c r="AT24" i="5"/>
  <c r="AO24" i="5"/>
  <c r="AJ24" i="5"/>
  <c r="AE24" i="5"/>
  <c r="Z24" i="5"/>
  <c r="U24" i="5"/>
  <c r="P24" i="5"/>
  <c r="K24" i="5"/>
  <c r="AP21" i="5"/>
  <c r="AP36" i="5" s="1"/>
  <c r="AL21" i="5"/>
  <c r="AL36" i="5" s="1"/>
  <c r="AL41" i="5" s="1"/>
  <c r="AL57" i="5" s="1"/>
  <c r="AH21" i="5"/>
  <c r="AH36" i="5" s="1"/>
  <c r="AH41" i="5" s="1"/>
  <c r="AH57" i="5" s="1"/>
  <c r="AD21" i="5"/>
  <c r="AD36" i="5" s="1"/>
  <c r="AD41" i="5" s="1"/>
  <c r="AD57" i="5" s="1"/>
  <c r="V21" i="5"/>
  <c r="V36" i="5" s="1"/>
  <c r="R21" i="5"/>
  <c r="R36" i="5" s="1"/>
  <c r="R41" i="5" s="1"/>
  <c r="R57" i="5" s="1"/>
  <c r="N21" i="5"/>
  <c r="N36" i="5" s="1"/>
  <c r="N41" i="5" s="1"/>
  <c r="N57" i="5" s="1"/>
  <c r="J21" i="5"/>
  <c r="J36" i="5" s="1"/>
  <c r="J41" i="5" s="1"/>
  <c r="J57" i="5" s="1"/>
  <c r="ET20" i="5"/>
  <c r="ES20" i="5"/>
  <c r="ER20" i="5"/>
  <c r="EQ20" i="5"/>
  <c r="EO20" i="5"/>
  <c r="EN20" i="5"/>
  <c r="EM20" i="5"/>
  <c r="EL20" i="5"/>
  <c r="EJ20" i="5"/>
  <c r="EI20" i="5"/>
  <c r="EH20" i="5"/>
  <c r="EG20" i="5"/>
  <c r="EE20" i="5"/>
  <c r="ED20" i="5"/>
  <c r="EC20" i="5"/>
  <c r="EB20" i="5"/>
  <c r="DZ20" i="5"/>
  <c r="DY20" i="5"/>
  <c r="DX20" i="5"/>
  <c r="DW20" i="5"/>
  <c r="DU20" i="5"/>
  <c r="DT20" i="5"/>
  <c r="DS20" i="5"/>
  <c r="DR20" i="5"/>
  <c r="DP20" i="5"/>
  <c r="DO20" i="5"/>
  <c r="DN20" i="5"/>
  <c r="DM20" i="5"/>
  <c r="DK20" i="5"/>
  <c r="DJ20" i="5"/>
  <c r="DI20" i="5"/>
  <c r="DH20" i="5"/>
  <c r="DA20" i="5"/>
  <c r="CZ20" i="5"/>
  <c r="CY20" i="5"/>
  <c r="CX20" i="5"/>
  <c r="CV20" i="5"/>
  <c r="CU20" i="5"/>
  <c r="CT20" i="5"/>
  <c r="CS20" i="5"/>
  <c r="CQ20" i="5"/>
  <c r="CP20" i="5"/>
  <c r="CO20" i="5"/>
  <c r="CN20" i="5"/>
  <c r="CL20" i="5"/>
  <c r="CK20" i="5"/>
  <c r="CJ20" i="5"/>
  <c r="CI20" i="5"/>
  <c r="CG20" i="5"/>
  <c r="CF20" i="5"/>
  <c r="CE20" i="5"/>
  <c r="CD20" i="5"/>
  <c r="CB20" i="5"/>
  <c r="CA20" i="5"/>
  <c r="BZ20" i="5"/>
  <c r="BY20" i="5"/>
  <c r="BW20" i="5"/>
  <c r="BV20" i="5"/>
  <c r="BU20" i="5"/>
  <c r="BT20" i="5"/>
  <c r="BR20" i="5"/>
  <c r="BQ20" i="5"/>
  <c r="BP20" i="5"/>
  <c r="BO20" i="5"/>
  <c r="AY20" i="5"/>
  <c r="AT20" i="5"/>
  <c r="AO20" i="5"/>
  <c r="AJ20" i="5"/>
  <c r="AE20" i="5"/>
  <c r="Z20" i="5"/>
  <c r="U20" i="5"/>
  <c r="P20" i="5"/>
  <c r="K20" i="5"/>
  <c r="AS18" i="5"/>
  <c r="AS21" i="5" s="1"/>
  <c r="AR18" i="5"/>
  <c r="AR21" i="5" s="1"/>
  <c r="AR36" i="5" s="1"/>
  <c r="AR41" i="5" s="1"/>
  <c r="AR57" i="5" s="1"/>
  <c r="AQ18" i="5"/>
  <c r="AQ21" i="5" s="1"/>
  <c r="AQ36" i="5" s="1"/>
  <c r="AQ41" i="5" s="1"/>
  <c r="AQ57" i="5" s="1"/>
  <c r="AP18" i="5"/>
  <c r="AN18" i="5"/>
  <c r="AN21" i="5" s="1"/>
  <c r="AN36" i="5" s="1"/>
  <c r="AN41" i="5" s="1"/>
  <c r="AN57" i="5" s="1"/>
  <c r="AM18" i="5"/>
  <c r="AM21" i="5" s="1"/>
  <c r="AM36" i="5" s="1"/>
  <c r="AM41" i="5" s="1"/>
  <c r="AM57" i="5" s="1"/>
  <c r="AL18" i="5"/>
  <c r="AK18" i="5"/>
  <c r="AK21" i="5" s="1"/>
  <c r="AI18" i="5"/>
  <c r="AI21" i="5" s="1"/>
  <c r="AI36" i="5" s="1"/>
  <c r="AI41" i="5" s="1"/>
  <c r="AI57" i="5" s="1"/>
  <c r="AH18" i="5"/>
  <c r="AG18" i="5"/>
  <c r="AG21" i="5" s="1"/>
  <c r="AG36" i="5" s="1"/>
  <c r="AG41" i="5" s="1"/>
  <c r="AG57" i="5" s="1"/>
  <c r="AF18" i="5"/>
  <c r="AF21" i="5" s="1"/>
  <c r="AD18" i="5"/>
  <c r="AC18" i="5"/>
  <c r="AC21" i="5" s="1"/>
  <c r="AB18" i="5"/>
  <c r="AB21" i="5" s="1"/>
  <c r="AB36" i="5" s="1"/>
  <c r="AB41" i="5" s="1"/>
  <c r="AB57" i="5" s="1"/>
  <c r="AA18" i="5"/>
  <c r="AE18" i="5" s="1"/>
  <c r="Y18" i="5"/>
  <c r="Y21" i="5" s="1"/>
  <c r="Y36" i="5" s="1"/>
  <c r="Y41" i="5" s="1"/>
  <c r="Y57" i="5" s="1"/>
  <c r="X18" i="5"/>
  <c r="X21" i="5" s="1"/>
  <c r="X36" i="5" s="1"/>
  <c r="X41" i="5" s="1"/>
  <c r="X57" i="5" s="1"/>
  <c r="W18" i="5"/>
  <c r="W21" i="5" s="1"/>
  <c r="V18" i="5"/>
  <c r="T18" i="5"/>
  <c r="T21" i="5" s="1"/>
  <c r="T36" i="5" s="1"/>
  <c r="T41" i="5" s="1"/>
  <c r="T57" i="5" s="1"/>
  <c r="S18" i="5"/>
  <c r="S21" i="5" s="1"/>
  <c r="S36" i="5" s="1"/>
  <c r="S41" i="5" s="1"/>
  <c r="S57" i="5" s="1"/>
  <c r="R18" i="5"/>
  <c r="Q18" i="5"/>
  <c r="Q21" i="5" s="1"/>
  <c r="O18" i="5"/>
  <c r="O21" i="5" s="1"/>
  <c r="O36" i="5" s="1"/>
  <c r="O41" i="5" s="1"/>
  <c r="O57" i="5" s="1"/>
  <c r="N18" i="5"/>
  <c r="M18" i="5"/>
  <c r="M21" i="5" s="1"/>
  <c r="M36" i="5" s="1"/>
  <c r="M41" i="5" s="1"/>
  <c r="M57" i="5" s="1"/>
  <c r="L18" i="5"/>
  <c r="L21" i="5" s="1"/>
  <c r="J18" i="5"/>
  <c r="I18" i="5"/>
  <c r="I21" i="5" s="1"/>
  <c r="I36" i="5" s="1"/>
  <c r="I41" i="5" s="1"/>
  <c r="I57" i="5" s="1"/>
  <c r="H18" i="5"/>
  <c r="H21" i="5" s="1"/>
  <c r="H36" i="5" s="1"/>
  <c r="H41" i="5" s="1"/>
  <c r="H57" i="5" s="1"/>
  <c r="G18" i="5"/>
  <c r="G21" i="5" s="1"/>
  <c r="DA17" i="5"/>
  <c r="CZ17" i="5"/>
  <c r="CY17" i="5"/>
  <c r="CX17" i="5"/>
  <c r="CV17" i="5"/>
  <c r="CU17" i="5"/>
  <c r="CT17" i="5"/>
  <c r="CS17" i="5"/>
  <c r="CQ17" i="5"/>
  <c r="CP17" i="5"/>
  <c r="CO17" i="5"/>
  <c r="CN17" i="5"/>
  <c r="CL17" i="5"/>
  <c r="CK17" i="5"/>
  <c r="CJ17" i="5"/>
  <c r="CI17" i="5"/>
  <c r="CG17" i="5"/>
  <c r="CF17" i="5"/>
  <c r="CE17" i="5"/>
  <c r="CD17" i="5"/>
  <c r="CB17" i="5"/>
  <c r="CA17" i="5"/>
  <c r="BZ17" i="5"/>
  <c r="BY17" i="5"/>
  <c r="BW17" i="5"/>
  <c r="BV17" i="5"/>
  <c r="BU17" i="5"/>
  <c r="BT17" i="5"/>
  <c r="BR17" i="5"/>
  <c r="AY17" i="5" s="1"/>
  <c r="BQ17" i="5"/>
  <c r="BP17" i="5"/>
  <c r="BO17" i="5"/>
  <c r="AT17" i="5"/>
  <c r="AO17" i="5"/>
  <c r="AJ17" i="5"/>
  <c r="AE17" i="5"/>
  <c r="Z17" i="5"/>
  <c r="U17" i="5"/>
  <c r="P17" i="5"/>
  <c r="K17" i="5"/>
  <c r="DA16" i="5"/>
  <c r="CZ16" i="5"/>
  <c r="CY16" i="5"/>
  <c r="CX16" i="5"/>
  <c r="CV16" i="5"/>
  <c r="CU16" i="5"/>
  <c r="CT16" i="5"/>
  <c r="CS16" i="5"/>
  <c r="CQ16" i="5"/>
  <c r="CP16" i="5"/>
  <c r="CO16" i="5"/>
  <c r="CN16" i="5"/>
  <c r="CL16" i="5"/>
  <c r="CK16" i="5"/>
  <c r="CJ16" i="5"/>
  <c r="CI16" i="5"/>
  <c r="CG16" i="5"/>
  <c r="CF16" i="5"/>
  <c r="CE16" i="5"/>
  <c r="CD16" i="5"/>
  <c r="CB16" i="5"/>
  <c r="CA16" i="5"/>
  <c r="BZ16" i="5"/>
  <c r="BY16" i="5"/>
  <c r="BW16" i="5"/>
  <c r="BV16" i="5"/>
  <c r="BU16" i="5"/>
  <c r="BT16" i="5"/>
  <c r="BR16" i="5"/>
  <c r="BQ16" i="5"/>
  <c r="BP16" i="5"/>
  <c r="BO16" i="5"/>
  <c r="AY16" i="5"/>
  <c r="AT16" i="5"/>
  <c r="AO16" i="5"/>
  <c r="AJ16" i="5"/>
  <c r="AE16" i="5"/>
  <c r="Z16" i="5"/>
  <c r="U16" i="5"/>
  <c r="P16" i="5"/>
  <c r="K16" i="5"/>
  <c r="B16" i="5"/>
  <c r="B17" i="5" s="1"/>
  <c r="B18" i="5" s="1"/>
  <c r="B20" i="5" s="1"/>
  <c r="B21" i="5" s="1"/>
  <c r="B24" i="5" s="1"/>
  <c r="B25" i="5" s="1"/>
  <c r="B26" i="5" s="1"/>
  <c r="B27" i="5" s="1"/>
  <c r="B28" i="5" s="1"/>
  <c r="B29" i="5" s="1"/>
  <c r="B30" i="5" s="1"/>
  <c r="B31" i="5" s="1"/>
  <c r="B34" i="5" s="1"/>
  <c r="B35" i="5" s="1"/>
  <c r="B36" i="5" s="1"/>
  <c r="B39" i="5" s="1"/>
  <c r="B40" i="5" s="1"/>
  <c r="B41" i="5" s="1"/>
  <c r="B44" i="5" s="1"/>
  <c r="B45" i="5" s="1"/>
  <c r="B46" i="5" s="1"/>
  <c r="B47" i="5" s="1"/>
  <c r="B48" i="5" s="1"/>
  <c r="B49" i="5" s="1"/>
  <c r="B50" i="5" s="1"/>
  <c r="B51" i="5" s="1"/>
  <c r="B52" i="5" s="1"/>
  <c r="B53" i="5" s="1"/>
  <c r="B54" i="5" s="1"/>
  <c r="B57" i="5" s="1"/>
  <c r="DA15" i="5"/>
  <c r="CZ15" i="5"/>
  <c r="CY15" i="5"/>
  <c r="CX15" i="5"/>
  <c r="CV15" i="5"/>
  <c r="CU15" i="5"/>
  <c r="CT15" i="5"/>
  <c r="CS15" i="5"/>
  <c r="CQ15" i="5"/>
  <c r="CP15" i="5"/>
  <c r="CO15" i="5"/>
  <c r="CN15" i="5"/>
  <c r="CL15" i="5"/>
  <c r="CK15" i="5"/>
  <c r="CJ15" i="5"/>
  <c r="CI15" i="5"/>
  <c r="CG15" i="5"/>
  <c r="CF15" i="5"/>
  <c r="CE15" i="5"/>
  <c r="CD15" i="5"/>
  <c r="CB15" i="5"/>
  <c r="CA15" i="5"/>
  <c r="BZ15" i="5"/>
  <c r="BY15" i="5"/>
  <c r="BW15" i="5"/>
  <c r="BV15" i="5"/>
  <c r="BU15" i="5"/>
  <c r="BT15" i="5"/>
  <c r="BR15" i="5"/>
  <c r="BQ15" i="5"/>
  <c r="BP15" i="5"/>
  <c r="BO15" i="5"/>
  <c r="BB15" i="5"/>
  <c r="BB16" i="5" s="1"/>
  <c r="BB17" i="5" s="1"/>
  <c r="BB18" i="5" s="1"/>
  <c r="BB20" i="5" s="1"/>
  <c r="BB21" i="5" s="1"/>
  <c r="BB24" i="5" s="1"/>
  <c r="BB25" i="5" s="1"/>
  <c r="BB26" i="5" s="1"/>
  <c r="BB27" i="5" s="1"/>
  <c r="BB28" i="5" s="1"/>
  <c r="BB29" i="5" s="1"/>
  <c r="BB30" i="5" s="1"/>
  <c r="BB31" i="5" s="1"/>
  <c r="AT15" i="5"/>
  <c r="AO15" i="5"/>
  <c r="AJ15" i="5"/>
  <c r="AE15" i="5"/>
  <c r="Z15" i="5"/>
  <c r="U15" i="5"/>
  <c r="P15" i="5"/>
  <c r="K15" i="5"/>
  <c r="B15" i="5"/>
  <c r="DA14" i="5"/>
  <c r="CZ14" i="5"/>
  <c r="CY14" i="5"/>
  <c r="CX14" i="5"/>
  <c r="CV14" i="5"/>
  <c r="CU14" i="5"/>
  <c r="CT14" i="5"/>
  <c r="CS14" i="5"/>
  <c r="CQ14" i="5"/>
  <c r="CP14" i="5"/>
  <c r="CO14" i="5"/>
  <c r="CN14" i="5"/>
  <c r="CL14" i="5"/>
  <c r="CK14" i="5"/>
  <c r="CJ14" i="5"/>
  <c r="CI14" i="5"/>
  <c r="CG14" i="5"/>
  <c r="CF14" i="5"/>
  <c r="CE14" i="5"/>
  <c r="CD14" i="5"/>
  <c r="CB14" i="5"/>
  <c r="CA14" i="5"/>
  <c r="BZ14" i="5"/>
  <c r="BY14" i="5"/>
  <c r="BW14" i="5"/>
  <c r="BV14" i="5"/>
  <c r="BU14" i="5"/>
  <c r="BT14" i="5"/>
  <c r="BR14" i="5"/>
  <c r="BQ14" i="5"/>
  <c r="BP14" i="5"/>
  <c r="BO14" i="5"/>
  <c r="AY14" i="5"/>
  <c r="AT14" i="5"/>
  <c r="AO14" i="5"/>
  <c r="AJ14" i="5"/>
  <c r="AE14" i="5"/>
  <c r="Z14" i="5"/>
  <c r="U14" i="5"/>
  <c r="P14" i="5"/>
  <c r="K14" i="5"/>
  <c r="DA12" i="5"/>
  <c r="CZ12" i="5"/>
  <c r="CY12" i="5"/>
  <c r="CX12" i="5"/>
  <c r="CV12" i="5"/>
  <c r="CU12" i="5"/>
  <c r="CT12" i="5"/>
  <c r="CS12" i="5"/>
  <c r="CQ12" i="5"/>
  <c r="CP12" i="5"/>
  <c r="CO12" i="5"/>
  <c r="CN12" i="5"/>
  <c r="CL12" i="5"/>
  <c r="CK12" i="5"/>
  <c r="CJ12" i="5"/>
  <c r="CI12" i="5"/>
  <c r="CG12" i="5"/>
  <c r="CF12" i="5"/>
  <c r="CE12" i="5"/>
  <c r="CD12" i="5"/>
  <c r="CB12" i="5"/>
  <c r="CA12" i="5"/>
  <c r="BZ12" i="5"/>
  <c r="BY12" i="5"/>
  <c r="BW12" i="5"/>
  <c r="BV12" i="5"/>
  <c r="BU12" i="5"/>
  <c r="BT12" i="5"/>
  <c r="BR12" i="5"/>
  <c r="BQ12" i="5"/>
  <c r="BP12" i="5"/>
  <c r="BO12" i="5"/>
  <c r="AY12" i="5" s="1"/>
  <c r="AT12" i="5"/>
  <c r="AO12" i="5"/>
  <c r="AJ12" i="5"/>
  <c r="AE12" i="5"/>
  <c r="Z12" i="5"/>
  <c r="U12" i="5"/>
  <c r="P12" i="5"/>
  <c r="K12" i="5"/>
  <c r="ET11" i="5"/>
  <c r="ES11" i="5"/>
  <c r="ER11" i="5"/>
  <c r="EQ11" i="5"/>
  <c r="EO11" i="5"/>
  <c r="EN11" i="5"/>
  <c r="EM11" i="5"/>
  <c r="EL11" i="5"/>
  <c r="EJ11" i="5"/>
  <c r="EI11" i="5"/>
  <c r="EH11" i="5"/>
  <c r="EG11" i="5"/>
  <c r="EE11" i="5"/>
  <c r="ED11" i="5"/>
  <c r="EC11" i="5"/>
  <c r="EB11" i="5"/>
  <c r="DZ11" i="5"/>
  <c r="DY11" i="5"/>
  <c r="DX11" i="5"/>
  <c r="DW11" i="5"/>
  <c r="DU11" i="5"/>
  <c r="DT11" i="5"/>
  <c r="DS11" i="5"/>
  <c r="DR11" i="5"/>
  <c r="DP11" i="5"/>
  <c r="DO11" i="5"/>
  <c r="DN11" i="5"/>
  <c r="DM11" i="5"/>
  <c r="DK11" i="5"/>
  <c r="DJ11" i="5"/>
  <c r="DI11" i="5"/>
  <c r="DH11" i="5"/>
  <c r="DA11" i="5"/>
  <c r="CZ11" i="5"/>
  <c r="CY11" i="5"/>
  <c r="CX11" i="5"/>
  <c r="CV11" i="5"/>
  <c r="CU11" i="5"/>
  <c r="CT11" i="5"/>
  <c r="CS11" i="5"/>
  <c r="CQ11" i="5"/>
  <c r="CP11" i="5"/>
  <c r="CO11" i="5"/>
  <c r="CN11" i="5"/>
  <c r="CL11" i="5"/>
  <c r="CK11" i="5"/>
  <c r="CJ11" i="5"/>
  <c r="CI11" i="5"/>
  <c r="CG11" i="5"/>
  <c r="CF11" i="5"/>
  <c r="CE11" i="5"/>
  <c r="CD11" i="5"/>
  <c r="CB11" i="5"/>
  <c r="CA11" i="5"/>
  <c r="BZ11" i="5"/>
  <c r="BY11" i="5"/>
  <c r="BW11" i="5"/>
  <c r="BV11" i="5"/>
  <c r="BU11" i="5"/>
  <c r="BT11" i="5"/>
  <c r="BR11" i="5"/>
  <c r="BQ11" i="5"/>
  <c r="AY11" i="5" s="1"/>
  <c r="BP11" i="5"/>
  <c r="BO11" i="5"/>
  <c r="AT11" i="5"/>
  <c r="AO11" i="5"/>
  <c r="AJ11" i="5"/>
  <c r="AE11" i="5"/>
  <c r="Z11" i="5"/>
  <c r="U11" i="5"/>
  <c r="P11" i="5"/>
  <c r="K11" i="5"/>
  <c r="DA10" i="5"/>
  <c r="CZ10" i="5"/>
  <c r="CY10" i="5"/>
  <c r="CX10" i="5"/>
  <c r="CV10" i="5"/>
  <c r="CU10" i="5"/>
  <c r="CT10" i="5"/>
  <c r="CS10" i="5"/>
  <c r="CQ10" i="5"/>
  <c r="CP10" i="5"/>
  <c r="CO10" i="5"/>
  <c r="CN10" i="5"/>
  <c r="CL10" i="5"/>
  <c r="CK10" i="5"/>
  <c r="CJ10" i="5"/>
  <c r="CI10" i="5"/>
  <c r="CG10" i="5"/>
  <c r="CF10" i="5"/>
  <c r="CE10" i="5"/>
  <c r="CD10" i="5"/>
  <c r="CB10" i="5"/>
  <c r="CA10" i="5"/>
  <c r="BZ10" i="5"/>
  <c r="BY10" i="5"/>
  <c r="BW10" i="5"/>
  <c r="BV10" i="5"/>
  <c r="BU10" i="5"/>
  <c r="BT10" i="5"/>
  <c r="BR10" i="5"/>
  <c r="AY10" i="5" s="1"/>
  <c r="BQ10" i="5"/>
  <c r="BP10" i="5"/>
  <c r="BO10" i="5"/>
  <c r="BB10" i="5"/>
  <c r="BB11" i="5" s="1"/>
  <c r="BB12" i="5" s="1"/>
  <c r="AT10" i="5"/>
  <c r="AO10" i="5"/>
  <c r="AJ10" i="5"/>
  <c r="AE10" i="5"/>
  <c r="Z10" i="5"/>
  <c r="U10" i="5"/>
  <c r="P10" i="5"/>
  <c r="K10" i="5"/>
  <c r="B10" i="5"/>
  <c r="B11" i="5" s="1"/>
  <c r="B12" i="5" s="1"/>
  <c r="EQ9" i="5"/>
  <c r="EL9" i="5"/>
  <c r="EG9" i="5"/>
  <c r="EB9" i="5"/>
  <c r="DW9" i="5"/>
  <c r="DR9" i="5"/>
  <c r="DM9" i="5"/>
  <c r="DH9" i="5"/>
  <c r="DA9" i="5"/>
  <c r="CZ9" i="5"/>
  <c r="CY9" i="5"/>
  <c r="CX9" i="5"/>
  <c r="CV9" i="5"/>
  <c r="CU9" i="5"/>
  <c r="CT9" i="5"/>
  <c r="CS9" i="5"/>
  <c r="CQ9" i="5"/>
  <c r="CP9" i="5"/>
  <c r="CO9" i="5"/>
  <c r="CN9" i="5"/>
  <c r="CL9" i="5"/>
  <c r="CK9" i="5"/>
  <c r="CJ9" i="5"/>
  <c r="CI9" i="5"/>
  <c r="CG9" i="5"/>
  <c r="CF9" i="5"/>
  <c r="CE9" i="5"/>
  <c r="CD9" i="5"/>
  <c r="CB9" i="5"/>
  <c r="CA9" i="5"/>
  <c r="BZ9" i="5"/>
  <c r="BY9" i="5"/>
  <c r="BW9" i="5"/>
  <c r="BV9" i="5"/>
  <c r="BU9" i="5"/>
  <c r="BT9" i="5"/>
  <c r="BR9" i="5"/>
  <c r="BQ9" i="5"/>
  <c r="BP9" i="5"/>
  <c r="BO9" i="5"/>
  <c r="AY9" i="5"/>
  <c r="AT9" i="5"/>
  <c r="AO9" i="5"/>
  <c r="AJ9" i="5"/>
  <c r="AE9" i="5"/>
  <c r="Z9" i="5"/>
  <c r="U9" i="5"/>
  <c r="P9" i="5"/>
  <c r="K9" i="5"/>
  <c r="BJ1" i="5"/>
  <c r="AT1" i="5"/>
  <c r="AZ9" i="5" l="1"/>
  <c r="AZ26" i="5"/>
  <c r="AZ27" i="5"/>
  <c r="AZ28" i="5"/>
  <c r="AZ11" i="5"/>
  <c r="W36" i="5"/>
  <c r="W41" i="5" s="1"/>
  <c r="W57" i="5" s="1"/>
  <c r="Z21" i="5"/>
  <c r="G36" i="5"/>
  <c r="K21" i="5"/>
  <c r="AJ21" i="5"/>
  <c r="AF36" i="5"/>
  <c r="AP41" i="5"/>
  <c r="P21" i="5"/>
  <c r="L36" i="5"/>
  <c r="P18" i="5"/>
  <c r="AC36" i="5"/>
  <c r="AC41" i="5" s="1"/>
  <c r="AC57" i="5" s="1"/>
  <c r="AO21" i="5"/>
  <c r="AK36" i="5"/>
  <c r="AO18" i="5"/>
  <c r="AS36" i="5"/>
  <c r="AS41" i="5" s="1"/>
  <c r="AS57" i="5" s="1"/>
  <c r="AA21" i="5"/>
  <c r="AY24" i="5"/>
  <c r="K18" i="5"/>
  <c r="AJ18" i="5"/>
  <c r="U21" i="5"/>
  <c r="Q36" i="5"/>
  <c r="U18" i="5"/>
  <c r="AT18" i="5"/>
  <c r="AZ20" i="5"/>
  <c r="Z36" i="5"/>
  <c r="V41" i="5"/>
  <c r="AT21" i="5"/>
  <c r="AY25" i="5"/>
  <c r="P31" i="5"/>
  <c r="Z31" i="5"/>
  <c r="AJ31" i="5"/>
  <c r="AT31" i="5"/>
  <c r="AY15" i="5"/>
  <c r="Z18" i="5"/>
  <c r="K29" i="5"/>
  <c r="AE29" i="5"/>
  <c r="U29" i="5"/>
  <c r="AO29" i="5"/>
  <c r="AT41" i="5" l="1"/>
  <c r="AP57" i="5"/>
  <c r="AT57" i="5" s="1"/>
  <c r="Z41" i="5"/>
  <c r="V57" i="5"/>
  <c r="Z57" i="5" s="1"/>
  <c r="AT36" i="5"/>
  <c r="K36" i="5"/>
  <c r="G41" i="5"/>
  <c r="U36" i="5"/>
  <c r="Q41" i="5"/>
  <c r="AO36" i="5"/>
  <c r="AK41" i="5"/>
  <c r="L41" i="5"/>
  <c r="P36" i="5"/>
  <c r="AF41" i="5"/>
  <c r="AJ36" i="5"/>
  <c r="AA36" i="5"/>
  <c r="AE21" i="5"/>
  <c r="AJ41" i="5" l="1"/>
  <c r="AF57" i="5"/>
  <c r="AJ57" i="5" s="1"/>
  <c r="Q57" i="5"/>
  <c r="U57" i="5" s="1"/>
  <c r="U41" i="5"/>
  <c r="AE36" i="5"/>
  <c r="AA41" i="5"/>
  <c r="P41" i="5"/>
  <c r="L57" i="5"/>
  <c r="P57" i="5" s="1"/>
  <c r="AK57" i="5"/>
  <c r="AO57" i="5" s="1"/>
  <c r="AO41" i="5"/>
  <c r="K41" i="5"/>
  <c r="G57" i="5"/>
  <c r="K57" i="5" s="1"/>
  <c r="AE41" i="5" l="1"/>
  <c r="AA57" i="5"/>
  <c r="AE57" i="5" s="1"/>
  <c r="M73" i="4" l="1"/>
  <c r="AB72" i="4"/>
  <c r="R72" i="4" s="1"/>
  <c r="AB71" i="4"/>
  <c r="R71" i="4" s="1"/>
  <c r="AB70" i="4"/>
  <c r="R70" i="4"/>
  <c r="AB69" i="4"/>
  <c r="R69" i="4" s="1"/>
  <c r="M66" i="4"/>
  <c r="AB65" i="4"/>
  <c r="R65" i="4" s="1"/>
  <c r="AB64" i="4"/>
  <c r="R64" i="4" s="1"/>
  <c r="AB63" i="4"/>
  <c r="R63" i="4" s="1"/>
  <c r="AB62" i="4"/>
  <c r="R62" i="4" s="1"/>
  <c r="AB61" i="4"/>
  <c r="R61" i="4" s="1"/>
  <c r="AB60" i="4"/>
  <c r="R60" i="4" s="1"/>
  <c r="M57" i="4"/>
  <c r="AB56" i="4"/>
  <c r="R56" i="4" s="1"/>
  <c r="AB55" i="4"/>
  <c r="R55" i="4"/>
  <c r="AB54" i="4"/>
  <c r="R54" i="4" s="1"/>
  <c r="AB53" i="4"/>
  <c r="R53" i="4" s="1"/>
  <c r="AB52" i="4"/>
  <c r="R52" i="4" s="1"/>
  <c r="AB51" i="4"/>
  <c r="R51" i="4"/>
  <c r="AH48" i="4"/>
  <c r="M48" i="4"/>
  <c r="AL48" i="4" s="1"/>
  <c r="K48" i="4"/>
  <c r="AJ48" i="4" s="1"/>
  <c r="J48" i="4"/>
  <c r="AI48" i="4" s="1"/>
  <c r="I48" i="4"/>
  <c r="H48" i="4"/>
  <c r="AG48" i="4" s="1"/>
  <c r="G48" i="4"/>
  <c r="AF48" i="4" s="1"/>
  <c r="AB47" i="4"/>
  <c r="Z47" i="4"/>
  <c r="Y47" i="4"/>
  <c r="X47" i="4"/>
  <c r="W47" i="4"/>
  <c r="V47" i="4"/>
  <c r="AB46" i="4"/>
  <c r="Z46" i="4"/>
  <c r="Y46" i="4"/>
  <c r="X46" i="4"/>
  <c r="W46" i="4"/>
  <c r="V46" i="4"/>
  <c r="AB45" i="4"/>
  <c r="Z45" i="4"/>
  <c r="Y45" i="4"/>
  <c r="X45" i="4"/>
  <c r="W45" i="4"/>
  <c r="V45" i="4"/>
  <c r="R45" i="4" s="1"/>
  <c r="AB44" i="4"/>
  <c r="Z44" i="4"/>
  <c r="Y44" i="4"/>
  <c r="X44" i="4"/>
  <c r="W44" i="4"/>
  <c r="V44" i="4"/>
  <c r="R44" i="4" s="1"/>
  <c r="M41" i="4"/>
  <c r="AL41" i="4" s="1"/>
  <c r="K41" i="4"/>
  <c r="AJ41" i="4" s="1"/>
  <c r="J41" i="4"/>
  <c r="I41" i="4"/>
  <c r="AH41" i="4" s="1"/>
  <c r="H41" i="4"/>
  <c r="AG41" i="4" s="1"/>
  <c r="G41" i="4"/>
  <c r="AF41" i="4" s="1"/>
  <c r="AB40" i="4"/>
  <c r="Z40" i="4"/>
  <c r="Y40" i="4"/>
  <c r="X40" i="4"/>
  <c r="W40" i="4"/>
  <c r="V40" i="4"/>
  <c r="R40" i="4" s="1"/>
  <c r="AB39" i="4"/>
  <c r="Z39" i="4"/>
  <c r="Y39" i="4"/>
  <c r="X39" i="4"/>
  <c r="W39" i="4"/>
  <c r="V39" i="4"/>
  <c r="R39" i="4"/>
  <c r="AB38" i="4"/>
  <c r="Z38" i="4"/>
  <c r="Y38" i="4"/>
  <c r="X38" i="4"/>
  <c r="W38" i="4"/>
  <c r="V38" i="4"/>
  <c r="AB37" i="4"/>
  <c r="Z37" i="4"/>
  <c r="Y37" i="4"/>
  <c r="X37" i="4"/>
  <c r="W37" i="4"/>
  <c r="V37" i="4"/>
  <c r="AB36" i="4"/>
  <c r="Z36" i="4"/>
  <c r="Y36" i="4"/>
  <c r="X36" i="4"/>
  <c r="W36" i="4"/>
  <c r="V36" i="4"/>
  <c r="R36" i="4" s="1"/>
  <c r="AB35" i="4"/>
  <c r="Z35" i="4"/>
  <c r="Y35" i="4"/>
  <c r="X35" i="4"/>
  <c r="W35" i="4"/>
  <c r="V35" i="4"/>
  <c r="R35" i="4"/>
  <c r="AH32" i="4"/>
  <c r="M32" i="4"/>
  <c r="AL32" i="4" s="1"/>
  <c r="K32" i="4"/>
  <c r="AJ32" i="4" s="1"/>
  <c r="J32" i="4"/>
  <c r="AI32" i="4" s="1"/>
  <c r="I32" i="4"/>
  <c r="H32" i="4"/>
  <c r="AG32" i="4" s="1"/>
  <c r="G32" i="4"/>
  <c r="AF32" i="4" s="1"/>
  <c r="AB31" i="4"/>
  <c r="Z31" i="4"/>
  <c r="Y31" i="4"/>
  <c r="X31" i="4"/>
  <c r="W31" i="4"/>
  <c r="V31" i="4"/>
  <c r="R31" i="4"/>
  <c r="AB30" i="4"/>
  <c r="Z30" i="4"/>
  <c r="Y30" i="4"/>
  <c r="X30" i="4"/>
  <c r="W30" i="4"/>
  <c r="V30" i="4"/>
  <c r="R30" i="4" s="1"/>
  <c r="AB29" i="4"/>
  <c r="Z29" i="4"/>
  <c r="Y29" i="4"/>
  <c r="X29" i="4"/>
  <c r="W29" i="4"/>
  <c r="V29" i="4"/>
  <c r="AB28" i="4"/>
  <c r="Z28" i="4"/>
  <c r="Y28" i="4"/>
  <c r="X28" i="4"/>
  <c r="W28" i="4"/>
  <c r="V28" i="4"/>
  <c r="AB27" i="4"/>
  <c r="Z27" i="4"/>
  <c r="Y27" i="4"/>
  <c r="X27" i="4"/>
  <c r="W27" i="4"/>
  <c r="V27" i="4"/>
  <c r="R27" i="4"/>
  <c r="AB26" i="4"/>
  <c r="Z26" i="4"/>
  <c r="Y26" i="4"/>
  <c r="X26" i="4"/>
  <c r="W26" i="4"/>
  <c r="V26" i="4"/>
  <c r="R26" i="4" s="1"/>
  <c r="R23" i="4"/>
  <c r="M23" i="4"/>
  <c r="AL23" i="4" s="1"/>
  <c r="K23" i="4"/>
  <c r="AJ23" i="4" s="1"/>
  <c r="J23" i="4"/>
  <c r="AI23" i="4" s="1"/>
  <c r="I23" i="4"/>
  <c r="AH23" i="4" s="1"/>
  <c r="H23" i="4"/>
  <c r="AG23" i="4" s="1"/>
  <c r="G23" i="4"/>
  <c r="AF23" i="4" s="1"/>
  <c r="AB22" i="4"/>
  <c r="Z22" i="4"/>
  <c r="Y22" i="4"/>
  <c r="X22" i="4"/>
  <c r="W22" i="4"/>
  <c r="V22" i="4"/>
  <c r="AB21" i="4"/>
  <c r="Z21" i="4"/>
  <c r="Y21" i="4"/>
  <c r="X21" i="4"/>
  <c r="W21" i="4"/>
  <c r="V21" i="4"/>
  <c r="AB20" i="4"/>
  <c r="Z20" i="4"/>
  <c r="Y20" i="4"/>
  <c r="X20" i="4"/>
  <c r="W20" i="4"/>
  <c r="V20" i="4"/>
  <c r="R20" i="4" s="1"/>
  <c r="AJ17" i="4"/>
  <c r="AF17" i="4"/>
  <c r="M17" i="4"/>
  <c r="K17" i="4"/>
  <c r="J17" i="4"/>
  <c r="AI17" i="4" s="1"/>
  <c r="I17" i="4"/>
  <c r="H17" i="4"/>
  <c r="G17" i="4"/>
  <c r="AB16" i="4"/>
  <c r="Z16" i="4"/>
  <c r="Y16" i="4"/>
  <c r="X16" i="4"/>
  <c r="W16" i="4"/>
  <c r="V16" i="4"/>
  <c r="R16" i="4" s="1"/>
  <c r="AB15" i="4"/>
  <c r="Z15" i="4"/>
  <c r="Y15" i="4"/>
  <c r="X15" i="4"/>
  <c r="W15" i="4"/>
  <c r="V15" i="4"/>
  <c r="R15" i="4" s="1"/>
  <c r="AB14" i="4"/>
  <c r="Z14" i="4"/>
  <c r="Y14" i="4"/>
  <c r="X14" i="4"/>
  <c r="W14" i="4"/>
  <c r="V14" i="4"/>
  <c r="AB13" i="4"/>
  <c r="Z13" i="4"/>
  <c r="Y13" i="4"/>
  <c r="X13" i="4"/>
  <c r="W13" i="4"/>
  <c r="V13" i="4"/>
  <c r="R13" i="4" s="1"/>
  <c r="AL10" i="4"/>
  <c r="AG10" i="4"/>
  <c r="M10" i="4"/>
  <c r="K10" i="4"/>
  <c r="AJ10" i="4" s="1"/>
  <c r="J10" i="4"/>
  <c r="AI10" i="4" s="1"/>
  <c r="I10" i="4"/>
  <c r="AH10" i="4" s="1"/>
  <c r="H10" i="4"/>
  <c r="G10" i="4"/>
  <c r="AF10" i="4" s="1"/>
  <c r="AB9" i="4"/>
  <c r="Z9" i="4"/>
  <c r="Y9" i="4"/>
  <c r="X9" i="4"/>
  <c r="W9" i="4"/>
  <c r="V9" i="4"/>
  <c r="R9" i="4" s="1"/>
  <c r="AB8" i="4"/>
  <c r="Z8" i="4"/>
  <c r="Y8" i="4"/>
  <c r="X8" i="4"/>
  <c r="W8" i="4"/>
  <c r="V8" i="4"/>
  <c r="R8" i="4" s="1"/>
  <c r="AB7" i="4"/>
  <c r="Z7" i="4"/>
  <c r="Y7" i="4"/>
  <c r="X7" i="4"/>
  <c r="W7" i="4"/>
  <c r="V7" i="4"/>
  <c r="AB6" i="4"/>
  <c r="Z6" i="4"/>
  <c r="Y6" i="4"/>
  <c r="X6" i="4"/>
  <c r="W6" i="4"/>
  <c r="V6" i="4"/>
  <c r="R6" i="4"/>
  <c r="K1" i="4"/>
  <c r="R47" i="4" l="1"/>
  <c r="R14" i="4"/>
  <c r="R22" i="4"/>
  <c r="R29" i="4"/>
  <c r="R21" i="4"/>
  <c r="R38" i="4"/>
  <c r="R28" i="4"/>
  <c r="R7" i="4"/>
  <c r="R46" i="4"/>
  <c r="R37" i="4"/>
  <c r="S23" i="4"/>
  <c r="S10" i="4"/>
  <c r="S32" i="4"/>
  <c r="S48" i="4"/>
  <c r="AI41" i="4"/>
  <c r="S41" i="4" s="1"/>
  <c r="AG17" i="4"/>
  <c r="S17" i="4" s="1"/>
  <c r="AL17" i="4"/>
  <c r="AH17" i="4"/>
  <c r="AF73" i="4" l="1"/>
  <c r="C316" i="3" l="1"/>
  <c r="B248" i="3"/>
  <c r="B249" i="3" s="1"/>
  <c r="B250" i="3" s="1"/>
  <c r="B251" i="3" s="1"/>
  <c r="B242" i="3"/>
  <c r="B243" i="3" s="1"/>
  <c r="B244" i="3" s="1"/>
  <c r="B241" i="3"/>
  <c r="B236" i="3"/>
  <c r="B237" i="3" s="1"/>
  <c r="B231" i="3"/>
  <c r="B232" i="3" s="1"/>
  <c r="B223" i="3"/>
  <c r="B224" i="3" s="1"/>
  <c r="B225" i="3" s="1"/>
  <c r="B226" i="3" s="1"/>
  <c r="B227" i="3" s="1"/>
  <c r="B218" i="3"/>
  <c r="B219" i="3" s="1"/>
  <c r="B216" i="3"/>
  <c r="B217" i="3" s="1"/>
  <c r="B215" i="3"/>
  <c r="B204" i="3"/>
  <c r="B205" i="3" s="1"/>
  <c r="B200" i="3"/>
  <c r="B199" i="3"/>
  <c r="B180" i="3"/>
  <c r="B181" i="3" s="1"/>
  <c r="B182" i="3" s="1"/>
  <c r="B183" i="3" s="1"/>
  <c r="B184" i="3" s="1"/>
  <c r="B185" i="3" s="1"/>
  <c r="B186" i="3" s="1"/>
  <c r="B187" i="3" s="1"/>
  <c r="B188" i="3" s="1"/>
  <c r="B189" i="3" s="1"/>
  <c r="B190" i="3" s="1"/>
  <c r="B191" i="3" s="1"/>
  <c r="B192" i="3" s="1"/>
  <c r="B193" i="3" s="1"/>
  <c r="B194" i="3" s="1"/>
  <c r="B195" i="3" s="1"/>
  <c r="B173" i="3"/>
  <c r="B174" i="3" s="1"/>
  <c r="B175" i="3" s="1"/>
  <c r="B176" i="3" s="1"/>
  <c r="B162" i="3"/>
  <c r="B163" i="3" s="1"/>
  <c r="B164" i="3" s="1"/>
  <c r="B165" i="3" s="1"/>
  <c r="B166" i="3" s="1"/>
  <c r="B167" i="3" s="1"/>
  <c r="B168" i="3" s="1"/>
  <c r="B169" i="3" s="1"/>
  <c r="B170" i="3" s="1"/>
  <c r="B171" i="3" s="1"/>
  <c r="B172" i="3" s="1"/>
  <c r="B161" i="3"/>
  <c r="B151" i="3"/>
  <c r="B152" i="3" s="1"/>
  <c r="B153" i="3" s="1"/>
  <c r="B154" i="3" s="1"/>
  <c r="B155" i="3" s="1"/>
  <c r="B156" i="3" s="1"/>
  <c r="B157" i="3" s="1"/>
  <c r="B149" i="3"/>
  <c r="B150" i="3" s="1"/>
  <c r="B148" i="3"/>
  <c r="B135" i="3"/>
  <c r="B136" i="3" s="1"/>
  <c r="B137" i="3" s="1"/>
  <c r="B138" i="3" s="1"/>
  <c r="B139" i="3" s="1"/>
  <c r="B140" i="3" s="1"/>
  <c r="B141" i="3" s="1"/>
  <c r="B142" i="3" s="1"/>
  <c r="B143" i="3" s="1"/>
  <c r="B144" i="3" s="1"/>
  <c r="X129" i="3"/>
  <c r="W129" i="3"/>
  <c r="V129" i="3"/>
  <c r="U129" i="3"/>
  <c r="T129" i="3"/>
  <c r="B129" i="3"/>
  <c r="K128" i="3"/>
  <c r="K248" i="3" s="1"/>
  <c r="J128" i="3"/>
  <c r="J218" i="3" s="1"/>
  <c r="I128" i="3"/>
  <c r="I141" i="3" s="1"/>
  <c r="H128" i="3"/>
  <c r="H154" i="3" s="1"/>
  <c r="G128" i="3"/>
  <c r="G226" i="3" s="1"/>
  <c r="AE125" i="3"/>
  <c r="AD125" i="3"/>
  <c r="AC125" i="3"/>
  <c r="AB125" i="3"/>
  <c r="AA125" i="3"/>
  <c r="X125" i="3"/>
  <c r="W125" i="3"/>
  <c r="V125" i="3"/>
  <c r="U125" i="3"/>
  <c r="T125" i="3"/>
  <c r="Q125" i="3"/>
  <c r="AE124" i="3"/>
  <c r="AD124" i="3"/>
  <c r="Q124" i="3" s="1"/>
  <c r="AC124" i="3"/>
  <c r="AB124" i="3"/>
  <c r="AA124" i="3"/>
  <c r="X124" i="3"/>
  <c r="W124" i="3"/>
  <c r="V124" i="3"/>
  <c r="U124" i="3"/>
  <c r="T124" i="3"/>
  <c r="AE123" i="3"/>
  <c r="AD123" i="3"/>
  <c r="AC123" i="3"/>
  <c r="AB123" i="3"/>
  <c r="AA123" i="3"/>
  <c r="Q123" i="3" s="1"/>
  <c r="X123" i="3"/>
  <c r="W123" i="3"/>
  <c r="V123" i="3"/>
  <c r="U123" i="3"/>
  <c r="T123" i="3"/>
  <c r="B123" i="3"/>
  <c r="B124" i="3" s="1"/>
  <c r="B125" i="3" s="1"/>
  <c r="AE122" i="3"/>
  <c r="AD122" i="3"/>
  <c r="AC122" i="3"/>
  <c r="AB122" i="3"/>
  <c r="Q122" i="3" s="1"/>
  <c r="AA122" i="3"/>
  <c r="X122" i="3"/>
  <c r="W122" i="3"/>
  <c r="V122" i="3"/>
  <c r="P122" i="3" s="1"/>
  <c r="U122" i="3"/>
  <c r="T122" i="3"/>
  <c r="B122" i="3"/>
  <c r="AE121" i="3"/>
  <c r="AD121" i="3"/>
  <c r="AC121" i="3"/>
  <c r="AB121" i="3"/>
  <c r="AA121" i="3"/>
  <c r="X121" i="3"/>
  <c r="W121" i="3"/>
  <c r="V121" i="3"/>
  <c r="U121" i="3"/>
  <c r="T121" i="3"/>
  <c r="Q121" i="3"/>
  <c r="AE118" i="3"/>
  <c r="AD118" i="3"/>
  <c r="AC118" i="3"/>
  <c r="AB118" i="3"/>
  <c r="AA118" i="3"/>
  <c r="X118" i="3"/>
  <c r="W118" i="3"/>
  <c r="V118" i="3"/>
  <c r="U118" i="3"/>
  <c r="T118" i="3"/>
  <c r="Q118" i="3"/>
  <c r="AE117" i="3"/>
  <c r="AD117" i="3"/>
  <c r="AC117" i="3"/>
  <c r="AB117" i="3"/>
  <c r="AA117" i="3"/>
  <c r="Q117" i="3" s="1"/>
  <c r="X117" i="3"/>
  <c r="W117" i="3"/>
  <c r="V117" i="3"/>
  <c r="U117" i="3"/>
  <c r="T117" i="3"/>
  <c r="AE116" i="3"/>
  <c r="AD116" i="3"/>
  <c r="AC116" i="3"/>
  <c r="AB116" i="3"/>
  <c r="AA116" i="3"/>
  <c r="Q116" i="3" s="1"/>
  <c r="X116" i="3"/>
  <c r="W116" i="3"/>
  <c r="V116" i="3"/>
  <c r="U116" i="3"/>
  <c r="T116" i="3"/>
  <c r="B116" i="3"/>
  <c r="B117" i="3" s="1"/>
  <c r="B118" i="3" s="1"/>
  <c r="AE115" i="3"/>
  <c r="AD115" i="3"/>
  <c r="AC115" i="3"/>
  <c r="AB115" i="3"/>
  <c r="Q115" i="3" s="1"/>
  <c r="AA115" i="3"/>
  <c r="X115" i="3"/>
  <c r="W115" i="3"/>
  <c r="V115" i="3"/>
  <c r="P115" i="3" s="1"/>
  <c r="U115" i="3"/>
  <c r="T115" i="3"/>
  <c r="B115" i="3"/>
  <c r="AE114" i="3"/>
  <c r="AD114" i="3"/>
  <c r="AC114" i="3"/>
  <c r="AB114" i="3"/>
  <c r="AA114" i="3"/>
  <c r="X114" i="3"/>
  <c r="W114" i="3"/>
  <c r="V114" i="3"/>
  <c r="U114" i="3"/>
  <c r="T114" i="3"/>
  <c r="P114" i="3" s="1"/>
  <c r="Q114" i="3"/>
  <c r="AE111" i="3"/>
  <c r="AD111" i="3"/>
  <c r="AC111" i="3"/>
  <c r="AB111" i="3"/>
  <c r="AA111" i="3"/>
  <c r="X111" i="3"/>
  <c r="W111" i="3"/>
  <c r="V111" i="3"/>
  <c r="U111" i="3"/>
  <c r="T111" i="3"/>
  <c r="Q111" i="3"/>
  <c r="AE110" i="3"/>
  <c r="AD110" i="3"/>
  <c r="AC110" i="3"/>
  <c r="AB110" i="3"/>
  <c r="AA110" i="3"/>
  <c r="X110" i="3"/>
  <c r="W110" i="3"/>
  <c r="V110" i="3"/>
  <c r="U110" i="3"/>
  <c r="T110" i="3"/>
  <c r="P110" i="3" s="1"/>
  <c r="B110" i="3"/>
  <c r="B111" i="3" s="1"/>
  <c r="AE109" i="3"/>
  <c r="AD109" i="3"/>
  <c r="AC109" i="3"/>
  <c r="AB109" i="3"/>
  <c r="AA109" i="3"/>
  <c r="Q109" i="3" s="1"/>
  <c r="X109" i="3"/>
  <c r="W109" i="3"/>
  <c r="V109" i="3"/>
  <c r="U109" i="3"/>
  <c r="P109" i="3" s="1"/>
  <c r="T109" i="3"/>
  <c r="AE106" i="3"/>
  <c r="AD106" i="3"/>
  <c r="AC106" i="3"/>
  <c r="AB106" i="3"/>
  <c r="AA106" i="3"/>
  <c r="Q106" i="3" s="1"/>
  <c r="X106" i="3"/>
  <c r="W106" i="3"/>
  <c r="V106" i="3"/>
  <c r="U106" i="3"/>
  <c r="P106" i="3" s="1"/>
  <c r="T106" i="3"/>
  <c r="B106" i="3"/>
  <c r="AE105" i="3"/>
  <c r="AD105" i="3"/>
  <c r="AC105" i="3"/>
  <c r="AB105" i="3"/>
  <c r="Q105" i="3" s="1"/>
  <c r="AA105" i="3"/>
  <c r="X105" i="3"/>
  <c r="W105" i="3"/>
  <c r="V105" i="3"/>
  <c r="P105" i="3" s="1"/>
  <c r="U105" i="3"/>
  <c r="T105" i="3"/>
  <c r="B105" i="3"/>
  <c r="AE104" i="3"/>
  <c r="AD104" i="3"/>
  <c r="AC104" i="3"/>
  <c r="AB104" i="3"/>
  <c r="AA104" i="3"/>
  <c r="X104" i="3"/>
  <c r="W104" i="3"/>
  <c r="V104" i="3"/>
  <c r="U104" i="3"/>
  <c r="T104" i="3"/>
  <c r="P104" i="3" s="1"/>
  <c r="Q104" i="3"/>
  <c r="AE101" i="3"/>
  <c r="AD101" i="3"/>
  <c r="AC101" i="3"/>
  <c r="AB101" i="3"/>
  <c r="AA101" i="3"/>
  <c r="X101" i="3"/>
  <c r="W101" i="3"/>
  <c r="V101" i="3"/>
  <c r="U101" i="3"/>
  <c r="T101" i="3"/>
  <c r="Q101" i="3"/>
  <c r="AE100" i="3"/>
  <c r="AD100" i="3"/>
  <c r="AC100" i="3"/>
  <c r="AB100" i="3"/>
  <c r="AA100" i="3"/>
  <c r="X100" i="3"/>
  <c r="W100" i="3"/>
  <c r="V100" i="3"/>
  <c r="U100" i="3"/>
  <c r="T100" i="3"/>
  <c r="AE99" i="3"/>
  <c r="AD99" i="3"/>
  <c r="AC99" i="3"/>
  <c r="AB99" i="3"/>
  <c r="AA99" i="3"/>
  <c r="Q99" i="3" s="1"/>
  <c r="X99" i="3"/>
  <c r="W99" i="3"/>
  <c r="V99" i="3"/>
  <c r="U99" i="3"/>
  <c r="T99" i="3"/>
  <c r="AE98" i="3"/>
  <c r="AD98" i="3"/>
  <c r="AC98" i="3"/>
  <c r="AB98" i="3"/>
  <c r="Q98" i="3" s="1"/>
  <c r="AA98" i="3"/>
  <c r="X98" i="3"/>
  <c r="W98" i="3"/>
  <c r="V98" i="3"/>
  <c r="U98" i="3"/>
  <c r="T98" i="3"/>
  <c r="AE97" i="3"/>
  <c r="AD97" i="3"/>
  <c r="AC97" i="3"/>
  <c r="AB97" i="3"/>
  <c r="AA97" i="3"/>
  <c r="X97" i="3"/>
  <c r="W97" i="3"/>
  <c r="V97" i="3"/>
  <c r="U97" i="3"/>
  <c r="T97" i="3"/>
  <c r="P97" i="3" s="1"/>
  <c r="Q97" i="3"/>
  <c r="B97" i="3"/>
  <c r="B98" i="3" s="1"/>
  <c r="B99" i="3" s="1"/>
  <c r="B100" i="3" s="1"/>
  <c r="B101" i="3" s="1"/>
  <c r="AE96" i="3"/>
  <c r="AD96" i="3"/>
  <c r="AC96" i="3"/>
  <c r="AB96" i="3"/>
  <c r="AA96" i="3"/>
  <c r="X96" i="3"/>
  <c r="W96" i="3"/>
  <c r="V96" i="3"/>
  <c r="U96" i="3"/>
  <c r="T96" i="3"/>
  <c r="P96" i="3" s="1"/>
  <c r="AE93" i="3"/>
  <c r="AD93" i="3"/>
  <c r="AC93" i="3"/>
  <c r="AB93" i="3"/>
  <c r="AA93" i="3"/>
  <c r="X93" i="3"/>
  <c r="W93" i="3"/>
  <c r="V93" i="3"/>
  <c r="U93" i="3"/>
  <c r="T93" i="3"/>
  <c r="P93" i="3" s="1"/>
  <c r="AE92" i="3"/>
  <c r="AD92" i="3"/>
  <c r="AC92" i="3"/>
  <c r="AB92" i="3"/>
  <c r="AA92" i="3"/>
  <c r="Q92" i="3" s="1"/>
  <c r="X92" i="3"/>
  <c r="W92" i="3"/>
  <c r="V92" i="3"/>
  <c r="U92" i="3"/>
  <c r="T92" i="3"/>
  <c r="AE91" i="3"/>
  <c r="AD91" i="3"/>
  <c r="AC91" i="3"/>
  <c r="AB91" i="3"/>
  <c r="Q91" i="3" s="1"/>
  <c r="AA91" i="3"/>
  <c r="X91" i="3"/>
  <c r="W91" i="3"/>
  <c r="V91" i="3"/>
  <c r="U91" i="3"/>
  <c r="T91" i="3"/>
  <c r="AE90" i="3"/>
  <c r="AD90" i="3"/>
  <c r="AC90" i="3"/>
  <c r="AB90" i="3"/>
  <c r="AA90" i="3"/>
  <c r="X90" i="3"/>
  <c r="W90" i="3"/>
  <c r="V90" i="3"/>
  <c r="U90" i="3"/>
  <c r="T90" i="3"/>
  <c r="Q90" i="3"/>
  <c r="B90" i="3"/>
  <c r="B91" i="3" s="1"/>
  <c r="B92" i="3" s="1"/>
  <c r="B93" i="3" s="1"/>
  <c r="AE89" i="3"/>
  <c r="AD89" i="3"/>
  <c r="AC89" i="3"/>
  <c r="AB89" i="3"/>
  <c r="Q89" i="3" s="1"/>
  <c r="AA89" i="3"/>
  <c r="X89" i="3"/>
  <c r="W89" i="3"/>
  <c r="V89" i="3"/>
  <c r="U89" i="3"/>
  <c r="T89" i="3"/>
  <c r="P89" i="3"/>
  <c r="B89" i="3"/>
  <c r="AE88" i="3"/>
  <c r="AD88" i="3"/>
  <c r="AC88" i="3"/>
  <c r="AB88" i="3"/>
  <c r="AA88" i="3"/>
  <c r="X88" i="3"/>
  <c r="W88" i="3"/>
  <c r="V88" i="3"/>
  <c r="U88" i="3"/>
  <c r="T88" i="3"/>
  <c r="P88" i="3" s="1"/>
  <c r="Q88" i="3"/>
  <c r="AE85" i="3"/>
  <c r="AD85" i="3"/>
  <c r="AC85" i="3"/>
  <c r="AB85" i="3"/>
  <c r="AA85" i="3"/>
  <c r="X85" i="3"/>
  <c r="W85" i="3"/>
  <c r="V85" i="3"/>
  <c r="U85" i="3"/>
  <c r="T85" i="3"/>
  <c r="P85" i="3" s="1"/>
  <c r="Q85" i="3"/>
  <c r="AE82" i="3"/>
  <c r="AD82" i="3"/>
  <c r="AC82" i="3"/>
  <c r="AB82" i="3"/>
  <c r="AA82" i="3"/>
  <c r="X82" i="3"/>
  <c r="W82" i="3"/>
  <c r="V82" i="3"/>
  <c r="U82" i="3"/>
  <c r="T82" i="3"/>
  <c r="P82" i="3" s="1"/>
  <c r="Q82" i="3"/>
  <c r="K79" i="3"/>
  <c r="J79" i="3"/>
  <c r="I79" i="3"/>
  <c r="H79" i="3"/>
  <c r="G79" i="3"/>
  <c r="AE78" i="3"/>
  <c r="AD78" i="3"/>
  <c r="AC78" i="3"/>
  <c r="AB78" i="3"/>
  <c r="AA78" i="3"/>
  <c r="Q78" i="3" s="1"/>
  <c r="X78" i="3"/>
  <c r="W78" i="3"/>
  <c r="V78" i="3"/>
  <c r="U78" i="3"/>
  <c r="P78" i="3" s="1"/>
  <c r="T78" i="3"/>
  <c r="B78" i="3"/>
  <c r="B79" i="3" s="1"/>
  <c r="AE77" i="3"/>
  <c r="AD77" i="3"/>
  <c r="AC77" i="3"/>
  <c r="AB77" i="3"/>
  <c r="Q77" i="3" s="1"/>
  <c r="AA77" i="3"/>
  <c r="X77" i="3"/>
  <c r="W77" i="3"/>
  <c r="V77" i="3"/>
  <c r="U77" i="3"/>
  <c r="T77" i="3"/>
  <c r="P77" i="3"/>
  <c r="K74" i="3"/>
  <c r="J74" i="3"/>
  <c r="I74" i="3"/>
  <c r="H74" i="3"/>
  <c r="G74" i="3"/>
  <c r="B74" i="3"/>
  <c r="AE73" i="3"/>
  <c r="AD73" i="3"/>
  <c r="AC73" i="3"/>
  <c r="AB73" i="3"/>
  <c r="AA73" i="3"/>
  <c r="Q73" i="3" s="1"/>
  <c r="X73" i="3"/>
  <c r="W73" i="3"/>
  <c r="V73" i="3"/>
  <c r="U73" i="3"/>
  <c r="T73" i="3"/>
  <c r="P73" i="3" s="1"/>
  <c r="B73" i="3"/>
  <c r="AE72" i="3"/>
  <c r="AD72" i="3"/>
  <c r="AC72" i="3"/>
  <c r="AB72" i="3"/>
  <c r="AA72" i="3"/>
  <c r="Q72" i="3" s="1"/>
  <c r="X72" i="3"/>
  <c r="W72" i="3"/>
  <c r="V72" i="3"/>
  <c r="U72" i="3"/>
  <c r="P72" i="3" s="1"/>
  <c r="T72" i="3"/>
  <c r="K69" i="3"/>
  <c r="J69" i="3"/>
  <c r="I69" i="3"/>
  <c r="H69" i="3"/>
  <c r="G69" i="3"/>
  <c r="AE68" i="3"/>
  <c r="AD68" i="3"/>
  <c r="AC68" i="3"/>
  <c r="Q68" i="3" s="1"/>
  <c r="AB68" i="3"/>
  <c r="AA68" i="3"/>
  <c r="X68" i="3"/>
  <c r="W68" i="3"/>
  <c r="V68" i="3"/>
  <c r="U68" i="3"/>
  <c r="T68" i="3"/>
  <c r="AE67" i="3"/>
  <c r="AD67" i="3"/>
  <c r="AC67" i="3"/>
  <c r="AB67" i="3"/>
  <c r="AA67" i="3"/>
  <c r="Q67" i="3" s="1"/>
  <c r="X67" i="3"/>
  <c r="W67" i="3"/>
  <c r="V67" i="3"/>
  <c r="U67" i="3"/>
  <c r="T67" i="3"/>
  <c r="K66" i="3"/>
  <c r="J66" i="3"/>
  <c r="I66" i="3"/>
  <c r="H66" i="3"/>
  <c r="G66" i="3"/>
  <c r="AE65" i="3"/>
  <c r="AD65" i="3"/>
  <c r="AC65" i="3"/>
  <c r="AB65" i="3"/>
  <c r="AA65" i="3"/>
  <c r="X65" i="3"/>
  <c r="W65" i="3"/>
  <c r="V65" i="3"/>
  <c r="U65" i="3"/>
  <c r="T65" i="3"/>
  <c r="Q65" i="3"/>
  <c r="AE64" i="3"/>
  <c r="AD64" i="3"/>
  <c r="AC64" i="3"/>
  <c r="AB64" i="3"/>
  <c r="AA64" i="3"/>
  <c r="Q64" i="3" s="1"/>
  <c r="X64" i="3"/>
  <c r="W64" i="3"/>
  <c r="V64" i="3"/>
  <c r="U64" i="3"/>
  <c r="T64" i="3"/>
  <c r="K63" i="3"/>
  <c r="J63" i="3"/>
  <c r="I63" i="3"/>
  <c r="H63" i="3"/>
  <c r="G63" i="3"/>
  <c r="AE62" i="3"/>
  <c r="AD62" i="3"/>
  <c r="AC62" i="3"/>
  <c r="AB62" i="3"/>
  <c r="AA62" i="3"/>
  <c r="X62" i="3"/>
  <c r="W62" i="3"/>
  <c r="V62" i="3"/>
  <c r="U62" i="3"/>
  <c r="T62" i="3"/>
  <c r="Q62" i="3"/>
  <c r="AE61" i="3"/>
  <c r="AD61" i="3"/>
  <c r="AC61" i="3"/>
  <c r="AB61" i="3"/>
  <c r="AA61" i="3"/>
  <c r="Q61" i="3" s="1"/>
  <c r="X61" i="3"/>
  <c r="W61" i="3"/>
  <c r="V61" i="3"/>
  <c r="U61" i="3"/>
  <c r="T61" i="3"/>
  <c r="P60" i="3"/>
  <c r="K60" i="3"/>
  <c r="J60" i="3"/>
  <c r="I60" i="3"/>
  <c r="H60" i="3"/>
  <c r="G60" i="3"/>
  <c r="AE59" i="3"/>
  <c r="AD59" i="3"/>
  <c r="AC59" i="3"/>
  <c r="AB59" i="3"/>
  <c r="AA59" i="3"/>
  <c r="Q59" i="3" s="1"/>
  <c r="X59" i="3"/>
  <c r="W59" i="3"/>
  <c r="V59" i="3"/>
  <c r="U59" i="3"/>
  <c r="T59" i="3"/>
  <c r="P59" i="3" s="1"/>
  <c r="AE58" i="3"/>
  <c r="AD58" i="3"/>
  <c r="AC58" i="3"/>
  <c r="AB58" i="3"/>
  <c r="AA58" i="3"/>
  <c r="Q58" i="3" s="1"/>
  <c r="X58" i="3"/>
  <c r="W58" i="3"/>
  <c r="V58" i="3"/>
  <c r="U58" i="3"/>
  <c r="P58" i="3" s="1"/>
  <c r="T58" i="3"/>
  <c r="AE57" i="3"/>
  <c r="AD57" i="3"/>
  <c r="AC57" i="3"/>
  <c r="AB57" i="3"/>
  <c r="Q57" i="3" s="1"/>
  <c r="AA57" i="3"/>
  <c r="X57" i="3"/>
  <c r="W57" i="3"/>
  <c r="V57" i="3"/>
  <c r="U57" i="3"/>
  <c r="T57" i="3"/>
  <c r="P57" i="3"/>
  <c r="K56" i="3"/>
  <c r="J56" i="3"/>
  <c r="I56" i="3"/>
  <c r="H56" i="3"/>
  <c r="G56" i="3"/>
  <c r="AE55" i="3"/>
  <c r="AD55" i="3"/>
  <c r="AC55" i="3"/>
  <c r="AB55" i="3"/>
  <c r="AA55" i="3"/>
  <c r="Q55" i="3" s="1"/>
  <c r="X55" i="3"/>
  <c r="W55" i="3"/>
  <c r="V55" i="3"/>
  <c r="U55" i="3"/>
  <c r="P55" i="3" s="1"/>
  <c r="T55" i="3"/>
  <c r="B55" i="3"/>
  <c r="B56" i="3" s="1"/>
  <c r="B57" i="3" s="1"/>
  <c r="B58" i="3" s="1"/>
  <c r="B59" i="3" s="1"/>
  <c r="B60" i="3" s="1"/>
  <c r="B61" i="3" s="1"/>
  <c r="B62" i="3" s="1"/>
  <c r="B63" i="3" s="1"/>
  <c r="B64" i="3" s="1"/>
  <c r="B65" i="3" s="1"/>
  <c r="B66" i="3" s="1"/>
  <c r="B67" i="3" s="1"/>
  <c r="B68" i="3" s="1"/>
  <c r="B69" i="3" s="1"/>
  <c r="AE54" i="3"/>
  <c r="AD54" i="3"/>
  <c r="AC54" i="3"/>
  <c r="AB54" i="3"/>
  <c r="Q54" i="3" s="1"/>
  <c r="AA54" i="3"/>
  <c r="X54" i="3"/>
  <c r="W54" i="3"/>
  <c r="V54" i="3"/>
  <c r="P54" i="3" s="1"/>
  <c r="U54" i="3"/>
  <c r="T54" i="3"/>
  <c r="B54" i="3"/>
  <c r="AE53" i="3"/>
  <c r="AD53" i="3"/>
  <c r="AC53" i="3"/>
  <c r="Q53" i="3" s="1"/>
  <c r="AB53" i="3"/>
  <c r="AA53" i="3"/>
  <c r="X53" i="3"/>
  <c r="W53" i="3"/>
  <c r="V53" i="3"/>
  <c r="U53" i="3"/>
  <c r="T53" i="3"/>
  <c r="P53" i="3" s="1"/>
  <c r="K50" i="3"/>
  <c r="J50" i="3"/>
  <c r="I50" i="3"/>
  <c r="H50" i="3"/>
  <c r="G50" i="3"/>
  <c r="AE49" i="3"/>
  <c r="AD49" i="3"/>
  <c r="AC49" i="3"/>
  <c r="AB49" i="3"/>
  <c r="AA49" i="3"/>
  <c r="Q49" i="3" s="1"/>
  <c r="X49" i="3"/>
  <c r="W49" i="3"/>
  <c r="V49" i="3"/>
  <c r="U49" i="3"/>
  <c r="T49" i="3"/>
  <c r="AE48" i="3"/>
  <c r="AD48" i="3"/>
  <c r="AC48" i="3"/>
  <c r="AB48" i="3"/>
  <c r="Q48" i="3" s="1"/>
  <c r="AA48" i="3"/>
  <c r="X48" i="3"/>
  <c r="W48" i="3"/>
  <c r="V48" i="3"/>
  <c r="U48" i="3"/>
  <c r="T48" i="3"/>
  <c r="K47" i="3"/>
  <c r="J47" i="3"/>
  <c r="I47" i="3"/>
  <c r="H47" i="3"/>
  <c r="G47" i="3"/>
  <c r="AE46" i="3"/>
  <c r="AD46" i="3"/>
  <c r="AC46" i="3"/>
  <c r="AB46" i="3"/>
  <c r="AA46" i="3"/>
  <c r="Q46" i="3" s="1"/>
  <c r="X46" i="3"/>
  <c r="W46" i="3"/>
  <c r="V46" i="3"/>
  <c r="U46" i="3"/>
  <c r="T46" i="3"/>
  <c r="AE45" i="3"/>
  <c r="AD45" i="3"/>
  <c r="AC45" i="3"/>
  <c r="AB45" i="3"/>
  <c r="Q45" i="3" s="1"/>
  <c r="AA45" i="3"/>
  <c r="X45" i="3"/>
  <c r="W45" i="3"/>
  <c r="V45" i="3"/>
  <c r="U45" i="3"/>
  <c r="T45" i="3"/>
  <c r="K44" i="3"/>
  <c r="J44" i="3"/>
  <c r="I44" i="3"/>
  <c r="H44" i="3"/>
  <c r="G44" i="3"/>
  <c r="AE43" i="3"/>
  <c r="AD43" i="3"/>
  <c r="AC43" i="3"/>
  <c r="AB43" i="3"/>
  <c r="AA43" i="3"/>
  <c r="Q43" i="3" s="1"/>
  <c r="X43" i="3"/>
  <c r="W43" i="3"/>
  <c r="V43" i="3"/>
  <c r="U43" i="3"/>
  <c r="T43" i="3"/>
  <c r="AE42" i="3"/>
  <c r="AD42" i="3"/>
  <c r="AC42" i="3"/>
  <c r="AB42" i="3"/>
  <c r="Q42" i="3" s="1"/>
  <c r="AA42" i="3"/>
  <c r="X42" i="3"/>
  <c r="W42" i="3"/>
  <c r="V42" i="3"/>
  <c r="U42" i="3"/>
  <c r="T42" i="3"/>
  <c r="P41" i="3"/>
  <c r="K41" i="3"/>
  <c r="J41" i="3"/>
  <c r="I41" i="3"/>
  <c r="H41" i="3"/>
  <c r="G41" i="3"/>
  <c r="AE40" i="3"/>
  <c r="AD40" i="3"/>
  <c r="AC40" i="3"/>
  <c r="AB40" i="3"/>
  <c r="Q40" i="3" s="1"/>
  <c r="AA40" i="3"/>
  <c r="X40" i="3"/>
  <c r="W40" i="3"/>
  <c r="V40" i="3"/>
  <c r="U40" i="3"/>
  <c r="T40" i="3"/>
  <c r="P40" i="3"/>
  <c r="AE39" i="3"/>
  <c r="AD39" i="3"/>
  <c r="AC39" i="3"/>
  <c r="AB39" i="3"/>
  <c r="AA39" i="3"/>
  <c r="X39" i="3"/>
  <c r="W39" i="3"/>
  <c r="V39" i="3"/>
  <c r="U39" i="3"/>
  <c r="T39" i="3"/>
  <c r="P39" i="3" s="1"/>
  <c r="Q39" i="3"/>
  <c r="AE38" i="3"/>
  <c r="AD38" i="3"/>
  <c r="AC38" i="3"/>
  <c r="AB38" i="3"/>
  <c r="AA38" i="3"/>
  <c r="Q38" i="3" s="1"/>
  <c r="X38" i="3"/>
  <c r="W38" i="3"/>
  <c r="V38" i="3"/>
  <c r="U38" i="3"/>
  <c r="T38" i="3"/>
  <c r="P38" i="3" s="1"/>
  <c r="K37" i="3"/>
  <c r="J37" i="3"/>
  <c r="I37" i="3"/>
  <c r="H37" i="3"/>
  <c r="G37" i="3"/>
  <c r="AE36" i="3"/>
  <c r="AD36" i="3"/>
  <c r="AC36" i="3"/>
  <c r="AB36" i="3"/>
  <c r="AA36" i="3"/>
  <c r="X36" i="3"/>
  <c r="W36" i="3"/>
  <c r="V36" i="3"/>
  <c r="U36" i="3"/>
  <c r="T36" i="3"/>
  <c r="P36" i="3" s="1"/>
  <c r="Q36" i="3"/>
  <c r="B36" i="3"/>
  <c r="B37" i="3" s="1"/>
  <c r="B38" i="3" s="1"/>
  <c r="B39" i="3" s="1"/>
  <c r="B40" i="3" s="1"/>
  <c r="B41" i="3" s="1"/>
  <c r="B42" i="3" s="1"/>
  <c r="B43" i="3" s="1"/>
  <c r="B44" i="3" s="1"/>
  <c r="B45" i="3" s="1"/>
  <c r="B46" i="3" s="1"/>
  <c r="B47" i="3" s="1"/>
  <c r="B48" i="3" s="1"/>
  <c r="B49" i="3" s="1"/>
  <c r="B50" i="3" s="1"/>
  <c r="AE35" i="3"/>
  <c r="AD35" i="3"/>
  <c r="AC35" i="3"/>
  <c r="AB35" i="3"/>
  <c r="AA35" i="3"/>
  <c r="Q35" i="3" s="1"/>
  <c r="X35" i="3"/>
  <c r="W35" i="3"/>
  <c r="V35" i="3"/>
  <c r="U35" i="3"/>
  <c r="T35" i="3"/>
  <c r="P35" i="3" s="1"/>
  <c r="B35" i="3"/>
  <c r="AE34" i="3"/>
  <c r="AD34" i="3"/>
  <c r="AC34" i="3"/>
  <c r="AB34" i="3"/>
  <c r="AA34" i="3"/>
  <c r="Q34" i="3" s="1"/>
  <c r="X34" i="3"/>
  <c r="W34" i="3"/>
  <c r="V34" i="3"/>
  <c r="U34" i="3"/>
  <c r="P34" i="3" s="1"/>
  <c r="T34" i="3"/>
  <c r="AE31" i="3"/>
  <c r="AD31" i="3"/>
  <c r="AC31" i="3"/>
  <c r="AB31" i="3"/>
  <c r="AA31" i="3"/>
  <c r="Q31" i="3" s="1"/>
  <c r="X31" i="3"/>
  <c r="W31" i="3"/>
  <c r="V31" i="3"/>
  <c r="U31" i="3"/>
  <c r="P31" i="3" s="1"/>
  <c r="T31" i="3"/>
  <c r="AE30" i="3"/>
  <c r="AD30" i="3"/>
  <c r="AC30" i="3"/>
  <c r="AB30" i="3"/>
  <c r="Q30" i="3" s="1"/>
  <c r="AA30" i="3"/>
  <c r="X30" i="3"/>
  <c r="W30" i="3"/>
  <c r="V30" i="3"/>
  <c r="U30" i="3"/>
  <c r="T30" i="3"/>
  <c r="P30" i="3"/>
  <c r="AE29" i="3"/>
  <c r="AD29" i="3"/>
  <c r="AC29" i="3"/>
  <c r="Q29" i="3" s="1"/>
  <c r="AB29" i="3"/>
  <c r="AA29" i="3"/>
  <c r="X29" i="3"/>
  <c r="W29" i="3"/>
  <c r="V29" i="3"/>
  <c r="U29" i="3"/>
  <c r="T29" i="3"/>
  <c r="AE28" i="3"/>
  <c r="AD28" i="3"/>
  <c r="AC28" i="3"/>
  <c r="AB28" i="3"/>
  <c r="AA28" i="3"/>
  <c r="Q28" i="3" s="1"/>
  <c r="X28" i="3"/>
  <c r="W28" i="3"/>
  <c r="V28" i="3"/>
  <c r="U28" i="3"/>
  <c r="T28" i="3"/>
  <c r="AE27" i="3"/>
  <c r="AD27" i="3"/>
  <c r="AC27" i="3"/>
  <c r="AB27" i="3"/>
  <c r="AA27" i="3"/>
  <c r="Q27" i="3" s="1"/>
  <c r="X27" i="3"/>
  <c r="W27" i="3"/>
  <c r="V27" i="3"/>
  <c r="U27" i="3"/>
  <c r="T27" i="3"/>
  <c r="AE26" i="3"/>
  <c r="AD26" i="3"/>
  <c r="AC26" i="3"/>
  <c r="AB26" i="3"/>
  <c r="Q26" i="3" s="1"/>
  <c r="AA26" i="3"/>
  <c r="X26" i="3"/>
  <c r="W26" i="3"/>
  <c r="V26" i="3"/>
  <c r="U26" i="3"/>
  <c r="T26" i="3"/>
  <c r="P26" i="3"/>
  <c r="AE25" i="3"/>
  <c r="AD25" i="3"/>
  <c r="AC25" i="3"/>
  <c r="AB25" i="3"/>
  <c r="AA25" i="3"/>
  <c r="X25" i="3"/>
  <c r="W25" i="3"/>
  <c r="V25" i="3"/>
  <c r="U25" i="3"/>
  <c r="T25" i="3"/>
  <c r="P25" i="3" s="1"/>
  <c r="Q25" i="3"/>
  <c r="AE24" i="3"/>
  <c r="AD24" i="3"/>
  <c r="AC24" i="3"/>
  <c r="AB24" i="3"/>
  <c r="AA24" i="3"/>
  <c r="Q24" i="3" s="1"/>
  <c r="X24" i="3"/>
  <c r="W24" i="3"/>
  <c r="V24" i="3"/>
  <c r="U24" i="3"/>
  <c r="T24" i="3"/>
  <c r="P24" i="3" s="1"/>
  <c r="AE23" i="3"/>
  <c r="AD23" i="3"/>
  <c r="AC23" i="3"/>
  <c r="AB23" i="3"/>
  <c r="AA23" i="3"/>
  <c r="Q23" i="3" s="1"/>
  <c r="X23" i="3"/>
  <c r="W23" i="3"/>
  <c r="V23" i="3"/>
  <c r="U23" i="3"/>
  <c r="P23" i="3" s="1"/>
  <c r="T23" i="3"/>
  <c r="B23" i="3"/>
  <c r="B24" i="3" s="1"/>
  <c r="B25" i="3" s="1"/>
  <c r="B26" i="3" s="1"/>
  <c r="B27" i="3" s="1"/>
  <c r="B28" i="3" s="1"/>
  <c r="B29" i="3" s="1"/>
  <c r="B30" i="3" s="1"/>
  <c r="B31" i="3" s="1"/>
  <c r="AE22" i="3"/>
  <c r="AD22" i="3"/>
  <c r="AC22" i="3"/>
  <c r="AB22" i="3"/>
  <c r="Q22" i="3" s="1"/>
  <c r="AA22" i="3"/>
  <c r="X22" i="3"/>
  <c r="W22" i="3"/>
  <c r="V22" i="3"/>
  <c r="U22" i="3"/>
  <c r="T22" i="3"/>
  <c r="P22" i="3"/>
  <c r="B22" i="3"/>
  <c r="AE21" i="3"/>
  <c r="AD21" i="3"/>
  <c r="AC21" i="3"/>
  <c r="AB21" i="3"/>
  <c r="AA21" i="3"/>
  <c r="X21" i="3"/>
  <c r="W21" i="3"/>
  <c r="V21" i="3"/>
  <c r="U21" i="3"/>
  <c r="T21" i="3"/>
  <c r="P21" i="3" s="1"/>
  <c r="Q21" i="3"/>
  <c r="AE18" i="3"/>
  <c r="AD18" i="3"/>
  <c r="AC18" i="3"/>
  <c r="AB18" i="3"/>
  <c r="AA18" i="3"/>
  <c r="X18" i="3"/>
  <c r="W18" i="3"/>
  <c r="V18" i="3"/>
  <c r="U18" i="3"/>
  <c r="T18" i="3"/>
  <c r="P18" i="3" s="1"/>
  <c r="Q18" i="3"/>
  <c r="AE17" i="3"/>
  <c r="AD17" i="3"/>
  <c r="AC17" i="3"/>
  <c r="AB17" i="3"/>
  <c r="AA17" i="3"/>
  <c r="Q17" i="3" s="1"/>
  <c r="X17" i="3"/>
  <c r="W17" i="3"/>
  <c r="V17" i="3"/>
  <c r="U17" i="3"/>
  <c r="T17" i="3"/>
  <c r="P17" i="3" s="1"/>
  <c r="AE16" i="3"/>
  <c r="AD16" i="3"/>
  <c r="AC16" i="3"/>
  <c r="AB16" i="3"/>
  <c r="AA16" i="3"/>
  <c r="Q16" i="3" s="1"/>
  <c r="X16" i="3"/>
  <c r="W16" i="3"/>
  <c r="V16" i="3"/>
  <c r="U16" i="3"/>
  <c r="T16" i="3"/>
  <c r="AE15" i="3"/>
  <c r="AD15" i="3"/>
  <c r="AC15" i="3"/>
  <c r="AB15" i="3"/>
  <c r="Q15" i="3" s="1"/>
  <c r="AA15" i="3"/>
  <c r="X15" i="3"/>
  <c r="W15" i="3"/>
  <c r="V15" i="3"/>
  <c r="U15" i="3"/>
  <c r="T15" i="3"/>
  <c r="AE14" i="3"/>
  <c r="AD14" i="3"/>
  <c r="AC14" i="3"/>
  <c r="AB14" i="3"/>
  <c r="AA14" i="3"/>
  <c r="X14" i="3"/>
  <c r="W14" i="3"/>
  <c r="V14" i="3"/>
  <c r="U14" i="3"/>
  <c r="T14" i="3"/>
  <c r="Q14" i="3"/>
  <c r="AE13" i="3"/>
  <c r="AD13" i="3"/>
  <c r="AC13" i="3"/>
  <c r="AB13" i="3"/>
  <c r="AA13" i="3"/>
  <c r="Q13" i="3" s="1"/>
  <c r="X13" i="3"/>
  <c r="W13" i="3"/>
  <c r="V13" i="3"/>
  <c r="U13" i="3"/>
  <c r="T13" i="3"/>
  <c r="P13" i="3" s="1"/>
  <c r="AE12" i="3"/>
  <c r="AD12" i="3"/>
  <c r="AC12" i="3"/>
  <c r="AB12" i="3"/>
  <c r="AA12" i="3"/>
  <c r="Q12" i="3" s="1"/>
  <c r="X12" i="3"/>
  <c r="W12" i="3"/>
  <c r="V12" i="3"/>
  <c r="U12" i="3"/>
  <c r="P12" i="3" s="1"/>
  <c r="T12" i="3"/>
  <c r="AE11" i="3"/>
  <c r="AD11" i="3"/>
  <c r="AC11" i="3"/>
  <c r="AB11" i="3"/>
  <c r="Q11" i="3" s="1"/>
  <c r="AA11" i="3"/>
  <c r="X11" i="3"/>
  <c r="W11" i="3"/>
  <c r="V11" i="3"/>
  <c r="U11" i="3"/>
  <c r="T11" i="3"/>
  <c r="P11" i="3"/>
  <c r="AE10" i="3"/>
  <c r="AD10" i="3"/>
  <c r="AC10" i="3"/>
  <c r="AB10" i="3"/>
  <c r="AA10" i="3"/>
  <c r="X10" i="3"/>
  <c r="W10" i="3"/>
  <c r="V10" i="3"/>
  <c r="U10" i="3"/>
  <c r="T10" i="3"/>
  <c r="P10" i="3" s="1"/>
  <c r="Q10" i="3"/>
  <c r="AE9" i="3"/>
  <c r="AD9" i="3"/>
  <c r="AC9" i="3"/>
  <c r="AB9" i="3"/>
  <c r="AA9" i="3"/>
  <c r="Q9" i="3" s="1"/>
  <c r="X9" i="3"/>
  <c r="W9" i="3"/>
  <c r="V9" i="3"/>
  <c r="U9" i="3"/>
  <c r="T9" i="3"/>
  <c r="P9" i="3" s="1"/>
  <c r="B9" i="3"/>
  <c r="B10" i="3" s="1"/>
  <c r="B11" i="3" s="1"/>
  <c r="B12" i="3" s="1"/>
  <c r="B13" i="3" s="1"/>
  <c r="B14" i="3" s="1"/>
  <c r="B15" i="3" s="1"/>
  <c r="B16" i="3" s="1"/>
  <c r="B17" i="3" s="1"/>
  <c r="B18" i="3" s="1"/>
  <c r="AE8" i="3"/>
  <c r="AD8" i="3"/>
  <c r="AC8" i="3"/>
  <c r="AB8" i="3"/>
  <c r="AA8" i="3"/>
  <c r="Q8" i="3" s="1"/>
  <c r="X8" i="3"/>
  <c r="W8" i="3"/>
  <c r="V8" i="3"/>
  <c r="U8" i="3"/>
  <c r="P8" i="3" s="1"/>
  <c r="T8" i="3"/>
  <c r="K1" i="3"/>
  <c r="P91" i="3" l="1"/>
  <c r="P48" i="3"/>
  <c r="I139" i="3"/>
  <c r="J149" i="3"/>
  <c r="I190" i="3"/>
  <c r="I160" i="3"/>
  <c r="P45" i="3"/>
  <c r="P49" i="3"/>
  <c r="P61" i="3"/>
  <c r="P67" i="3"/>
  <c r="P92" i="3"/>
  <c r="J147" i="3"/>
  <c r="I166" i="3"/>
  <c r="P15" i="3"/>
  <c r="P28" i="3"/>
  <c r="P43" i="3"/>
  <c r="P14" i="3"/>
  <c r="J153" i="3"/>
  <c r="J175" i="3"/>
  <c r="I236" i="3"/>
  <c r="H243" i="3"/>
  <c r="P98" i="3"/>
  <c r="P116" i="3"/>
  <c r="P118" i="3"/>
  <c r="P129" i="3"/>
  <c r="I137" i="3"/>
  <c r="J155" i="3"/>
  <c r="I162" i="3"/>
  <c r="P65" i="3"/>
  <c r="P117" i="3"/>
  <c r="G140" i="3"/>
  <c r="K142" i="3"/>
  <c r="K224" i="3"/>
  <c r="P16" i="3"/>
  <c r="P29" i="3"/>
  <c r="P46" i="3"/>
  <c r="P64" i="3"/>
  <c r="P68" i="3"/>
  <c r="P90" i="3"/>
  <c r="P100" i="3"/>
  <c r="P123" i="3"/>
  <c r="I135" i="3"/>
  <c r="G138" i="3"/>
  <c r="K140" i="3"/>
  <c r="I143" i="3"/>
  <c r="H156" i="3"/>
  <c r="G161" i="3"/>
  <c r="I164" i="3"/>
  <c r="I168" i="3"/>
  <c r="G193" i="3"/>
  <c r="G204" i="3"/>
  <c r="I227" i="3"/>
  <c r="G250" i="3"/>
  <c r="K134" i="3"/>
  <c r="K136" i="3"/>
  <c r="G142" i="3"/>
  <c r="K144" i="3"/>
  <c r="K165" i="3"/>
  <c r="K187" i="3"/>
  <c r="P99" i="3"/>
  <c r="P27" i="3"/>
  <c r="P42" i="3"/>
  <c r="P62" i="3"/>
  <c r="G134" i="3"/>
  <c r="G136" i="3"/>
  <c r="K138" i="3"/>
  <c r="G144" i="3"/>
  <c r="H148" i="3"/>
  <c r="J151" i="3"/>
  <c r="J157" i="3"/>
  <c r="K161" i="3"/>
  <c r="G165" i="3"/>
  <c r="G169" i="3"/>
  <c r="G185" i="3"/>
  <c r="G211" i="3"/>
  <c r="K222" i="3"/>
  <c r="P124" i="3"/>
  <c r="Q96" i="3"/>
  <c r="Q100" i="3"/>
  <c r="P111" i="3"/>
  <c r="AA131" i="3"/>
  <c r="H251" i="3"/>
  <c r="H249" i="3"/>
  <c r="H247" i="3"/>
  <c r="H236" i="3"/>
  <c r="H227" i="3"/>
  <c r="H225" i="3"/>
  <c r="H223" i="3"/>
  <c r="H203" i="3"/>
  <c r="H194" i="3"/>
  <c r="H190" i="3"/>
  <c r="H188" i="3"/>
  <c r="H184" i="3"/>
  <c r="H180" i="3"/>
  <c r="H244" i="3"/>
  <c r="H242" i="3"/>
  <c r="H240" i="3"/>
  <c r="H231" i="3"/>
  <c r="H218" i="3"/>
  <c r="H216" i="3"/>
  <c r="H214" i="3"/>
  <c r="H198" i="3"/>
  <c r="H175" i="3"/>
  <c r="H171" i="3"/>
  <c r="H250" i="3"/>
  <c r="H248" i="3"/>
  <c r="H237" i="3"/>
  <c r="H235" i="3"/>
  <c r="H226" i="3"/>
  <c r="H224" i="3"/>
  <c r="H222" i="3"/>
  <c r="H211" i="3"/>
  <c r="H204" i="3"/>
  <c r="H193" i="3"/>
  <c r="H195" i="3" s="1"/>
  <c r="H191" i="3"/>
  <c r="H187" i="3"/>
  <c r="H189" i="3" s="1"/>
  <c r="H185" i="3"/>
  <c r="H183" i="3"/>
  <c r="H181" i="3"/>
  <c r="H179" i="3"/>
  <c r="H182" i="3" s="1"/>
  <c r="H217" i="3"/>
  <c r="H208" i="3"/>
  <c r="H199" i="3"/>
  <c r="H172" i="3"/>
  <c r="H168" i="3"/>
  <c r="H166" i="3"/>
  <c r="H164" i="3"/>
  <c r="H162" i="3"/>
  <c r="H160" i="3"/>
  <c r="H143" i="3"/>
  <c r="H141" i="3"/>
  <c r="H139" i="3"/>
  <c r="H137" i="3"/>
  <c r="H135" i="3"/>
  <c r="H219" i="3"/>
  <c r="H174" i="3"/>
  <c r="H176" i="3" s="1"/>
  <c r="H157" i="3"/>
  <c r="H155" i="3"/>
  <c r="H153" i="3"/>
  <c r="H151" i="3"/>
  <c r="H149" i="3"/>
  <c r="H147" i="3"/>
  <c r="H241" i="3"/>
  <c r="H230" i="3"/>
  <c r="H169" i="3"/>
  <c r="H165" i="3"/>
  <c r="H161" i="3"/>
  <c r="H144" i="3"/>
  <c r="H142" i="3"/>
  <c r="H140" i="3"/>
  <c r="H138" i="3"/>
  <c r="H136" i="3"/>
  <c r="H134" i="3"/>
  <c r="H152" i="3"/>
  <c r="Q93" i="3"/>
  <c r="P101" i="3"/>
  <c r="Q110" i="3"/>
  <c r="P121" i="3"/>
  <c r="P125" i="3"/>
  <c r="H150" i="3"/>
  <c r="H215" i="3"/>
  <c r="H232" i="3"/>
  <c r="I244" i="3"/>
  <c r="I242" i="3"/>
  <c r="I240" i="3"/>
  <c r="I231" i="3"/>
  <c r="I218" i="3"/>
  <c r="I216" i="3"/>
  <c r="I214" i="3"/>
  <c r="I198" i="3"/>
  <c r="I175" i="3"/>
  <c r="I171" i="3"/>
  <c r="I250" i="3"/>
  <c r="I248" i="3"/>
  <c r="I237" i="3"/>
  <c r="I235" i="3"/>
  <c r="I226" i="3"/>
  <c r="I224" i="3"/>
  <c r="I222" i="3"/>
  <c r="I211" i="3"/>
  <c r="I204" i="3"/>
  <c r="I193" i="3"/>
  <c r="I191" i="3"/>
  <c r="I187" i="3"/>
  <c r="I185" i="3"/>
  <c r="I183" i="3"/>
  <c r="I181" i="3"/>
  <c r="I179" i="3"/>
  <c r="I243" i="3"/>
  <c r="I241" i="3"/>
  <c r="I232" i="3"/>
  <c r="I230" i="3"/>
  <c r="I219" i="3"/>
  <c r="I217" i="3"/>
  <c r="I215" i="3"/>
  <c r="I208" i="3"/>
  <c r="I199" i="3"/>
  <c r="I174" i="3"/>
  <c r="I172" i="3"/>
  <c r="J135" i="3"/>
  <c r="J137" i="3"/>
  <c r="J139" i="3"/>
  <c r="J141" i="3"/>
  <c r="J143" i="3"/>
  <c r="G147" i="3"/>
  <c r="K147" i="3"/>
  <c r="I148" i="3"/>
  <c r="G149" i="3"/>
  <c r="K149" i="3"/>
  <c r="I150" i="3"/>
  <c r="G151" i="3"/>
  <c r="K151" i="3"/>
  <c r="I152" i="3"/>
  <c r="G153" i="3"/>
  <c r="K153" i="3"/>
  <c r="I154" i="3"/>
  <c r="G155" i="3"/>
  <c r="K155" i="3"/>
  <c r="I156" i="3"/>
  <c r="G157" i="3"/>
  <c r="K157" i="3"/>
  <c r="J160" i="3"/>
  <c r="J162" i="3"/>
  <c r="J164" i="3"/>
  <c r="J166" i="3"/>
  <c r="J168" i="3"/>
  <c r="I180" i="3"/>
  <c r="G183" i="3"/>
  <c r="K185" i="3"/>
  <c r="I188" i="3"/>
  <c r="G191" i="3"/>
  <c r="K193" i="3"/>
  <c r="J198" i="3"/>
  <c r="K204" i="3"/>
  <c r="K211" i="3"/>
  <c r="I225" i="3"/>
  <c r="G235" i="3"/>
  <c r="G237" i="3"/>
  <c r="G248" i="3"/>
  <c r="K250" i="3"/>
  <c r="J250" i="3"/>
  <c r="J248" i="3"/>
  <c r="J237" i="3"/>
  <c r="J235" i="3"/>
  <c r="J226" i="3"/>
  <c r="J224" i="3"/>
  <c r="J222" i="3"/>
  <c r="J211" i="3"/>
  <c r="J204" i="3"/>
  <c r="J193" i="3"/>
  <c r="J191" i="3"/>
  <c r="J187" i="3"/>
  <c r="J185" i="3"/>
  <c r="J183" i="3"/>
  <c r="J181" i="3"/>
  <c r="J179" i="3"/>
  <c r="J243" i="3"/>
  <c r="J241" i="3"/>
  <c r="J232" i="3"/>
  <c r="J230" i="3"/>
  <c r="J219" i="3"/>
  <c r="J217" i="3"/>
  <c r="J215" i="3"/>
  <c r="J208" i="3"/>
  <c r="J199" i="3"/>
  <c r="J174" i="3"/>
  <c r="J176" i="3" s="1"/>
  <c r="J172" i="3"/>
  <c r="J251" i="3"/>
  <c r="J249" i="3"/>
  <c r="J247" i="3"/>
  <c r="J236" i="3"/>
  <c r="J227" i="3"/>
  <c r="J225" i="3"/>
  <c r="J223" i="3"/>
  <c r="J203" i="3"/>
  <c r="J194" i="3"/>
  <c r="J190" i="3"/>
  <c r="J188" i="3"/>
  <c r="J184" i="3"/>
  <c r="J180" i="3"/>
  <c r="I134" i="3"/>
  <c r="G135" i="3"/>
  <c r="K135" i="3"/>
  <c r="I136" i="3"/>
  <c r="G137" i="3"/>
  <c r="K137" i="3"/>
  <c r="I138" i="3"/>
  <c r="G139" i="3"/>
  <c r="K139" i="3"/>
  <c r="I140" i="3"/>
  <c r="G141" i="3"/>
  <c r="K141" i="3"/>
  <c r="I142" i="3"/>
  <c r="G143" i="3"/>
  <c r="K143" i="3"/>
  <c r="I144" i="3"/>
  <c r="J148" i="3"/>
  <c r="J150" i="3"/>
  <c r="J152" i="3"/>
  <c r="J154" i="3"/>
  <c r="J156" i="3"/>
  <c r="G160" i="3"/>
  <c r="K160" i="3"/>
  <c r="I161" i="3"/>
  <c r="G162" i="3"/>
  <c r="K162" i="3"/>
  <c r="G164" i="3"/>
  <c r="K164" i="3"/>
  <c r="I165" i="3"/>
  <c r="G166" i="3"/>
  <c r="K166" i="3"/>
  <c r="G168" i="3"/>
  <c r="K168" i="3"/>
  <c r="I169" i="3"/>
  <c r="J171" i="3"/>
  <c r="J173" i="3" s="1"/>
  <c r="G179" i="3"/>
  <c r="G181" i="3"/>
  <c r="K183" i="3"/>
  <c r="K191" i="3"/>
  <c r="I194" i="3"/>
  <c r="I203" i="3"/>
  <c r="I205" i="3" s="1"/>
  <c r="J214" i="3"/>
  <c r="J216" i="3"/>
  <c r="I223" i="3"/>
  <c r="K235" i="3"/>
  <c r="K237" i="3"/>
  <c r="J244" i="3"/>
  <c r="I251" i="3"/>
  <c r="G243" i="3"/>
  <c r="G241" i="3"/>
  <c r="G232" i="3"/>
  <c r="G230" i="3"/>
  <c r="G219" i="3"/>
  <c r="G217" i="3"/>
  <c r="G215" i="3"/>
  <c r="G208" i="3"/>
  <c r="G199" i="3"/>
  <c r="G174" i="3"/>
  <c r="G172" i="3"/>
  <c r="G251" i="3"/>
  <c r="G249" i="3"/>
  <c r="G247" i="3"/>
  <c r="G236" i="3"/>
  <c r="G227" i="3"/>
  <c r="G225" i="3"/>
  <c r="G223" i="3"/>
  <c r="G203" i="3"/>
  <c r="G205" i="3" s="1"/>
  <c r="G194" i="3"/>
  <c r="G190" i="3"/>
  <c r="G188" i="3"/>
  <c r="G184" i="3"/>
  <c r="G180" i="3"/>
  <c r="G244" i="3"/>
  <c r="G242" i="3"/>
  <c r="G240" i="3"/>
  <c r="G231" i="3"/>
  <c r="G218" i="3"/>
  <c r="G216" i="3"/>
  <c r="G214" i="3"/>
  <c r="G198" i="3"/>
  <c r="G175" i="3"/>
  <c r="G171" i="3"/>
  <c r="K243" i="3"/>
  <c r="K241" i="3"/>
  <c r="K232" i="3"/>
  <c r="K230" i="3"/>
  <c r="K219" i="3"/>
  <c r="K217" i="3"/>
  <c r="K215" i="3"/>
  <c r="K208" i="3"/>
  <c r="K199" i="3"/>
  <c r="K174" i="3"/>
  <c r="K172" i="3"/>
  <c r="K251" i="3"/>
  <c r="K249" i="3"/>
  <c r="K247" i="3"/>
  <c r="K236" i="3"/>
  <c r="K227" i="3"/>
  <c r="K225" i="3"/>
  <c r="K223" i="3"/>
  <c r="K203" i="3"/>
  <c r="K194" i="3"/>
  <c r="K190" i="3"/>
  <c r="K192" i="3" s="1"/>
  <c r="K188" i="3"/>
  <c r="K184" i="3"/>
  <c r="K180" i="3"/>
  <c r="K244" i="3"/>
  <c r="K242" i="3"/>
  <c r="K240" i="3"/>
  <c r="K231" i="3"/>
  <c r="K218" i="3"/>
  <c r="K216" i="3"/>
  <c r="K214" i="3"/>
  <c r="K198" i="3"/>
  <c r="K175" i="3"/>
  <c r="K171" i="3"/>
  <c r="K169" i="3"/>
  <c r="J134" i="3"/>
  <c r="J136" i="3"/>
  <c r="J138" i="3"/>
  <c r="J140" i="3"/>
  <c r="J142" i="3"/>
  <c r="J144" i="3"/>
  <c r="I147" i="3"/>
  <c r="G148" i="3"/>
  <c r="K148" i="3"/>
  <c r="I149" i="3"/>
  <c r="G150" i="3"/>
  <c r="K150" i="3"/>
  <c r="I151" i="3"/>
  <c r="G152" i="3"/>
  <c r="K152" i="3"/>
  <c r="I153" i="3"/>
  <c r="G154" i="3"/>
  <c r="K154" i="3"/>
  <c r="I155" i="3"/>
  <c r="G156" i="3"/>
  <c r="K156" i="3"/>
  <c r="I157" i="3"/>
  <c r="J161" i="3"/>
  <c r="J165" i="3"/>
  <c r="J169" i="3"/>
  <c r="K179" i="3"/>
  <c r="K181" i="3"/>
  <c r="I184" i="3"/>
  <c r="G187" i="3"/>
  <c r="G189" i="3" s="1"/>
  <c r="G222" i="3"/>
  <c r="G224" i="3"/>
  <c r="K226" i="3"/>
  <c r="J231" i="3"/>
  <c r="J240" i="3"/>
  <c r="J242" i="3"/>
  <c r="I247" i="3"/>
  <c r="I249" i="3"/>
  <c r="I163" i="3" l="1"/>
  <c r="G195" i="3"/>
  <c r="G186" i="3"/>
  <c r="I192" i="3"/>
  <c r="I167" i="3"/>
  <c r="K186" i="3"/>
  <c r="G163" i="3"/>
  <c r="J186" i="3"/>
  <c r="K200" i="3"/>
  <c r="G173" i="3"/>
  <c r="G176" i="3"/>
  <c r="I170" i="3"/>
  <c r="J195" i="3"/>
  <c r="J163" i="3"/>
  <c r="I176" i="3"/>
  <c r="I186" i="3"/>
  <c r="I195" i="3"/>
  <c r="I200" i="3"/>
  <c r="G192" i="3"/>
  <c r="J192" i="3"/>
  <c r="K189" i="3"/>
  <c r="K176" i="3"/>
  <c r="G170" i="3"/>
  <c r="K167" i="3"/>
  <c r="J182" i="3"/>
  <c r="I182" i="3"/>
  <c r="I173" i="3"/>
  <c r="H186" i="3"/>
  <c r="H200" i="3"/>
  <c r="H163" i="3"/>
  <c r="J170" i="3"/>
  <c r="K205" i="3"/>
  <c r="K170" i="3"/>
  <c r="J200" i="3"/>
  <c r="H170" i="3"/>
  <c r="H205" i="3"/>
  <c r="K173" i="3"/>
  <c r="G200" i="3"/>
  <c r="G182" i="3"/>
  <c r="J189" i="3"/>
  <c r="K195" i="3"/>
  <c r="J167" i="3"/>
  <c r="I189" i="3"/>
  <c r="H173" i="3"/>
  <c r="K182" i="3"/>
  <c r="G167" i="3"/>
  <c r="K163" i="3"/>
  <c r="J205" i="3"/>
  <c r="H167" i="3"/>
  <c r="H192" i="3"/>
  <c r="B553" i="2" l="1"/>
  <c r="B554" i="2" s="1"/>
  <c r="B555" i="2" s="1"/>
  <c r="B556" i="2" s="1"/>
  <c r="B557" i="2" s="1"/>
  <c r="B558" i="2" s="1"/>
  <c r="B559" i="2" s="1"/>
  <c r="B560" i="2" s="1"/>
  <c r="B561" i="2" s="1"/>
  <c r="B563" i="2" s="1"/>
  <c r="B564" i="2" s="1"/>
  <c r="B565" i="2" s="1"/>
  <c r="B566" i="2" s="1"/>
  <c r="B567" i="2" s="1"/>
  <c r="B568" i="2" s="1"/>
  <c r="B570" i="2" s="1"/>
  <c r="B571" i="2" s="1"/>
  <c r="B572" i="2" s="1"/>
  <c r="B573" i="2" s="1"/>
  <c r="B574" i="2" s="1"/>
  <c r="B575" i="2" s="1"/>
  <c r="B551" i="2"/>
  <c r="B552" i="2" s="1"/>
  <c r="B550" i="2"/>
  <c r="M532" i="2"/>
  <c r="B532" i="2"/>
  <c r="M531" i="2"/>
  <c r="B531" i="2"/>
  <c r="M530" i="2"/>
  <c r="B530" i="2"/>
  <c r="M529" i="2"/>
  <c r="B529" i="2"/>
  <c r="M528" i="2"/>
  <c r="B528" i="2"/>
  <c r="M527" i="2"/>
  <c r="B527" i="2"/>
  <c r="M526" i="2"/>
  <c r="B526" i="2"/>
  <c r="M525" i="2"/>
  <c r="B525" i="2"/>
  <c r="M524" i="2"/>
  <c r="B524" i="2"/>
  <c r="M523" i="2"/>
  <c r="B523" i="2"/>
  <c r="M522" i="2"/>
  <c r="B522" i="2"/>
  <c r="M521" i="2"/>
  <c r="B521" i="2"/>
  <c r="M520" i="2"/>
  <c r="B520" i="2"/>
  <c r="M519" i="2"/>
  <c r="B519" i="2"/>
  <c r="M518" i="2"/>
  <c r="B518" i="2"/>
  <c r="M517" i="2"/>
  <c r="B517" i="2"/>
  <c r="M516" i="2"/>
  <c r="B516" i="2"/>
  <c r="M515" i="2"/>
  <c r="B515" i="2"/>
  <c r="M514" i="2"/>
  <c r="B514" i="2"/>
  <c r="M513" i="2"/>
  <c r="B513" i="2"/>
  <c r="M512" i="2"/>
  <c r="B512" i="2"/>
  <c r="M511" i="2"/>
  <c r="B511" i="2"/>
  <c r="M510" i="2"/>
  <c r="B510" i="2"/>
  <c r="M509" i="2"/>
  <c r="B509" i="2"/>
  <c r="M508" i="2"/>
  <c r="B508" i="2"/>
  <c r="M507" i="2"/>
  <c r="B507" i="2"/>
  <c r="M506" i="2"/>
  <c r="B506" i="2"/>
  <c r="M505" i="2"/>
  <c r="B505" i="2"/>
  <c r="M504" i="2"/>
  <c r="B504" i="2"/>
  <c r="M503" i="2"/>
  <c r="B503" i="2"/>
  <c r="M502" i="2"/>
  <c r="B502" i="2"/>
  <c r="M501" i="2"/>
  <c r="B501" i="2"/>
  <c r="M500" i="2"/>
  <c r="B500" i="2"/>
  <c r="M499" i="2"/>
  <c r="B499" i="2"/>
  <c r="M498" i="2"/>
  <c r="B498" i="2"/>
  <c r="M497" i="2"/>
  <c r="B497" i="2"/>
  <c r="M496" i="2"/>
  <c r="B496" i="2"/>
  <c r="M495" i="2"/>
  <c r="B495" i="2"/>
  <c r="M494" i="2"/>
  <c r="B494" i="2"/>
  <c r="M493" i="2"/>
  <c r="B493" i="2"/>
  <c r="M492" i="2"/>
  <c r="B492" i="2"/>
  <c r="M491" i="2"/>
  <c r="B491" i="2"/>
  <c r="M490" i="2"/>
  <c r="B490" i="2"/>
  <c r="M489" i="2"/>
  <c r="B489" i="2"/>
  <c r="M488" i="2"/>
  <c r="B488" i="2"/>
  <c r="M487" i="2"/>
  <c r="B487" i="2"/>
  <c r="M486" i="2"/>
  <c r="B486" i="2"/>
  <c r="M485" i="2"/>
  <c r="B485" i="2"/>
  <c r="M484" i="2"/>
  <c r="B484" i="2"/>
  <c r="M483" i="2"/>
  <c r="B483" i="2"/>
  <c r="M482" i="2"/>
  <c r="B482" i="2"/>
  <c r="M481" i="2"/>
  <c r="B481" i="2"/>
  <c r="M480" i="2"/>
  <c r="B480" i="2"/>
  <c r="M479" i="2"/>
  <c r="B479" i="2"/>
  <c r="M478" i="2"/>
  <c r="B478" i="2"/>
  <c r="M477" i="2"/>
  <c r="B477" i="2"/>
  <c r="M476" i="2"/>
  <c r="B476" i="2"/>
  <c r="M475" i="2"/>
  <c r="B475" i="2"/>
  <c r="M474" i="2"/>
  <c r="B474" i="2"/>
  <c r="M473" i="2"/>
  <c r="B473" i="2"/>
  <c r="M472" i="2"/>
  <c r="B472" i="2"/>
  <c r="M471" i="2"/>
  <c r="B471" i="2"/>
  <c r="M470" i="2"/>
  <c r="B470" i="2"/>
  <c r="M469" i="2"/>
  <c r="B469" i="2"/>
  <c r="M468" i="2"/>
  <c r="B468" i="2"/>
  <c r="M467" i="2"/>
  <c r="B467" i="2"/>
  <c r="M466" i="2"/>
  <c r="B466" i="2"/>
  <c r="M465" i="2"/>
  <c r="B465" i="2"/>
  <c r="M464" i="2"/>
  <c r="B464" i="2"/>
  <c r="M463" i="2"/>
  <c r="B463" i="2"/>
  <c r="M462" i="2"/>
  <c r="B462" i="2"/>
  <c r="M461" i="2"/>
  <c r="B461" i="2"/>
  <c r="M460" i="2"/>
  <c r="B460" i="2"/>
  <c r="M459" i="2"/>
  <c r="B459" i="2"/>
  <c r="M458" i="2"/>
  <c r="B458" i="2"/>
  <c r="M457" i="2"/>
  <c r="B457" i="2"/>
  <c r="M456" i="2"/>
  <c r="B456" i="2"/>
  <c r="M455" i="2"/>
  <c r="B455" i="2"/>
  <c r="M454" i="2"/>
  <c r="B454" i="2"/>
  <c r="M453" i="2"/>
  <c r="B453" i="2"/>
  <c r="M452" i="2"/>
  <c r="B452" i="2"/>
  <c r="M451" i="2"/>
  <c r="B451" i="2"/>
  <c r="M450" i="2"/>
  <c r="B450" i="2"/>
  <c r="M449" i="2"/>
  <c r="B449" i="2"/>
  <c r="M448" i="2"/>
  <c r="B448" i="2"/>
  <c r="M447" i="2"/>
  <c r="B447" i="2"/>
  <c r="M446" i="2"/>
  <c r="B446" i="2"/>
  <c r="M445" i="2"/>
  <c r="B445" i="2"/>
  <c r="M444" i="2"/>
  <c r="B444" i="2"/>
  <c r="M443" i="2"/>
  <c r="B443" i="2"/>
  <c r="M442" i="2"/>
  <c r="B442" i="2"/>
  <c r="M441" i="2"/>
  <c r="B441" i="2"/>
  <c r="M440" i="2"/>
  <c r="B440" i="2"/>
  <c r="M439" i="2"/>
  <c r="B439" i="2"/>
  <c r="M438" i="2"/>
  <c r="B438" i="2"/>
  <c r="M437" i="2"/>
  <c r="B437" i="2"/>
  <c r="M436" i="2"/>
  <c r="B436" i="2"/>
  <c r="M435" i="2"/>
  <c r="B435" i="2"/>
  <c r="M434" i="2"/>
  <c r="B434" i="2"/>
  <c r="M433" i="2"/>
  <c r="B433" i="2"/>
  <c r="M432" i="2"/>
  <c r="B432" i="2"/>
  <c r="M431" i="2"/>
  <c r="B431" i="2"/>
  <c r="M430" i="2"/>
  <c r="B430" i="2"/>
  <c r="M429" i="2"/>
  <c r="B429" i="2"/>
  <c r="M428" i="2"/>
  <c r="B428" i="2"/>
  <c r="M427" i="2"/>
  <c r="B427" i="2"/>
  <c r="M426" i="2"/>
  <c r="B426" i="2"/>
  <c r="M425" i="2"/>
  <c r="B425" i="2"/>
  <c r="M424" i="2"/>
  <c r="B424" i="2"/>
  <c r="M423" i="2"/>
  <c r="B423" i="2"/>
  <c r="M422" i="2"/>
  <c r="B422" i="2"/>
  <c r="M421" i="2"/>
  <c r="B421" i="2"/>
  <c r="M420" i="2"/>
  <c r="B420" i="2"/>
  <c r="M419" i="2"/>
  <c r="B419" i="2"/>
  <c r="M418" i="2"/>
  <c r="B418" i="2"/>
  <c r="M417" i="2"/>
  <c r="B417" i="2"/>
  <c r="M416" i="2"/>
  <c r="B416" i="2"/>
  <c r="M415" i="2"/>
  <c r="B415" i="2"/>
  <c r="M414" i="2"/>
  <c r="B414" i="2"/>
  <c r="M413" i="2"/>
  <c r="B413" i="2"/>
  <c r="M412" i="2"/>
  <c r="B412" i="2"/>
  <c r="M411" i="2"/>
  <c r="B411" i="2"/>
  <c r="M410" i="2"/>
  <c r="B410" i="2"/>
  <c r="M409" i="2"/>
  <c r="B409" i="2"/>
  <c r="M408" i="2"/>
  <c r="B408" i="2"/>
  <c r="M407" i="2"/>
  <c r="B407" i="2"/>
  <c r="M406" i="2"/>
  <c r="B406" i="2"/>
  <c r="M405" i="2"/>
  <c r="B405" i="2"/>
  <c r="M404" i="2"/>
  <c r="B404" i="2"/>
  <c r="M403" i="2"/>
  <c r="B403" i="2"/>
  <c r="M402" i="2"/>
  <c r="B402" i="2"/>
  <c r="M401" i="2"/>
  <c r="B401" i="2"/>
  <c r="M400" i="2"/>
  <c r="B400" i="2"/>
  <c r="M399" i="2"/>
  <c r="B399" i="2"/>
  <c r="M398" i="2"/>
  <c r="B398" i="2"/>
  <c r="M397" i="2"/>
  <c r="B397" i="2"/>
  <c r="M396" i="2"/>
  <c r="B396" i="2"/>
  <c r="M395" i="2"/>
  <c r="B395" i="2"/>
  <c r="M394" i="2"/>
  <c r="B394" i="2"/>
  <c r="M393" i="2"/>
  <c r="B393" i="2"/>
  <c r="M392" i="2"/>
  <c r="B392" i="2"/>
  <c r="M391" i="2"/>
  <c r="B391" i="2"/>
  <c r="M390" i="2"/>
  <c r="B390" i="2"/>
  <c r="M389" i="2"/>
  <c r="B389" i="2"/>
  <c r="M388" i="2"/>
  <c r="B388" i="2"/>
  <c r="M387" i="2"/>
  <c r="B387" i="2"/>
  <c r="M386" i="2"/>
  <c r="B386" i="2"/>
  <c r="M385" i="2"/>
  <c r="B385" i="2"/>
  <c r="M384" i="2"/>
  <c r="B384" i="2"/>
  <c r="M383" i="2"/>
  <c r="B383" i="2"/>
  <c r="M382" i="2"/>
  <c r="B382" i="2"/>
  <c r="M381" i="2"/>
  <c r="B381" i="2"/>
  <c r="M380" i="2"/>
  <c r="B380" i="2"/>
  <c r="M379" i="2"/>
  <c r="B379" i="2"/>
  <c r="M378" i="2"/>
  <c r="B378" i="2"/>
  <c r="M377" i="2"/>
  <c r="B377" i="2"/>
  <c r="M376" i="2"/>
  <c r="B376" i="2"/>
  <c r="M375" i="2"/>
  <c r="B375" i="2"/>
  <c r="M374" i="2"/>
  <c r="B374" i="2"/>
  <c r="M373" i="2"/>
  <c r="B373" i="2"/>
  <c r="M372" i="2"/>
  <c r="B372" i="2"/>
  <c r="M371" i="2"/>
  <c r="B371" i="2"/>
  <c r="M370" i="2"/>
  <c r="B370" i="2"/>
  <c r="M369" i="2"/>
  <c r="B369" i="2"/>
  <c r="M368" i="2"/>
  <c r="B368" i="2"/>
  <c r="M367" i="2"/>
  <c r="B367" i="2"/>
  <c r="M366" i="2"/>
  <c r="B366" i="2"/>
  <c r="M365" i="2"/>
  <c r="B365" i="2"/>
  <c r="M364" i="2"/>
  <c r="B364" i="2"/>
  <c r="M363" i="2"/>
  <c r="B363" i="2"/>
  <c r="M362" i="2"/>
  <c r="B362" i="2"/>
  <c r="M361" i="2"/>
  <c r="B361" i="2"/>
  <c r="M360" i="2"/>
  <c r="B360" i="2"/>
  <c r="M359" i="2"/>
  <c r="B359" i="2"/>
  <c r="M358" i="2"/>
  <c r="B358" i="2"/>
  <c r="M357" i="2"/>
  <c r="B357" i="2"/>
  <c r="M356" i="2"/>
  <c r="B356" i="2"/>
  <c r="M355" i="2"/>
  <c r="B355" i="2"/>
  <c r="M354" i="2"/>
  <c r="B354" i="2"/>
  <c r="M353" i="2"/>
  <c r="B353" i="2"/>
  <c r="M352" i="2"/>
  <c r="B352" i="2"/>
  <c r="M351" i="2"/>
  <c r="B351" i="2"/>
  <c r="M350" i="2"/>
  <c r="B350" i="2"/>
  <c r="M349" i="2"/>
  <c r="B349" i="2"/>
  <c r="M348" i="2"/>
  <c r="B348" i="2"/>
  <c r="M347" i="2"/>
  <c r="B347" i="2"/>
  <c r="M346" i="2"/>
  <c r="B346" i="2"/>
  <c r="M345" i="2"/>
  <c r="B345" i="2"/>
  <c r="M344" i="2"/>
  <c r="B344" i="2"/>
  <c r="M343" i="2"/>
  <c r="B343" i="2"/>
  <c r="M342" i="2"/>
  <c r="B342" i="2"/>
  <c r="M341" i="2"/>
  <c r="B341" i="2"/>
  <c r="M340" i="2"/>
  <c r="B340" i="2"/>
  <c r="M339" i="2"/>
  <c r="B339" i="2"/>
  <c r="M338" i="2"/>
  <c r="B338" i="2"/>
  <c r="M337" i="2"/>
  <c r="B337" i="2"/>
  <c r="M336" i="2"/>
  <c r="B336" i="2"/>
  <c r="M335" i="2"/>
  <c r="B335" i="2"/>
  <c r="M334" i="2"/>
  <c r="B334" i="2"/>
  <c r="M333" i="2"/>
  <c r="B333" i="2"/>
  <c r="M332" i="2"/>
  <c r="B332" i="2"/>
  <c r="M331" i="2"/>
  <c r="B331" i="2"/>
  <c r="M330" i="2"/>
  <c r="B330" i="2"/>
  <c r="M329" i="2"/>
  <c r="B329" i="2"/>
  <c r="M328" i="2"/>
  <c r="B328" i="2"/>
  <c r="M327" i="2"/>
  <c r="B327" i="2"/>
  <c r="M326" i="2"/>
  <c r="B326" i="2"/>
  <c r="M325" i="2"/>
  <c r="B325" i="2"/>
  <c r="M324" i="2"/>
  <c r="B324" i="2"/>
  <c r="M323" i="2"/>
  <c r="B323" i="2"/>
  <c r="M322" i="2"/>
  <c r="B322" i="2"/>
  <c r="M321" i="2"/>
  <c r="B321" i="2"/>
  <c r="M320" i="2"/>
  <c r="B320" i="2"/>
  <c r="M319" i="2"/>
  <c r="B319" i="2"/>
  <c r="M318" i="2"/>
  <c r="B318" i="2"/>
  <c r="M317" i="2"/>
  <c r="B317" i="2"/>
  <c r="M316" i="2"/>
  <c r="B316" i="2"/>
  <c r="M315" i="2"/>
  <c r="B315" i="2"/>
  <c r="M314" i="2"/>
  <c r="B314" i="2"/>
  <c r="M313" i="2"/>
  <c r="B313" i="2"/>
  <c r="M312" i="2"/>
  <c r="B312" i="2"/>
  <c r="M311" i="2"/>
  <c r="B311" i="2"/>
  <c r="M310" i="2"/>
  <c r="B310" i="2"/>
  <c r="M309" i="2"/>
  <c r="B309" i="2"/>
  <c r="M308" i="2"/>
  <c r="B308" i="2"/>
  <c r="M307" i="2"/>
  <c r="B307" i="2"/>
  <c r="M306" i="2"/>
  <c r="B306" i="2"/>
  <c r="M305" i="2"/>
  <c r="B305" i="2"/>
  <c r="M304" i="2"/>
  <c r="B304" i="2"/>
  <c r="M303" i="2"/>
  <c r="B303" i="2"/>
  <c r="M302" i="2"/>
  <c r="B302" i="2"/>
  <c r="M301" i="2"/>
  <c r="B301" i="2"/>
  <c r="M300" i="2"/>
  <c r="B300" i="2"/>
  <c r="M299" i="2"/>
  <c r="B299" i="2"/>
  <c r="M298" i="2"/>
  <c r="B298" i="2"/>
  <c r="M297" i="2"/>
  <c r="B297" i="2"/>
  <c r="M296" i="2"/>
  <c r="B296" i="2"/>
  <c r="M295" i="2"/>
  <c r="B295" i="2"/>
  <c r="M294" i="2"/>
  <c r="B294" i="2"/>
  <c r="M293" i="2"/>
  <c r="B293" i="2"/>
  <c r="M292" i="2"/>
  <c r="B292" i="2"/>
  <c r="M291" i="2"/>
  <c r="B291" i="2"/>
  <c r="M290" i="2"/>
  <c r="B290" i="2"/>
  <c r="M289" i="2"/>
  <c r="B289" i="2"/>
  <c r="M288" i="2"/>
  <c r="B288" i="2"/>
  <c r="M287" i="2"/>
  <c r="B287" i="2"/>
  <c r="M286" i="2"/>
  <c r="B286" i="2"/>
  <c r="M285" i="2"/>
  <c r="B285" i="2"/>
  <c r="M284" i="2"/>
  <c r="B284" i="2"/>
  <c r="M283" i="2"/>
  <c r="B283" i="2"/>
  <c r="M282" i="2"/>
  <c r="B282" i="2"/>
  <c r="M281" i="2"/>
  <c r="B281" i="2"/>
  <c r="M280" i="2"/>
  <c r="B280" i="2"/>
  <c r="M279" i="2"/>
  <c r="B279" i="2"/>
  <c r="M278" i="2"/>
  <c r="B278" i="2"/>
  <c r="M277" i="2"/>
  <c r="B277" i="2"/>
  <c r="M276" i="2"/>
  <c r="B276" i="2"/>
  <c r="M275" i="2"/>
  <c r="B275" i="2"/>
  <c r="M274" i="2"/>
  <c r="B274" i="2"/>
  <c r="M273" i="2"/>
  <c r="B273" i="2"/>
  <c r="M272" i="2"/>
  <c r="B272" i="2"/>
  <c r="M271" i="2"/>
  <c r="B271" i="2"/>
  <c r="M270" i="2"/>
  <c r="B270" i="2"/>
  <c r="M269" i="2"/>
  <c r="B269" i="2"/>
  <c r="M268" i="2"/>
  <c r="B268" i="2"/>
  <c r="M267" i="2"/>
  <c r="B267" i="2"/>
  <c r="M266" i="2"/>
  <c r="B266" i="2"/>
  <c r="M265" i="2"/>
  <c r="B265" i="2"/>
  <c r="M264" i="2"/>
  <c r="B264" i="2"/>
  <c r="M263" i="2"/>
  <c r="B263" i="2"/>
  <c r="M262" i="2"/>
  <c r="B262" i="2"/>
  <c r="M261" i="2"/>
  <c r="B261" i="2"/>
  <c r="M260" i="2"/>
  <c r="B260" i="2"/>
  <c r="M259" i="2"/>
  <c r="B259" i="2"/>
  <c r="M258" i="2"/>
  <c r="B258" i="2"/>
  <c r="M257" i="2"/>
  <c r="B257" i="2"/>
  <c r="M256" i="2"/>
  <c r="B256" i="2"/>
  <c r="M255" i="2"/>
  <c r="B255" i="2"/>
  <c r="M254" i="2"/>
  <c r="B254" i="2"/>
  <c r="M253" i="2"/>
  <c r="B253" i="2"/>
  <c r="M252" i="2"/>
  <c r="B252" i="2"/>
  <c r="M251" i="2"/>
  <c r="B251" i="2"/>
  <c r="M250" i="2"/>
  <c r="B250" i="2"/>
  <c r="M249" i="2"/>
  <c r="B249" i="2"/>
  <c r="M248" i="2"/>
  <c r="B248" i="2"/>
  <c r="M247" i="2"/>
  <c r="B247" i="2"/>
  <c r="M246" i="2"/>
  <c r="B246" i="2"/>
  <c r="M245" i="2"/>
  <c r="B245" i="2"/>
  <c r="M244" i="2"/>
  <c r="B244" i="2"/>
  <c r="M243" i="2"/>
  <c r="B243" i="2"/>
  <c r="M242" i="2"/>
  <c r="B242" i="2"/>
  <c r="M241" i="2"/>
  <c r="B241" i="2"/>
  <c r="M240" i="2"/>
  <c r="B240" i="2"/>
  <c r="M239" i="2"/>
  <c r="B239" i="2"/>
  <c r="M238" i="2"/>
  <c r="B238" i="2"/>
  <c r="M237" i="2"/>
  <c r="B237" i="2"/>
  <c r="M236" i="2"/>
  <c r="B236" i="2"/>
  <c r="M235" i="2"/>
  <c r="B235" i="2"/>
  <c r="M234" i="2"/>
  <c r="B234" i="2"/>
  <c r="M233" i="2"/>
  <c r="B233" i="2"/>
  <c r="M232" i="2"/>
  <c r="B232" i="2"/>
  <c r="M231" i="2"/>
  <c r="B231" i="2"/>
  <c r="M230" i="2"/>
  <c r="B230" i="2"/>
  <c r="M229" i="2"/>
  <c r="B229" i="2"/>
  <c r="M228" i="2"/>
  <c r="B228" i="2"/>
  <c r="M227" i="2"/>
  <c r="B227" i="2"/>
  <c r="M226" i="2"/>
  <c r="B226" i="2"/>
  <c r="M225" i="2"/>
  <c r="B225" i="2"/>
  <c r="M224" i="2"/>
  <c r="B224" i="2"/>
  <c r="M223" i="2"/>
  <c r="B223" i="2"/>
  <c r="M222" i="2"/>
  <c r="B222" i="2"/>
  <c r="M221" i="2"/>
  <c r="B221" i="2"/>
  <c r="M220" i="2"/>
  <c r="B220" i="2"/>
  <c r="M219" i="2"/>
  <c r="B219" i="2"/>
  <c r="M218" i="2"/>
  <c r="B218" i="2"/>
  <c r="M217" i="2"/>
  <c r="B217" i="2"/>
  <c r="M216" i="2"/>
  <c r="B216" i="2"/>
  <c r="M215" i="2"/>
  <c r="B215" i="2"/>
  <c r="M214" i="2"/>
  <c r="B214" i="2"/>
  <c r="M213" i="2"/>
  <c r="B213" i="2"/>
  <c r="M212" i="2"/>
  <c r="B212" i="2"/>
  <c r="M211" i="2"/>
  <c r="B211" i="2"/>
  <c r="M210" i="2"/>
  <c r="B210" i="2"/>
  <c r="M209" i="2"/>
  <c r="B209" i="2"/>
  <c r="M208" i="2"/>
  <c r="B208" i="2"/>
  <c r="M207" i="2"/>
  <c r="B207" i="2"/>
  <c r="M206" i="2"/>
  <c r="B206" i="2"/>
  <c r="M205" i="2"/>
  <c r="B205" i="2"/>
  <c r="M204" i="2"/>
  <c r="B204" i="2"/>
  <c r="M203" i="2"/>
  <c r="B203" i="2"/>
  <c r="M202" i="2"/>
  <c r="B202" i="2"/>
  <c r="M201" i="2"/>
  <c r="B201" i="2"/>
  <c r="M200" i="2"/>
  <c r="B200" i="2"/>
  <c r="M199" i="2"/>
  <c r="B199" i="2"/>
  <c r="M198" i="2"/>
  <c r="B198" i="2"/>
  <c r="M197" i="2"/>
  <c r="B197" i="2"/>
  <c r="M196" i="2"/>
  <c r="B196" i="2"/>
  <c r="M195" i="2"/>
  <c r="B195" i="2"/>
  <c r="M194" i="2"/>
  <c r="B194" i="2"/>
  <c r="M193" i="2"/>
  <c r="B193" i="2"/>
  <c r="M192" i="2"/>
  <c r="B192" i="2"/>
  <c r="M191" i="2"/>
  <c r="B191" i="2"/>
  <c r="M190" i="2"/>
  <c r="B190" i="2"/>
  <c r="M189" i="2"/>
  <c r="B189" i="2"/>
  <c r="M188" i="2"/>
  <c r="B188" i="2"/>
  <c r="M187" i="2"/>
  <c r="B187" i="2"/>
  <c r="M186" i="2"/>
  <c r="B186" i="2"/>
  <c r="M185" i="2"/>
  <c r="B185" i="2"/>
  <c r="M184" i="2"/>
  <c r="B184" i="2"/>
  <c r="M183" i="2"/>
  <c r="B183" i="2"/>
  <c r="M182" i="2"/>
  <c r="B182" i="2"/>
  <c r="M181" i="2"/>
  <c r="B181" i="2"/>
  <c r="M180" i="2"/>
  <c r="B180" i="2"/>
  <c r="M179" i="2"/>
  <c r="B179" i="2"/>
  <c r="M178" i="2"/>
  <c r="B178" i="2"/>
  <c r="M177" i="2"/>
  <c r="B177" i="2"/>
  <c r="M176" i="2"/>
  <c r="B176" i="2"/>
  <c r="M175" i="2"/>
  <c r="B175" i="2"/>
  <c r="M174" i="2"/>
  <c r="B174" i="2"/>
  <c r="M173" i="2"/>
  <c r="B173" i="2"/>
  <c r="M172" i="2"/>
  <c r="B172" i="2"/>
  <c r="M171" i="2"/>
  <c r="B171" i="2"/>
  <c r="M170" i="2"/>
  <c r="B170" i="2"/>
  <c r="M169" i="2"/>
  <c r="B169" i="2"/>
  <c r="M168" i="2"/>
  <c r="B168" i="2"/>
  <c r="M167" i="2"/>
  <c r="B167" i="2"/>
  <c r="M166" i="2"/>
  <c r="B166" i="2"/>
  <c r="M165" i="2"/>
  <c r="B165" i="2"/>
  <c r="M164" i="2"/>
  <c r="B164" i="2"/>
  <c r="M163" i="2"/>
  <c r="B163" i="2"/>
  <c r="M162" i="2"/>
  <c r="B162" i="2"/>
  <c r="M161" i="2"/>
  <c r="B161" i="2"/>
  <c r="M160" i="2"/>
  <c r="B160" i="2"/>
  <c r="M159" i="2"/>
  <c r="B159" i="2"/>
  <c r="M158" i="2"/>
  <c r="B158" i="2"/>
  <c r="M157" i="2"/>
  <c r="B157" i="2"/>
  <c r="M156" i="2"/>
  <c r="B156" i="2"/>
  <c r="M155" i="2"/>
  <c r="B155" i="2"/>
  <c r="M154" i="2"/>
  <c r="B154" i="2"/>
  <c r="M153" i="2"/>
  <c r="B153" i="2"/>
  <c r="M152" i="2"/>
  <c r="B152" i="2"/>
  <c r="M151" i="2"/>
  <c r="B151" i="2"/>
  <c r="M150" i="2"/>
  <c r="B150" i="2"/>
  <c r="M149" i="2"/>
  <c r="B149" i="2"/>
  <c r="M148" i="2"/>
  <c r="B148" i="2"/>
  <c r="M147" i="2"/>
  <c r="B147" i="2"/>
  <c r="M146" i="2"/>
  <c r="B146" i="2"/>
  <c r="M145" i="2"/>
  <c r="B145" i="2"/>
  <c r="M144" i="2"/>
  <c r="B144" i="2"/>
  <c r="M143" i="2"/>
  <c r="B143" i="2"/>
  <c r="M142" i="2"/>
  <c r="B142" i="2"/>
  <c r="M141" i="2"/>
  <c r="B141" i="2"/>
  <c r="M140" i="2"/>
  <c r="B140" i="2"/>
  <c r="M139" i="2"/>
  <c r="B139" i="2"/>
  <c r="M138" i="2"/>
  <c r="B138" i="2"/>
  <c r="M137" i="2"/>
  <c r="B137" i="2"/>
  <c r="M136" i="2"/>
  <c r="B136" i="2"/>
  <c r="M135" i="2"/>
  <c r="B135" i="2"/>
  <c r="M134" i="2"/>
  <c r="B134" i="2"/>
  <c r="M133" i="2"/>
  <c r="B133" i="2"/>
  <c r="M132" i="2"/>
  <c r="B132" i="2"/>
  <c r="M131" i="2"/>
  <c r="B131" i="2"/>
  <c r="M130" i="2"/>
  <c r="B130" i="2"/>
  <c r="M129" i="2"/>
  <c r="B129" i="2"/>
  <c r="M128" i="2"/>
  <c r="B128" i="2"/>
  <c r="M127" i="2"/>
  <c r="B127" i="2"/>
  <c r="M126" i="2"/>
  <c r="B126" i="2"/>
  <c r="M125" i="2"/>
  <c r="B125" i="2"/>
  <c r="M124" i="2"/>
  <c r="B124" i="2"/>
  <c r="M123" i="2"/>
  <c r="B123" i="2"/>
  <c r="M122" i="2"/>
  <c r="B122" i="2"/>
  <c r="M121" i="2"/>
  <c r="B121" i="2"/>
  <c r="M120" i="2"/>
  <c r="B120" i="2"/>
  <c r="M119" i="2"/>
  <c r="B119" i="2"/>
  <c r="M118" i="2"/>
  <c r="B118" i="2"/>
  <c r="M117" i="2"/>
  <c r="B117" i="2"/>
  <c r="M116" i="2"/>
  <c r="B116" i="2"/>
  <c r="M115" i="2"/>
  <c r="B115" i="2"/>
  <c r="M114" i="2"/>
  <c r="B114" i="2"/>
  <c r="M113" i="2"/>
  <c r="B113" i="2"/>
  <c r="M112" i="2"/>
  <c r="B112" i="2"/>
  <c r="M111" i="2"/>
  <c r="B111" i="2"/>
  <c r="M110" i="2"/>
  <c r="B110" i="2"/>
  <c r="M109" i="2"/>
  <c r="B109" i="2"/>
  <c r="M108" i="2"/>
  <c r="B108" i="2"/>
  <c r="M107" i="2"/>
  <c r="B107" i="2"/>
  <c r="M106" i="2"/>
  <c r="B106" i="2"/>
  <c r="M105" i="2"/>
  <c r="B105" i="2"/>
  <c r="M104" i="2"/>
  <c r="B104" i="2"/>
  <c r="M103" i="2"/>
  <c r="B103" i="2"/>
  <c r="M102" i="2"/>
  <c r="B102" i="2"/>
  <c r="M101" i="2"/>
  <c r="B101" i="2"/>
  <c r="M100" i="2"/>
  <c r="B100" i="2"/>
  <c r="M99" i="2"/>
  <c r="B99" i="2"/>
  <c r="M98" i="2"/>
  <c r="B98" i="2"/>
  <c r="M97" i="2"/>
  <c r="B97" i="2"/>
  <c r="M96" i="2"/>
  <c r="B96" i="2"/>
  <c r="M95" i="2"/>
  <c r="B95" i="2"/>
  <c r="M94" i="2"/>
  <c r="B94" i="2"/>
  <c r="M93" i="2"/>
  <c r="B93" i="2"/>
  <c r="M92" i="2"/>
  <c r="B92" i="2"/>
  <c r="M91" i="2"/>
  <c r="B91" i="2"/>
  <c r="M90" i="2"/>
  <c r="B90" i="2"/>
  <c r="M89" i="2"/>
  <c r="B89" i="2"/>
  <c r="M88" i="2"/>
  <c r="B88" i="2"/>
  <c r="M87" i="2"/>
  <c r="B87" i="2"/>
  <c r="M86" i="2"/>
  <c r="B86" i="2"/>
  <c r="M85" i="2"/>
  <c r="B85" i="2"/>
  <c r="M84" i="2"/>
  <c r="B84" i="2"/>
  <c r="M83" i="2"/>
  <c r="B83" i="2"/>
  <c r="M82" i="2"/>
  <c r="B82" i="2"/>
  <c r="M81" i="2"/>
  <c r="B81" i="2"/>
  <c r="M80" i="2"/>
  <c r="B80" i="2"/>
  <c r="M79" i="2"/>
  <c r="B79" i="2"/>
  <c r="M78" i="2"/>
  <c r="B78" i="2"/>
  <c r="M77" i="2"/>
  <c r="B77" i="2"/>
  <c r="M76" i="2"/>
  <c r="B76" i="2"/>
  <c r="M75" i="2"/>
  <c r="B75" i="2"/>
  <c r="M74" i="2"/>
  <c r="B74" i="2"/>
  <c r="M73" i="2"/>
  <c r="B73" i="2"/>
  <c r="M72" i="2"/>
  <c r="B72" i="2"/>
  <c r="M71" i="2"/>
  <c r="B71" i="2"/>
  <c r="M70" i="2"/>
  <c r="B70" i="2"/>
  <c r="M69" i="2"/>
  <c r="B69" i="2"/>
  <c r="M68" i="2"/>
  <c r="B68" i="2"/>
  <c r="M67" i="2"/>
  <c r="B67" i="2"/>
  <c r="M66" i="2"/>
  <c r="B66" i="2"/>
  <c r="M65" i="2"/>
  <c r="B65" i="2"/>
  <c r="M64" i="2"/>
  <c r="B64" i="2"/>
  <c r="M63" i="2"/>
  <c r="B63" i="2"/>
  <c r="M62" i="2"/>
  <c r="B62" i="2"/>
  <c r="M61" i="2"/>
  <c r="B61" i="2"/>
  <c r="M60" i="2"/>
  <c r="B60" i="2"/>
  <c r="M59" i="2"/>
  <c r="B59" i="2"/>
  <c r="M58" i="2"/>
  <c r="B58" i="2"/>
  <c r="M57" i="2"/>
  <c r="B57" i="2"/>
  <c r="M56" i="2"/>
  <c r="B56" i="2"/>
  <c r="M55" i="2"/>
  <c r="B55" i="2"/>
  <c r="M54" i="2"/>
  <c r="B54" i="2"/>
  <c r="M53" i="2"/>
  <c r="B53" i="2"/>
  <c r="M52" i="2"/>
  <c r="B52" i="2"/>
  <c r="M51" i="2"/>
  <c r="B51" i="2"/>
  <c r="M50" i="2"/>
  <c r="B50" i="2"/>
  <c r="M49" i="2"/>
  <c r="B49" i="2"/>
  <c r="M48" i="2"/>
  <c r="B48" i="2"/>
  <c r="M47" i="2"/>
  <c r="B47" i="2"/>
  <c r="M46" i="2"/>
  <c r="B46" i="2"/>
  <c r="M45" i="2"/>
  <c r="B45" i="2"/>
  <c r="M44" i="2"/>
  <c r="B44" i="2"/>
  <c r="M43" i="2"/>
  <c r="B43" i="2"/>
  <c r="M42" i="2"/>
  <c r="B42" i="2"/>
  <c r="M41" i="2"/>
  <c r="B41" i="2"/>
  <c r="M40" i="2"/>
  <c r="B40" i="2"/>
  <c r="M39" i="2"/>
  <c r="B39" i="2"/>
  <c r="M38" i="2"/>
  <c r="B38" i="2"/>
  <c r="M37" i="2"/>
  <c r="B37" i="2"/>
  <c r="M36" i="2"/>
  <c r="B36" i="2"/>
  <c r="M35" i="2"/>
  <c r="B35" i="2"/>
  <c r="M34" i="2"/>
  <c r="B34" i="2"/>
  <c r="M33" i="2"/>
  <c r="B33" i="2"/>
  <c r="M32" i="2"/>
  <c r="B32" i="2"/>
  <c r="M31" i="2"/>
  <c r="B31" i="2"/>
  <c r="M30" i="2"/>
  <c r="B30" i="2"/>
  <c r="M29" i="2"/>
  <c r="B29" i="2"/>
  <c r="M28" i="2"/>
  <c r="B28" i="2"/>
  <c r="M27" i="2"/>
  <c r="B27" i="2"/>
  <c r="M26" i="2"/>
  <c r="B26" i="2"/>
  <c r="M25" i="2"/>
  <c r="B25" i="2"/>
  <c r="M24" i="2"/>
  <c r="B24" i="2"/>
  <c r="M23" i="2"/>
  <c r="B23" i="2"/>
  <c r="M22" i="2"/>
  <c r="B22" i="2"/>
  <c r="M21" i="2"/>
  <c r="B21" i="2"/>
  <c r="M20" i="2"/>
  <c r="B20" i="2"/>
  <c r="M19" i="2"/>
  <c r="B19" i="2"/>
  <c r="M18" i="2"/>
  <c r="B18" i="2"/>
  <c r="M17" i="2"/>
  <c r="B17" i="2"/>
  <c r="M16" i="2"/>
  <c r="B16" i="2"/>
  <c r="M15" i="2"/>
  <c r="B15" i="2"/>
  <c r="M14" i="2"/>
  <c r="B14" i="2"/>
  <c r="M13" i="2"/>
  <c r="B13" i="2"/>
  <c r="M12" i="2"/>
  <c r="B12" i="2"/>
  <c r="M11" i="2"/>
  <c r="B11" i="2"/>
  <c r="M10" i="2"/>
  <c r="B10" i="2"/>
  <c r="M9" i="2"/>
  <c r="B9" i="2"/>
  <c r="M8" i="2"/>
  <c r="B8" i="2"/>
  <c r="M7" i="2"/>
  <c r="B7" i="2"/>
  <c r="M6" i="2"/>
  <c r="B6" i="2"/>
  <c r="L5" i="2"/>
  <c r="K5" i="2"/>
  <c r="J5" i="2"/>
  <c r="I5" i="2"/>
  <c r="H5" i="2"/>
  <c r="G5" i="2"/>
  <c r="F5" i="2"/>
  <c r="E5" i="2"/>
  <c r="AG3" i="2"/>
  <c r="AF3" i="2"/>
  <c r="AE3" i="2"/>
  <c r="AD3" i="2"/>
  <c r="AC3" i="2"/>
  <c r="AB3" i="2"/>
  <c r="AA3" i="2"/>
  <c r="Z3" i="2"/>
  <c r="Y3" i="2"/>
  <c r="X3" i="2"/>
  <c r="W3" i="2"/>
  <c r="V3" i="2"/>
  <c r="U3" i="2"/>
  <c r="T3" i="2"/>
  <c r="S3" i="2"/>
  <c r="R3" i="2"/>
  <c r="Q3" i="2"/>
  <c r="P3" i="2"/>
  <c r="O3" i="2"/>
  <c r="N3" i="2"/>
  <c r="E3" i="2"/>
  <c r="D3" i="2"/>
  <c r="C3" i="2"/>
  <c r="B3" i="2"/>
  <c r="AA1" i="2"/>
  <c r="U1" i="2"/>
</calcChain>
</file>

<file path=xl/sharedStrings.xml><?xml version="1.0" encoding="utf-8"?>
<sst xmlns="http://schemas.openxmlformats.org/spreadsheetml/2006/main" count="10581" uniqueCount="3845">
  <si>
    <t>App5 – PR14 reconciliation ~ performance commitments</t>
  </si>
  <si>
    <t>Column ref.</t>
  </si>
  <si>
    <t>PR19 price control allocation (%)</t>
  </si>
  <si>
    <r>
      <rPr>
        <sz val="16"/>
        <color rgb="FF0078C9"/>
        <rFont val="Franklin Gothic Demi"/>
        <family val="2"/>
      </rPr>
      <t>2018-19 forecast data</t>
    </r>
    <r>
      <rPr>
        <sz val="11"/>
        <color rgb="FF0078C9"/>
        <rFont val="Arial"/>
        <family val="2"/>
      </rPr>
      <t>, please enter actuals if/when available (monetary amounts in 2012-13 prices, net of tax)</t>
    </r>
  </si>
  <si>
    <r>
      <rPr>
        <sz val="16"/>
        <color rgb="FF0078C9"/>
        <rFont val="Franklin Gothic Demi"/>
        <family val="2"/>
      </rPr>
      <t>2019-20 forecast data</t>
    </r>
    <r>
      <rPr>
        <b/>
        <sz val="12"/>
        <color rgb="FF0078C9"/>
        <rFont val="Arial"/>
        <family val="2"/>
      </rPr>
      <t xml:space="preserve"> </t>
    </r>
    <r>
      <rPr>
        <sz val="11"/>
        <color rgb="FF0078C9"/>
        <rFont val="Arial"/>
        <family val="2"/>
      </rPr>
      <t>(monetary amounts in 2012-13 prices, net of tax)</t>
    </r>
  </si>
  <si>
    <t>Unique ID</t>
  </si>
  <si>
    <t>Company</t>
  </si>
  <si>
    <t>PR14
price
control</t>
  </si>
  <si>
    <t>Total</t>
  </si>
  <si>
    <t>PC ref.
(company)</t>
  </si>
  <si>
    <t>Performance commitment</t>
  </si>
  <si>
    <t>ODI type</t>
  </si>
  <si>
    <t>ODI form</t>
  </si>
  <si>
    <t>In-period ODI</t>
  </si>
  <si>
    <t>PC unit</t>
  </si>
  <si>
    <t>PC unit description</t>
  </si>
  <si>
    <t>Decimal places</t>
  </si>
  <si>
    <t>2018-19 performance level
- forecast</t>
  </si>
  <si>
    <t>2018-19
PCL met?
forecast</t>
  </si>
  <si>
    <t>2018-19
forecast outperformance payment
or underperformance penalty
in-period ODIs</t>
  </si>
  <si>
    <t>2018-19
forecast outperformance payment
or underperformance penalty
in-period ODIs (£m)</t>
  </si>
  <si>
    <t>2018-19
forecast outperformance payment
or underperformance penalty
accrued at 31 March 2019</t>
  </si>
  <si>
    <t>2018-19
forecast outperformance payment
or underperformance penalty
accrued at 31 March 2019 (£m)</t>
  </si>
  <si>
    <t>2019-20 performance level
- forecast</t>
  </si>
  <si>
    <t>2019-20
PCL met?
Forecast</t>
  </si>
  <si>
    <t>2019-20
forecast outperformance payment
or underperformance penalty
in-period ODIs</t>
  </si>
  <si>
    <t>2019-20
forecast outperformance payment
or underperformance penalty
in-period ODIs (£m)</t>
  </si>
  <si>
    <t>2019-20
forecast outperformance payment
or underperformance penalty
accrued at 31 March 2020</t>
  </si>
  <si>
    <t>2019-20
forecast outperformance payment
or underperformance penalty
accrued at 31 March 2020 (£m)</t>
  </si>
  <si>
    <t>AFW</t>
  </si>
  <si>
    <t>WSW</t>
  </si>
  <si>
    <t>W-A1</t>
  </si>
  <si>
    <t>W-A1: Leakage</t>
  </si>
  <si>
    <t>Out &amp; under</t>
  </si>
  <si>
    <t xml:space="preserve">Revenue </t>
  </si>
  <si>
    <t>nr</t>
  </si>
  <si>
    <t>Megalitres per day (Ml/d)</t>
  </si>
  <si>
    <t>W-A2</t>
  </si>
  <si>
    <t>W-A2: Average water use</t>
  </si>
  <si>
    <t>Under</t>
  </si>
  <si>
    <t>Litres per person per day (l/p/d)</t>
  </si>
  <si>
    <t>W-A3</t>
  </si>
  <si>
    <t>W-A3: Water available for use</t>
  </si>
  <si>
    <t>W-A4</t>
  </si>
  <si>
    <t>W-A4: Sustainable abstraction reductions</t>
  </si>
  <si>
    <t>W-A5</t>
  </si>
  <si>
    <t>W-A5: Abstraction incentive mechanism (AIM)</t>
  </si>
  <si>
    <t>NFI</t>
  </si>
  <si>
    <t>TBC</t>
  </si>
  <si>
    <t>W-B1</t>
  </si>
  <si>
    <t>W-B1: Compliance with water quality standards (mean zonal compliance)</t>
  </si>
  <si>
    <t>%</t>
  </si>
  <si>
    <t>Mean zonal compliance (%)</t>
  </si>
  <si>
    <t>W-B2</t>
  </si>
  <si>
    <t>W-B2: Customer contacts for discolouration</t>
  </si>
  <si>
    <t>No. per 1,000 population</t>
  </si>
  <si>
    <t>W-C1</t>
  </si>
  <si>
    <t>W-C1: Unplanned interruptions to supply over 12 hours</t>
  </si>
  <si>
    <t>No. of properties</t>
  </si>
  <si>
    <t>W-C2</t>
  </si>
  <si>
    <t>W-C2: Number of burst mains</t>
  </si>
  <si>
    <t>No. of burst mains per year</t>
  </si>
  <si>
    <t>W-C3</t>
  </si>
  <si>
    <t>W-C3: Affected customers not notified of planned interruptions</t>
  </si>
  <si>
    <t>No. of GSS events</t>
  </si>
  <si>
    <t>W-C4</t>
  </si>
  <si>
    <t>W-C4: Planned work taking longer to complete than notified</t>
  </si>
  <si>
    <t>HHR</t>
  </si>
  <si>
    <t>R-A1</t>
  </si>
  <si>
    <t>R-A1: SIM service score</t>
  </si>
  <si>
    <t>score</t>
  </si>
  <si>
    <t>Service incentive mechanism (SIM) score</t>
  </si>
  <si>
    <t>R-A2</t>
  </si>
  <si>
    <t>R-A2: Value for money survey</t>
  </si>
  <si>
    <t>ANH</t>
  </si>
  <si>
    <t>W-A2: Water supply interruptions</t>
  </si>
  <si>
    <t>time</t>
  </si>
  <si>
    <t>Minutes / property / year</t>
  </si>
  <si>
    <t>W-A3: Properties at risk of persistent low pressure</t>
  </si>
  <si>
    <t>W-A4: Water quality contacts</t>
  </si>
  <si>
    <t>W-B1: Value for money perception - variation from baseline against WaSCs (water)</t>
  </si>
  <si>
    <t>% variation from WaSC baseline</t>
  </si>
  <si>
    <t>W-C1: Percentage of population supplied by single supply system</t>
  </si>
  <si>
    <t>% population with single supply system</t>
  </si>
  <si>
    <t>W-C2: Frequency of service level restrictions (hosepipe bans)</t>
  </si>
  <si>
    <t>No. (frequency) per 10 years</t>
  </si>
  <si>
    <t>W-D1</t>
  </si>
  <si>
    <t>W-D1: Security of Supply Index (SoSI) - dry year annual average</t>
  </si>
  <si>
    <t>Security of Supply Index (SOSI)</t>
  </si>
  <si>
    <t>W-D2</t>
  </si>
  <si>
    <t>W-D2: Security of Supply Index (SoSI) - critical period (peak) demand</t>
  </si>
  <si>
    <t>W-D3</t>
  </si>
  <si>
    <t>W-D3: Per property consumption (PPC) (litres/household/day reduction)</t>
  </si>
  <si>
    <t>Litres per household per day (l/hh/d)</t>
  </si>
  <si>
    <t>W-D4</t>
  </si>
  <si>
    <t>W-D4: Leakage - three-year average</t>
  </si>
  <si>
    <t>Yes</t>
  </si>
  <si>
    <t>W-E1</t>
  </si>
  <si>
    <t>W-E1: Percentage of SSSIs (by area) with favourable status</t>
  </si>
  <si>
    <t>% SSSIs with favourable status</t>
  </si>
  <si>
    <t>W-E2</t>
  </si>
  <si>
    <t>W-E2: Environmental compliance (water)</t>
  </si>
  <si>
    <t>No. of obligations delivered</t>
  </si>
  <si>
    <t>W-F1</t>
  </si>
  <si>
    <t>W-F1: Operational carbon (% reduction from 2015 baseline)</t>
  </si>
  <si>
    <t>% reduction from 2015 baseline</t>
  </si>
  <si>
    <t>W-F2</t>
  </si>
  <si>
    <t>W-F2: Embodied carbon (% reduction from 2010 baseline)</t>
  </si>
  <si>
    <t>% reduction from 2010 baseline</t>
  </si>
  <si>
    <t>W-G1</t>
  </si>
  <si>
    <t>W-G1: Survey of community perception</t>
  </si>
  <si>
    <t>% customer satisfaction</t>
  </si>
  <si>
    <t>na</t>
  </si>
  <si>
    <t>W-H1</t>
  </si>
  <si>
    <t>W-H1: Water infrastructure</t>
  </si>
  <si>
    <t>category</t>
  </si>
  <si>
    <t>Asset health indicator (RAG)</t>
  </si>
  <si>
    <t>W-H2</t>
  </si>
  <si>
    <t>W-H2: Water non-infrastructure</t>
  </si>
  <si>
    <t>W-I1</t>
  </si>
  <si>
    <t>W-I1: Mean zonal compliance (MZC)</t>
  </si>
  <si>
    <t>WSWW</t>
  </si>
  <si>
    <t>S-A2</t>
  </si>
  <si>
    <t>S-A2: Properties flooded internally from sewers - three-year average (reduction)</t>
  </si>
  <si>
    <t>No. of properties flooded internally (reduction)</t>
  </si>
  <si>
    <t>S-A3</t>
  </si>
  <si>
    <t>S-A3: Properties flooded externally from sewers - three-year average (reduction)</t>
  </si>
  <si>
    <t>No. of properties flooded externally (reduction)</t>
  </si>
  <si>
    <t>S-A4</t>
  </si>
  <si>
    <t>S-A4: Percentage of sewerage capacity schemes incorporating sustainable solutions</t>
  </si>
  <si>
    <t>% sustainable sewerage capacity schemes</t>
  </si>
  <si>
    <t>S-B1</t>
  </si>
  <si>
    <t>S-B1: Value for money perception variation from baseline against WaSCs (wastewater)</t>
  </si>
  <si>
    <t>S-C1</t>
  </si>
  <si>
    <t>S-C1: Percentage of bathing waters attaining excellent status</t>
  </si>
  <si>
    <t>% bathing waters - excellent status</t>
  </si>
  <si>
    <t>S-C2</t>
  </si>
  <si>
    <t>S-C2: Percentage of SSSIs (by area) with favourable status</t>
  </si>
  <si>
    <t>S-C3</t>
  </si>
  <si>
    <t>S-C3: Pollution incidents (category 3)</t>
  </si>
  <si>
    <t>No. of pollution incidents (cat 3)</t>
  </si>
  <si>
    <t>S-C4</t>
  </si>
  <si>
    <t>S-C4: Environmental compliance (wastewater)</t>
  </si>
  <si>
    <t>S-D1</t>
  </si>
  <si>
    <t>S-D1: Operational carbon (% reduction from 2015 baseline)</t>
  </si>
  <si>
    <t>S-D2</t>
  </si>
  <si>
    <t>S-D2: Embodied carbon (% reduction from 2010 baseline)</t>
  </si>
  <si>
    <t>S-E1</t>
  </si>
  <si>
    <t>S-E1: Survey of community perception</t>
  </si>
  <si>
    <t>S-F1</t>
  </si>
  <si>
    <t>S-F1: Sewerage infrastructure</t>
  </si>
  <si>
    <t>S-F2</t>
  </si>
  <si>
    <t>S-F2: Sewerage non-infrastructure</t>
  </si>
  <si>
    <t>R-A1: Qualitative service incentive mechanism (SIM) score</t>
  </si>
  <si>
    <t>text</t>
  </si>
  <si>
    <t>Service incentive mechanism (SIM) score ranking (WaSCs)</t>
  </si>
  <si>
    <t>R-A2: Service incentive mechanism (SIM)</t>
  </si>
  <si>
    <t>R-A3</t>
  </si>
  <si>
    <t>R-A3: Customer Satisfaction Index prepared by UK Institute of Customer Service</t>
  </si>
  <si>
    <t>rank</t>
  </si>
  <si>
    <t>UK ICS Customer Satisfaction Index score ranking among utility companies</t>
  </si>
  <si>
    <t>R-B1</t>
  </si>
  <si>
    <t>R-B1: Fairness of bills perception - variation from baseline against WaSCs</t>
  </si>
  <si>
    <t>R-B2</t>
  </si>
  <si>
    <t>R-B2: Affordability perception - variation from baseline against WaSCs</t>
  </si>
  <si>
    <t>R-C1</t>
  </si>
  <si>
    <t>R-C1: Operational carbon (% reduction from 2015 baseline)</t>
  </si>
  <si>
    <t>R-C2</t>
  </si>
  <si>
    <t>R-C2: Embodied carbon (% reduction from 2010 baseline)</t>
  </si>
  <si>
    <t>R-D1</t>
  </si>
  <si>
    <t>R-D1: Survey of community perception</t>
  </si>
  <si>
    <t>BRL</t>
  </si>
  <si>
    <t>A1</t>
  </si>
  <si>
    <t>A1: Unplanned customer minutes lost</t>
  </si>
  <si>
    <t>A2</t>
  </si>
  <si>
    <t>A2: Asset reliability - infrastructure</t>
  </si>
  <si>
    <t>RCV</t>
  </si>
  <si>
    <t>Asset health indicator</t>
  </si>
  <si>
    <t>A3</t>
  </si>
  <si>
    <t>A3: Asset reliability - non-infrastructure</t>
  </si>
  <si>
    <t>B1</t>
  </si>
  <si>
    <t>B1: Population in centres &gt;25,000 at risk from asset failure</t>
  </si>
  <si>
    <t>No. of people (population)</t>
  </si>
  <si>
    <t>C1</t>
  </si>
  <si>
    <t>C1: Security of supply index (SOSI)</t>
  </si>
  <si>
    <t>C2</t>
  </si>
  <si>
    <t>C2: Hosepipe ban frequency</t>
  </si>
  <si>
    <t>No. of expected days that water restrictions are placed</t>
  </si>
  <si>
    <t>D1</t>
  </si>
  <si>
    <t>D1: Mean zonal compliance (MZC)</t>
  </si>
  <si>
    <t>E1</t>
  </si>
  <si>
    <t>E1: Negative water quality contacts</t>
  </si>
  <si>
    <t>No. of contacts per year</t>
  </si>
  <si>
    <t>F1</t>
  </si>
  <si>
    <t>F1: Leakage</t>
  </si>
  <si>
    <t>G1</t>
  </si>
  <si>
    <t>G1: Meter penetration</t>
  </si>
  <si>
    <t xml:space="preserve">% metered supplies </t>
  </si>
  <si>
    <t>H1</t>
  </si>
  <si>
    <t>H1: Total carbon emissions</t>
  </si>
  <si>
    <r>
      <t>kgCO</t>
    </r>
    <r>
      <rPr>
        <vertAlign val="subscript"/>
        <sz val="10"/>
        <rFont val="arial"/>
        <family val="2"/>
      </rPr>
      <t>2</t>
    </r>
    <r>
      <rPr>
        <sz val="10"/>
        <rFont val="Arial"/>
        <family val="2"/>
      </rPr>
      <t>e per person</t>
    </r>
  </si>
  <si>
    <t>H2</t>
  </si>
  <si>
    <t>H2: Raw water quality of sources</t>
  </si>
  <si>
    <t>Raw water quality indicator</t>
  </si>
  <si>
    <t>H3</t>
  </si>
  <si>
    <t>H3: Biodiversity index</t>
  </si>
  <si>
    <t>Biodiversity index</t>
  </si>
  <si>
    <t>H4</t>
  </si>
  <si>
    <t>H4: Waste disposal compliance</t>
  </si>
  <si>
    <t>% waste disposal compliance</t>
  </si>
  <si>
    <t>G2</t>
  </si>
  <si>
    <t>G2: Per capita consumption (PCC), measured as litres per head per day (l/h/d)</t>
  </si>
  <si>
    <t>Litres per head per day (l/h/d)</t>
  </si>
  <si>
    <t>I1</t>
  </si>
  <si>
    <t>I1: Percentage of customers in water poverty</t>
  </si>
  <si>
    <t>% customers in water poverty</t>
  </si>
  <si>
    <t>J1</t>
  </si>
  <si>
    <t>J1: Service incentive mechanism (SIM)</t>
  </si>
  <si>
    <t>Service incentive mechanism (SIM) score ranking</t>
  </si>
  <si>
    <t>J2</t>
  </si>
  <si>
    <t>J2: General satisfaction from surveys</t>
  </si>
  <si>
    <t>J3</t>
  </si>
  <si>
    <t>J3: Value for money</t>
  </si>
  <si>
    <t>K1</t>
  </si>
  <si>
    <t>K1: Ease of contact from surveys</t>
  </si>
  <si>
    <t>L1</t>
  </si>
  <si>
    <t>L1: Negative billing contacts</t>
  </si>
  <si>
    <t>DVW</t>
  </si>
  <si>
    <t>A1: Discoloured water contacts</t>
  </si>
  <si>
    <t>A2: Mean zonal compliance (MZC)</t>
  </si>
  <si>
    <t>A3: Delivery of the outcomes of the Legacy water treatment works (south west Wrexham) major scheme</t>
  </si>
  <si>
    <t>Pass/fail (until completion)</t>
  </si>
  <si>
    <t>A4</t>
  </si>
  <si>
    <t>A4: Delivery of the outcomes of the service reservoir water quality risk management schemes</t>
  </si>
  <si>
    <t>Pass/fail (for each scheme)</t>
  </si>
  <si>
    <t>B1: Average duration of interruptions - 3 hours or longer (planned and unplanned interruptions)</t>
  </si>
  <si>
    <t>Hours / property / year</t>
  </si>
  <si>
    <t>B2</t>
  </si>
  <si>
    <t>B2: Sustainable economic level of leakage</t>
  </si>
  <si>
    <t>Litres per property per day (l/prop/day)</t>
  </si>
  <si>
    <t>B3</t>
  </si>
  <si>
    <t>B3: Security of supply index (SOSI)</t>
  </si>
  <si>
    <t>B4</t>
  </si>
  <si>
    <t>B4: Number of bursts</t>
  </si>
  <si>
    <t>C1: Gross operational greenhouse gas emissions</t>
  </si>
  <si>
    <r>
      <t>tCO</t>
    </r>
    <r>
      <rPr>
        <vertAlign val="subscript"/>
        <sz val="10"/>
        <rFont val="arial"/>
        <family val="2"/>
      </rPr>
      <t>2</t>
    </r>
    <r>
      <rPr>
        <sz val="10"/>
        <rFont val="Arial"/>
        <family val="2"/>
      </rPr>
      <t>e</t>
    </r>
  </si>
  <si>
    <t>D1: Customers’ perception based on market research</t>
  </si>
  <si>
    <t>NHHR</t>
  </si>
  <si>
    <t>F1: Non-household Service incentive mechanism (SIM)</t>
  </si>
  <si>
    <t>E1: Per capita consumption and water efficiency</t>
  </si>
  <si>
    <t>Litres per capita per day</t>
  </si>
  <si>
    <t>E2</t>
  </si>
  <si>
    <t>E2: Service incentive mechanism (SIM)</t>
  </si>
  <si>
    <t>NES</t>
  </si>
  <si>
    <t>W-A1: Asset health measures - water</t>
  </si>
  <si>
    <t>N/A</t>
  </si>
  <si>
    <t>N/A (measured in separate PCs)</t>
  </si>
  <si>
    <t>n/a</t>
  </si>
  <si>
    <t>-</t>
  </si>
  <si>
    <t/>
  </si>
  <si>
    <t>W-B1: Satisfaction with taste and odour of tap water</t>
  </si>
  <si>
    <t>No. of complaints per year</t>
  </si>
  <si>
    <t>No</t>
  </si>
  <si>
    <t>Underperformance penalty</t>
  </si>
  <si>
    <t>W-B2: Overall drinking water compliance</t>
  </si>
  <si>
    <t>W-B3</t>
  </si>
  <si>
    <t>W-B3: Discoloured water complaints</t>
  </si>
  <si>
    <t>Outperformance payment</t>
  </si>
  <si>
    <t>W-C1: Interruptions to water supply for more than 3 hours (average time per property per year)</t>
  </si>
  <si>
    <t>Mins:secs per property per year</t>
  </si>
  <si>
    <t>mins:secs</t>
  </si>
  <si>
    <t>Underperformance penalty deadband</t>
  </si>
  <si>
    <t>W-C2: Properties experiencing poor water pressure</t>
  </si>
  <si>
    <t>Outperformance payment deadband</t>
  </si>
  <si>
    <t>W-C3: Water mains bursts</t>
  </si>
  <si>
    <t>W-C4: Leakage (Ml/d) Northumbrian area</t>
  </si>
  <si>
    <t>W-C5</t>
  </si>
  <si>
    <t>W-C5: Leakage (Ml/d) Essex &amp; Suffolk area</t>
  </si>
  <si>
    <t>W-D1: NWL independent overall customer satisfaction score</t>
  </si>
  <si>
    <t>Score between 0 and 10</t>
  </si>
  <si>
    <t>W-D2: Service incentive mechanism (SIM)</t>
  </si>
  <si>
    <t>(SIM)</t>
  </si>
  <si>
    <t>W-D3: Domestic customer satisfaction, net promoter score</t>
  </si>
  <si>
    <t>W-E1: NWL independent survey on keeping customers informed</t>
  </si>
  <si>
    <t>W-F1: Greenhouse gas emissions</t>
  </si>
  <si>
    <r>
      <t>ktCO</t>
    </r>
    <r>
      <rPr>
        <vertAlign val="subscript"/>
        <sz val="10"/>
        <rFont val="arial"/>
        <family val="2"/>
      </rPr>
      <t>2</t>
    </r>
    <r>
      <rPr>
        <sz val="10"/>
        <rFont val="Arial"/>
        <family val="2"/>
      </rPr>
      <t>e</t>
    </r>
  </si>
  <si>
    <t>W-F2: Annual environmental performance report</t>
  </si>
  <si>
    <t>CRAG report publication</t>
  </si>
  <si>
    <t>The Forums have prepared their statement - this will be published within the Company's Our contribution Report</t>
  </si>
  <si>
    <t>Completed Publication</t>
  </si>
  <si>
    <t>S-A1</t>
  </si>
  <si>
    <t>S-A1: Asset health measures - wastewater</t>
  </si>
  <si>
    <t>S-B1: Properties flooded externally</t>
  </si>
  <si>
    <t>No. of properties per year</t>
  </si>
  <si>
    <t>S-B2</t>
  </si>
  <si>
    <t>S-B2: Properties flooded internally</t>
  </si>
  <si>
    <t>No. of properties flooded internally per year</t>
  </si>
  <si>
    <t>S-B3</t>
  </si>
  <si>
    <t>S-B3: Repeat sewer flooding</t>
  </si>
  <si>
    <t>S-B4</t>
  </si>
  <si>
    <t>S-B4: Sewer collapses</t>
  </si>
  <si>
    <t>No. of sewer collapses per year - excluding TDSs</t>
  </si>
  <si>
    <t>S-B5</t>
  </si>
  <si>
    <t>S-B5: Transferred drains and sewers - internal sewer flooding</t>
  </si>
  <si>
    <t>S-B6</t>
  </si>
  <si>
    <t>S-B6: Transferred drains and sewers - external sewer flooding</t>
  </si>
  <si>
    <t>S-B7</t>
  </si>
  <si>
    <t>S-B7: Transferred drains and sewers - sewer collapses</t>
  </si>
  <si>
    <t>No. of sewer collapses per year - TDSs</t>
  </si>
  <si>
    <t>S-C1: Sewage treatment works discharge compliance</t>
  </si>
  <si>
    <t>No. discharge permit condition failures per year</t>
  </si>
  <si>
    <t>S-C2: Pollution incidents (category 3)</t>
  </si>
  <si>
    <t>S-C3: Bathing water compliance</t>
  </si>
  <si>
    <t>No. of bathing waters per year</t>
  </si>
  <si>
    <t>S-C4: Whitburn combined sewer overflow (CSO) scheme</t>
  </si>
  <si>
    <t>Delivery / non-delivery</t>
  </si>
  <si>
    <t>S-D1: NWL independent overall customer satisfaction score</t>
  </si>
  <si>
    <t>Customer satisfaction score out of 10</t>
  </si>
  <si>
    <t>S-D2: Service incentive mechanism (SIM)</t>
  </si>
  <si>
    <t>S-D3</t>
  </si>
  <si>
    <t>S-D3: Domestic customer satisfaction, net promoter score</t>
  </si>
  <si>
    <t>S-E1: NWL independent survey on keeping customers informed</t>
  </si>
  <si>
    <t>S-F1: Greenhouse gas emissions</t>
  </si>
  <si>
    <t>S-F2: Annual environmental performance report</t>
  </si>
  <si>
    <t>R-B1: NWL independent overall customer satisfaction score</t>
  </si>
  <si>
    <t>R-B2: Service incentive mechanism (SIM)</t>
  </si>
  <si>
    <t>R-B3</t>
  </si>
  <si>
    <t>R-B3: Domestic customer satisfaction, net promoter score</t>
  </si>
  <si>
    <t>R-C1: NWL independent value for money survey</t>
  </si>
  <si>
    <t>R-C2: Satisfied with value for money of water services - Northumbrian region (CCWater research)</t>
  </si>
  <si>
    <t>R-C3</t>
  </si>
  <si>
    <t>R-C3: Satisfied with value for money of sewerage services - Northumbrian region (CCWater research)</t>
  </si>
  <si>
    <t>R-C4</t>
  </si>
  <si>
    <t>R-C4: Satisfied with value for money of water services - Essex &amp; Suffolk region (CCWater research)</t>
  </si>
  <si>
    <t>R-D1: NWL independent survey on keeping customers informed</t>
  </si>
  <si>
    <t>R-E1</t>
  </si>
  <si>
    <t>R-E1: Greenhouse gas emissions</t>
  </si>
  <si>
    <t>R-E2</t>
  </si>
  <si>
    <t>R-E2: Annual environmental performance report</t>
  </si>
  <si>
    <t>R-F1</t>
  </si>
  <si>
    <t>R-F1: Delivering a consolidated Customer Information and Billing (CIB) system</t>
  </si>
  <si>
    <t>£m</t>
  </si>
  <si>
    <t>£ million cumulative depreciation</t>
  </si>
  <si>
    <t>PRT</t>
  </si>
  <si>
    <t>A1: Bursts</t>
  </si>
  <si>
    <t>A2: Water quality standards</t>
  </si>
  <si>
    <t>A3: Water quality contacts</t>
  </si>
  <si>
    <t>No. contacts per 1,000 population served</t>
  </si>
  <si>
    <t>A4: Temporary usage bans</t>
  </si>
  <si>
    <t>No. of temporary usage bans per year</t>
  </si>
  <si>
    <t>B1: Leakage</t>
  </si>
  <si>
    <t>C1: Interruptions to supply</t>
  </si>
  <si>
    <t>D1: Biodiversity</t>
  </si>
  <si>
    <t>% (completion of agreed actions)</t>
  </si>
  <si>
    <t>D2</t>
  </si>
  <si>
    <t>D2: Water Framework Directive (WFD)</t>
  </si>
  <si>
    <t>Programme completion</t>
  </si>
  <si>
    <t>D3</t>
  </si>
  <si>
    <t>D3: Carbon</t>
  </si>
  <si>
    <t>Energy sourced from renewables (% increase)</t>
  </si>
  <si>
    <t>E1: RoSPA Health and Safety accreditation</t>
  </si>
  <si>
    <t>RoSPA Gold award</t>
  </si>
  <si>
    <t>A1: Service incentive mechanism (SIM)</t>
  </si>
  <si>
    <t>B1: Reducing per capita consumption (PCC)</t>
  </si>
  <si>
    <t>C1: Survey of developers</t>
  </si>
  <si>
    <t>Satisfaction rate (%)</t>
  </si>
  <si>
    <t>SBW</t>
  </si>
  <si>
    <t>A1: Customer contacts: taste and appearance (water quality contacts)</t>
  </si>
  <si>
    <t>A2: WS (WQ) regulation compliance - mean zonal compliance (compliance with DWI regulations)</t>
  </si>
  <si>
    <t>B1: Reduce leakage (to less than or equal to 20.00 Ml/d by 2020)</t>
  </si>
  <si>
    <t>B2: Large scale interruptions (minimise risk of large scale interruption to 12,000 properties)</t>
  </si>
  <si>
    <t>1,000 properties</t>
  </si>
  <si>
    <t>B3: Decreasing average interruptions &gt;3 hours</t>
  </si>
  <si>
    <t>B4: Maintain serviceable assets</t>
  </si>
  <si>
    <t>B5</t>
  </si>
  <si>
    <t>B5: Metering - continue current strategy</t>
  </si>
  <si>
    <t>No. of additional meters installed</t>
  </si>
  <si>
    <t>B6</t>
  </si>
  <si>
    <t>B6: Reduce per capita consumption (PCC) to 136 litres/head/day by March 2020</t>
  </si>
  <si>
    <t>C1: Repair visible leaks</t>
  </si>
  <si>
    <t>% visible leaks repaired within 7 days</t>
  </si>
  <si>
    <t>D1: Reduce energy used in water delivery</t>
  </si>
  <si>
    <t>kWh/Ml (kilowatt hours per megalitre)</t>
  </si>
  <si>
    <t>D2: Help support a natural healthy water environment (in addition to NEP statutory obligation work)</t>
  </si>
  <si>
    <t>Annual review of environmental work</t>
  </si>
  <si>
    <t>E1: Contribute to our community (increase educational visits to schools, and working days for volunteer and charity work)</t>
  </si>
  <si>
    <t>No. of working days</t>
  </si>
  <si>
    <t>Service incentive mechanism (SIM) score (average)</t>
  </si>
  <si>
    <t>A2: New customer relationship management (CRM) system</t>
  </si>
  <si>
    <t>B1: Fair customer bills (efficient debt management: % of average bill)</t>
  </si>
  <si>
    <t>% of average bill</t>
  </si>
  <si>
    <t>SES</t>
  </si>
  <si>
    <t>A1: Security of supply index (SoSI) dry year average</t>
  </si>
  <si>
    <t>A2: Security of supply index (SoSI) critical period</t>
  </si>
  <si>
    <t>A3: Supply interruptions &gt;3 hours</t>
  </si>
  <si>
    <t>A4: Condition and reliability of the mains network - number of burst pipes a year</t>
  </si>
  <si>
    <t>A5</t>
  </si>
  <si>
    <t>A5: Drinking Water Inspectorate’s (DWI) index of water quality</t>
  </si>
  <si>
    <t>A6</t>
  </si>
  <si>
    <t>A6: Taste, odour and discolouration (number of contacts received)</t>
  </si>
  <si>
    <t>A7</t>
  </si>
  <si>
    <t>A7: Water softening programme</t>
  </si>
  <si>
    <t>Programme delivery</t>
  </si>
  <si>
    <t>C1: The number of times on average the Company has to impose restrictions on the use of water</t>
  </si>
  <si>
    <t>No. of restrictions in last 10 years</t>
  </si>
  <si>
    <t>C2: Percentage of properties that are connected to more than one treatment works (resilience measure)</t>
  </si>
  <si>
    <t>% props can be supplied from &gt;1 WTW</t>
  </si>
  <si>
    <t>E1: Level of leakage measured in megalitres per day (including customer supply pipe leakage)</t>
  </si>
  <si>
    <t>E2: Per capita consumption (PCC), measured in litres per head per day (l/h/d)</t>
  </si>
  <si>
    <t>E3</t>
  </si>
  <si>
    <t>E3: The number of children and adults engaged in environmental education activities</t>
  </si>
  <si>
    <t>No. people the company engages with</t>
  </si>
  <si>
    <t>E4</t>
  </si>
  <si>
    <t>E4: Greenhouse gas emissions per million litres of water supplied</t>
  </si>
  <si>
    <r>
      <t>kgCO</t>
    </r>
    <r>
      <rPr>
        <vertAlign val="subscript"/>
        <sz val="10"/>
        <rFont val="arial"/>
        <family val="2"/>
      </rPr>
      <t>2</t>
    </r>
    <r>
      <rPr>
        <sz val="10"/>
        <rFont val="Arial"/>
        <family val="2"/>
      </rPr>
      <t>e/Ml</t>
    </r>
  </si>
  <si>
    <t>E5</t>
  </si>
  <si>
    <t>E5: Number of severe pollution incidents (category 3 or worse, as reported by the Environment Agency)</t>
  </si>
  <si>
    <t>No. of pollution incidents (cats 1, 2 and 3)</t>
  </si>
  <si>
    <t>E6</t>
  </si>
  <si>
    <t>E6: Environmental investigations or catchment management schemes carried out as part of the NEP</t>
  </si>
  <si>
    <t>No. of NEP schemes</t>
  </si>
  <si>
    <t>B1: Number of customers that are in water poverty and receiving assistance</t>
  </si>
  <si>
    <t>No. of customers</t>
  </si>
  <si>
    <t>B2: Effectiveness of bad debt recovery (bad debt expressed as a percentage of turnover)</t>
  </si>
  <si>
    <t>Bad debt as % of total turnover</t>
  </si>
  <si>
    <t>B3: Customer perception of value for money</t>
  </si>
  <si>
    <t>D1: Customer satisfaction (level of satisfaction in response to the tracker survey (overall quality score))</t>
  </si>
  <si>
    <t>D2: Service incentive mechanism (SIM)</t>
  </si>
  <si>
    <t>D3: Total number of complaints</t>
  </si>
  <si>
    <t>No. per 1,000 billed properties</t>
  </si>
  <si>
    <t>SEW</t>
  </si>
  <si>
    <t>A1: Customer satisfaction - appearance of water</t>
  </si>
  <si>
    <t>Customer satisfaction score out of 5</t>
  </si>
  <si>
    <t>B1: Customer satisfaction - taste and odour of water</t>
  </si>
  <si>
    <t>C1: Customer satisfaction - level of leakage</t>
  </si>
  <si>
    <t>C2: Leakage (actual reported leakage per Ml/d per year)</t>
  </si>
  <si>
    <t>D1: Customer satisfaction - direct interaction experience</t>
  </si>
  <si>
    <t>D2: Service Incentive Mechanism (SIM)</t>
  </si>
  <si>
    <t>E1: Customer satisfaction - bills are value for money and affordable</t>
  </si>
  <si>
    <t>F1: Customer satisfaction - water supply is of sufficient pressure</t>
  </si>
  <si>
    <t>F2</t>
  </si>
  <si>
    <t>F2: Number of properties at risk of low pressure, as recorded on the DG2 register</t>
  </si>
  <si>
    <t>No. of properties on DG2 register</t>
  </si>
  <si>
    <t>G1: Customer satisfaction - frequency and duration of supply interruptions</t>
  </si>
  <si>
    <t>G2: Average time lost per property (measured in minutes, per property served)</t>
  </si>
  <si>
    <t>H1: Customer satisfaction - frequency of water use restrictions</t>
  </si>
  <si>
    <t>H2: Meeting the water resource deficit</t>
  </si>
  <si>
    <t>I1: Mean zonal compliance (MZC)</t>
  </si>
  <si>
    <t>J1: Number of breaches of abstraction licences, discharge consents and environmental permits</t>
  </si>
  <si>
    <t>No. of breaches</t>
  </si>
  <si>
    <t>J2: Number of pollution incidents (category 1-2)</t>
  </si>
  <si>
    <t>No. of pollution incidents (cat 1 and 2)</t>
  </si>
  <si>
    <t>K1: Number of breaches of health and safety regulations, as defined by the Health and Safety Executive</t>
  </si>
  <si>
    <t>No. of H&amp;S regulation breaches</t>
  </si>
  <si>
    <t>L1: Number of breaches of National Security obligations (Security and Emergency Measures Direction)</t>
  </si>
  <si>
    <t>No. of SEMD compliance breaches</t>
  </si>
  <si>
    <t>M1</t>
  </si>
  <si>
    <t>M1: Number of compliance breaches with statutory obligations and licence conditions, not already reported in performance on outcomes I through to K</t>
  </si>
  <si>
    <t>No. of other compliance breaches</t>
  </si>
  <si>
    <t>N1</t>
  </si>
  <si>
    <t>N1: Discolouration contacts</t>
  </si>
  <si>
    <t>N2</t>
  </si>
  <si>
    <t>N2: Above ground asset performance assessment</t>
  </si>
  <si>
    <t>N3</t>
  </si>
  <si>
    <t>N3: Number of company sites at risk of flooding</t>
  </si>
  <si>
    <t>No. of SEW sites at risk of flooding</t>
  </si>
  <si>
    <t>N4</t>
  </si>
  <si>
    <t>N4: Water mains bursts</t>
  </si>
  <si>
    <t>O1</t>
  </si>
  <si>
    <t>O1: Kg of carbon emissions per customer per year</t>
  </si>
  <si>
    <t>Kg of carbon emissions per customer per year</t>
  </si>
  <si>
    <t>O2</t>
  </si>
  <si>
    <t>O2: We will monitor our abstractions at low flows at environmentally sensitive sites (in line with AIM)</t>
  </si>
  <si>
    <t>TBC (in line with AIM)</t>
  </si>
  <si>
    <t>SRN</t>
  </si>
  <si>
    <t>1: Water asset health (mains bursts, TIM, WSW &amp; WSR coliform compliance, turbidity compliance)</t>
  </si>
  <si>
    <t>2: Water use restrictions</t>
  </si>
  <si>
    <t>No. of properties affected per ban</t>
  </si>
  <si>
    <t>3: Leakage (including customer supply-pipe leakage) - five-year average target</t>
  </si>
  <si>
    <t>4: Interruptions to supply</t>
  </si>
  <si>
    <t>5: Mean Zonal Compliance (MZC)</t>
  </si>
  <si>
    <t>5a</t>
  </si>
  <si>
    <t>5a: Drinking water quality - discolouration contacts</t>
  </si>
  <si>
    <t>6: Water pressure (number of properties on the DG2 low water pressure register)</t>
  </si>
  <si>
    <t>7: Distribution input</t>
  </si>
  <si>
    <t>8: Per capita consumption (PCC) - five-year average target</t>
  </si>
  <si>
    <t>1: Wastewater asset health (sewer collapses, WwTW PE compliance, external flooding - other causes)</t>
  </si>
  <si>
    <t>1a</t>
  </si>
  <si>
    <t>1a: Category 3 pollution incidents (including transferred assets and excluding private pumping stations)</t>
  </si>
  <si>
    <t>2: Internal flooding incidents</t>
  </si>
  <si>
    <t>No. of internal sewer flooding incidents</t>
  </si>
  <si>
    <t>3: External flooding incidents</t>
  </si>
  <si>
    <t>No. of external sewer flooding incidents</t>
  </si>
  <si>
    <t>4: Sewer blockages</t>
  </si>
  <si>
    <t>No. of sewer blockages per km</t>
  </si>
  <si>
    <t>5: Odour complaints (Portswood and Tonbridge treatment works)</t>
  </si>
  <si>
    <t>No. of odour complaints</t>
  </si>
  <si>
    <t>6: Wastewater treatment works numeric compliance</t>
  </si>
  <si>
    <t>% compliance with WwTW regulations</t>
  </si>
  <si>
    <t>7: Proportion of energy from renewable sources</t>
  </si>
  <si>
    <t>% energy from renewable sources</t>
  </si>
  <si>
    <t>8: Bathing waters with ‘excellent’ water quality (part 1)</t>
  </si>
  <si>
    <t>No. of bathing waters</t>
  </si>
  <si>
    <t>9: Bathing waters with ‘excellent’ water quality (part 2)</t>
  </si>
  <si>
    <t>10: Bathing waters with ‘excellent’ water quality (part 3)</t>
  </si>
  <si>
    <t>£ million estimated scheme costs</t>
  </si>
  <si>
    <t>11: Serious pollution incidents (category 1 and 2 pollution incidents, as reported by the EA on MD109)</t>
  </si>
  <si>
    <t>No. of pollution incidents (cats 1 and 2)</t>
  </si>
  <si>
    <t>12: Avoiding blocked drains</t>
  </si>
  <si>
    <t>% customers aware of avoidance measures</t>
  </si>
  <si>
    <t>13: Thanet sewers</t>
  </si>
  <si>
    <t>Scheme delivery</t>
  </si>
  <si>
    <t>14: Woolston STW</t>
  </si>
  <si>
    <t>15: Millbrook sludge</t>
  </si>
  <si>
    <t>Tonnes of dry solids removed</t>
  </si>
  <si>
    <t>1: First time resolution of customer contacts</t>
  </si>
  <si>
    <t>% customer contacts resolved 1st time</t>
  </si>
  <si>
    <t>2: Dealing with customers’ individual needs</t>
  </si>
  <si>
    <t>% customers agreeing with survey statement</t>
  </si>
  <si>
    <t>0</t>
  </si>
  <si>
    <t>3: Awareness of water hardness measures</t>
  </si>
  <si>
    <t>% customers aware of water hardness measures</t>
  </si>
  <si>
    <t>4: Where your money goes</t>
  </si>
  <si>
    <t>% customers aware of where money goes</t>
  </si>
  <si>
    <t>5: Billing queries</t>
  </si>
  <si>
    <t>No. of billing queries</t>
  </si>
  <si>
    <t>6: Take up of assistance schemes (number of customers who are receiving support through one of our financial assistance schemes)</t>
  </si>
  <si>
    <t>No. of assistance scheme customers</t>
  </si>
  <si>
    <t>7: Value-for-money</t>
  </si>
  <si>
    <t>% of customers who feel they get vfm</t>
  </si>
  <si>
    <t>8: Service Incentive Mechanism (SIM)</t>
  </si>
  <si>
    <t>SSC</t>
  </si>
  <si>
    <t>1.1: Mean zonal compliance (MZC, combined company)</t>
  </si>
  <si>
    <t>1.2: Acceptability of water to customers (combined company)</t>
  </si>
  <si>
    <t>No. of contacts per 1,000 population</t>
  </si>
  <si>
    <t>2.1: Interruptions to supply (combined company)</t>
  </si>
  <si>
    <t>2.2: Serviceability infrastructure (combined company)</t>
  </si>
  <si>
    <t>2.3: Serviceability non-infrastructure (combined company)</t>
  </si>
  <si>
    <t>4.1: Leakage (South Staffordshire operating region)</t>
  </si>
  <si>
    <t>4.2: Leakage (Cambridge operating region)</t>
  </si>
  <si>
    <t>4.3: Water efficiency (household per capita consumption (PCC) reported annually, combined company)</t>
  </si>
  <si>
    <t>4.4: Biodiversity (cumulative total hectares of land under management per year, combined company)</t>
  </si>
  <si>
    <t>Cumulative total hectares of land</t>
  </si>
  <si>
    <t>4.5: Carbon emissions from power consumption (tonnes, combined company)</t>
  </si>
  <si>
    <r>
      <t>tCO</t>
    </r>
    <r>
      <rPr>
        <vertAlign val="subscript"/>
        <sz val="10"/>
        <rFont val="arial"/>
        <family val="2"/>
      </rPr>
      <t>2</t>
    </r>
    <r>
      <rPr>
        <sz val="10"/>
        <rFont val="Arial"/>
        <family val="2"/>
      </rPr>
      <t>e (tonnes CO</t>
    </r>
    <r>
      <rPr>
        <vertAlign val="subscript"/>
        <sz val="10"/>
        <rFont val="arial"/>
        <family val="2"/>
      </rPr>
      <t>2</t>
    </r>
    <r>
      <rPr>
        <sz val="10"/>
        <rFont val="Arial"/>
        <family val="2"/>
      </rPr>
      <t>e) in real savings</t>
    </r>
  </si>
  <si>
    <t>5.1: Independent customer surveys of value for money and affordability (combined company)</t>
  </si>
  <si>
    <t>% customers satisfied with vfm &amp; affordability</t>
  </si>
  <si>
    <t>5.2: Support for customers in debt (combined company)</t>
  </si>
  <si>
    <t>No. of customers engaged with on debt</t>
  </si>
  <si>
    <t>3.1: Service incentive mechanism (SIM, combined company)</t>
  </si>
  <si>
    <t>3.2: Customer satisfaction surveys (combined company)</t>
  </si>
  <si>
    <t>3.3: Community engagement (combined company)</t>
  </si>
  <si>
    <t>No. of employee days per year</t>
  </si>
  <si>
    <t>SVT</t>
  </si>
  <si>
    <t>W-A1: Number of complaints about drinking water quality</t>
  </si>
  <si>
    <t>No. of water quality complaints</t>
  </si>
  <si>
    <t>W-A2: Compliance with drinking water quality standards</t>
  </si>
  <si>
    <t>W-A3: Asset stewardship - number of sites with coliform failures (WTWs)</t>
  </si>
  <si>
    <t>No. of sites with coliform failures per year</t>
  </si>
  <si>
    <t>W-A4: Number of successful catchment management schemes</t>
  </si>
  <si>
    <t>No. catchment management schemes</t>
  </si>
  <si>
    <t>W-B1: Resource efficiency (distribution input per customer) - amount of water taken out of the environment</t>
  </si>
  <si>
    <t>W-B2: Leakage levels</t>
  </si>
  <si>
    <t>W-B3: Speed of response in repairing leaks (% fixed within 24 hours)</t>
  </si>
  <si>
    <t>% visible leaks fixed within 24 hours</t>
  </si>
  <si>
    <t>W-B4</t>
  </si>
  <si>
    <t>W-B4: Number of minutes customers go without supply each year (interruptions to supply &gt; 3 hours)</t>
  </si>
  <si>
    <t>W-B5</t>
  </si>
  <si>
    <t>W-B5: % of customers with resilient supplies (those that benefit from a second source of supply)</t>
  </si>
  <si>
    <t>% customers with 2nd supply source</t>
  </si>
  <si>
    <t>W-B6</t>
  </si>
  <si>
    <t>W-B6: Asset stewardship - mains bursts</t>
  </si>
  <si>
    <t>W-B7</t>
  </si>
  <si>
    <t>W-B7: Customers at risk of low pressure</t>
  </si>
  <si>
    <t>No. customers at risk of low pressure</t>
  </si>
  <si>
    <t>W-B8</t>
  </si>
  <si>
    <t>W-B8: Restrictions on water use</t>
  </si>
  <si>
    <t>No. water restrictions in five-year period</t>
  </si>
  <si>
    <t>W-B9</t>
  </si>
  <si>
    <t>W-B9: Timing delays on Birmingham resilience scheme</t>
  </si>
  <si>
    <t>Scheme delivery (3 components)</t>
  </si>
  <si>
    <t>W-B10</t>
  </si>
  <si>
    <t>W-B10: Non-delivery of the outcome of the Birmingham resilience scheme</t>
  </si>
  <si>
    <t>W-B11</t>
  </si>
  <si>
    <t>W-B11: Timing delays on community risk schemes</t>
  </si>
  <si>
    <t>W-B12</t>
  </si>
  <si>
    <t>W-B12: Non-delivery of the community risk schemes</t>
  </si>
  <si>
    <t>W-B13</t>
  </si>
  <si>
    <t xml:space="preserve">W-B13: Timing delays on Elan Valley Aqueduct (EVA) maintenance </t>
  </si>
  <si>
    <t>W-B14</t>
  </si>
  <si>
    <t>W-B14: Non-delivery of the Elan Valley Aqueduct (EVA) maintenance</t>
  </si>
  <si>
    <t>W-C1: Customers rating our services as good value for money (based on tracker survey)</t>
  </si>
  <si>
    <t>W-D1: Improvements in river water quality against WFD criteria</t>
  </si>
  <si>
    <t>No. WFD classification improvements</t>
  </si>
  <si>
    <t>W-D2: Asset stewardship - environmental compliance</t>
  </si>
  <si>
    <t>% environmental compliance</t>
  </si>
  <si>
    <t>W-D3: Biodiversity</t>
  </si>
  <si>
    <t>No. of hectares improved</t>
  </si>
  <si>
    <t>W-D4: Sites with eel protection at intakes</t>
  </si>
  <si>
    <t>No. sites with eel protection at intakes</t>
  </si>
  <si>
    <t>W-E1: Size of our carbon footprint</t>
  </si>
  <si>
    <t>W-F1: Improved understanding of our services through education</t>
  </si>
  <si>
    <t>No. of people - education programme</t>
  </si>
  <si>
    <t>S-A1: Number of internal sewer flooding incidents</t>
  </si>
  <si>
    <t>S-A2: Number of external sewer flooding incidents</t>
  </si>
  <si>
    <t>S-A3: Partnership working</t>
  </si>
  <si>
    <t>No. of partnership working projects</t>
  </si>
  <si>
    <t>S-A4: Asset stewardship - blockages</t>
  </si>
  <si>
    <t>No. of sewer blockages per year</t>
  </si>
  <si>
    <t>S-A5</t>
  </si>
  <si>
    <t>S-A5: Statutory obligations (Section 101A schemes)</t>
  </si>
  <si>
    <t>No. of connectable properties, identified as polluting or likely to pollute, associated with new Section 101A schemes</t>
  </si>
  <si>
    <t>S-B1: Customers rating our services as good value for money (based on tracker survey)</t>
  </si>
  <si>
    <t>S-C1: Improvements in river water quality against WFD criteria</t>
  </si>
  <si>
    <t>No. of WFD classification improvements</t>
  </si>
  <si>
    <t>S-C2: The number of category 3 pollution incidents</t>
  </si>
  <si>
    <t>S-C3: Asset stewardship - environmental compliance (basket of measures)</t>
  </si>
  <si>
    <t>S-C4: Biodiversity</t>
  </si>
  <si>
    <t>S-C5</t>
  </si>
  <si>
    <t>S-C5: Sustainable sewage treatment</t>
  </si>
  <si>
    <t>Out</t>
  </si>
  <si>
    <t>No. of WwTWs avoiding investment</t>
  </si>
  <si>
    <t>S-C6</t>
  </si>
  <si>
    <t>S-C6: Serious pollution incidents</t>
  </si>
  <si>
    <t>S-C7</t>
  </si>
  <si>
    <t>S-C7: Overall environmental performance (basket of environmental measures)</t>
  </si>
  <si>
    <t>No. of environmental targets met</t>
  </si>
  <si>
    <t>S-C8</t>
  </si>
  <si>
    <t>S-C8: The number of category 4 pollution incidents</t>
  </si>
  <si>
    <t>No. of pollution incidents (cat 4)</t>
  </si>
  <si>
    <t>S-D1: Size of our carbon footprint</t>
  </si>
  <si>
    <t>S-E1: Improved understanding of our services through education</t>
  </si>
  <si>
    <t>R-A1: Customer satisfaction with their service (based on a survey)</t>
  </si>
  <si>
    <t>Customer satisfaction ranking</t>
  </si>
  <si>
    <t>R-A2: Customers' experience of dealing with us (based on Ofwat's SIM)</t>
  </si>
  <si>
    <t>R-B1: Customers helped by a review of their tariff &amp; water usage &amp;/or supported by SVT social fund</t>
  </si>
  <si>
    <t>R-B2: Percentage of customers who do not pay (household bad debt divided by total household revenue)</t>
  </si>
  <si>
    <t>% of customers who do not pay</t>
  </si>
  <si>
    <t>SWT</t>
  </si>
  <si>
    <t>W-A1: Compliance with water quality standard</t>
  </si>
  <si>
    <t>W-A2: Taste, smell and colour contacts</t>
  </si>
  <si>
    <t>W-A3: Asset reliability (pipes)</t>
  </si>
  <si>
    <t>W-A4: Asset reliability (process)</t>
  </si>
  <si>
    <t>W-A5: Duration of interruptions in supply (hours/property)</t>
  </si>
  <si>
    <t>W-B1: Water restrictions placed on customers (number)</t>
  </si>
  <si>
    <t>No. of water restrictions</t>
  </si>
  <si>
    <t>W-B2: Ability to move water around the network</t>
  </si>
  <si>
    <t>Limited / partial / increased / substantial</t>
  </si>
  <si>
    <t>W-B3: Leakage levels (megalitres a day, Ml/d)</t>
  </si>
  <si>
    <t>W-B4: Time taken to fix significant leaks (days)</t>
  </si>
  <si>
    <t>No. of days taken to fix significant leaks</t>
  </si>
  <si>
    <t>W-B5: Security of supply index (SoSI)</t>
  </si>
  <si>
    <t>W-C1: Supplies interrupted due to flooded South West Water sites</t>
  </si>
  <si>
    <t>No. of events over AMP6</t>
  </si>
  <si>
    <t>W-D1: Operational customer contacts resolved first time (%)</t>
  </si>
  <si>
    <t>W-E1: Sustainable abstractions (EA/WFD classification)</t>
  </si>
  <si>
    <t>No. sites where improvement required</t>
  </si>
  <si>
    <t>W-E2: Sustainable abstractions (Environment Agency water stress status)</t>
  </si>
  <si>
    <t>Water scarcity status (defined by EA)</t>
  </si>
  <si>
    <t>W-E3a</t>
  </si>
  <si>
    <t>W-E3a: Catchment management (number of acres)</t>
  </si>
  <si>
    <t>No. of acres (cumulative)</t>
  </si>
  <si>
    <t>W-E3b</t>
  </si>
  <si>
    <t>W-E3b: Catchment management (number of farms)</t>
  </si>
  <si>
    <t>No. of farms (cumulative)</t>
  </si>
  <si>
    <t>W-E4</t>
  </si>
  <si>
    <t>W-E4: Pollution incidents (category 1 and 2)</t>
  </si>
  <si>
    <t>W-E5</t>
  </si>
  <si>
    <t>W-E5: Pollution incidents (category 3 and 4)</t>
  </si>
  <si>
    <t>No. of pollution incidents (cats 3 and 4)</t>
  </si>
  <si>
    <t>W-E6</t>
  </si>
  <si>
    <t>W-E6: Operational carbon emissions (ktCO2e)</t>
  </si>
  <si>
    <t>W-E7</t>
  </si>
  <si>
    <t>W-E7: Energy from renewable sources (%)</t>
  </si>
  <si>
    <t>W-F1: Customers paying a metered bill</t>
  </si>
  <si>
    <t>% domestic customers with metered bill</t>
  </si>
  <si>
    <t>S-A1: Internal sewer flooding incidents</t>
  </si>
  <si>
    <t>S-A2: External sewer flooding incidents</t>
  </si>
  <si>
    <t>S-A3: Odour contacts (wastewater treatment works)</t>
  </si>
  <si>
    <t>No. of odour contacts (WwTWs)</t>
  </si>
  <si>
    <t>S-A4: Asset reliability (pipes)</t>
  </si>
  <si>
    <t>S-A5: Asset reliability (process)</t>
  </si>
  <si>
    <t>S-A6</t>
  </si>
  <si>
    <t>S-A6: Compliance with sludge standard (%)</t>
  </si>
  <si>
    <t>% satisfactory sludge disposal compliance</t>
  </si>
  <si>
    <t>S-B1: Operational customer contacts resolved first time (%)</t>
  </si>
  <si>
    <t>S-C1: Wastewater treatment numeric compliance (%)</t>
  </si>
  <si>
    <t>% wastewater treatment numeric compliance</t>
  </si>
  <si>
    <t>S-C2: Wastewater population equivalent sanitary compliance (%)</t>
  </si>
  <si>
    <t>% wastewater p.e. sanitary compliance</t>
  </si>
  <si>
    <t>S-C3: Wastewater descriptive works permit compliance (%)</t>
  </si>
  <si>
    <t>% wastewater desc works permit compliance</t>
  </si>
  <si>
    <t>S-C4: Pollution incidents (category 1 and 2)</t>
  </si>
  <si>
    <t>S-C5: Pollution incidents (category 3 and 4)</t>
  </si>
  <si>
    <t>S-C6: Operational carbon emissions (ktCO2e)</t>
  </si>
  <si>
    <t>S-C7: Energy from renewable sources (%)</t>
  </si>
  <si>
    <t>S-D1: Bathing water quality</t>
  </si>
  <si>
    <t>No. of bathing waters meeting or exceeding agreed standard</t>
  </si>
  <si>
    <t>S-D2: Combined sewer overflow spills (number)</t>
  </si>
  <si>
    <t>No. of combined sewer overflow (CSO) spills per year</t>
  </si>
  <si>
    <t>S-D3: River water quality improved (km)</t>
  </si>
  <si>
    <t>Kilometres (km) of river water quality improved</t>
  </si>
  <si>
    <t>R-A1: Customer overall satisfaction (%)</t>
  </si>
  <si>
    <t>R-A3: Customer satisfaction with value for money</t>
  </si>
  <si>
    <t>R-B1: Customers assisted by water poverty initiatives</t>
  </si>
  <si>
    <t>No. of customers assisted by water poverty initiatives</t>
  </si>
  <si>
    <t>TMS</t>
  </si>
  <si>
    <t>WA1</t>
  </si>
  <si>
    <t>WA1: Improve handling of written complaints by increasing 1st time resolution</t>
  </si>
  <si>
    <t>% written complaints resolved 1st time</t>
  </si>
  <si>
    <t>WA2</t>
  </si>
  <si>
    <t>WA2: Number of written complaints per 10,000 connected properties</t>
  </si>
  <si>
    <t>No. written complaints / 10,000 properties</t>
  </si>
  <si>
    <t>WA3</t>
  </si>
  <si>
    <t>WA3: Customer satisfaction surveys (internal CSAT monitor)</t>
  </si>
  <si>
    <t>TW internal Customer satisfaction score (mean score out of 5)</t>
  </si>
  <si>
    <t>WA4</t>
  </si>
  <si>
    <t>WA4: Reduced water consumption from issuing water efficiency devices to customers</t>
  </si>
  <si>
    <t>Ml/d reduced water consumption (cumulative)</t>
  </si>
  <si>
    <t>WA5</t>
  </si>
  <si>
    <t>WA5: Provide a free repair service for customers with a customer side leak outside of the property</t>
  </si>
  <si>
    <t>Number against target above annual baseline no.</t>
  </si>
  <si>
    <t>WB1</t>
  </si>
  <si>
    <t>WB1: Asset health water infrastructure</t>
  </si>
  <si>
    <t>WB2</t>
  </si>
  <si>
    <t>WB2: Asset health water non-infrastructure</t>
  </si>
  <si>
    <t>WB3</t>
  </si>
  <si>
    <t>WB3: Compliance with drinking water quality standards (MZC) - Ofwat/ DWI KPI</t>
  </si>
  <si>
    <t>WB4</t>
  </si>
  <si>
    <t>WB4: Properties experiencing chronic low pressure (DG2)</t>
  </si>
  <si>
    <t>No. of properties with low pressure (DG2) at the end of the reporting year</t>
  </si>
  <si>
    <t>WB5</t>
  </si>
  <si>
    <t>WB5: Average hours lost supply per property served, due to interruptions &gt; 4 hours</t>
  </si>
  <si>
    <t>Hours lost supply per property served</t>
  </si>
  <si>
    <t>WB6</t>
  </si>
  <si>
    <t>WB6: Security of Supply Index - Ofwat KPI</t>
  </si>
  <si>
    <t>WB7</t>
  </si>
  <si>
    <t>WB7: Compliance with SEMD advice notes (with or without derogation)</t>
  </si>
  <si>
    <t>% compliance with SEMD advice notes</t>
  </si>
  <si>
    <t>WB8</t>
  </si>
  <si>
    <t>WB8: Ml/d of sites made resilient to future extreme rainfall events</t>
  </si>
  <si>
    <t>Ml/d of WTWs made resilient (cumulative)</t>
  </si>
  <si>
    <t>WC1</t>
  </si>
  <si>
    <t>WC1: Greenhouse gas emissions from water operations</t>
  </si>
  <si>
    <t>WC2</t>
  </si>
  <si>
    <t>WC2: Leakage</t>
  </si>
  <si>
    <t>Megalitres per day (Ml/d) (annual average)</t>
  </si>
  <si>
    <t>WC3</t>
  </si>
  <si>
    <t xml:space="preserve">WC3: Abstraction Incentive Mechanism (AIM) </t>
  </si>
  <si>
    <t>AIM score</t>
  </si>
  <si>
    <t>WC4</t>
  </si>
  <si>
    <t>WC4: We will educate our existing and future customers</t>
  </si>
  <si>
    <t>No. of children directly engaged</t>
  </si>
  <si>
    <t>WC5</t>
  </si>
  <si>
    <t>WC5: Deliver 100% of agreed measures to meet new environmental regulations</t>
  </si>
  <si>
    <t>% of agreed schemes completed</t>
  </si>
  <si>
    <t>WD1</t>
  </si>
  <si>
    <t>WD1: Energy imported less energy exported</t>
  </si>
  <si>
    <t>GWh (gigawatt-hours)</t>
  </si>
  <si>
    <t>SA1</t>
  </si>
  <si>
    <t>SA1: Improve handling of written complaints by increasing first time resolution</t>
  </si>
  <si>
    <t>SA2</t>
  </si>
  <si>
    <t>SA2: Number of written complaints per 10,000 connected properties</t>
  </si>
  <si>
    <t>SA3</t>
  </si>
  <si>
    <t>SA3: Customer satisfaction surveys (internal CSAT monitor)</t>
  </si>
  <si>
    <t>SB1</t>
  </si>
  <si>
    <t>SB1: Asset health wastewater non-infrastructure</t>
  </si>
  <si>
    <t>SB2</t>
  </si>
  <si>
    <t>SB2: Asset health wastewater infrastructure</t>
  </si>
  <si>
    <t>SB3</t>
  </si>
  <si>
    <t>SB3: Properties protected from flooding due to rainfall (including Counters Creek project)</t>
  </si>
  <si>
    <t>No. properties protected from flooding due to rainfall</t>
  </si>
  <si>
    <t>SB4</t>
  </si>
  <si>
    <t>SB4: Number of internal flooding incidents, excluding those due to overloaded sewers (SFOC)</t>
  </si>
  <si>
    <t>No. of internal sewer flooding (other causes) incidents</t>
  </si>
  <si>
    <t>SB5</t>
  </si>
  <si>
    <t>SB5: Contributing area disconnected from combined sewers by retrofitting sustainable drainage</t>
  </si>
  <si>
    <t>No. of hectares (cumulative)</t>
  </si>
  <si>
    <t>SB6</t>
  </si>
  <si>
    <t>SB6: Compliance with SEMD advice notes (with or without derogation)</t>
  </si>
  <si>
    <t>SB7</t>
  </si>
  <si>
    <t>SB7: Population equivalent of sites made resilient to future extreme rainfall events</t>
  </si>
  <si>
    <t>Population equivalent (cumulative)</t>
  </si>
  <si>
    <t>SB8</t>
  </si>
  <si>
    <t>SB8: Lee Tunnel including Shaft G</t>
  </si>
  <si>
    <t>SB9</t>
  </si>
  <si>
    <t>SB9: Deephams Wastewater Treatment Works</t>
  </si>
  <si>
    <t>SC1</t>
  </si>
  <si>
    <t>SC1: Greenhouse gas emissions from wastewater operations</t>
  </si>
  <si>
    <t>SC2</t>
  </si>
  <si>
    <t>SC2: Total category 1-3 pollution incidents from sewage related premises</t>
  </si>
  <si>
    <t>SC3</t>
  </si>
  <si>
    <t>SC3: Sewage treatment works discharge compliance</t>
  </si>
  <si>
    <t>% WwTW discharge compliance</t>
  </si>
  <si>
    <t>SC4</t>
  </si>
  <si>
    <t>SC4: Water bodies improved or protected from deterioration as a result of Thames Water's activities</t>
  </si>
  <si>
    <t>No. of water bodies improved or protected by catchment management</t>
  </si>
  <si>
    <t>SC5</t>
  </si>
  <si>
    <t>SC5: Satisfactory sludge disposal compliance</t>
  </si>
  <si>
    <t>SC6</t>
  </si>
  <si>
    <t>SC6: We will educate our existing and future customers</t>
  </si>
  <si>
    <t>SC7</t>
  </si>
  <si>
    <t>SC7: Modelled reduction in properties affected by odour</t>
  </si>
  <si>
    <t>No. of properties (modelled cumulative reduction)</t>
  </si>
  <si>
    <t>SC8</t>
  </si>
  <si>
    <t>SC8: Deliver 100% of agreed measures to meet new environmental regulations</t>
  </si>
  <si>
    <t>SC9</t>
  </si>
  <si>
    <t>SC9: Reduce the amount of phosphorus entering rivers to help improve aquatic plant and wildlife</t>
  </si>
  <si>
    <t>Kilograms of phosphorus removed per day</t>
  </si>
  <si>
    <t>SD1</t>
  </si>
  <si>
    <t>SD1: Energy imported less energy exported</t>
  </si>
  <si>
    <t>TTT</t>
  </si>
  <si>
    <t>T1A</t>
  </si>
  <si>
    <t>T1A: Successful procurement of the Infrastructure Provider (IP)</t>
  </si>
  <si>
    <t>Infrastructure Provider (IP) procurement</t>
  </si>
  <si>
    <t>T1B</t>
  </si>
  <si>
    <t>T1B: Thames Water will fulfil its land related commitments in line with the TTT programme requirements</t>
  </si>
  <si>
    <t>Land related commitments</t>
  </si>
  <si>
    <t>T1C</t>
  </si>
  <si>
    <t>T1C: Completion of category 2 and 3 construction works and timely availability of sites to the IP</t>
  </si>
  <si>
    <t>No. of sites (cumulative)</t>
  </si>
  <si>
    <t>T2</t>
  </si>
  <si>
    <t>T2: Thames Water will engage effectively with the IP, and other stakeholders, both in terms of integration and assurance</t>
  </si>
  <si>
    <t>Effective engagement with IP and stakeholders</t>
  </si>
  <si>
    <t>T3</t>
  </si>
  <si>
    <t>T3: Thames Water will engage with its customers to build understanding of the TTT project. Thames Water will liaise with the IP on its surveys of local communities impacted by construction</t>
  </si>
  <si>
    <t>Engagement to build TTT understanding</t>
  </si>
  <si>
    <t>RA1</t>
  </si>
  <si>
    <t>RA1: Minimise the number of written complaints received from customers (relating to charging and billing)</t>
  </si>
  <si>
    <t>RA2</t>
  </si>
  <si>
    <t>RA2: Improve handling of written complaints by increasing first time resolution - charging and billing</t>
  </si>
  <si>
    <t>RA3</t>
  </si>
  <si>
    <t>RA3: Improve customer satisfaction of retail customers - charging and billing service</t>
  </si>
  <si>
    <t>RA4</t>
  </si>
  <si>
    <t>RA4: Improve customer satisfaction of retail customers - operations contact centre</t>
  </si>
  <si>
    <t>RA5</t>
  </si>
  <si>
    <t>RA5: Increase the number of bills based on actual meter reads (in cycle)</t>
  </si>
  <si>
    <t>% bills based on actual meter reads</t>
  </si>
  <si>
    <t>RA6</t>
  </si>
  <si>
    <t>RA6: Service incentive mechanism (SIM)</t>
  </si>
  <si>
    <t>RB1</t>
  </si>
  <si>
    <t>RB1: Implement new online account management for customers supported by web-chat</t>
  </si>
  <si>
    <t>Delivery status</t>
  </si>
  <si>
    <t>RC1</t>
  </si>
  <si>
    <t>RC1: Increase the number of customers on payment plans (excluding Thames Tideway Tunnel)</t>
  </si>
  <si>
    <t>% of customers on DD payment plans</t>
  </si>
  <si>
    <t>RC2</t>
  </si>
  <si>
    <t>RC2: Increase cash collection rates (excluding Thames Tideway Tunnel)</t>
  </si>
  <si>
    <t>% of cash collected from billing in the year</t>
  </si>
  <si>
    <t>UU</t>
  </si>
  <si>
    <t>A1: Drinking Water Safety Plan risk score</t>
  </si>
  <si>
    <t>Drinking Water Safety Plan (DWSP) risk score</t>
  </si>
  <si>
    <t>A2: Water quality events DWI category 3 or above</t>
  </si>
  <si>
    <t>RCV or Revenue</t>
  </si>
  <si>
    <t>No. water quality events DWI cat 3 or above</t>
  </si>
  <si>
    <t>A3: Water Quality Service Index</t>
  </si>
  <si>
    <t>Water Quality Service Index (UU bespoke)</t>
  </si>
  <si>
    <t>B1: Average minutes supply lost per property (a year)</t>
  </si>
  <si>
    <t>Mins:secs supply lost per property per year</t>
  </si>
  <si>
    <t>B2: Reliable water service index</t>
  </si>
  <si>
    <t>Reliable water service index (UU bespoke)</t>
  </si>
  <si>
    <t>B3: Security of supply index (SoSI)</t>
  </si>
  <si>
    <t>B4: Total leakage at or below target</t>
  </si>
  <si>
    <t>Megalitres per day (Ml/d) variance from target</t>
  </si>
  <si>
    <t>B5: Resilience of impounding reservoirs</t>
  </si>
  <si>
    <t>Aggregate (cumulative) reduction in risk</t>
  </si>
  <si>
    <t>B6: Thirlmere transfer into West Cumbria</t>
  </si>
  <si>
    <t>% project complete based on earned value tied to milestones</t>
  </si>
  <si>
    <t>C1: Contribution to rivers improved - water programme (NEP schemes and abstraction changes at 4 AIM sites)</t>
  </si>
  <si>
    <t>Kilometres (km) of river improved (cumulative)</t>
  </si>
  <si>
    <t>D1: Delivering our commitments to developers, local authorities and highway authorities</t>
  </si>
  <si>
    <t>% of jobs completed within response times</t>
  </si>
  <si>
    <t>E1: Number of free water meters installed</t>
  </si>
  <si>
    <t>No. of free water meters installed per year</t>
  </si>
  <si>
    <t>S-A1: Private sewers service index</t>
  </si>
  <si>
    <t>Private sewers service index (UU bespoke)</t>
  </si>
  <si>
    <t>S-A2: Wastewater network performance index</t>
  </si>
  <si>
    <t>Wastewater network performance index (UU bespoke)</t>
  </si>
  <si>
    <t>S-B1: Future flood risk</t>
  </si>
  <si>
    <t>No. of properties at risk</t>
  </si>
  <si>
    <t>S-B2: Sewer flooding index</t>
  </si>
  <si>
    <t>Sewer flooding index (UU bespoke)</t>
  </si>
  <si>
    <t>S-C1: Contribution to bathing waters improved (includes NEP phase 3&amp;4 bathing water intermittent discharge projects)</t>
  </si>
  <si>
    <t>Bathing water equivalent (BWE)</t>
  </si>
  <si>
    <t>S-D1: Protecting rivers from deterioration due to population growth (includes Davyhulme non-delivery penalty)</t>
  </si>
  <si>
    <t>Kilometers (km) rivers protected from deterioration</t>
  </si>
  <si>
    <t>S-D2: Maintaining our wastewater treatment works (includes Oldham and Royton WwTWs special cost factor claims)</t>
  </si>
  <si>
    <t>Maintaining WwTWs index (UU bespoke)</t>
  </si>
  <si>
    <t>S-D3: Contribution to rivers improved - wastewater programme (includes Oldham, Royton and Windermere)</t>
  </si>
  <si>
    <t>S-D4a</t>
  </si>
  <si>
    <t>S-D4a: Wastewater serious (category 1 and 2) pollution incidents</t>
  </si>
  <si>
    <t>S-D4b</t>
  </si>
  <si>
    <t>S-D4b: Wastewater category 3 pollution incidents</t>
  </si>
  <si>
    <t>S-D5</t>
  </si>
  <si>
    <t>S-D5: Satisfactory sludge disposal</t>
  </si>
  <si>
    <t>A-1</t>
  </si>
  <si>
    <t>A-1: Service incentive mechanism (SIM)</t>
  </si>
  <si>
    <t>R-A2: Customer experience programme</t>
  </si>
  <si>
    <t>B1: Customers saying that we offer value for money</t>
  </si>
  <si>
    <t>B2: Per household consumption</t>
  </si>
  <si>
    <t>WSH</t>
  </si>
  <si>
    <t>A1: Safety of drinking water</t>
  </si>
  <si>
    <t>A2: Customer acceptability (drinking water) - contacts per 1,000 population</t>
  </si>
  <si>
    <t>A3: Reliability of supply - minutes lost per property per year</t>
  </si>
  <si>
    <t>Minutes of supply interruption per property per year</t>
  </si>
  <si>
    <t>B1: Abstraction for water for use - % compliance with abstraction licences, as regulated by NRW</t>
  </si>
  <si>
    <t>% compliance with abstraction licences (NRW regulated)</t>
  </si>
  <si>
    <t>C2: Carbon footprint - gigawatt-hours (GWh) of renewable energy generated</t>
  </si>
  <si>
    <t>D1: Service incentive mechanism (SIM)</t>
  </si>
  <si>
    <t>D2: ‘At risk’ customer services - number of customers who have experienced poor service</t>
  </si>
  <si>
    <t>No. of properties/ incidents on the internal 'at risk' register</t>
  </si>
  <si>
    <t>D5</t>
  </si>
  <si>
    <t>D5: Earning the trust of customers - % of customers surveyed that say they trust the company</t>
  </si>
  <si>
    <t>E1: Affordable bills - annual increase</t>
  </si>
  <si>
    <t>% above or below inflation (affordability of bills)</t>
  </si>
  <si>
    <t>F1: Asset serviceability</t>
  </si>
  <si>
    <t>F2: Leakage</t>
  </si>
  <si>
    <t>F3</t>
  </si>
  <si>
    <t>F3: Asset resilience - % of critical assets that are resilient against a set of criteria</t>
  </si>
  <si>
    <t>% critical assets that are resilient against a set of criteria</t>
  </si>
  <si>
    <t>B2: Treating used water - % compliance of WwTW</t>
  </si>
  <si>
    <t>% compliance against WwTW discharge permits</t>
  </si>
  <si>
    <t>B3: Preventing pollution - number of category 3 pollution incidents</t>
  </si>
  <si>
    <t>C1: Adapting to climate change - the volume of surface water removed from the system, expressed in number of properties equivalent</t>
  </si>
  <si>
    <t>Surface water removed expressed in no. props equivalent (cumulative)</t>
  </si>
  <si>
    <t>D3: Internal sewer flooding - properties flooded in the year</t>
  </si>
  <si>
    <t>No. of properties subjected to internal sewer flooding</t>
  </si>
  <si>
    <t>D5: Earning the trust of customers  - % of customers surveyed that say they trust the company</t>
  </si>
  <si>
    <t>D4</t>
  </si>
  <si>
    <t>D4: Business customer satisfaction</t>
  </si>
  <si>
    <t>E2: Help for disadvantaged customers (customers benefiting from social tariffs)</t>
  </si>
  <si>
    <t>No. of customers benefiting from social tariffs</t>
  </si>
  <si>
    <t>WSX</t>
  </si>
  <si>
    <t>B4: Compliance with abstraction licences</t>
  </si>
  <si>
    <t>% compliance with EA abstraction licences</t>
  </si>
  <si>
    <t>B5: Abstractions at Mere exported (follows principles of the AIM methodology)</t>
  </si>
  <si>
    <t>Megalitres per annum (Ml/a)</t>
  </si>
  <si>
    <t>B6: BAP landholding assessed and managed for biodiversity</t>
  </si>
  <si>
    <t>% WSX landholding assessed &amp; managed for biodiversity</t>
  </si>
  <si>
    <t>B7</t>
  </si>
  <si>
    <t>B7: Length of rivers with improved flows</t>
  </si>
  <si>
    <t>Kilometres (km) of river with improved flows (cumulative)</t>
  </si>
  <si>
    <t>D2: Restrictions on water use (hosepipe bans)</t>
  </si>
  <si>
    <t>No. of hosepipe bans (temporary use ban)</t>
  </si>
  <si>
    <t>D3: Water supply interruptions (&gt; 3 hours including planned, unplanned and third party interruptions)</t>
  </si>
  <si>
    <t>D4: Properties supplied by a single source (including the integrated supply grid)</t>
  </si>
  <si>
    <t>No. of properties supplied by a single source</t>
  </si>
  <si>
    <t>D5: Water main bursts</t>
  </si>
  <si>
    <t>No. of water main bursts per year</t>
  </si>
  <si>
    <t>F1: Volume of water leaked</t>
  </si>
  <si>
    <t>F2: Customer reported leaks fixed within a day</t>
  </si>
  <si>
    <t>% customer reported leaks fixed within a day</t>
  </si>
  <si>
    <t>G1: Customer contacts about drinking water quality</t>
  </si>
  <si>
    <t>No. contacts in the year about drinking water quality</t>
  </si>
  <si>
    <t>G2: Compliance with drinking water standards (MZC)</t>
  </si>
  <si>
    <t>A1: Agreed schemes delivered (named outputs with bathing water drivers in the NEP)</t>
  </si>
  <si>
    <t>% of agreed schemes delivered (NEP bathing water)</t>
  </si>
  <si>
    <t>A2: Beaches passing EU standards</t>
  </si>
  <si>
    <t>% bathing waters meeting the revised BWD standards</t>
  </si>
  <si>
    <t>B1: The EA’s Environmental Performance Assessment (ODI based on pollution incidents)</t>
  </si>
  <si>
    <t>EA’s Environmental Performance Assessment standing</t>
  </si>
  <si>
    <t>B2: Monitoring CSOs</t>
  </si>
  <si>
    <t>% CSOs presenting environmental risk with EDM installed</t>
  </si>
  <si>
    <t>B3: River water quality improved</t>
  </si>
  <si>
    <t>No. water bodies improved through WwTW investments</t>
  </si>
  <si>
    <t>C1: Internal flooding incidents</t>
  </si>
  <si>
    <t>No. of internal sewer flooding incidents / 10,000 properties</t>
  </si>
  <si>
    <t>C2: Risk of flooding from public sewers due to hydraulic inadequacy</t>
  </si>
  <si>
    <t>Flooding risk as measured by sewer flooding risk grid</t>
  </si>
  <si>
    <t>C3a</t>
  </si>
  <si>
    <t>C3a: North Bristol Sewer Scheme - Frome catchment</t>
  </si>
  <si>
    <t>Scheme delivery - Frome catchment</t>
  </si>
  <si>
    <t>C3b</t>
  </si>
  <si>
    <t>C3b: North Bristol Sewer Scheme - Trym catchment</t>
  </si>
  <si>
    <t>Scheme delivery - Trym catchment</t>
  </si>
  <si>
    <t>D1: Collapses and bursts on sewer network</t>
  </si>
  <si>
    <t>No. of sewer collapses and rising main bursts</t>
  </si>
  <si>
    <t>E1: Greenhouse gas emissions (annual greenhouse gas emissions from operational services)</t>
  </si>
  <si>
    <t>E2: Proportion of energy self-generated</t>
  </si>
  <si>
    <t>% of energy (electricity and gas) self-generated</t>
  </si>
  <si>
    <t>A1: SIM service score</t>
  </si>
  <si>
    <t>A2: Percentage rating service good/very good</t>
  </si>
  <si>
    <t>A3: Percentage rating good value for money</t>
  </si>
  <si>
    <t>A4: Percentage rating ease of resolution</t>
  </si>
  <si>
    <t>A5: Accessible communications</t>
  </si>
  <si>
    <t>Meet best practice</t>
  </si>
  <si>
    <t>B1a</t>
  </si>
  <si>
    <t>B1a: Volume of water used per person</t>
  </si>
  <si>
    <t>B1b</t>
  </si>
  <si>
    <t>B1b: Volume of water saved by water efficiency promotion</t>
  </si>
  <si>
    <t>B2: Bill as a proportion of disposable income</t>
  </si>
  <si>
    <t>Bill as a proportion (%) of disposable income</t>
  </si>
  <si>
    <t>YKY</t>
  </si>
  <si>
    <t>WA1: Drinking water quality</t>
  </si>
  <si>
    <t>SHLDER</t>
  </si>
  <si>
    <t>WA2: Significant drinking water events which require corrective action</t>
  </si>
  <si>
    <t>No. of corrective actions required by DWI with respect to potentially significant events notified</t>
  </si>
  <si>
    <t>WA3: Drinking water contacts</t>
  </si>
  <si>
    <t>Revenue or SHLDER</t>
  </si>
  <si>
    <t>No. of contacts (discolouration, taste &amp; odour and illness) in line with DWI reporting</t>
  </si>
  <si>
    <t>WA4: Water quality stability and reliability factor</t>
  </si>
  <si>
    <t>WB1: Leakage</t>
  </si>
  <si>
    <t>WB2: Water supply interruptions</t>
  </si>
  <si>
    <t>Minutes lost per property per year</t>
  </si>
  <si>
    <t>WB3: Water use</t>
  </si>
  <si>
    <t>WB4: Water network stability and reliability factor</t>
  </si>
  <si>
    <r>
      <t xml:space="preserve">WC1: Length of river improved </t>
    </r>
    <r>
      <rPr>
        <sz val="10"/>
        <color theme="0" tint="-0.499984740745262"/>
        <rFont val="Arial"/>
        <family val="2"/>
      </rPr>
      <t>(note: PC is part of a total commitment at Appointee level - see also SB4)</t>
    </r>
  </si>
  <si>
    <t>Kilometres (km) of river improved (modelled length)</t>
  </si>
  <si>
    <r>
      <t xml:space="preserve">WC2: Solutions delivered by working with others </t>
    </r>
    <r>
      <rPr>
        <sz val="10"/>
        <color theme="0" tint="-0.499984740745262"/>
        <rFont val="Arial"/>
        <family val="2"/>
      </rPr>
      <t>(note: PC is part of a total commitment at Appointee level - see also SB3)</t>
    </r>
  </si>
  <si>
    <t>No. of solutions delivered by working with others</t>
  </si>
  <si>
    <r>
      <t xml:space="preserve">WC3: Amount of land conserved and enhanced (total cumulative area) </t>
    </r>
    <r>
      <rPr>
        <sz val="10"/>
        <color theme="0" tint="-0.499984740745262"/>
        <rFont val="Arial"/>
        <family val="2"/>
      </rPr>
      <t>(note: PC is part of a total commitment at Appointee level - see also SB5)</t>
    </r>
  </si>
  <si>
    <t>No. of hectares of land conserved &amp; enhanced (cumulative)</t>
  </si>
  <si>
    <t>WC4: Recreational visitor satisfaction</t>
  </si>
  <si>
    <t>Assessment of customer satisfaction (qualitative survey)</t>
  </si>
  <si>
    <r>
      <t xml:space="preserve">WD1: Proportion of energy use generated by renewable technology </t>
    </r>
    <r>
      <rPr>
        <sz val="10"/>
        <color theme="0" tint="-0.499984740745262"/>
        <rFont val="Arial"/>
        <family val="2"/>
      </rPr>
      <t>(note: PC is part of a total commitment at Appointee level - see also SC1 and RC1)</t>
    </r>
  </si>
  <si>
    <t>% of energy use generated by renewable technology</t>
  </si>
  <si>
    <t>WD2</t>
  </si>
  <si>
    <r>
      <t xml:space="preserve">WD2: Proportion of waste diverted from landfill (re-used and recycled) </t>
    </r>
    <r>
      <rPr>
        <sz val="10"/>
        <color theme="0" tint="-0.499984740745262"/>
        <rFont val="Arial"/>
        <family val="2"/>
      </rPr>
      <t>(note: PC is part of a total commitment at Appointee level - see also SC2 and RC2)</t>
    </r>
  </si>
  <si>
    <t>% of waste diverted from landfill (re-used and recycled)</t>
  </si>
  <si>
    <t>SA1: Internal sewer flooding incidents</t>
  </si>
  <si>
    <t>SA2: External sewer flooding incidents</t>
  </si>
  <si>
    <t>SA3a</t>
  </si>
  <si>
    <t>SA3a: Pollution incidents - category 1 and 2</t>
  </si>
  <si>
    <t>SA3b</t>
  </si>
  <si>
    <t>SA3b: Pollution incidents - category 3</t>
  </si>
  <si>
    <t>SA4</t>
  </si>
  <si>
    <t>SA4: Sewer network stability and reliability factor</t>
  </si>
  <si>
    <t>SB1: Number of Yorkshire's designated bathing waters that exceed the required quality standard</t>
  </si>
  <si>
    <t>No. of bathing waters exceeding required standard</t>
  </si>
  <si>
    <t>SB2: Wastewater quality stability and reliability factor</t>
  </si>
  <si>
    <r>
      <t xml:space="preserve">SB3: Solutions delivered by working with others </t>
    </r>
    <r>
      <rPr>
        <sz val="10"/>
        <color theme="0" tint="-0.499984740745262"/>
        <rFont val="Arial"/>
        <family val="2"/>
      </rPr>
      <t>(note: PC is part of a total commitment at Appointee level - see also WC2)</t>
    </r>
  </si>
  <si>
    <r>
      <t xml:space="preserve">SB4: Length of river improved (against WFD component measures) </t>
    </r>
    <r>
      <rPr>
        <sz val="10"/>
        <color theme="0" tint="-0.499984740745262"/>
        <rFont val="Arial"/>
        <family val="2"/>
      </rPr>
      <t>(note: PC is part of a total commitment at Appointee level - see also WC1)</t>
    </r>
  </si>
  <si>
    <r>
      <t xml:space="preserve">SB5: Amount of land conserved and enhanced (total cumulative area) </t>
    </r>
    <r>
      <rPr>
        <sz val="10"/>
        <color theme="0" tint="-0.499984740745262"/>
        <rFont val="Arial"/>
        <family val="2"/>
      </rPr>
      <t>(note: PC is part of a total commitment at Appointee level - see also WC3)</t>
    </r>
  </si>
  <si>
    <r>
      <t xml:space="preserve">SC1: Proportion of energy use generated by renewable technology </t>
    </r>
    <r>
      <rPr>
        <sz val="10"/>
        <color theme="0" tint="-0.499984740745262"/>
        <rFont val="Arial"/>
        <family val="2"/>
      </rPr>
      <t>(note: PC is part of a total commitment at Appointee level - see also WD1 and RC1)</t>
    </r>
  </si>
  <si>
    <r>
      <t xml:space="preserve">SC2: Proportion of waste diverted from landfill (re-used and recycled) </t>
    </r>
    <r>
      <rPr>
        <sz val="10"/>
        <color theme="0" tint="-0.499984740745262"/>
        <rFont val="Arial"/>
        <family val="2"/>
      </rPr>
      <t>(note: PC is part of a total commitment at Appointee level - see also WD2 and RC2)</t>
    </r>
  </si>
  <si>
    <t>RA1: Service incentive mechanism (SIM)</t>
  </si>
  <si>
    <t>RA2: Service commitment failures</t>
  </si>
  <si>
    <t>No. of GSS (Guaranteed Standards of Service) events</t>
  </si>
  <si>
    <t>RA3: Overall customer satisfaction (CCWater annual tracking survey)</t>
  </si>
  <si>
    <t>% overall customer satisfaction (CCWater tracking survey)</t>
  </si>
  <si>
    <t>RB1: Cost of bad debt to customers (expressed as proportion of bill)</t>
  </si>
  <si>
    <t>Cost of bad debt as % of average annual bill</t>
  </si>
  <si>
    <t>RB2</t>
  </si>
  <si>
    <t>RB2: Number of people who we help to pay their bill</t>
  </si>
  <si>
    <t>No. of customers who are assisted to pay their bill</t>
  </si>
  <si>
    <t>RB3</t>
  </si>
  <si>
    <t>RB3: Value for money (CCWater annual tracking survey)</t>
  </si>
  <si>
    <t>% customer satisfaction (CCWater tracking survey)</t>
  </si>
  <si>
    <r>
      <t xml:space="preserve">RC1: Proportion of energy use generated by renewable technology </t>
    </r>
    <r>
      <rPr>
        <sz val="10"/>
        <color theme="0" tint="-0.499984740745262"/>
        <rFont val="Arial"/>
        <family val="2"/>
      </rPr>
      <t>(note: PC is part of a total commitment at Appointee level - see also WD1 and SC1)</t>
    </r>
  </si>
  <si>
    <r>
      <t xml:space="preserve">RC2: Proportion of waste diverted from landfill (re-used and recycled) </t>
    </r>
    <r>
      <rPr>
        <sz val="10"/>
        <color theme="0" tint="-0.499984740745262"/>
        <rFont val="Arial"/>
        <family val="2"/>
      </rPr>
      <t>(note: PC is part of a total commitment at Appointee level - see also WD2 and SC2)</t>
    </r>
  </si>
  <si>
    <t>Key</t>
  </si>
  <si>
    <t>Input</t>
  </si>
  <si>
    <t>Copy</t>
  </si>
  <si>
    <t>Calculation</t>
  </si>
  <si>
    <t>Pre populated</t>
  </si>
  <si>
    <t>Validation error</t>
  </si>
  <si>
    <t>App5 guidance and column definitions</t>
  </si>
  <si>
    <t>General notes</t>
  </si>
  <si>
    <t>Before populating the table, companies should use the filter in column 2 ('Company') to display their own performance commitments and hide others.
Please leave the filter on when submitting the table.</t>
  </si>
  <si>
    <t>All monetary amounts in table App5 should be in 2012-13 prices, net of tax</t>
  </si>
  <si>
    <t xml:space="preserve">Negative values (including underperformance penalties) should be input using the minus sign </t>
  </si>
  <si>
    <t>For SIM performance, we are not expecting companies to forecast financial outperformance payments or underperformance penalties in table App5</t>
  </si>
  <si>
    <t>Companies should include all the ODI calculation steps in the PR14 reconciliation commentary</t>
  </si>
  <si>
    <t>Column reference</t>
  </si>
  <si>
    <t>Definition</t>
  </si>
  <si>
    <t>Unique ID: unique identifier generated for the performance commitment. For example: PR14AFWWSW_W-A1 (pre-populated data)</t>
  </si>
  <si>
    <t>Company: water company acronym (pre-populated data)</t>
  </si>
  <si>
    <t>PR14 price control: price control in the PR14 final determination (pre-populated data)</t>
  </si>
  <si>
    <t>PR19 price control allocation: enter the allocation for each price control (as a percentage, to 1 decimal place)
Companies are not required to complete the PR19 price control allocations for performance commitments with reputational (i.e. non-financial) ODIs.</t>
  </si>
  <si>
    <t>PR19 price control allocation: the price control allocation total is calculated - it will be highlighted in red if the total does not equal 100%</t>
  </si>
  <si>
    <t>PC ref. (company): performance commitment reference (pre-populated data)</t>
  </si>
  <si>
    <t>Performance commitment: name of the performance commitment (pre-populated data)</t>
  </si>
  <si>
    <t>ODI type: type of outcome delivery incentive (pre-populated data)
•  NFI (no financial incentive)
•  OUT (outperformance payment only)
•  UNDER (underperformance penalty only)
•  OUT &amp; UNDER (outperformance payment and underperformance penalty)</t>
  </si>
  <si>
    <t>ODI form: form of outcome delivery incentive (pre-populated data)
•  Revenue = Revenue adjustment (note: under the existing SIM mechanism any outperformance payment or underperformance penalty will be an adjustment to revenue)
•  RCV = RCV adjustment
•  RCV or Revenue = RCV or Revenue adjustment (for example, where an outperformance payment is applied as an adjustment to the RCV and an underperformance penalty is applied as a revenue adjustment)
•  SHLDER = underperformance penalty is applied as an investment for the benefit of customers financed by shareholders with no RCV adjustment
•  Revenue or SHLDER = Revenue adjustment or underperformance penalty investment financed by shareholders with no RCV adjustment (for example, where an outperformance payment is applied as a revenue adjustment and an underperformance penalty is applied as an investment financed by shareholders with no RCV adjustment)</t>
  </si>
  <si>
    <t>In-period ODI: this indicator is set to 'Yes' or blank. In the PR14 FDs, three companies (Anglian Water, Severn Trent Water and South West Water) have in-period ODIs.
That is, PCs with financial outperformance payments and underperformance penalties that may be applied within the 2015-20 regulatory period (pre-populated data)</t>
  </si>
  <si>
    <t>PC unit: measurement unit for the performance commitment (pre-populated data)</t>
  </si>
  <si>
    <t>PC unit description: description of the PC unit (pre-populated data)</t>
  </si>
  <si>
    <t>Decimal places: number of decimal places for the performance commitment, where applicable (pre-populated data)</t>
  </si>
  <si>
    <t>2018-19 forecast data (please enter actuals if/when available)</t>
  </si>
  <si>
    <t xml:space="preserve">2018-19 performance level - forecast: this is the forecast performance level for the 2018-19 reporting year in the units the PC is measured in.
For example, if the PC is measured in Ml/day and the forecast performance level is 124.5 Ml/day, then enter 124.5
If the PC is measured as a monetary value it should be entered in 2012-13 prices, net of tax
This column applies to all PCs, including those with non-financial incentives and those where a performance commitment level has not been set for the 2018-19 reporting year.
</t>
  </si>
  <si>
    <t xml:space="preserve">2018-19 PCL met? forecast: if the performance commitment level for the 2018-19 reporting year is forecast to be met select ‘Yes’, where it is not select ‘No’.
If a performance commitment level has not been set for the 2018-19 reporting year select "-" (hyphen).
</t>
  </si>
  <si>
    <r>
      <rPr>
        <sz val="10"/>
        <rFont val="Arial"/>
        <family val="2"/>
      </rPr>
      <t xml:space="preserve">2018-19 forecast outperformance payment or underperformance penalty for in-period ODIs: </t>
    </r>
    <r>
      <rPr>
        <b/>
        <sz val="10"/>
        <rFont val="Arial"/>
        <family val="2"/>
      </rPr>
      <t>this column applies only to PCs which have ODIs that are payable within AMP6 rather than at the end of AMP6 (that is, some of the Anglian Water, Severn Trent Water and South West Water PCs)</t>
    </r>
    <r>
      <rPr>
        <sz val="10"/>
        <rFont val="Arial"/>
        <family val="2"/>
      </rPr>
      <t xml:space="preserve">.
•  if an outperformance payment is forecast to be earned in the 2018-19 reporting year select ‘Outperformance payment'
•  if an underperformance penalty is forecast to be earned in the 2018-19 reporting year select 'Underperformance penalty’
•  if the forecast performance level is within the outperformance payment deadband select 'Outperformance payment deadband’
•  if the forecast performance level is within the underperformance penalty deadband select 'Underperformance penalty deadband’
•  if the PC relates to the Service Incentive Mechanism select '(SIM)'. This will remove the yellow (input cell) shading - for SIM performance we are not expecting companies to forecast ODIs in table App5
Otherwise leave blank (empty) or select "-".
Note: this refers to the outperformance payment or underperformance penalty for the 2018-19 reporting year, not the cumulative value since 1 April 2015.
</t>
    </r>
    <r>
      <rPr>
        <sz val="10"/>
        <color rgb="FF00B050"/>
        <rFont val="Arial"/>
        <family val="2"/>
      </rPr>
      <t xml:space="preserve">
</t>
    </r>
    <r>
      <rPr>
        <sz val="10"/>
        <color rgb="FF857362"/>
        <rFont val="Arial"/>
        <family val="2"/>
      </rPr>
      <t xml:space="preserve">The forecast outperformance payment or underperformance penalty for the 2018-19 reporting year should be based on your current performance and your current expectation of 2018-19 performance. A forecast should be entered if:
•  an outperformance payment or underperformance penalty is probable ('more likely than not'); and
•  the amount can be estimated reliably (it should be the best estimate and, in reaching the best estimate, the company should take into account the risks and uncertainties that surround the underlying events).
</t>
    </r>
  </si>
  <si>
    <t>X</t>
  </si>
  <si>
    <r>
      <t xml:space="preserve">2018-19 forecast outperformance payment or underperformance penalty for in-period ODIs (£m): </t>
    </r>
    <r>
      <rPr>
        <b/>
        <sz val="10"/>
        <rFont val="Arial"/>
        <family val="2"/>
      </rPr>
      <t>this column applies only to PCs which have ODIs that are payable within AMP6 rather than at the end of AMP6 (that is, some of the Anglian Water, Severn Trent Water and South West Water PCs)</t>
    </r>
    <r>
      <rPr>
        <sz val="10"/>
        <rFont val="Arial"/>
        <family val="2"/>
      </rPr>
      <t>.
If an outperformance payment or underperformance penalty is forecast to be earned in the 2018-19 reporting year, enter the monetary value.
£million to 4 decimal places, rounded. All monetary amounts should be in 2012-13 prices.
Outperformance payments must be entered as positive numbers, underperformance penalties as negative numbers.
Where no outperformance payment or underperformance penalty has been earned, leave blank (empty).
Note: this refers to the outperformance payment or underperformance penalty for the 2018-19 reporting year, not the cumulative value since 1 April 2015.</t>
    </r>
  </si>
  <si>
    <r>
      <rPr>
        <sz val="10"/>
        <rFont val="Arial"/>
        <family val="2"/>
      </rPr>
      <t xml:space="preserve">2018-19 forecast outperformance payment or underperformance penalty for end-of-AMP: </t>
    </r>
    <r>
      <rPr>
        <b/>
        <sz val="10"/>
        <rFont val="Arial"/>
        <family val="2"/>
      </rPr>
      <t>this column applies only to PCs which have ODIs that are payable at the end of AMP6</t>
    </r>
    <r>
      <rPr>
        <sz val="10"/>
        <rFont val="Arial"/>
        <family val="2"/>
      </rPr>
      <t xml:space="preserve">.
•  if an outperformance payment is forecast to be earned in the 2018-19 reporting year select ‘Outperformance payment'
•  if an underperformance penalty is forecast to be earned in the 2018-19 reporting year select 'Underperformance penalty’
•  if the forecast performance level is within the outperformance payment deadband select “Outperformance payment deadband’
•  if the forecast performance level is within the underperformance penalty deadband select “Underperformance penalty deadband’
•  if the PC relates to the Service Incentive Mechanism select '(SIM)'. This will remove the yellow (input cell) shading - for SIM performance we are not expecting companies to forecast ODIs in table App5
Otherwise leave blank (empty) or select "-".
Note: this refers to the outperformance payment or underperformance penalty for the 2018-19 reporting year, not the cumulative value since 1 April 2015.
</t>
    </r>
    <r>
      <rPr>
        <sz val="10"/>
        <color rgb="FF857362"/>
        <rFont val="Arial"/>
        <family val="2"/>
      </rPr>
      <t>The forecast outperformance payment or underperformance penalty for the 2018-19 reporting year should be based on your current performance and your current expectation of 2018-19 performance. A forecast should be entered if:
•  an outperformance payment or underperformance penalty is probable ('more likely than not'); and
•  the amount can be estimated reliably (it should be the best estimate and, in reaching the best estimate, the company should take into account the risks and uncertainties that surround the underlying events).</t>
    </r>
  </si>
  <si>
    <r>
      <t xml:space="preserve">2018-19 forecast outperformance payment or underperformance penalty for end-of-AMP ODIs (£m): </t>
    </r>
    <r>
      <rPr>
        <b/>
        <sz val="10"/>
        <rFont val="Arial"/>
        <family val="2"/>
      </rPr>
      <t>this column applies only to PCs which have ODIs that are payable at the end of AMP6</t>
    </r>
    <r>
      <rPr>
        <sz val="10"/>
        <rFont val="Arial"/>
        <family val="2"/>
      </rPr>
      <t>.
If an outperformance payment or underperformance penalty is forecast to be earned in the 2018-19 reporting year, enter the monetary value.
£million to 4 decimal places, rounded. All monetary amounts should be in 2012-13 prices.
Outperformance payments must be entered as positive numbers, underperformance penalties as negative numbers.
Where no outperformance payment or underperformance penalty has been earned, leave blank (empty).
Note: this refers to the outperformance payment or underperformance penalty for the 2018-19 reporting year, not the cumulative value since 1 April 2015.</t>
    </r>
  </si>
  <si>
    <t>2019-20 forecast data</t>
  </si>
  <si>
    <t xml:space="preserve">2019-20 performance level - forecast: this is the forecast performance level for the 2019-20 reporting year in the units the PC is measured in.
For example, if the PC is measured in Ml/day and the forecast performance level is 124.5 Ml/day, then enter 124.5
If the PC is measured as a monetary value it should be entered in 2012-13 prices, net of tax
This column applies to all PCs, including those with non-financial incentives and those where a performance commitment level has not been set for the 2019-20 reporting year.
</t>
  </si>
  <si>
    <t xml:space="preserve">2019-20 PCL met? forecast: if the performance commitment level for the 2019-20 reporting year is forecast to be met select ‘Yes’, where it is not select ‘No’.
If a performance commitment level has not been set for the 2019-20 reporting year select "-" (hyphen).
</t>
  </si>
  <si>
    <r>
      <t>2019-20 forecast outperformance payment or underperformance penalty for in-period ODIs:</t>
    </r>
    <r>
      <rPr>
        <b/>
        <sz val="10"/>
        <rFont val="Arial"/>
        <family val="2"/>
      </rPr>
      <t xml:space="preserve"> this column applies only to PCs which have ODIs that are payable within AMP6 rather than at the end of AMP6 (that is, some of the Anglian Water, Severn Trent Water and South West Water PCs)</t>
    </r>
    <r>
      <rPr>
        <sz val="10"/>
        <rFont val="Arial"/>
        <family val="2"/>
      </rPr>
      <t xml:space="preserve">.
•  if an outperformance payment is forecast to be earned in the 2019-20 reporting year select ‘Outperformance payment'
•  if an underperformance penalty is forecast to be earned in the 2019-20 reporting year select 'Underperformance penalty’
•  if the forecast performance level is within the outperformance payment deadband select 'Outperformance payment deadband’
•  if the forecast performance level is within the underperformance penalty deadband select 'Underperformance penalty deadband’
•  if the PC relates to the Service Incentive Mechanism select '(SIM)'. This will remove the yellow (input cell) shading - for SIM performance we are not expecting companies to forecast ODIs in table App5
Otherwise leave blank (empty) or select "-".
Note: this refers to the outperformance payment or underperformance penalty for the 2019-20 reporting year, not the cumulative value since 1 April 2015.
</t>
    </r>
    <r>
      <rPr>
        <sz val="10"/>
        <color rgb="FF857362"/>
        <rFont val="Arial"/>
        <family val="2"/>
      </rPr>
      <t xml:space="preserve">The forecast outperformance payment or underperformance penalty for the 2019-20 reporting year should be based on your current performance and your current expectation of 2019-20 performance. A forecast should be entered if:
•  an outperformance payment or underperformance penalty is probable ('more likely than not'); and
•  the amount can be estimated reliably (it should be the best estimate and, in reaching the best estimate, the company should take into account the risks and uncertainties that surround the underlying events).
</t>
    </r>
  </si>
  <si>
    <r>
      <t xml:space="preserve">2019-20 forecast outperformance payment or underperformance penalty for in-period ODIs (£m): </t>
    </r>
    <r>
      <rPr>
        <b/>
        <sz val="10"/>
        <rFont val="Arial"/>
        <family val="2"/>
      </rPr>
      <t>this column applies only to PCs which have ODIs that are payable within AMP6 rather than at the end of AMP6 (that is, some of the Anglian Water, Severn Trent Water and South West Water PCs)</t>
    </r>
    <r>
      <rPr>
        <sz val="10"/>
        <rFont val="Arial"/>
        <family val="2"/>
      </rPr>
      <t xml:space="preserve">.
If an outperformance payment or underperformance penalty is forecast to be earned in the 2019-20 reporting year, enter the monetary value.
£million to 4 decimal places, rounded. All monetary amounts should be in 2012-13 prices, net of tax.
Outperformance payments must be entered as positive numbers, underperformance penalties as negative numbers.
Where no outperformance payment or underperformance penalty has been earned, leave blank (empty).
Note: this refers to the outperformance payment or underperformance penalty for the 2019-20 reporting year, not the cumulative value since 1 April 2015.
</t>
    </r>
  </si>
  <si>
    <r>
      <t xml:space="preserve">2019-20 forecast outperformance payment or underperformance penalty for end-of-AMP ODIs: </t>
    </r>
    <r>
      <rPr>
        <b/>
        <sz val="10"/>
        <rFont val="Arial"/>
        <family val="2"/>
      </rPr>
      <t>this column applies only to PCs which have ODIs that are payable at the end of AMP6</t>
    </r>
    <r>
      <rPr>
        <sz val="10"/>
        <rFont val="Arial"/>
        <family val="2"/>
      </rPr>
      <t xml:space="preserve">.
•  if an outperformance payment is forecast to be earned in the 2019-20 reporting year select ‘Outperformance payment'
•  if an underperformance penalty is forecast to be earned in the 2019-20 reporting year select 'Underperformance penalty’
•  if the forecast performance level is within the outperformance payment deadband select 'Outperformance payment deadband’
•  if the forecast performance level is within the underperformance penalty deadband select 'Underperformance penalty deadband’
•  if the PC relates to the Service Incentive Mechanism select '(SIM)'. This will remove the yellow (input cell) shading - for SIM performance we are not expecting companies to forecast ODIs in table App5
Otherwise leave blank (empty) or select "-".
Note: this refers to the outperformance payment or underperformance penalty for the 2019-20 reporting year, not the cumulative value since 1 April 2015.
</t>
    </r>
    <r>
      <rPr>
        <sz val="10"/>
        <color rgb="FF857362"/>
        <rFont val="Arial"/>
        <family val="2"/>
      </rPr>
      <t xml:space="preserve">The forecast outperformance payment or underperformance penalty for the 2019-20 reporting year should be based on your current performance and your current expectation of 2019-20 performance. A forecast should be entered if:
•  an outperformance payment or underperformance penalty is probable ('more likely than not'); and
•  the amount can be estimated reliably (it should be the best estimate and, in reaching the best estimate, the company should take into account the risks and uncertainties that surround the underlying events).
</t>
    </r>
  </si>
  <si>
    <r>
      <t xml:space="preserve">2019-20 forecast outperformance payment or underperformance penalty for end-of-AMP ODIs (£m): </t>
    </r>
    <r>
      <rPr>
        <b/>
        <sz val="10"/>
        <rFont val="Arial"/>
        <family val="2"/>
      </rPr>
      <t>this column applies only to PCs which have ODIs that are payable at the end of AMP6</t>
    </r>
    <r>
      <rPr>
        <sz val="10"/>
        <rFont val="Arial"/>
        <family val="2"/>
      </rPr>
      <t>.
If an outperformance payment or underperformance penalty is forecast to be earned in the 2019-20 reporting year, enter the monetary value.
£million to 4 decimal places, rounded. All monetary amounts should be in 2012-13 prices, net of tax.
Outperformance payments must be entered as positive numbers, underperformance penalties as negative numbers.
Where no outperformance payment or underperformance penalty has been earned, leave blank (empty).
Note: this refers to the outperformance payment or underperformance penalty for the 2019-20 reporting year, not the cumulative value since 1 April 2015.</t>
    </r>
  </si>
  <si>
    <t xml:space="preserve">App26 - RoRE Scenarios </t>
  </si>
  <si>
    <t>Data validation</t>
  </si>
  <si>
    <t>Line description</t>
  </si>
  <si>
    <t>Item reference</t>
  </si>
  <si>
    <t>Units</t>
  </si>
  <si>
    <t>DPs</t>
  </si>
  <si>
    <t>2020-21</t>
  </si>
  <si>
    <t>2021-22</t>
  </si>
  <si>
    <t>2022-23</t>
  </si>
  <si>
    <t>2023-24</t>
  </si>
  <si>
    <t>2024-25</t>
  </si>
  <si>
    <t>Calculation, copy or download rule</t>
  </si>
  <si>
    <t>Validation description</t>
  </si>
  <si>
    <t>Completion</t>
  </si>
  <si>
    <t>Validation</t>
  </si>
  <si>
    <t>Completion checks</t>
  </si>
  <si>
    <t>Validation checks</t>
  </si>
  <si>
    <t>Price base</t>
  </si>
  <si>
    <t>2017-18 FYA (CPIH deflated)</t>
  </si>
  <si>
    <t>Please complete all cells in row</t>
  </si>
  <si>
    <t>A</t>
  </si>
  <si>
    <t>Revenue for a high RORE case (pre tax adjustment)</t>
  </si>
  <si>
    <t>All inputs should be positive,  or if not relevant,  put zero</t>
  </si>
  <si>
    <t>Water network plus total revenue impact ~ High RoRE case (pre tax adjustment)</t>
  </si>
  <si>
    <t>APP26001HC</t>
  </si>
  <si>
    <t>All inputs should be positive; if the item is not relevant, input zero</t>
  </si>
  <si>
    <t>Water network plus water trading incentive export revenue impact ~ High RoRE case (pre tax adjustment)</t>
  </si>
  <si>
    <t>APP26002HC</t>
  </si>
  <si>
    <t>Water network plus water trading incentive revenue impact ~ High RoRE case (pre tax adjustment)</t>
  </si>
  <si>
    <t>APP26003HC</t>
  </si>
  <si>
    <t>Water resources total revenue impact  ~ High RoRE case (pre tax adjustment)</t>
  </si>
  <si>
    <t>APP26004HC</t>
  </si>
  <si>
    <t xml:space="preserve">Water resources water trading export revenue impact ~ High RoRE case (pre tax adjustment) </t>
  </si>
  <si>
    <t>APP26005HC</t>
  </si>
  <si>
    <t xml:space="preserve">Water resources water trading incentive revenue impact ~ High RoRE case (pre tax adjustment) </t>
  </si>
  <si>
    <t>APP26006HC</t>
  </si>
  <si>
    <t>Wastewater network plus total revenue impact  ~ High RoRE case (pre tax adjustment)</t>
  </si>
  <si>
    <t>APP26007HC</t>
  </si>
  <si>
    <t>Bioresources total revenue impact  ~ High RoRE case (pre tax adjustment)</t>
  </si>
  <si>
    <t>APP26008HC</t>
  </si>
  <si>
    <t>Dummy control total revenue impact  ~ High RoRE case (pre tax adjustment)</t>
  </si>
  <si>
    <t>APP26009HC</t>
  </si>
  <si>
    <t>Residential retail total revenue impact ~ High RoRE case (pre tax adjustment)</t>
  </si>
  <si>
    <t>APP26010HC</t>
  </si>
  <si>
    <t>Business retail total revenue impact ~ High RoRE case (pre tax adjustment)</t>
  </si>
  <si>
    <t>APP26011HC</t>
  </si>
  <si>
    <t>B</t>
  </si>
  <si>
    <t>Revenue for a low RORE case (pre tax adjustment)</t>
  </si>
  <si>
    <t>All inputs should be negative,  or if not relevant,  put zero</t>
  </si>
  <si>
    <t>Water network plus total revenue impact ~ Low RoRE case (pre tax adjustment)</t>
  </si>
  <si>
    <t>APP26001LC</t>
  </si>
  <si>
    <t>All inputs should be negative; if the item is not relevant, input zero</t>
  </si>
  <si>
    <t>Water network plus water trading incentive export revenue impact ~ Low RoRE case (pre tax adjustment)</t>
  </si>
  <si>
    <t>APP26002LC</t>
  </si>
  <si>
    <t>Water network plus water trading incentive revenue impact ~ Low RoRE case (pre tax adjustment)</t>
  </si>
  <si>
    <t>APP26003LC</t>
  </si>
  <si>
    <t>Water resources total revenue impact  ~ Low RoRE case (pre tax adjustment)</t>
  </si>
  <si>
    <t>APP26004LC</t>
  </si>
  <si>
    <t xml:space="preserve">Water resources water trading export revenue impact ~ Low RoRE case (pre tax adjustment) </t>
  </si>
  <si>
    <t>APP26005LC</t>
  </si>
  <si>
    <t xml:space="preserve">Water resources water trading incentive revenue impact ~ Low RoRE case (pre tax adjustment) </t>
  </si>
  <si>
    <t>APP26006LC</t>
  </si>
  <si>
    <t>Wastewater network plus total revenue impact  ~ Low RoRE case (pre tax adjustment)</t>
  </si>
  <si>
    <t>APP26007LC</t>
  </si>
  <si>
    <t>Bioresources total revenue impact  ~ Low RoRE case (pre tax adjustment)</t>
  </si>
  <si>
    <t>APP26008LC</t>
  </si>
  <si>
    <t>Dummy control total revenue impact  ~ Low RoRE case (pre tax adjustment)</t>
  </si>
  <si>
    <t>APP26009LC</t>
  </si>
  <si>
    <t>Residential retail total revenue impact ~ Low RoRE case (pre tax adjustment)</t>
  </si>
  <si>
    <t>APP26010LC</t>
  </si>
  <si>
    <t>Business retail total revenue impact ~ Low RoRE case (pre tax adjustment)</t>
  </si>
  <si>
    <t>APP26011LC</t>
  </si>
  <si>
    <t>C</t>
  </si>
  <si>
    <t>Totex for a high RORE case (pre tax adjustment)</t>
  </si>
  <si>
    <t xml:space="preserve">Water network plus expenditure  ~ High RoRE case (pre tax adjustment) </t>
  </si>
  <si>
    <t>APP26012HC</t>
  </si>
  <si>
    <t>Water network plus water trading export expenditure impact ~ High RoRE case (pre tax adjustment)</t>
  </si>
  <si>
    <t>APP26013HC</t>
  </si>
  <si>
    <t>Uncertainty mechanisms impact (water network plus) ~ High RoRE case (pre tax adjustment)</t>
  </si>
  <si>
    <t>APP26014HC</t>
  </si>
  <si>
    <t xml:space="preserve">Water network plus cost impact  ~ High RoRE case (pre tax adjustment)  </t>
  </si>
  <si>
    <t>APP26015HC</t>
  </si>
  <si>
    <t>Sum of lines 23 and 25.</t>
  </si>
  <si>
    <t>Water resources expenditure ~ High RoRE case (pre tax adjustment)</t>
  </si>
  <si>
    <t>APP26016HC</t>
  </si>
  <si>
    <t>Water resources water trading export expenditure impact ~ High RoRE case (pre tax adjustment)</t>
  </si>
  <si>
    <t>APP26017HC</t>
  </si>
  <si>
    <t>Uncertainty mechanisms impact (water resources) ~ High RoRE case (pre tax adjustment)</t>
  </si>
  <si>
    <t>APP26018HC</t>
  </si>
  <si>
    <t xml:space="preserve">Water resources cost impact ~ High RoRE case (pre tax adjustment) </t>
  </si>
  <si>
    <t>APP26019HC</t>
  </si>
  <si>
    <t>Sum of lines 27 and 29.</t>
  </si>
  <si>
    <t xml:space="preserve">Wastewater network plus expenditure ~ High RoRE case (pre tax adjustment) </t>
  </si>
  <si>
    <t>APP26020HC</t>
  </si>
  <si>
    <t>Uncertainty mechanisms impact (wastewater network plus) ~ High RoRE case (pre tax adjustment)</t>
  </si>
  <si>
    <t>APP26021HC</t>
  </si>
  <si>
    <t xml:space="preserve">Wastewater network plus cost impact ~ High RoRE case (pre tax adjustment)  </t>
  </si>
  <si>
    <t>APP26022HC</t>
  </si>
  <si>
    <t>Sum of lines 31 and 32.</t>
  </si>
  <si>
    <t xml:space="preserve">Bioresources expenditure ~ High RoRE case (pre tax adjustment) </t>
  </si>
  <si>
    <t>APP26023HC</t>
  </si>
  <si>
    <t>Uncertainty mechanisms impact (bioresources) ~ High RoRE case (pre tax adjustment)</t>
  </si>
  <si>
    <t>APP26024HC</t>
  </si>
  <si>
    <t xml:space="preserve">Bioresources cost impact ~ High RoRE case (pre tax adjustment) </t>
  </si>
  <si>
    <t>APP26025HC</t>
  </si>
  <si>
    <t>Sum of lines 34 and 35.</t>
  </si>
  <si>
    <t xml:space="preserve">Dummy control expenditure ~ High RoRE case (pre tax adjustment) </t>
  </si>
  <si>
    <t>APP26026HC</t>
  </si>
  <si>
    <t>Uncertainty mechanisms impact (dummy control) ~ High RoRE case (pre tax adjustment)</t>
  </si>
  <si>
    <t>APP26027HC</t>
  </si>
  <si>
    <t xml:space="preserve">Dummy control cost impact ~ High RoRE case (pre tax adjustment) </t>
  </si>
  <si>
    <t>APP26028HC</t>
  </si>
  <si>
    <t>Sum of lines 37 and 38.</t>
  </si>
  <si>
    <t>D</t>
  </si>
  <si>
    <t>Totex for a low RORE case (pre tax adjustment)</t>
  </si>
  <si>
    <t xml:space="preserve">Water network plus expenditure  ~ Low RoRE case (pre tax adjustment) </t>
  </si>
  <si>
    <t>APP26012LC</t>
  </si>
  <si>
    <t>Water network plus water trading export expenditure impact ~ Low RoRE case (pre tax adjustment)</t>
  </si>
  <si>
    <t>APP26013LC</t>
  </si>
  <si>
    <t>Uncertainty mechanisms impact (water network plus) ~ Low RoRE case (pre tax adjustment)</t>
  </si>
  <si>
    <t>APP26014LC</t>
  </si>
  <si>
    <t xml:space="preserve">Water network plus cost impact  ~ Low RoRE case (pre tax adjustment)  </t>
  </si>
  <si>
    <t>APP26015LC</t>
  </si>
  <si>
    <t>Sum of lines 40 and 42.</t>
  </si>
  <si>
    <t>Water resources expenditure ~ Low RoRE case (pre tax adjustment)</t>
  </si>
  <si>
    <t>APP26016LC</t>
  </si>
  <si>
    <t>Water resources water trading export expenditure impact ~ Low RoRE case (pre tax adjustment)</t>
  </si>
  <si>
    <t>APP26017LC</t>
  </si>
  <si>
    <t>Uncertainty mechanisms impact (water resources) ~ Low RoRE case (pre tax adjustment)</t>
  </si>
  <si>
    <t>APP26018LC</t>
  </si>
  <si>
    <t xml:space="preserve">Water resources cost impact ~ Low RoRE case (pre tax adjustment) </t>
  </si>
  <si>
    <t>APP26019LC</t>
  </si>
  <si>
    <t>Sum of lines 44 and 46.</t>
  </si>
  <si>
    <t xml:space="preserve">Wastewater network plus expenditure ~ Low RoRE case (pre tax adjustment) </t>
  </si>
  <si>
    <t>APP26020LC</t>
  </si>
  <si>
    <t>Uncertainty mechanisms impact (wastewater network plus) ~ Low RoRE case (pre tax adjustment)</t>
  </si>
  <si>
    <t>APP26021LC</t>
  </si>
  <si>
    <t xml:space="preserve">Wastewater network plus cost impact ~ Low RoRE case (pre tax adjustment)  </t>
  </si>
  <si>
    <t>APP26022LC</t>
  </si>
  <si>
    <t>Sum of lines 48 and 49.</t>
  </si>
  <si>
    <t xml:space="preserve">Bioresources expenditure ~ Low RoRE case (pre tax adjustment) </t>
  </si>
  <si>
    <t>APP26023LC</t>
  </si>
  <si>
    <t>Uncertainty mechanisms impact (bioresources) ~ Low RoRE case (pre tax adjustment)</t>
  </si>
  <si>
    <t>APP26024LC</t>
  </si>
  <si>
    <t xml:space="preserve">Bioresources cost impact ~ Low RoRE case (pre tax adjustment) </t>
  </si>
  <si>
    <t>APP26025LC</t>
  </si>
  <si>
    <t>Sum of lines 51 and 52.</t>
  </si>
  <si>
    <t xml:space="preserve">Dummy control expenditure ~ Low RoRE case (pre tax adjustment) </t>
  </si>
  <si>
    <t>APP26026LC</t>
  </si>
  <si>
    <t>Uncertainty mechanisms impact (dummy control) ~ Low RoRE case (pre tax adjustment)</t>
  </si>
  <si>
    <t>APP26027LC</t>
  </si>
  <si>
    <t xml:space="preserve">Dummy control cost impact ~ Low RoRE case (pre tax adjustment) </t>
  </si>
  <si>
    <t>APP26028LC</t>
  </si>
  <si>
    <t>Sum of lines 54 and 55.</t>
  </si>
  <si>
    <t>E</t>
  </si>
  <si>
    <t>Residential retail for a high RORE case (pre tax adjustment)</t>
  </si>
  <si>
    <t>Residential retail cost impact ~ High RoRE case (pre tax adjustment)</t>
  </si>
  <si>
    <t>APP26029HC</t>
  </si>
  <si>
    <t>Uncertainty mechanisms impact (residential retail) ~ High RoRE case (pre tax adjustment)</t>
  </si>
  <si>
    <t>APP26030HC</t>
  </si>
  <si>
    <t>Residential retail cost impact ~ High RoRE case (pre tax adjustment) (Net)</t>
  </si>
  <si>
    <t>APP26031HC</t>
  </si>
  <si>
    <t>Sum of lines 57 and 58.</t>
  </si>
  <si>
    <t>F</t>
  </si>
  <si>
    <t>Residential retail for a low RORE case (pre tax adjustment)</t>
  </si>
  <si>
    <t>Residential retail cost impact ~ Low RoRE case (pre tax adjustment)</t>
  </si>
  <si>
    <t>APP26029LC</t>
  </si>
  <si>
    <t>Uncertainty mechanisms impact (residential retail) ~ Low RoRE case (pre tax adjustment)</t>
  </si>
  <si>
    <t>APP26030LC</t>
  </si>
  <si>
    <t>Residential retail cost impact ~ Low RoRE case (pre tax adjustment) (Net)</t>
  </si>
  <si>
    <t>APP26031LC</t>
  </si>
  <si>
    <t>Sum of lines 60 and 61.</t>
  </si>
  <si>
    <t>G</t>
  </si>
  <si>
    <t>Business retail for a high RORE case (pre tax adjustment)</t>
  </si>
  <si>
    <t>Business retail cost impact ~ High RoRE case (pre tax adjustment)</t>
  </si>
  <si>
    <t>APP26032HC</t>
  </si>
  <si>
    <t>H</t>
  </si>
  <si>
    <t>Business retail for a low RORE case (pre tax adjustment)</t>
  </si>
  <si>
    <t>Business retail cost impact ~ Low RoRE case (pre tax adjustment)</t>
  </si>
  <si>
    <t>APP26032LC</t>
  </si>
  <si>
    <t>I</t>
  </si>
  <si>
    <t>ODI for a high RORE case (pre tax adjustment)</t>
  </si>
  <si>
    <t>Total water network plus outcome delivery incentives (ODI) impact ~ High RoRE case (pre tax adjustment)</t>
  </si>
  <si>
    <t>APP26033HC</t>
  </si>
  <si>
    <t>Total water resources outcome delivery incentives (ODI) impact ~ High RoRE case (pre tax adjustment)</t>
  </si>
  <si>
    <t>APP26034HC</t>
  </si>
  <si>
    <t>Total wastewater network plus outcome delivery incentives (ODI) impact ~ High RoRE case (pre tax adjustment)</t>
  </si>
  <si>
    <t>APP26035HC</t>
  </si>
  <si>
    <t>Total bioresources outcome delivery incentives (ODI) impact ~ High RoRE case (pre tax adjustment)</t>
  </si>
  <si>
    <t>APP26036HC</t>
  </si>
  <si>
    <t>Total dummy control outcome delivery incentives (ODI) impact ~ High RoRE case (pre tax adjustment)</t>
  </si>
  <si>
    <t>APP26037HC</t>
  </si>
  <si>
    <t>Total residential retail outcome delivery incentives (ODI) impact  ~ High RoRE case (pre tax adjustment)</t>
  </si>
  <si>
    <t>APP26038HC</t>
  </si>
  <si>
    <t>J</t>
  </si>
  <si>
    <t>ODI for a low RORE case (pre tax adjustment)</t>
  </si>
  <si>
    <t>Total water network plus outcome delivery incentives (ODI) impact ~ Low RoRE case (pre tax adjustment)</t>
  </si>
  <si>
    <t>APP26033LC</t>
  </si>
  <si>
    <t>Total water resources outcome delivery incentives (ODI) impact ~ Low RoRE case (pre tax adjustment)</t>
  </si>
  <si>
    <t>APP26034LC</t>
  </si>
  <si>
    <t>Total wastewater network plus outcome delivery incentives (ODI) impact ~ Low RoRE case (pre tax adjustment)</t>
  </si>
  <si>
    <t>APP26035LC</t>
  </si>
  <si>
    <t>Total bioresources outcome delivery incentives (ODI) impact ~ Low RoRE case (pre tax adjustment)</t>
  </si>
  <si>
    <t>APP26036LC</t>
  </si>
  <si>
    <t>Total dummy control outcome delivery incentives (ODI) impact ~ Low RoRE case (pre tax adjustment)</t>
  </si>
  <si>
    <t>APP26037LC</t>
  </si>
  <si>
    <t>Total residential retail outcome delivery incentives (ODI) impact  ~ Low RoRE case (pre tax adjustment)</t>
  </si>
  <si>
    <t>APP26038LC</t>
  </si>
  <si>
    <t>K</t>
  </si>
  <si>
    <t>WaterworCX  for a high RORE case (pre tax adjustment)</t>
  </si>
  <si>
    <t>C-MeX impact residential retail ~ High RoRE case (pre tax adjustment)</t>
  </si>
  <si>
    <t>APP26039HC</t>
  </si>
  <si>
    <t>D-MeX impact water network plus ~ High RoRE case (pre tax adjustment)</t>
  </si>
  <si>
    <t>APP26040HC</t>
  </si>
  <si>
    <t>D-MeX impact wastewater network plus ~ High RoRE case (pre tax adjustment)</t>
  </si>
  <si>
    <t>APP26041HC</t>
  </si>
  <si>
    <t>L</t>
  </si>
  <si>
    <t>WaterworCX  for a low RORE case (pre tax adjustment)</t>
  </si>
  <si>
    <t>C-MeX impact residential retail ~ Low RoRE case (pre tax adjustment)</t>
  </si>
  <si>
    <t>APP26039LC</t>
  </si>
  <si>
    <t>D-MeX impact water network plus ~ Low RoRE case (pre tax adjustment)</t>
  </si>
  <si>
    <t>APP26040LC</t>
  </si>
  <si>
    <t>D-MeX impact wastewater network plus ~ Low RoRE case (pre tax adjustment)</t>
  </si>
  <si>
    <t>APP26041LC</t>
  </si>
  <si>
    <t>M</t>
  </si>
  <si>
    <t>Financing performance ~ cost of new debt for a high RORE case (pre tax adjustment)</t>
  </si>
  <si>
    <t>Water network plus financing impact ~ High RoRE case (pre tax adjustment)</t>
  </si>
  <si>
    <t>APP26042HC</t>
  </si>
  <si>
    <t>Water resources financing impact  ~ High RoRE case (pre tax adjustment)</t>
  </si>
  <si>
    <t>APP26043HC</t>
  </si>
  <si>
    <t>Wastewater network plus financing impact  ~ High RoRE case (pre tax adjustment)</t>
  </si>
  <si>
    <t>APP26044HC</t>
  </si>
  <si>
    <t>Bioresources financing impact  ~ High RoRE case (pre tax adjustment)</t>
  </si>
  <si>
    <t>APP26045HC</t>
  </si>
  <si>
    <t>Dummy control financing impact  ~ High RoRE case (pre tax adjustment)</t>
  </si>
  <si>
    <t>APP26046HC</t>
  </si>
  <si>
    <t>N</t>
  </si>
  <si>
    <t>Financing performance ~ cost of new debt for a low RORE case (pre tax adjustment)</t>
  </si>
  <si>
    <t>Water network plus financing impact ~ Low RoRE case (pre tax adjustment)</t>
  </si>
  <si>
    <t>APP26042LC</t>
  </si>
  <si>
    <t>Water resources financing impact  ~ Low RoRE case (pre tax adjustment)</t>
  </si>
  <si>
    <t>APP26043LC</t>
  </si>
  <si>
    <t>Wastewater network plus financing impact  ~ Low RoRE case (pre tax adjustment)</t>
  </si>
  <si>
    <t>APP26044LC</t>
  </si>
  <si>
    <t>Bioresources financing impact  ~ Low RoRE case (pre tax adjustment)</t>
  </si>
  <si>
    <t>APP26045LC</t>
  </si>
  <si>
    <t>Dummy control financing impact  ~ Low RoRE case (pre tax adjustment)</t>
  </si>
  <si>
    <t>APP26046LC</t>
  </si>
  <si>
    <t>O</t>
  </si>
  <si>
    <t>Tax rate</t>
  </si>
  <si>
    <t>Corporation tax rate</t>
  </si>
  <si>
    <t>A3026_CPY</t>
  </si>
  <si>
    <t>Copied from App29 line 88.</t>
  </si>
  <si>
    <t>Dummy control tax rate</t>
  </si>
  <si>
    <t>APP26049</t>
  </si>
  <si>
    <t>The lines below in Blocks A1 to N1 are all calculated cells that apply corporation tax included in line 93</t>
  </si>
  <si>
    <t>Revenue for a high RORE case (post tax adjustment)</t>
  </si>
  <si>
    <t>Water network plus total revenue impact ~ High RoRE case (post tax adjustment)</t>
  </si>
  <si>
    <t>APP26A001HC</t>
  </si>
  <si>
    <t>Pre tax figure from lines in block A divided by 1 minus corporation tax in line 95.</t>
  </si>
  <si>
    <t>Water network plus water trading incentive export revenue impact ~ High RoRE case (post tax adjustment)</t>
  </si>
  <si>
    <t>APP26A002HC</t>
  </si>
  <si>
    <t>Water network plus water trading incentive revenue impact ~ High RoRE case (post tax adjustment)</t>
  </si>
  <si>
    <t>APP26A003HC</t>
  </si>
  <si>
    <t>Water resources total revenue impact  ~ High RoRE case (post tax adjustment)</t>
  </si>
  <si>
    <t>APP26A004HC</t>
  </si>
  <si>
    <t xml:space="preserve">Water resources water trading export revenue impact ~ High RoRE case (post tax adjustment) </t>
  </si>
  <si>
    <t>APP26A005HC</t>
  </si>
  <si>
    <t xml:space="preserve">Water resources water trading incentive revenue impact ~ High RoRE case (post tax adjustment) </t>
  </si>
  <si>
    <t>APP26A006HC</t>
  </si>
  <si>
    <t>Wastewater network plus total revenue impact  ~ High RoRE case (post tax adjustment)</t>
  </si>
  <si>
    <t>APP26A007HC</t>
  </si>
  <si>
    <t>Bioresources total revenue impact  ~ High RoRE case (post tax adjustment)</t>
  </si>
  <si>
    <t>APP26A008HC</t>
  </si>
  <si>
    <t>Dummy control total revenue impact  ~ High RoRE case (post tax adjustment)</t>
  </si>
  <si>
    <t>APP26A009HC</t>
  </si>
  <si>
    <t>Residential retail total revenue impact ~ High RoRE case (post tax adjustment)</t>
  </si>
  <si>
    <t>APP26A010HC</t>
  </si>
  <si>
    <t>Business retail total revenue impact ~ High RoRE case (post tax adjustment)</t>
  </si>
  <si>
    <t>APP26A011HC</t>
  </si>
  <si>
    <t>Revenue for a low RORE case (post tax adjustment)</t>
  </si>
  <si>
    <t>Water network plus total revenue impact ~ Low RoRE case (post tax adjustment)</t>
  </si>
  <si>
    <t>APP26A001LC</t>
  </si>
  <si>
    <t>Pre tax figure from lines in block B divided by 1 minus corporation tax in line 95.</t>
  </si>
  <si>
    <t>Water network plus water trading incentive export revenue impact ~ Low RoRE case (post tax adjustment)</t>
  </si>
  <si>
    <t>APP26A002LC</t>
  </si>
  <si>
    <t>Water network plus water trading incentive revenue impact ~ Low RoRE case (post tax adjustment)</t>
  </si>
  <si>
    <t>APP26A003LC</t>
  </si>
  <si>
    <t>Water resources total revenue impact  ~ Low RoRE case (post tax adjustment)</t>
  </si>
  <si>
    <t>APP26A004LC</t>
  </si>
  <si>
    <t xml:space="preserve">Water resources water trading export revenue impact ~ Low RoRE case (post tax adjustment) </t>
  </si>
  <si>
    <t>APP26A005LC</t>
  </si>
  <si>
    <t xml:space="preserve">Water resources water trading incentive revenue impact ~ Low RoRE case (post tax adjustment) </t>
  </si>
  <si>
    <t>APP26A006LC</t>
  </si>
  <si>
    <t>Wastewater network plus total revenue impact  ~ Low RoRE case (post tax adjustment)</t>
  </si>
  <si>
    <t>APP26A007LC</t>
  </si>
  <si>
    <t>Bioresources total revenue impact  ~ Low RoRE case (post tax adjustment)</t>
  </si>
  <si>
    <t>APP26A008LC</t>
  </si>
  <si>
    <t>Dummy control total revenue impact  ~ Low RoRE case (post tax adjustment)</t>
  </si>
  <si>
    <t>APP26A009LC</t>
  </si>
  <si>
    <t>Residential retail total revenue impact ~ Low RoRE case (post tax adjustment)</t>
  </si>
  <si>
    <t>APP26A010LC</t>
  </si>
  <si>
    <t>Business retail total revenue impact ~ Low RoRE case (post tax adjustment)</t>
  </si>
  <si>
    <t>APP26A011LC</t>
  </si>
  <si>
    <t>Totex for a high RORE case (post tax adjustment)</t>
  </si>
  <si>
    <t xml:space="preserve">Water network plus expenditure  ~ High RoRE case (post tax adjustment) </t>
  </si>
  <si>
    <t>APP26A012HC</t>
  </si>
  <si>
    <t>Pre tax figure from lines in block C divided by 1 minus corporation tax in line 95.</t>
  </si>
  <si>
    <t>Water network plus water trading export expenditure impact ~ High RoRE case (post tax adjustment)</t>
  </si>
  <si>
    <t>APP26A013HC</t>
  </si>
  <si>
    <t>Uncertainty mechanisms impact (water network plus) ~ High RoRE case (post tax adjustment)</t>
  </si>
  <si>
    <t>APP26A014HC</t>
  </si>
  <si>
    <t xml:space="preserve">Water network plus cost impact  ~ High RoRE case (post tax adjustment) (Net) </t>
  </si>
  <si>
    <t>APP26A015HC</t>
  </si>
  <si>
    <t>Sum of lines 119 and 121.</t>
  </si>
  <si>
    <t>Water resources expenditure ~ High RoRE case (post tax adjustment)</t>
  </si>
  <si>
    <t>APP26A016HC</t>
  </si>
  <si>
    <t>Water resources water trading export expenditure impact ~ High RoRE case (post tax adjustment)</t>
  </si>
  <si>
    <t>APP26A017HC</t>
  </si>
  <si>
    <t>Uncertainty mechanisms impact (water resources) ~ High RoRE case (post tax adjustment)</t>
  </si>
  <si>
    <t>APP26A018HC</t>
  </si>
  <si>
    <t>Water resources cost impact ~ High RoRE case (post tax adjustment) (Net)</t>
  </si>
  <si>
    <t>APP26A019HC</t>
  </si>
  <si>
    <t>Sum of lines 123 and 125.</t>
  </si>
  <si>
    <t xml:space="preserve">Wastewater network plus expenditure ~ High RoRE case (post tax adjustment) </t>
  </si>
  <si>
    <t>APP26A020HC</t>
  </si>
  <si>
    <t>Uncertainty mechanisms impact (wastewater network plus) ~ High RoRE case (post tax adjustment)</t>
  </si>
  <si>
    <t>APP26A021HC</t>
  </si>
  <si>
    <t xml:space="preserve">Wastewater network plus cost impact ~ High RoRE case (post tax adjustment) (Net) </t>
  </si>
  <si>
    <t>APP26A022HC</t>
  </si>
  <si>
    <t>Sum of lines 127 and 128.</t>
  </si>
  <si>
    <t xml:space="preserve">Bioresources expenditure ~ High RoRE case (post tax adjustment) </t>
  </si>
  <si>
    <t>APP26A023HC</t>
  </si>
  <si>
    <t>Uncertainty mechanisms impact (bioresources) ~ High RoRE case (post tax adjustment)</t>
  </si>
  <si>
    <t>APP26A024HC</t>
  </si>
  <si>
    <t>Bioresources cost impact ~ High RoRE case (post tax adjustment) (Net)</t>
  </si>
  <si>
    <t>APP26A025HC</t>
  </si>
  <si>
    <t>Sum of lines 130 and 131.</t>
  </si>
  <si>
    <t xml:space="preserve">Dummy control expenditure ~ High RoRE case (post tax adjustment) </t>
  </si>
  <si>
    <t>APP26A026HC</t>
  </si>
  <si>
    <t>Uncertainty mechanisms impact (dummy control) ~ High RoRE case (post tax adjustment)</t>
  </si>
  <si>
    <t>APP26A027HC</t>
  </si>
  <si>
    <t>Dummy control cost impact ~ High RoRE case (post tax adjustment) (Net)</t>
  </si>
  <si>
    <t>APP26A028HC</t>
  </si>
  <si>
    <t>Sum of lines 133 and 134.</t>
  </si>
  <si>
    <t>Totex for a low RORE case (post tax adjustment)</t>
  </si>
  <si>
    <t xml:space="preserve">Water network plus expenditure  ~ Low RoRE case (post tax adjustment) </t>
  </si>
  <si>
    <t>APP26A012LC</t>
  </si>
  <si>
    <t>Pre tax figure from lines in block D divided by 1 minus corporation tax in line 95.</t>
  </si>
  <si>
    <t>Water network plus water trading export expenditure impact ~ Low RoRE case (post tax adjustment)</t>
  </si>
  <si>
    <t>APP26A013LC</t>
  </si>
  <si>
    <t>Uncertainty mechanisms impact (water network plus) ~ Low RoRE case (post tax adjustment)</t>
  </si>
  <si>
    <t>APP26A014LC</t>
  </si>
  <si>
    <t xml:space="preserve">Water network plus cost impact  ~ Low RoRE case (post tax adjustment) (Net) </t>
  </si>
  <si>
    <t>APP26A015LC</t>
  </si>
  <si>
    <t>Sum of lines 136 and 138.</t>
  </si>
  <si>
    <t>Water resources expenditure ~ Low RoRE case (post tax adjustment)</t>
  </si>
  <si>
    <t>APP26A016LC</t>
  </si>
  <si>
    <t>Water resources water trading export expenditure impact ~ Low RoRE case (post tax adjustment)</t>
  </si>
  <si>
    <t>APP26A017LC</t>
  </si>
  <si>
    <t>Uncertainty mechanisms impact (water resources) ~ Low RoRE case (post tax adjustment)</t>
  </si>
  <si>
    <t>APP26A018LC</t>
  </si>
  <si>
    <t>Water resources cost impact ~ Low RoRE case (post tax adjustment) (Net)</t>
  </si>
  <si>
    <t>APP26A019LC</t>
  </si>
  <si>
    <t>Sum of lines 140 and 142.</t>
  </si>
  <si>
    <t xml:space="preserve">Wastewater network plus expenditure ~ Low RoRE case (post tax adjustment) </t>
  </si>
  <si>
    <t>APP26A020LC</t>
  </si>
  <si>
    <t>Uncertainty mechanisms impact (wastewater network plus) ~ Low RoRE case (post tax adjustment)</t>
  </si>
  <si>
    <t>APP26A021LC</t>
  </si>
  <si>
    <t xml:space="preserve">Wastewater network plus cost impact ~ Low RoRE case (post tax adjustment) (Net) </t>
  </si>
  <si>
    <t>APP26A022LC</t>
  </si>
  <si>
    <t>Sum of lines 144 and 145.</t>
  </si>
  <si>
    <t xml:space="preserve">Bioresources expenditure ~ Low RoRE case (post tax adjustment) </t>
  </si>
  <si>
    <t>APP26A023LC</t>
  </si>
  <si>
    <t>Uncertainty mechanisms impact (bioresources) ~ Low RoRE case (post tax adjustment)</t>
  </si>
  <si>
    <t>APP26A024LC</t>
  </si>
  <si>
    <t>Bioresources cost impact ~ Low RoRE case (post tax adjustment) (Net)</t>
  </si>
  <si>
    <t>APP26A025LC</t>
  </si>
  <si>
    <t>Sum of lines 147 and 148.</t>
  </si>
  <si>
    <t xml:space="preserve">Dummy control expenditure ~ Low RoRE case (post tax adjustment) </t>
  </si>
  <si>
    <t>APP26A026LC</t>
  </si>
  <si>
    <t>Uncertainty mechanisms impact (dummy control) ~ Low RoRE case (post tax adjustment)</t>
  </si>
  <si>
    <t>APP26A027LC</t>
  </si>
  <si>
    <t>Dummy control cost impact ~ Low RoRE case (post tax adjustment) (Net)</t>
  </si>
  <si>
    <t>APP26A028LC</t>
  </si>
  <si>
    <t>Sum of lines 150 and 151.</t>
  </si>
  <si>
    <t>Residential retail for a high RORE case (post tax adjustment)</t>
  </si>
  <si>
    <t>Residential retail cost impact ~ High RoRE case (post tax adjustment)</t>
  </si>
  <si>
    <t>APP26A029HC</t>
  </si>
  <si>
    <t>Pre tax figure from lines in block E divided by 1 minus corporation tax in line 95.</t>
  </si>
  <si>
    <t>Uncertainty mechanisms impact (residential retail) ~ High RoRE case (post tax adjustment)</t>
  </si>
  <si>
    <t>APP26A030HC</t>
  </si>
  <si>
    <t>Residential retail cost impact ~ High RoRE case (post tax adjustment) (Net)</t>
  </si>
  <si>
    <t>APP26A031HC</t>
  </si>
  <si>
    <t>Sum of lines 153 and 154.</t>
  </si>
  <si>
    <t>Residential retail for a low RORE case (post tax adjustment)</t>
  </si>
  <si>
    <t>Residential retail cost impact ~ Low RoRE case (post tax adjustment)</t>
  </si>
  <si>
    <t>APP26A029LC</t>
  </si>
  <si>
    <t>Pre tax figure from lines in block F divided by 1 minus corporation tax in line 95.</t>
  </si>
  <si>
    <t>Uncertainty mechanisms impact (residential retail) ~ Low RoRE case (post tax adjustment)</t>
  </si>
  <si>
    <t>APP26A030LC</t>
  </si>
  <si>
    <t>Residential retail cost impact ~ Low RoRE case (post tax adjustment) (Net)</t>
  </si>
  <si>
    <t>APP26A031LC</t>
  </si>
  <si>
    <t>Sum of lines 156 and 157.</t>
  </si>
  <si>
    <t>Business retail for a high RORE case (post tax adjustment)</t>
  </si>
  <si>
    <t>Business retail cost impact ~ High RoRE case (post tax adjustment)</t>
  </si>
  <si>
    <t>APP26A032HC</t>
  </si>
  <si>
    <t>Pre tax figure from line in block G divided by 1 minus corporation tax in line 95.</t>
  </si>
  <si>
    <t>Business retail for a low RORE case (post tax adjustment)</t>
  </si>
  <si>
    <t>Business retail cost impact ~ Low RoRE case (post tax adjustment)</t>
  </si>
  <si>
    <t>APP26A032LC</t>
  </si>
  <si>
    <t>Pre tax figure from line in block H divided by 1 minus corporation tax in line 95.</t>
  </si>
  <si>
    <t>ODI for a high RORE case (post tax adjustment)</t>
  </si>
  <si>
    <t>Total water network plus outcome delivery incentives (ODI) impact ~ High RoRE case (post tax adjustment)</t>
  </si>
  <si>
    <t>APP26A033HC</t>
  </si>
  <si>
    <t>Pre tax figure from lines in block I divided by 1 minus corporation tax in line 95.</t>
  </si>
  <si>
    <t>Total water resources outcome delivery incentives (ODI) impact ~ High RoRE case (post tax adjustment)</t>
  </si>
  <si>
    <t>APP26A034HC</t>
  </si>
  <si>
    <t>Total wastewater network plus outcome delivery incentives (ODI) impact ~ High RoRE case (post tax adjustment)</t>
  </si>
  <si>
    <t>APP26A035HC</t>
  </si>
  <si>
    <t>Total bioresources outcome delivery incentives (ODI) impact ~ High RoRE case (post tax adjustment)</t>
  </si>
  <si>
    <t>APP26A036HC</t>
  </si>
  <si>
    <t>Total dummy control outcome delivery incentives (ODI) impact ~ High RoRE case (post tax adjustment)</t>
  </si>
  <si>
    <t>APP26A037HC</t>
  </si>
  <si>
    <t>Total residential retail outcome delivery incentives (ODI) impact  ~ High RoRE case (post tax adjustment)</t>
  </si>
  <si>
    <t>APP26A038HC</t>
  </si>
  <si>
    <t>ODI for a low RORE case (post tax adjustment)</t>
  </si>
  <si>
    <t>Total water network plus outcome delivery incentives (ODI) impact ~ Low RoRE case (post tax adjustment)</t>
  </si>
  <si>
    <t>APP26A033LC</t>
  </si>
  <si>
    <t>Pre tax figure from lines in block J divided by 1 minus corporation tax in line 95.</t>
  </si>
  <si>
    <t>Total water resources outcome delivery incentives (ODI) impact ~ Low RoRE case (post tax adjustment)</t>
  </si>
  <si>
    <t>APP26A034LC</t>
  </si>
  <si>
    <t>Total wastewater network plus outcome delivery incentives (ODI) impact ~ Low RoRE case (post tax adjustment)</t>
  </si>
  <si>
    <t>APP26A035LC</t>
  </si>
  <si>
    <t>Total bioresources outcome delivery incentives (ODI) impact ~ Low RoRE case (post tax adjustment)</t>
  </si>
  <si>
    <t>APP26A036LC</t>
  </si>
  <si>
    <t>Total dummy control outcome delivery incentives (ODI) impact ~ Low RoRE case (post tax adjustment)</t>
  </si>
  <si>
    <t>APP26A037LC</t>
  </si>
  <si>
    <t>Total residential retail outcome delivery incentives (ODI) impact  ~ Low RoRE case (post tax adjustment)</t>
  </si>
  <si>
    <t>APP26A038LC</t>
  </si>
  <si>
    <t>WaterworCX  for a high RORE case (post tax adjustment)</t>
  </si>
  <si>
    <t>C-MeX impact residential retail ~ High RoRE case (post tax adjustment)</t>
  </si>
  <si>
    <t>APP26A039HC</t>
  </si>
  <si>
    <t>Pre tax figure from lines in block K divided by 1 minus corporation tax in line 95.</t>
  </si>
  <si>
    <t>D-MeX impact water network plus ~ High RoRE case (post tax adjustment)</t>
  </si>
  <si>
    <t>APP26A040HC</t>
  </si>
  <si>
    <t>D-MeX impact wastewater network plus ~ High RoRE case (post tax adjustment)</t>
  </si>
  <si>
    <t>APP26A041HC</t>
  </si>
  <si>
    <t>WaterworCX  for a low RORE case (post tax adjustment)</t>
  </si>
  <si>
    <t>C-MeX impact residential retail ~ Low RoRE case (post tax adjustment)</t>
  </si>
  <si>
    <t>APP26A039LC</t>
  </si>
  <si>
    <t>Pre tax figure from lines in block L divided by 1 minus corporation tax in line 95.</t>
  </si>
  <si>
    <t>D-MeX impact water network plus ~ Low RoRE case (post tax adjustment)</t>
  </si>
  <si>
    <t>APP26A040LC</t>
  </si>
  <si>
    <t>D-MeX impact wastewater network plus ~ Low RoRE case (post tax adjustment)</t>
  </si>
  <si>
    <t>APP26A041LC</t>
  </si>
  <si>
    <t>Financing performance ~ cost of new debt for a high RORE case (post tax adjustment)</t>
  </si>
  <si>
    <t>Water network plus financing impact ~ High RoRE case (post tax adjustment)</t>
  </si>
  <si>
    <t>APP26A042HC</t>
  </si>
  <si>
    <t>Pre tax figure from lines in block M divided by 1 minus corporation tax in line 95.</t>
  </si>
  <si>
    <t>Water resources financing impact  ~ High RoRE case (post tax adjustment)</t>
  </si>
  <si>
    <t>APP26A043HC</t>
  </si>
  <si>
    <t>Wastewater network plus financing impact  ~ High RoRE case (post tax adjustment)</t>
  </si>
  <si>
    <t>APP26A044HC</t>
  </si>
  <si>
    <t>Bioresources financing impact  ~ High RoRE case (post tax adjustment)</t>
  </si>
  <si>
    <t>APP26A045HC</t>
  </si>
  <si>
    <t>Dummy control financing impact  ~ High RoRE case (post tax adjustment)</t>
  </si>
  <si>
    <t>APP26A046HC</t>
  </si>
  <si>
    <t>Financing performance ~ cost of new debt for a low RORE case (post tax adjustment)</t>
  </si>
  <si>
    <t>Water network plus financing impact ~ Low RoRE case (post tax adjustment)</t>
  </si>
  <si>
    <t>APP26A042LC</t>
  </si>
  <si>
    <t>Pre tax figure from lines in block N divided by 1 minus corporation tax in line 95.</t>
  </si>
  <si>
    <t>Water resources financing impact  ~ Low RoRE case (post tax adjustment)</t>
  </si>
  <si>
    <t>APP26A043LC</t>
  </si>
  <si>
    <t>Wastewater network plus financing impact  ~ Low RoRE case (post tax adjustment)</t>
  </si>
  <si>
    <t>APP26A044LC</t>
  </si>
  <si>
    <t>Bioresources financing impact  ~ Low RoRE case (post tax adjustment)</t>
  </si>
  <si>
    <t>APP26A045LC</t>
  </si>
  <si>
    <t>Dummy control financing impact  ~ Low RoRE case (post tax adjustment)</t>
  </si>
  <si>
    <t>APP26A046LC</t>
  </si>
  <si>
    <t>KEY</t>
  </si>
  <si>
    <t>App26 guidance and line definitions</t>
  </si>
  <si>
    <t xml:space="preserve">This table outlines the scenario data required as a result of running both a high and low case as variants of the main business plan. Unless specified otherwise, all figures in this table should be recorded as the change relative to the base case. Futher information on table completion can be found in the guidance on Business plan data tables.
The blocks in the table in which data should be entered are blocks A to N plus block O. All monetary values should be the pre tax figure e.g the ODI figure should be the figure earned/incurred before any tax effects are taken into account.
In practice ODIs may be in period, through revenue in the next AMP or through RCV . However, for the purpose of RoRE scenarios, you should assume that the impact of ODIs is  in the year in which they are earned/incurred not when they are paid /recovered. This figure will then be grossed up for tax in the table on this basis.
Blocks A1 to N1 then automatically gross up the before tax figures using the tax rate in block O.
Blocks A, B, G, H, I, J ,K, L, M &amp; N, and lines 24, 26, 28, 30, 33, 36, 39, 41, 43, 45, 47, 50, 53, 56, 59 and 62 are inputs to the financial model.
                                                                                                                                                                                                                                                                                                                                                </t>
  </si>
  <si>
    <t>Line</t>
  </si>
  <si>
    <t>Blocks A and B Revenue for a high and low RORE case (pre tax adjustment)</t>
  </si>
  <si>
    <t>1,12</t>
  </si>
  <si>
    <t>Water network plus total revenue impact: Scenario impact on annual water network plus revenue before tax - excluding impact of incentive adjustments (including those for Water trading). The sign convention is that outperformance against the base case should be positive and underperformance negative.</t>
  </si>
  <si>
    <t>2,13</t>
  </si>
  <si>
    <t xml:space="preserve">Water network plus water trading export revenue impact. This line should reflect the incremental revenue due to changes in water exports resulting from the scenario. The sign convention is that outperformance against the base case should be positive and underperformance negative. </t>
  </si>
  <si>
    <t>3,14</t>
  </si>
  <si>
    <t xml:space="preserve">Water network plus water trading export incentive impact. This line should reflect the value of the incremental export incentive due to changes in water exports resulting from the scenario. The sign convention is that outperformance against the base case should be positive and underperformance negative. </t>
  </si>
  <si>
    <t>4,15</t>
  </si>
  <si>
    <t>Water resources total revenue impact: Scenario impact on annual water resources revenue before tax - excluding impact of incentive adjustments (including those for Water trading). The sign convention is that outperformance against the base case should be positive and underperformance negative.</t>
  </si>
  <si>
    <t>5,16</t>
  </si>
  <si>
    <t>Water resources water trading export revenue impact. This line should reflect the incremental revenue due to changes in water exports resulting from the scenario  The sign convention is that outperformance against the base case should be positive and underperformance negative.</t>
  </si>
  <si>
    <t>6,17</t>
  </si>
  <si>
    <t xml:space="preserve">Water resources water trading export incentive impact. This line should reflect the value of the incremental export incentive due to changes in water exports resulting from the scenario. The sign convention is that outperformance against the base case should be positive and underperformance negative. </t>
  </si>
  <si>
    <t>7,18</t>
  </si>
  <si>
    <t>Wastewater network plus total revenue impact: Scenario impact on annual Wastewater network plus revenue before tax - excluding impact of incentive adjustments. The sign convention is that outperformance against the base case should be positive and underperformance negative.</t>
  </si>
  <si>
    <t>8,19</t>
  </si>
  <si>
    <t>Bioresources total revenue impact: Scenario impact on annual bioresources water revenue before tax  - excluding impact of incentive adjustments. The sign convention is that outperformance against the base case should be positive and underperformance negative.</t>
  </si>
  <si>
    <t>9, 20</t>
  </si>
  <si>
    <t>Dummy control revenue</t>
  </si>
  <si>
    <t>10,21</t>
  </si>
  <si>
    <t>Residential retail total revenue impact: Scenario impact on annual Residential retail revenue - excluding impact of incentive adjustments. The sign convention is that outperformance against the base case should be positive and underperformance negative.</t>
  </si>
  <si>
    <t>11,22</t>
  </si>
  <si>
    <t>Business retail total revenue impact: Scenario impact on annual Business retail revenue  - excluding impact of incentive adjustments. The sign convention is that outperformance against the base case should be positive and underperformance negative</t>
  </si>
  <si>
    <t>Blocks C and D totex for a high and low RORE case (pre tax adjustment)</t>
  </si>
  <si>
    <t>23,40</t>
  </si>
  <si>
    <r>
      <t xml:space="preserve">Water network plus total expenditure (Totex) impact: Scenario impact on annual water network plus expenditure (Totex). The sign conventions are that an outperformance against base Totex (high RoRE case) should be entered as a positive number, an underperformance (low RoRE case), should have a negative sign. The figure entered should be before the application of the Totex cost sharing rate i.e. the total gross impact of the scenario on Totex. </t>
    </r>
    <r>
      <rPr>
        <sz val="10"/>
        <color rgb="FF0078C9"/>
        <rFont val="Arial"/>
        <family val="2"/>
      </rPr>
      <t>App26 line 23 includes App26 line 24. App26 line 40 includes App26 line 41</t>
    </r>
    <r>
      <rPr>
        <sz val="10"/>
        <rFont val="Arial"/>
        <family val="2"/>
      </rPr>
      <t xml:space="preserve">. </t>
    </r>
  </si>
  <si>
    <t>24, 41</t>
  </si>
  <si>
    <t>Water network plus water trading export expenditure impact. This should reflect the incremental expenditure on export schemes resulting from the scenario.  Sign conventions are an increase in expenditure against the base case should be entered as a negative number, a decrease should have a positive sign.</t>
  </si>
  <si>
    <t>25, 42</t>
  </si>
  <si>
    <t xml:space="preserve">Uncertainty Mechanisms impact (Water network plus): Scenario impact on the amount that is recovered under the proposed uncertainty mechanisms, such as notified items, change protocols, etc for water. The impact should be recorded in the year where the corresponding expenditure is recorded. The sign conventions should be opposite to those used in the Totex line. If the Totex number is positive (high RoRE case) then the impact of the uncertainty mechanism should have a negative sign and a positive sign if the Totex number is negative (low RoRE case). This figure should not include an adjustment for the Totex cost sharing rate. This adjustment, if required, should be done in the financial model   </t>
  </si>
  <si>
    <t>26, 43</t>
  </si>
  <si>
    <t>Water network plus cost impact  ~ High RoRE case (pre tax adjustment)  - calculated cell.</t>
  </si>
  <si>
    <t>27, 44</t>
  </si>
  <si>
    <r>
      <t xml:space="preserve">Water resources total expenditure (Totex) impact: Scenario impact on annual water resources expenditure (Totex). The sign conventions are that an outperformance against base Totex (high RoRE case) should be entered as a positive number, an underperformance (low RoRE case) should have a negative sign. The figure entered should be before the application of the Totex cost sharing rate i.e. the total gross impact of the scenario on Totex. </t>
    </r>
    <r>
      <rPr>
        <sz val="10"/>
        <color rgb="FF0078C9"/>
        <rFont val="Arial"/>
        <family val="2"/>
      </rPr>
      <t>App26 line 27 includes App26 line 28. App26 line 44 includes App26 line 45</t>
    </r>
    <r>
      <rPr>
        <sz val="10"/>
        <rFont val="Arial"/>
        <family val="2"/>
      </rPr>
      <t>.</t>
    </r>
  </si>
  <si>
    <t>28, 45</t>
  </si>
  <si>
    <t>Water resources water trading export expenditure impact. This should reflect the incremental expenditure on export schemes resulting from the scenario.  Sign conventions are an increase in expenditure against the base case should be entered as a negative number, a decrease should have a positive sign.</t>
  </si>
  <si>
    <t>29, 46</t>
  </si>
  <si>
    <t xml:space="preserve">Uncertainty Mechanisms impact (Water resources): Scenario impact on the amount that is recovered under the proposed uncertainty mechanisms, such as notified items, change protocols, etc for Water resources. The impact should be recorded in the year where the corresponding expenditure is recorded. The sign conventions should be opposite to those used in the Totex line. If the Totex number is positive (high RoRE case) then the impact of the uncertainty mechanism should have a negative sign and a positive sign if the Totex number is negative (low RoRE case). This figure should not include an adjustment for the Totex cost sharing rate. This adjustment, if required, can be done in the financial model.    </t>
  </si>
  <si>
    <t>30, 47</t>
  </si>
  <si>
    <t>Water resources cost impact ~ High and Low RoRE case (pre tax adjustment) - calculated cell.</t>
  </si>
  <si>
    <t>31, 48</t>
  </si>
  <si>
    <t xml:space="preserve">Wastewater network plus total expenditure (Totex) impact: Scenario impact on annual Wastewater network plus expenditure (Totex). The sign conventions are that an outperformance against base Totex (high RoRE case) should be entered as a positive number, an underperformance (low RoRE case), should have a negative sign. The figure entered should be before the application of the Totex cost sharing rate i.e. the total gross impact of the scenario on Totex.  </t>
  </si>
  <si>
    <t>32, 49</t>
  </si>
  <si>
    <t xml:space="preserve">Uncertainty Mechanisms impact (Wastewater network plus): Scenario impact on the amount that is recovered under the proposed uncertainty mechanisms, such as notified items, change protocols, etc for Wastewater. The impact should be recorded in the year where the corresponding expenditure is recorded. The sign conventions should be opposite to those used in the Totex line. If the Totex number is positive (high RoRE case) then the impact of the uncertainty mechanism should have a negative sign and a positive sign if the Totex number is negative (low RoRE case).This figure should not include an adjustment for the Totex cost sharing rate. This adjustment, if required, can be done in the financial model.    </t>
  </si>
  <si>
    <t>33, 50</t>
  </si>
  <si>
    <t>Wastewater network plus cost impact ~ High and Low RoRE case (pre tax adjustment) - calculated cell.</t>
  </si>
  <si>
    <t>34, 51</t>
  </si>
  <si>
    <t xml:space="preserve">Bioresources total expenditure (Totex) impact: Scenario impact on annual bioresources water expenditure (Totex). The sign conventions are that an outperformance against base Totex (high RoRE case) should be entered as a positive number, an underperformance (low RoRE case) should have a negative sign.   </t>
  </si>
  <si>
    <t>35, 52</t>
  </si>
  <si>
    <t xml:space="preserve">Uncertainty Mechanisms impact (bioresources): Scenario impact on the amount that is recovered under the proposed uncertainty mechanisms, such as notified items, change protocols, etc for bioresources. The impact should be recorded in the year where the corresponding expenditure is recorded.  The sign conventions should be opposite to those used in the Totex line. If the Totex number is positive (high RoRE case) then the impact of the uncertainty mechanism should have a negative sign and a positive sign if the Totex number is negative (low RoRE case)    </t>
  </si>
  <si>
    <t>36, 53</t>
  </si>
  <si>
    <t>Bioresources cost impact ~ High and Low RoRE  (pre tax adjustment) - calculated cell.</t>
  </si>
  <si>
    <t>37, 54</t>
  </si>
  <si>
    <t xml:space="preserve">Dummy control expenditure ~ High and Low RoRE cases (pre tax adjustment) </t>
  </si>
  <si>
    <t>38, 55</t>
  </si>
  <si>
    <t>Uncertainty mechanisms impact (dummy control) ~ High and Low RoRE cases (pre tax adjustment)</t>
  </si>
  <si>
    <t>39, 56</t>
  </si>
  <si>
    <t>Dummy control cost impact ~ High and Low RoRE cases (pre tax adjustment) - calculated cell.</t>
  </si>
  <si>
    <t>Blocks E and F Residential retail for a high and low RORE case (pre tax adjustment)</t>
  </si>
  <si>
    <t>57, 60</t>
  </si>
  <si>
    <t>Residential retail cost impact: Scenario impact on total Residential retail costs. This should include both operating expenditure incurred and depreciation. Sign convention is the same as for Totex: outperformance is positive and underperformance negative.</t>
  </si>
  <si>
    <t>58, 61</t>
  </si>
  <si>
    <t xml:space="preserve">Uncertainty Mechanisms impact (Residential retail) Scenario impact on the amount that is recovered under the proposed uncertainty mechanisms, such as notified items, change protocols, etc for retail. The impact should be recorded in the year where the corresponding expenditure is recorded. The sign conventions should be opposite to those used in the Residential retail operating expendituire line. If the operating expenditure number is positive (high RoRE case) then the impact of the uncertainty mechanism should have a negative sign and a positive sign if the operating expenditure number is negative (low RoRE case).    </t>
  </si>
  <si>
    <t>59, 62</t>
  </si>
  <si>
    <t xml:space="preserve">Residential retail cost impact - calculated field </t>
  </si>
  <si>
    <t>Blocks G and H Business retail for a high and low RORE case (pre tax adjustment)</t>
  </si>
  <si>
    <t>63, 64</t>
  </si>
  <si>
    <t xml:space="preserve">Business retail cost impact. Scenario impact on Business retail costs. This should include both operating expenditure incurred and depreciation. Sign convention is the same as for Totex: outperformance is positive and underperformance negative. </t>
  </si>
  <si>
    <t>Blocks I and J ODI for a high and low RORE case (pre tax adjustment)</t>
  </si>
  <si>
    <t>65, 71</t>
  </si>
  <si>
    <t xml:space="preserve">Total water network plus outcome delivery incentives (ODI) impact excluding impact of C-MeX and D-MeX. The change in financial outperformance payments/underperformance penalties associated with the company's proposed ODIs water resulting from the scenario impact. The outperformance payments/underperformance penalties impact should be recorded in the year in which it is earned/incurred (rather than when it is paid). This line will be populated using a statistically suitable approach to aggregating the data entered by companies in the table App1 - see guidance document for further information. Outperformance payments should be entered as positive values and underperformance penalties as negative values. </t>
  </si>
  <si>
    <t>66, 72</t>
  </si>
  <si>
    <t xml:space="preserve">Total water resources network plus outcome delivery incentives (ODI) impact excluding impact of C-MeX and D-MeX. The change in financial outperformance payments/underperformance penalties associated with the company's proposed ODIs water resulting from the scenario impact. The outperformance payments/underperformance penalties impact should be recorded in the year in which it is earned/incurred (rather than when it is paid). This line will be populated using a statistically suitable approach to aggregating the data entered by companies in the table App1 - see guidance document for further information. Outperformance payments should be entered as positive values and underperformance penalties as negative values. </t>
  </si>
  <si>
    <t>67, 73</t>
  </si>
  <si>
    <t xml:space="preserve">Total wastewater network plus outcome delivery incentives (ODI) impact excluding impact of C-MeX and D-MeX. The change in financial outperformance payments/underperformance penalties associated with the company's proposed ODIs water resulting from the scenario impact. The outperformance payments/underperformance penalties impact should be recorded in the year in which it is earned/incurred (rather than when it is paid). This line will be populated using a statistically suitable approach to aggregating the data entered by companies in the table App1 - see guidance document for further information. Outperformance payments should be entered as positive values and underperformance penalties as negative values. </t>
  </si>
  <si>
    <t>68, 74</t>
  </si>
  <si>
    <t xml:space="preserve">Total bioresources network plus outcome delivery incentives (ODI) impact excluding impact of C-MeX and D-MeX. The change in financial outperformance payments/underperformance penalties associated with the company's proposed ODIs water resulting from the scenario impact. The outperformance payments/underperformance penalties impact should be recorded in the year in which it is earned/incurred (rather than when it is paid). This line will be populated using a statistically suitable approach to aggregating the data entered by companies in the table App1 - see guidance document for further information. Outperformance payments should be entered as positive values and underperformance penalties as negative values. </t>
  </si>
  <si>
    <t>69, 75</t>
  </si>
  <si>
    <t>Total dummy control outcome delivery incentives (ODI) impact excluding impact of C-MeX and D-MeX ~ High and Low RoRE cases (pre tax adjustment)</t>
  </si>
  <si>
    <t>70, 76</t>
  </si>
  <si>
    <t>Total residential retail outcome delivery incentives (ODI) impact excluding impact of C-MeX and D-MeX. The change in financial reward/penalty associated with the company's proposed ODIs resulting from the scenario impact. The reward/penalty impact should be recorded in the year in which it is earned/incurred (rather than when it is paid). Outperformance payments should be entered as positive values and underperformance penalties as negative values.</t>
  </si>
  <si>
    <t>Blocks K and L WaterworCX  for a high and low RORE case (pre tax adjustment)</t>
  </si>
  <si>
    <t>77, 80</t>
  </si>
  <si>
    <t xml:space="preserve">C-MeX impact: The change in the financial outperformance payment/underperformance penalty associated with the company's performance against the C-Mex (customer) measure due to the scenario impact. The outperformance payment/underperformance penalty should be recorded in the year in which it is earned/incurred rather than paid. Outperformance payments should be entered as positive values and underperformance penalties as negative values.  </t>
  </si>
  <si>
    <t>78, 81
79, 82</t>
  </si>
  <si>
    <t xml:space="preserve">D-MeX impact: The change in the financial outperformance payment/underperformance penalty associated with the company's performance against the D-Mex (Developer) measure due to the scenario impact. This is split into two parts: performance against network plus water and wastewater. The outperformance payment/underperformance penalty should be recorded in the year in which it is earned/incurred rather than paid. Outperformance payments should be entered as positive values and underperformance penalties as negative values.   </t>
  </si>
  <si>
    <t>Blocks M and N Financing performance ~ cost of new debt for a high and low RORE case (pre tax adjustment)</t>
  </si>
  <si>
    <t>83, 88</t>
  </si>
  <si>
    <t>Water network plus financing impact. The incremental interest expense incurred by the company net of the adjustment for the cost of debt indexation mechanism, calculated on a notional basis. The sign conventions are that an outperformance against base interest expense (high RoRE case) should be entered as a positive number, an underperformance (low RoRE case), should have a negative sign.</t>
  </si>
  <si>
    <t>84, 89</t>
  </si>
  <si>
    <t>Water resources financing impact. The incremental interest expense incurred by the company net of the adjustment for the cost of debt indexation mechanism, calculated on a notional basis. The sign conventions are that an outperformance against base interest expense (high RoRE case) should be entered as a positive number, an underperformance (low RoRE case), should have a negative sign.</t>
  </si>
  <si>
    <t>85, 90</t>
  </si>
  <si>
    <t>WasteWater network plus financing impact. The incremental interest expense incurred by the company net of the adjustment for the cost of debt indexation mechanism, calculated on a notional basis. The sign conventions are that an outperformance against base interest expense (high RoRE case) should be entered as a positive number, an underperformance (low RoRE case), should have a negative sign.</t>
  </si>
  <si>
    <t>86, 91</t>
  </si>
  <si>
    <t>Bioresources financing impact. The incremental interest expense incurred by the company net of adjustment for cost of debt indexation mechanism, calculated on a notional basis. The sign conventions are that an outperformance against base interest expense (high RoRE case) should be entered as a positive number, an underperformance (low RoRE case), should have a negative sign.</t>
  </si>
  <si>
    <t>87, 92</t>
  </si>
  <si>
    <t>Dummy control financing impact.</t>
  </si>
  <si>
    <t>Block O</t>
  </si>
  <si>
    <t>93, 94</t>
  </si>
  <si>
    <r>
      <t xml:space="preserve">Corporation tax and dummy control tax rates to be used to adjust pre tax figures in blocks A to N. Corporation tax copied from </t>
    </r>
    <r>
      <rPr>
        <sz val="10"/>
        <color rgb="FF0078C9"/>
        <rFont val="Arial"/>
        <family val="2"/>
      </rPr>
      <t>App29 line 88</t>
    </r>
    <r>
      <rPr>
        <sz val="10"/>
        <rFont val="Arial"/>
        <family val="2"/>
      </rPr>
      <t>.</t>
    </r>
  </si>
  <si>
    <t>App27 - PR14 reconciliation - financial outcome delivery incentives summary</t>
  </si>
  <si>
    <t>2015-16</t>
  </si>
  <si>
    <t>2016-17</t>
  </si>
  <si>
    <t>2017-18</t>
  </si>
  <si>
    <t>2018-19</t>
  </si>
  <si>
    <t>2019-20</t>
  </si>
  <si>
    <t>Total to be applied at PR19</t>
  </si>
  <si>
    <t>In-period ODI revenue adjustments by PR14 price control units (2012-13 prices)</t>
  </si>
  <si>
    <t>This line should equal line 21</t>
  </si>
  <si>
    <t>Net performance payment / (penalty) applied to revenue for in-period ODI adjustments ~ Wholesale water</t>
  </si>
  <si>
    <t>APP27001</t>
  </si>
  <si>
    <t>Net performance payment / (penalty) applied to revenue for in-period ODI adjustments ~ Wholesale wastewater</t>
  </si>
  <si>
    <t>APP27002</t>
  </si>
  <si>
    <t>Net performance payment / (penalty) applied to revenue for in-period ODI adjustments ~ Retail (household)</t>
  </si>
  <si>
    <t>APP27003</t>
  </si>
  <si>
    <t>Net performance payment / (penalty) applied to revenue for in-period ODI adjustments ~ Retail (non-household)</t>
  </si>
  <si>
    <t>APP27004</t>
  </si>
  <si>
    <t>Total net performance payment / (penalty) applied to revenue for in-period ODI adjustments ~ PR14 controls</t>
  </si>
  <si>
    <t>APP27005</t>
  </si>
  <si>
    <t>Calculated. Sum of lines 1 to 4</t>
  </si>
  <si>
    <t>Line 21 = Line 5</t>
  </si>
  <si>
    <t>End of period ODI revenue adjustments by PR14 price control units (2012-13 prices)</t>
  </si>
  <si>
    <t>This line should equal line 28</t>
  </si>
  <si>
    <t>Net performance payment / (penalty) applied to revenue for end of period ODI adjustments ~ Wholesale water</t>
  </si>
  <si>
    <t>APP27006</t>
  </si>
  <si>
    <t>Net performance payment / (penalty) applied to revenue for end of period ODI adjustments ~ Wholesale wastewater</t>
  </si>
  <si>
    <t>APP27007</t>
  </si>
  <si>
    <t>Net performance payment / (penalty) applied to revenue for end of period ODI adjustments ~ Retail (household)</t>
  </si>
  <si>
    <t>APP27008</t>
  </si>
  <si>
    <t>Net performance payment / (penalty) applied to revenue for end of period ODI adjustments ~ Retail (non-household)</t>
  </si>
  <si>
    <t>APP27009</t>
  </si>
  <si>
    <t>Total net performance payment / (penalty) applied to revenue for end of period ODI adjustments ~ PR14 controls</t>
  </si>
  <si>
    <t>APP27010</t>
  </si>
  <si>
    <t>Calculated. Sum of lines 6 to 9</t>
  </si>
  <si>
    <t>Line 28 = Line 10</t>
  </si>
  <si>
    <t>End of period ODI RCV adjustments by PR14 price control units (2012-13 prices)</t>
  </si>
  <si>
    <t>This line should equal line 33</t>
  </si>
  <si>
    <t>Net performance payment / (penalty) applied to RCV for end of period ODI adjustments ~ Wholesale water</t>
  </si>
  <si>
    <t>APP27011</t>
  </si>
  <si>
    <t>Net performance payment / (penalty) applied to RCV for end of period ODI adjustments ~ Wholesale wastewater</t>
  </si>
  <si>
    <t>APP27012</t>
  </si>
  <si>
    <t>Net performance payment / (penalty) applied to RCV for end of period ODI adjustments ~ Thames Tideway</t>
  </si>
  <si>
    <t>APP27013</t>
  </si>
  <si>
    <t>Total net performance payment / (penalty) applied to RCV for end of period ODI adjustments ~ PR14 controls</t>
  </si>
  <si>
    <t>APP27014</t>
  </si>
  <si>
    <t>Calculated. Sum of lines 11 to 13</t>
  </si>
  <si>
    <t>Line 33 = Line 14</t>
  </si>
  <si>
    <t>In-period ODI revenue adjustments allocated to PR19 price controls (2012-13 prices)</t>
  </si>
  <si>
    <t>This line should equal line 5</t>
  </si>
  <si>
    <t>Net performance payment / (penalty) applied to revenue for in-period ODI adjustments ~ Water resources</t>
  </si>
  <si>
    <t>APP27015</t>
  </si>
  <si>
    <t>Net performance payment / (penalty) applied to revenue for in-period ODI adjustments ~ Water network plus</t>
  </si>
  <si>
    <t>APP27016</t>
  </si>
  <si>
    <t>Net performance payment / (penalty) applied to revenue for in-period ODI adjustments ~ Wastewater network plus</t>
  </si>
  <si>
    <t>APP27017</t>
  </si>
  <si>
    <t>Net performance payment / (penalty) applied to revenue for in-period ODI adjustments ~ Bioresources</t>
  </si>
  <si>
    <t>APP27018</t>
  </si>
  <si>
    <t>Net performance payment / (penalty) applied to revenue for in-period ODI adjustments ~ Residential retail</t>
  </si>
  <si>
    <t>APP27019</t>
  </si>
  <si>
    <t>Net performance payment / (penalty) applied to revenue for in-period ODI adjustments ~ Business retail</t>
  </si>
  <si>
    <t>APP27020</t>
  </si>
  <si>
    <t>Total net performance payment / (penalty) applied to revenue for in-period ODI adjustments ~ PR19 controls</t>
  </si>
  <si>
    <t>APP27021</t>
  </si>
  <si>
    <t>Calculated. Sum of lines 15 to 20</t>
  </si>
  <si>
    <t>End of period ODI revenue adjustments allocated to PR19 price controls (2012-13 prices)</t>
  </si>
  <si>
    <t>This line should equal line 10</t>
  </si>
  <si>
    <t>Net performance payment / (penalty) applied to revenue for end of period ODI adjustments ~ Water resources</t>
  </si>
  <si>
    <t>APP27022</t>
  </si>
  <si>
    <t>Net performance payment / (penalty) applied to revenue for end of period ODI adjustments ~ Water network plus</t>
  </si>
  <si>
    <t>APP27023</t>
  </si>
  <si>
    <t>Net performance payment / (penalty) applied to revenue for end of period ODI adjustments ~ Wastewater network plus</t>
  </si>
  <si>
    <t>APP27024</t>
  </si>
  <si>
    <t>Net performance payment / (penalty) applied to revenue for end of period ODI adjustments ~ Bioresources</t>
  </si>
  <si>
    <t>APP27025</t>
  </si>
  <si>
    <t>Net performance payment / (penalty) applied to revenue for end of period ODI adjustments ~ Residential retail</t>
  </si>
  <si>
    <t>APP27026</t>
  </si>
  <si>
    <t>Net performance payment / (penalty) applied to revenue for end of period ODI adjustments ~ Business retail</t>
  </si>
  <si>
    <t>APP27027</t>
  </si>
  <si>
    <t>Total net performance payment / (penalty) applied to revenue for end of period ODI adjustments ~ PR19 controls</t>
  </si>
  <si>
    <t>APP27028</t>
  </si>
  <si>
    <t>Calculated. Sum of lines 22 to 27</t>
  </si>
  <si>
    <t>End of period ODI RCV adjustments allocated to PR19 price controls (2012-13 prices)</t>
  </si>
  <si>
    <t>This line should equal line 14</t>
  </si>
  <si>
    <t>Net performance payment / (penalty) applied to RCV for end of period ODI adjustments ~ Water resources</t>
  </si>
  <si>
    <t>APP27029</t>
  </si>
  <si>
    <t>Net performance payment / (penalty) applied to RCV for end of period ODI adjustments ~ Water network plus</t>
  </si>
  <si>
    <t>APP27030</t>
  </si>
  <si>
    <t>Net performance payment / (penalty) applied to RCV for end of period ODI adjustments ~ Wastewater network plus</t>
  </si>
  <si>
    <t>APP27031</t>
  </si>
  <si>
    <t>APP27032</t>
  </si>
  <si>
    <t>Total net performance payment / (penalty) applied to RCV for end of period ODI adjustments ~ PR19 controls</t>
  </si>
  <si>
    <t>APP27033</t>
  </si>
  <si>
    <t>Calculated. Sum of lines 29 to 32</t>
  </si>
  <si>
    <t>In-period ODI revenue adjustments input to PR19 financial model (2017-18 prices)</t>
  </si>
  <si>
    <t>ODI in~period revenue adjustment ~ Water resources at 2017~18 FYA CPIH deflated price base</t>
  </si>
  <si>
    <t>APP27034</t>
  </si>
  <si>
    <t>Output item from revenue adjustments feeder model.</t>
  </si>
  <si>
    <t>ODI in~period revenue adjustment ~ Water network plus at 2017~18 FYA CPIH deflated price base</t>
  </si>
  <si>
    <t>APP27035</t>
  </si>
  <si>
    <t>ODI in~period revenue adjustment ~ Wastewater network plus at 2017~18 FYA CPIH deflated price base</t>
  </si>
  <si>
    <t>APP27036</t>
  </si>
  <si>
    <t>ODI in~period revenue adjustment ~ Bioresources at 2017~18 FYA CPIH deflated price base</t>
  </si>
  <si>
    <t>APP27037</t>
  </si>
  <si>
    <t>ODI in~period revenue adjustment ~ Residential retail at 2017~18 FYA CPIH deflated price base</t>
  </si>
  <si>
    <t>APP27038</t>
  </si>
  <si>
    <t>ODI in~period revenue adjustment ~ Business retail at 2017~18 FYA CPIH deflated price base</t>
  </si>
  <si>
    <t>APP27039</t>
  </si>
  <si>
    <t>ODI in~period revenue adjustment ~ Total net revenue adjustment at 2017~18 FYA CPIH deflated price base</t>
  </si>
  <si>
    <t>APP27040</t>
  </si>
  <si>
    <t>Calculated. Sum of lines 34 to 39</t>
  </si>
  <si>
    <t>End of period ODI revenue adjustments input to PR19 financial model (2017-18 prices)</t>
  </si>
  <si>
    <t>ODI end of period revenue adjustment ~ Water resources at 2017~18 FYA CPIH deflated price base</t>
  </si>
  <si>
    <t>APP27041</t>
  </si>
  <si>
    <t>ODI end of period revenue adjustment ~ Water network plus at 2017~18 FYA CPIH deflated price base</t>
  </si>
  <si>
    <t>APP27042</t>
  </si>
  <si>
    <t>ODI end of period revenue adjustment ~ Wastewater network plus at 2017~18 FYA CPIH deflated price base</t>
  </si>
  <si>
    <t>APP27043</t>
  </si>
  <si>
    <t>ODI end of period revenue adjustment ~ Bioresources at 2017~18 FYA CPIH deflated price base</t>
  </si>
  <si>
    <t>APP27044</t>
  </si>
  <si>
    <t>ODI end of period revenue adjustment ~ Residential retail at 2017~18 FYA CPIH deflated price base</t>
  </si>
  <si>
    <t>APP27045</t>
  </si>
  <si>
    <t>ODI end of period revenue adjustment ~ Business retail at 2017~18 FYA CPIH deflated price base</t>
  </si>
  <si>
    <t>APP27046</t>
  </si>
  <si>
    <t>ODI end of period revenue adjustment ~ Total net revenue adjustment at 2017~18 FYA CPIH deflated price base</t>
  </si>
  <si>
    <t>APP27047</t>
  </si>
  <si>
    <t>Calculated. Sum of lines 41 to 46</t>
  </si>
  <si>
    <t>End of period ODI RCV adjustments input to PR19 financial model (2017-18 prices)</t>
  </si>
  <si>
    <t>ODI end of period RCV adjustment ~ Water resources at 2017~18 FYA CPIH deflated price base</t>
  </si>
  <si>
    <t>APP27048</t>
  </si>
  <si>
    <t>Output item from RCV adjustments feeder model.</t>
  </si>
  <si>
    <t>ODI end of period RCV adjustment ~ Water network plus at 2017~18 FYA CPIH deflated price base</t>
  </si>
  <si>
    <t>APP27049</t>
  </si>
  <si>
    <t>ODI end of period RCV adjustment ~ Wastewater network plus at 2017~18 FYA CPIH deflated price base</t>
  </si>
  <si>
    <t>APP27050</t>
  </si>
  <si>
    <t>ODI end of period RCV adjustment ~ Thames Tideway at 2017~18 FYA CPIH deflated price base</t>
  </si>
  <si>
    <t>APP27051</t>
  </si>
  <si>
    <t>ODI end of period RCV adjustment ~ Total net adjustment at 2017~18 FYA CPIH deflated price base</t>
  </si>
  <si>
    <t>APP27052</t>
  </si>
  <si>
    <t>Calculated. Sum of lines 48 to 51</t>
  </si>
  <si>
    <t>App27 guidance</t>
  </si>
  <si>
    <t>Companies should enter a summary of the financial adjustments arising from the actual and forecast performance levels as calculated under the PR14 reconciliation rulebook methodology.
The table includes both in-period and end-of-period adjustments with a breakdown by PR14 price control element and a breakdown by the proposed allocation to the PR19 price controls. For end-of-period ODIs companies should show how they accrue year by year, where appropriate, and confirm, in the "total to be applied at PR19" column, the adjustments they want to make to the various PR19 price controls.
Blocks A to F are in 2012-13 prices.
Blocks A to C show the total amounts relating to each of the PR14 price control elements (see table App5 column D).
Blocks D to F show the amounts allocated to the PR19 price controls. As set out in chapter 12, we will apply revenue adjustments to the network plus control except where an ODI is wholly aligned to water resources, bioresources or retail. RCV adjustments for water will be applied to the network plus control except where an ODI is wholly aligned to water resources. RCV adjustments for wastewater will be applied in full to wastewater network plus.
The “total to be applied at PR19” column in blocks D to E are inputs to the revenue adjustments feeder model and the “total to be applied at PR19” of block F are inputs to the RCV adjustments feeder model.
Blocks G to I are in 2017-18 prices. These are outputs from the revenue adjustments feeder model and RCV adjustments feeder model.
Block A
In relation to the in-period ODIs for the three companies with in-period ODIs in 2015-20, those three companies should complete the in-period ODI blocks with the actual amounts determined by Ofwat in December 2016 (for 2015-16) and December 2017 (for 2016-17) for each price control. Companies should also include forecasts for 2017-18, 2018-19 and 2019-20. However when completing the “total to be applied at PR19” column companies should be careful to ensure they only enter the amount they want to claim for PR19. We will carry out in-period ODI determinations in December 2018 and December 2020 where some of the forecast ODI payments will be determined.
For all companies we expect Table App27 to be consistent with the information submitted in Tables App5 and App6. If this is not the case a company must provide a full explanation.</t>
  </si>
  <si>
    <t>WS1 - Wholesale water operating and capital expenditure by business unit</t>
  </si>
  <si>
    <t>Item references</t>
  </si>
  <si>
    <t>For the 12 months ended 31 March 2018</t>
  </si>
  <si>
    <t>For the 12 months ended 31 March 2019</t>
  </si>
  <si>
    <t>For the 12 months ended 31 March 2020</t>
  </si>
  <si>
    <t>For the 12 months ended 31 March 2021</t>
  </si>
  <si>
    <t>For the 12 months ended 31 March 2022</t>
  </si>
  <si>
    <t>For the 12 months ended 31 March 2023</t>
  </si>
  <si>
    <t>For the 12 months ended 31 March 2024</t>
  </si>
  <si>
    <t>For the 12 months ended 31 March 2025</t>
  </si>
  <si>
    <t>For the 12 months ended 31 March 20XX</t>
  </si>
  <si>
    <t>Water resources</t>
  </si>
  <si>
    <t>Raw water distribution</t>
  </si>
  <si>
    <t>Water treatment</t>
  </si>
  <si>
    <t>Treated water distribution</t>
  </si>
  <si>
    <t>Please include a description in column C if adding an atypical expenditure</t>
  </si>
  <si>
    <t>Line 3 should equal the sum of lines 6 to 9 (Service Charges) in WS5.</t>
  </si>
  <si>
    <t>Power in Line 1 should be equal to Power reported in Line 1, WR2.</t>
  </si>
  <si>
    <t>Outturn (nominal)</t>
  </si>
  <si>
    <t>Outturn (nominal), 2017-18 FYA (CPIH deflated)</t>
  </si>
  <si>
    <t>Line 10 should equal the sum of lines 4 and 14 in WS8.</t>
  </si>
  <si>
    <t>Sum of lines 14-16 should equal line 39 in WS2 (Total water enhancement capital expenditure )</t>
  </si>
  <si>
    <t>Operating expenditure (excluding Atypical expenditure)</t>
  </si>
  <si>
    <t>Data in section D should be numerical (£m)</t>
  </si>
  <si>
    <t>Power</t>
  </si>
  <si>
    <t>See item</t>
  </si>
  <si>
    <t>Power should be equal to Power reported in WR2.</t>
  </si>
  <si>
    <t>WS1001WR</t>
  </si>
  <si>
    <t>WS1001RWD</t>
  </si>
  <si>
    <t>WS1001WT</t>
  </si>
  <si>
    <t>WS1001TWD</t>
  </si>
  <si>
    <t>WS1001CAW</t>
  </si>
  <si>
    <t>Income treated as negative expenditure</t>
  </si>
  <si>
    <t>references</t>
  </si>
  <si>
    <t>WS1002WR</t>
  </si>
  <si>
    <t>WS1002RWD</t>
  </si>
  <si>
    <t>WS1002WT</t>
  </si>
  <si>
    <t>WS1002TWD</t>
  </si>
  <si>
    <t>WS1002CAW</t>
  </si>
  <si>
    <t>Abstraction Charges / Discharge consent</t>
  </si>
  <si>
    <t>in columns</t>
  </si>
  <si>
    <t>Value in line 3 should equal the sum of lines 6 to 9 (Service Charges) in WS5.</t>
  </si>
  <si>
    <t>WS1003WR</t>
  </si>
  <si>
    <t>WS1003RWD</t>
  </si>
  <si>
    <t>WS1003WT</t>
  </si>
  <si>
    <t>WS1003TWD</t>
  </si>
  <si>
    <t>WS1003CAW</t>
  </si>
  <si>
    <t>Bulk supply</t>
  </si>
  <si>
    <t>BB to BJ</t>
  </si>
  <si>
    <t>WS1004WR</t>
  </si>
  <si>
    <t>WS1004RWD</t>
  </si>
  <si>
    <t>WS1004WT</t>
  </si>
  <si>
    <t>WS1004TWD</t>
  </si>
  <si>
    <t>WS1004CAW</t>
  </si>
  <si>
    <t>Other operating expenditure</t>
  </si>
  <si>
    <t>~ Renewals expensed in year (Infrastructure)</t>
  </si>
  <si>
    <t>WS1005WR</t>
  </si>
  <si>
    <t>WS1005RWD</t>
  </si>
  <si>
    <t>WS1005WT</t>
  </si>
  <si>
    <t>WS1005TWD</t>
  </si>
  <si>
    <t>WS1005CAW</t>
  </si>
  <si>
    <t>~ Renewals expensed in year (Non-Infrastructure)</t>
  </si>
  <si>
    <t>WS1006WR</t>
  </si>
  <si>
    <t>WS1006RWD</t>
  </si>
  <si>
    <t>WS1006WT</t>
  </si>
  <si>
    <t>WS1006TWD</t>
  </si>
  <si>
    <t>WS1006CAW</t>
  </si>
  <si>
    <t>~ Other operating expenditure excluding renewals</t>
  </si>
  <si>
    <t>WS1007WR</t>
  </si>
  <si>
    <t>WS1007RWD</t>
  </si>
  <si>
    <t>WS1007WT</t>
  </si>
  <si>
    <t>WS1007TWD</t>
  </si>
  <si>
    <t>WS1007CAW</t>
  </si>
  <si>
    <t>Local authority and Cumulo rates</t>
  </si>
  <si>
    <t>WS1008WR</t>
  </si>
  <si>
    <t>WS1008RWD</t>
  </si>
  <si>
    <t>WS1008WT</t>
  </si>
  <si>
    <t>WS1008TWD</t>
  </si>
  <si>
    <t>WS1008CAW</t>
  </si>
  <si>
    <t>Total operating expenditure excluding third party services</t>
  </si>
  <si>
    <t>Sum of lines 1 to 8</t>
  </si>
  <si>
    <t>WS1009WR</t>
  </si>
  <si>
    <t>WS1009RWD</t>
  </si>
  <si>
    <t>WS1009WT</t>
  </si>
  <si>
    <t>WS1009TWD</t>
  </si>
  <si>
    <t>WS1009CAW</t>
  </si>
  <si>
    <t>Third party services</t>
  </si>
  <si>
    <t>Value in line 10 should equal the sum of lines 4 and 14 in WS8.</t>
  </si>
  <si>
    <t>WS1010WR</t>
  </si>
  <si>
    <t>WS1010RWD</t>
  </si>
  <si>
    <t>WS1010WT</t>
  </si>
  <si>
    <t>WS1010TWD</t>
  </si>
  <si>
    <t>WS1010CAW</t>
  </si>
  <si>
    <t>Total operating expenditure</t>
  </si>
  <si>
    <t>Sum of lines 9 and 10.</t>
  </si>
  <si>
    <t>WS1011WR</t>
  </si>
  <si>
    <t>WS1011RWD</t>
  </si>
  <si>
    <t>WS1011WT</t>
  </si>
  <si>
    <t>WS1011TWD</t>
  </si>
  <si>
    <t>WS1011CAW</t>
  </si>
  <si>
    <t>Capital Expenditure (excluding Atypical expenditure)</t>
  </si>
  <si>
    <t>Maintaining the long term capability of the assets ~ infra</t>
  </si>
  <si>
    <t>WS1012WR</t>
  </si>
  <si>
    <t>WS1012RWD</t>
  </si>
  <si>
    <t>WS1012WT</t>
  </si>
  <si>
    <t>WS1012TWD</t>
  </si>
  <si>
    <t>WS1012CAW</t>
  </si>
  <si>
    <t>Maintaining the long term capability of the assets ~ non-infra</t>
  </si>
  <si>
    <t>WS1013WR</t>
  </si>
  <si>
    <t>WS1013RWD</t>
  </si>
  <si>
    <t>WS1013WT</t>
  </si>
  <si>
    <t>WS1013TWD</t>
  </si>
  <si>
    <t>WS1013CAW</t>
  </si>
  <si>
    <t>Other capital expenditure ~ infra</t>
  </si>
  <si>
    <t>WS1014WR</t>
  </si>
  <si>
    <t>WS1014RWD</t>
  </si>
  <si>
    <t>WS1014WT</t>
  </si>
  <si>
    <t>WS1014TWD</t>
  </si>
  <si>
    <t>WS1014CAW</t>
  </si>
  <si>
    <t>Other capital expenditure ~ non-infra</t>
  </si>
  <si>
    <t>WS1015WR</t>
  </si>
  <si>
    <t>WS1015RWD</t>
  </si>
  <si>
    <t>WS1015WT</t>
  </si>
  <si>
    <t>WS1015TWD</t>
  </si>
  <si>
    <t>WS1015CAW</t>
  </si>
  <si>
    <t>Infrastructure network reinforcement</t>
  </si>
  <si>
    <t>WS1016WR</t>
  </si>
  <si>
    <t>WS1016RWD</t>
  </si>
  <si>
    <t>WS1016WT</t>
  </si>
  <si>
    <t>WS1016TWD</t>
  </si>
  <si>
    <t>WS1016CAW</t>
  </si>
  <si>
    <t>Total gross capital expenditure excluding third party services</t>
  </si>
  <si>
    <t>Sum of lines 12 to 16.</t>
  </si>
  <si>
    <t>WS1017WR</t>
  </si>
  <si>
    <t>WS1017RWD</t>
  </si>
  <si>
    <t>WS1017WT</t>
  </si>
  <si>
    <t>WS1017TWD</t>
  </si>
  <si>
    <t>WS1017CAW</t>
  </si>
  <si>
    <t>WS1018WR</t>
  </si>
  <si>
    <t>WS1018RWD</t>
  </si>
  <si>
    <t>WS1018WT</t>
  </si>
  <si>
    <t>WS1018TWD</t>
  </si>
  <si>
    <t>WS1018CAW</t>
  </si>
  <si>
    <t>Total gross capital expenditure</t>
  </si>
  <si>
    <t>Sum of lines 17 and 18.</t>
  </si>
  <si>
    <t>WS1019WR</t>
  </si>
  <si>
    <t>WS1019RWD</t>
  </si>
  <si>
    <t>WS1019WT</t>
  </si>
  <si>
    <t>WS1019TWD</t>
  </si>
  <si>
    <t>WS1019CAW</t>
  </si>
  <si>
    <t>Totex</t>
  </si>
  <si>
    <t>Grants and contributions ~ operating expenditure</t>
  </si>
  <si>
    <t>WS1025WR</t>
  </si>
  <si>
    <t>WS1025RWD</t>
  </si>
  <si>
    <t>WS1025WT</t>
  </si>
  <si>
    <t>WS1025TWD</t>
  </si>
  <si>
    <t>WS1025CAW</t>
  </si>
  <si>
    <t>Grants and contributions ~ capital expenditure</t>
  </si>
  <si>
    <t>WS1026WR</t>
  </si>
  <si>
    <t>WS1026RWD</t>
  </si>
  <si>
    <t>WS1026WT</t>
  </si>
  <si>
    <t>WS1026TWD</t>
  </si>
  <si>
    <t>WS1026CAW</t>
  </si>
  <si>
    <t>Sum of lines 11 and 19 minus line 20 minues line 21.</t>
  </si>
  <si>
    <t>WS1021WR</t>
  </si>
  <si>
    <t>WS1021RWD</t>
  </si>
  <si>
    <t>WS1021WT</t>
  </si>
  <si>
    <t>WS1021TWD</t>
  </si>
  <si>
    <t>WS1021CAW</t>
  </si>
  <si>
    <t>Cash Expenditure (excluding Atypical expenditure)</t>
  </si>
  <si>
    <t>Pension deficit recovery payments</t>
  </si>
  <si>
    <t>WS1022WR</t>
  </si>
  <si>
    <t>WS1022RWD</t>
  </si>
  <si>
    <t>WS1022WT</t>
  </si>
  <si>
    <t>WS1022TWD</t>
  </si>
  <si>
    <t>WS1022CAW</t>
  </si>
  <si>
    <t>Other cash items</t>
  </si>
  <si>
    <t>WS1023WR</t>
  </si>
  <si>
    <t>WS1023RWD</t>
  </si>
  <si>
    <t>WS1023WT</t>
  </si>
  <si>
    <t>WS1023TWD</t>
  </si>
  <si>
    <t>WS1023CAW</t>
  </si>
  <si>
    <t>Totex including cash items</t>
  </si>
  <si>
    <t>Sum of lines 22, 23 and 24.</t>
  </si>
  <si>
    <t>WS1024WR</t>
  </si>
  <si>
    <t>WS1024RWD</t>
  </si>
  <si>
    <t>WS1024WT</t>
  </si>
  <si>
    <t>WS1024TWD</t>
  </si>
  <si>
    <t>WS1024CAW</t>
  </si>
  <si>
    <t>Atypical expenditure</t>
  </si>
  <si>
    <t>Item 1</t>
  </si>
  <si>
    <t>If data is entered in section D, the Item Description in column C cannot be left blank.</t>
  </si>
  <si>
    <t>BP3357001</t>
  </si>
  <si>
    <t>BP3357001WR</t>
  </si>
  <si>
    <t>BP3357001RWD</t>
  </si>
  <si>
    <t>BP3357001WT</t>
  </si>
  <si>
    <t>BP3357001TWD</t>
  </si>
  <si>
    <t>BP3357001CAW</t>
  </si>
  <si>
    <t>Item 2</t>
  </si>
  <si>
    <t>BP3357002</t>
  </si>
  <si>
    <t>BP3357002WR</t>
  </si>
  <si>
    <t>BP3357002RWD</t>
  </si>
  <si>
    <t>BP3357002WT</t>
  </si>
  <si>
    <t>BP3357002TWD</t>
  </si>
  <si>
    <t>BP3357002CAW</t>
  </si>
  <si>
    <t>Item 3</t>
  </si>
  <si>
    <t>BP3357003</t>
  </si>
  <si>
    <t>BP3357003WR</t>
  </si>
  <si>
    <t>BP3357003RWD</t>
  </si>
  <si>
    <t>BP3357003WT</t>
  </si>
  <si>
    <t>BP3357003TWD</t>
  </si>
  <si>
    <t>BP3357003CAW</t>
  </si>
  <si>
    <t>Item 4</t>
  </si>
  <si>
    <t>BP3357004</t>
  </si>
  <si>
    <t>BP3357004WR</t>
  </si>
  <si>
    <t>BP3357004RWD</t>
  </si>
  <si>
    <t>BP3357004WT</t>
  </si>
  <si>
    <t>BP3357004TWD</t>
  </si>
  <si>
    <t>BP3357004CAW</t>
  </si>
  <si>
    <t>Item 5</t>
  </si>
  <si>
    <t>BP3357005</t>
  </si>
  <si>
    <t>BP3357005WR</t>
  </si>
  <si>
    <t>BP3357005RWD</t>
  </si>
  <si>
    <t>BP3357005WT</t>
  </si>
  <si>
    <t>BP3357005TWD</t>
  </si>
  <si>
    <t>BP3357005CAW</t>
  </si>
  <si>
    <t>Item 6</t>
  </si>
  <si>
    <t>BP3357006</t>
  </si>
  <si>
    <t>BP3357006WR</t>
  </si>
  <si>
    <t>BP3357006RWD</t>
  </si>
  <si>
    <t>BP3357006WT</t>
  </si>
  <si>
    <t>BP3357006TWD</t>
  </si>
  <si>
    <t>BP3357006CAW</t>
  </si>
  <si>
    <t>Item 7</t>
  </si>
  <si>
    <t>BP3357007</t>
  </si>
  <si>
    <t>BP3357007WR</t>
  </si>
  <si>
    <t>BP3357007RWD</t>
  </si>
  <si>
    <t>BP3357007WT</t>
  </si>
  <si>
    <t>BP3357007TWD</t>
  </si>
  <si>
    <t>BP3357007CAW</t>
  </si>
  <si>
    <t>Item 8</t>
  </si>
  <si>
    <t>BP3357008</t>
  </si>
  <si>
    <t>BP3357008WR</t>
  </si>
  <si>
    <t>BP3357008RWD</t>
  </si>
  <si>
    <t>BP3357008WT</t>
  </si>
  <si>
    <t>BP3357008TWD</t>
  </si>
  <si>
    <t>BP3357008CAW</t>
  </si>
  <si>
    <t>Item 9</t>
  </si>
  <si>
    <t>BP3357009</t>
  </si>
  <si>
    <t>BP3357009WR</t>
  </si>
  <si>
    <t>BP3357009RWD</t>
  </si>
  <si>
    <t>BP3357009WT</t>
  </si>
  <si>
    <t>BP3357009TWD</t>
  </si>
  <si>
    <t>BP3357009CAW</t>
  </si>
  <si>
    <t>Item 10</t>
  </si>
  <si>
    <t>BP3357010</t>
  </si>
  <si>
    <t>BP3357010WR</t>
  </si>
  <si>
    <t>BP3357010RWD</t>
  </si>
  <si>
    <t>BP3357010WT</t>
  </si>
  <si>
    <t>BP3357010TWD</t>
  </si>
  <si>
    <t>BP3357010CAW</t>
  </si>
  <si>
    <t>Total atypical expenditure</t>
  </si>
  <si>
    <t>Sum of lines 26 to 35</t>
  </si>
  <si>
    <t>BP3357020WR</t>
  </si>
  <si>
    <t>BP3357020RWD</t>
  </si>
  <si>
    <t>BP3357020WT</t>
  </si>
  <si>
    <t>BP3357020TWD</t>
  </si>
  <si>
    <t>BP3357020CAW</t>
  </si>
  <si>
    <t xml:space="preserve">Total expenditure </t>
  </si>
  <si>
    <t>Water totex including cash items and atypical expenditure</t>
  </si>
  <si>
    <t>Sum of lines 25 and 36.</t>
  </si>
  <si>
    <t>Total expenditure</t>
  </si>
  <si>
    <t>W3026TEWR</t>
  </si>
  <si>
    <t>W3026TERWD</t>
  </si>
  <si>
    <t>W3026TEWT</t>
  </si>
  <si>
    <t>W3026TETWD</t>
  </si>
  <si>
    <t>W3026TECAW</t>
  </si>
  <si>
    <t>WS1 guidance and line definitions</t>
  </si>
  <si>
    <r>
      <t xml:space="preserve">This table identifies totex by business unit and atypical expenditure </t>
    </r>
    <r>
      <rPr>
        <sz val="10"/>
        <color rgb="FF0078C9"/>
        <rFont val="Franklin Gothic Demi"/>
        <family val="2"/>
      </rPr>
      <t>and reflects table 1 of the 2017 Cost Assessment submission</t>
    </r>
    <r>
      <rPr>
        <sz val="10"/>
        <rFont val="Arial"/>
        <family val="2"/>
      </rPr>
      <t>. It is also closely associated with pro forma 4D and 4J in the APR (as per RAG4)
Forecasts of capital expenditure for 2020-25 in this table should include the company’s proposed transition expenditure in 2019-20 to ensure consistency with the 2020-25 totex forecasts in other tables in the business plan. Forecasts of capital expenditure in 2019-20 in this table should exclude the company’s proposed transition expenditure as this is reported seperately in WS10.</t>
    </r>
  </si>
  <si>
    <t>Block A</t>
  </si>
  <si>
    <t>All energy costs, including the climate change levy and the carbon reduction commitment.  Any cost savings from power generated internally should be netted off these costs.</t>
  </si>
  <si>
    <t xml:space="preserve">Income received from sales which are external to the appointed business and which directly relate to the water processes. It should be input as a negative number. This will include: 
- Electricity sales from sources such as Hydro, PV, and wind to external parties.
- Electricity sales from back-up generators under the National Grid ‘STOR’.
- Renewables Obligation Certificates (ROCs) and payments made under the non-domestic RHI and Feed-in Tariff schemes. 
</t>
  </si>
  <si>
    <t xml:space="preserve">Total cost of service charges (abstraction licences and permits to discharge)  by the Environment Agency or Canal and River Trust.
Assuming no atypicals, please ensure total equals WS5 sum of lines 6 to 9. </t>
  </si>
  <si>
    <t>Total payments for bulk imports. If a supply is a shared supply and is jointly owned, the costs associated with it should not be reported here but in the appropriate cost line.</t>
  </si>
  <si>
    <t>Infrastructure Renewals which are expensed rather than capitalised in statutory accounts</t>
  </si>
  <si>
    <t>Non Infrastructure Renewals which are expensed rather than capitalised in statutory accounts</t>
  </si>
  <si>
    <t xml:space="preserve">Any other operating costs (ie. excluding interest, taxation and LA rates). </t>
  </si>
  <si>
    <t>The cost of local authority rates. This should include both the local authority rates and cumulo rates</t>
  </si>
  <si>
    <r>
      <t xml:space="preserve">Total operating costs excluding third party services.   The sum of </t>
    </r>
    <r>
      <rPr>
        <sz val="10"/>
        <color rgb="FF0078C9"/>
        <rFont val="Arial"/>
        <family val="2"/>
      </rPr>
      <t>WS1 lines 1 to 8</t>
    </r>
    <r>
      <rPr>
        <sz val="10"/>
        <rFont val="Arial"/>
        <family val="2"/>
      </rPr>
      <t>.</t>
    </r>
  </si>
  <si>
    <t>Operating expenditure for providing third party services. See appendix 1 of RAG 4</t>
  </si>
  <si>
    <r>
      <t xml:space="preserve">Total operating expenditure for the wholesale business only within each business category. The sum of </t>
    </r>
    <r>
      <rPr>
        <sz val="10"/>
        <color rgb="FF0078C9"/>
        <rFont val="Arial"/>
        <family val="2"/>
      </rPr>
      <t>WS1 lines 9 and 10.</t>
    </r>
  </si>
  <si>
    <t>Block B</t>
  </si>
  <si>
    <t>Capital expenditure on infrastructure assets excluding third party capex to maintain the long term capability of assets and to deliver base levels of service.   Where projects have drivers both of enhancement and capital maintenance, companies should apply a method of proportional allocation to allocate costs between enhancement and capital maintenance</t>
  </si>
  <si>
    <t>Capital expenditure on non-infrastructure assets excluding third party capex to maintain the long term capability of assets and to deliver base levels of service.   Where projects have drivers both of enhancement and capital maintenance, companies should apply a method of proportional allocation to allocate costs between enhancement and capital maintenance.</t>
  </si>
  <si>
    <r>
      <t xml:space="preserve">Any capital expenditure on infrastructure assets other than defined in </t>
    </r>
    <r>
      <rPr>
        <sz val="10"/>
        <color rgb="FF0078C9"/>
        <rFont val="Arial"/>
        <family val="2"/>
      </rPr>
      <t>WS1 line 12</t>
    </r>
    <r>
      <rPr>
        <sz val="10"/>
        <rFont val="Arial"/>
        <family val="2"/>
      </rPr>
      <t xml:space="preserve"> excluding third party capex.</t>
    </r>
  </si>
  <si>
    <r>
      <t xml:space="preserve">Any capital expenditure on non-infrastructure assets other than defined in </t>
    </r>
    <r>
      <rPr>
        <sz val="10"/>
        <color rgb="FF0078C9"/>
        <rFont val="Arial"/>
        <family val="2"/>
      </rPr>
      <t>WS1 line 13</t>
    </r>
    <r>
      <rPr>
        <sz val="10"/>
        <rFont val="Arial"/>
        <family val="2"/>
      </rPr>
      <t xml:space="preserve"> excluding third party capex.</t>
    </r>
  </si>
  <si>
    <t>Infrastructure network reinforcement  - A water or sewerage undertaker’s capital expenditure for the provision of new infrastructure network assets or enhanced capacity in existing infrastructure network assets such as water mains, tanks, service reservoirs, sewers and pumping stations, in consequence of new connections and/or new developments. This expenditure relates solely to network reinforcement works that are needed on a water or sewerage undertaker’s existing network assets beyond the nearest practicable point where the connection to the water or sewerage undertaker’s network has, or will been made.  Capital Expenditure in this line should be the same categories of expenditure that was used to calculate a water or sewage undertakers infrastructure charges.</t>
  </si>
  <si>
    <r>
      <t xml:space="preserve">Total gross capital expenditure excluding third party services -  the sum of </t>
    </r>
    <r>
      <rPr>
        <sz val="10"/>
        <color rgb="FF0078C9"/>
        <rFont val="Arial"/>
        <family val="2"/>
      </rPr>
      <t>WS1 lines 12 to 16</t>
    </r>
    <r>
      <rPr>
        <sz val="10"/>
        <rFont val="Arial"/>
        <family val="2"/>
      </rPr>
      <t>.</t>
    </r>
  </si>
  <si>
    <t xml:space="preserve">Capital expenditure for providing third party services. </t>
  </si>
  <si>
    <r>
      <t xml:space="preserve">The sum of </t>
    </r>
    <r>
      <rPr>
        <sz val="10"/>
        <color rgb="FF0078C9"/>
        <rFont val="Arial"/>
        <family val="2"/>
      </rPr>
      <t>WS1 lines 17 and 18.</t>
    </r>
  </si>
  <si>
    <t>Block C</t>
  </si>
  <si>
    <t>Grants and contributions operating expenditure as reported in Table 4D/4E of RAG4. Input as a positive number.  The sum of lines 20 and 21 will be equal to table App 28 line 13 for years 2015-2025.</t>
  </si>
  <si>
    <t>Grants and contributions - capital expenditure as reported in Table 4D/4E of RAG4. Input as a positive number.  The sum of lines 20 and 21 will be equal to table App 28 line 13 for years 2015-2025.</t>
  </si>
  <si>
    <r>
      <t xml:space="preserve">The sum of </t>
    </r>
    <r>
      <rPr>
        <sz val="10"/>
        <color rgb="FF0078C9"/>
        <rFont val="Arial"/>
        <family val="2"/>
      </rPr>
      <t>WS1 lines 11 and 19 minus the sum of lines 20 and 21.</t>
    </r>
  </si>
  <si>
    <t>Block D</t>
  </si>
  <si>
    <t>Actual pension deficit recovery payments including costs capitalised and any group recharges for pension deficit costs.</t>
  </si>
  <si>
    <t>Other cash items not including in the accounting charge.</t>
  </si>
  <si>
    <r>
      <t xml:space="preserve">The sum of </t>
    </r>
    <r>
      <rPr>
        <sz val="10"/>
        <color rgb="FF0078C9"/>
        <rFont val="Arial"/>
        <family val="2"/>
      </rPr>
      <t>WS1 lines 22 to 24.</t>
    </r>
  </si>
  <si>
    <t>Block E</t>
  </si>
  <si>
    <t>26-35</t>
  </si>
  <si>
    <t>Please specify atypical items in the lines below.  Aytpical items are defined as unusual items outside ordinary activities.  This would include items such as office moves and one-off reorganisations. For avoidance of doubt these items should not be included in lines 1-24 above</t>
  </si>
  <si>
    <r>
      <t xml:space="preserve">Sum of </t>
    </r>
    <r>
      <rPr>
        <sz val="10"/>
        <color rgb="FF0078C9"/>
        <rFont val="Arial"/>
        <family val="2"/>
      </rPr>
      <t>WS1 lines 26 to 35.</t>
    </r>
  </si>
  <si>
    <t>Block F</t>
  </si>
  <si>
    <r>
      <t xml:space="preserve">Sum of </t>
    </r>
    <r>
      <rPr>
        <sz val="10"/>
        <color rgb="FF0078C9"/>
        <rFont val="Arial"/>
        <family val="2"/>
      </rPr>
      <t>WS1 lines 25 and 36.</t>
    </r>
  </si>
  <si>
    <t>WS2 - Wholesale water capital and operating enhancement expenditure by purpose</t>
  </si>
  <si>
    <t>20XX-XX</t>
  </si>
  <si>
    <t>Please include a description in column C if adding an 'other category' line.</t>
  </si>
  <si>
    <t>Enhancement expenditure by purpose ~ capital</t>
  </si>
  <si>
    <t>WINEP / NEP ~ Making ecological improvements at abstractions (Habitats Directive, SSSI, NERC, BAPs)</t>
  </si>
  <si>
    <t>WS2001WR</t>
  </si>
  <si>
    <t>WS2001RWD</t>
  </si>
  <si>
    <t>WS2001WT</t>
  </si>
  <si>
    <t>WS2001TWD</t>
  </si>
  <si>
    <t>WS2001CAW</t>
  </si>
  <si>
    <t>WINEP / NEP ~ Eels Regulations (measures at intakes)</t>
  </si>
  <si>
    <t>WS2002WR</t>
  </si>
  <si>
    <t>WS2002RWD</t>
  </si>
  <si>
    <t>WS2002WT</t>
  </si>
  <si>
    <t>WS2002TWD</t>
  </si>
  <si>
    <t>WS2002CAW</t>
  </si>
  <si>
    <t>WINEP / NEP ~ Invasive non-native species</t>
  </si>
  <si>
    <t>WS2003WR</t>
  </si>
  <si>
    <t>WS2003RWD</t>
  </si>
  <si>
    <t>WS2003WT</t>
  </si>
  <si>
    <t>WS2003TWD</t>
  </si>
  <si>
    <t>WS2003CAW</t>
  </si>
  <si>
    <t>Addressing low pressure</t>
  </si>
  <si>
    <t>W3002WR</t>
  </si>
  <si>
    <t>W3002RWD</t>
  </si>
  <si>
    <t>W3002WT</t>
  </si>
  <si>
    <t>W3002TWD</t>
  </si>
  <si>
    <t>W3002CAW</t>
  </si>
  <si>
    <t>Improving taste / odour / colour</t>
  </si>
  <si>
    <t>W3003WR</t>
  </si>
  <si>
    <t>W3003RWD</t>
  </si>
  <si>
    <t>W3003WT</t>
  </si>
  <si>
    <t>W3003TWD</t>
  </si>
  <si>
    <t>W3003CAW</t>
  </si>
  <si>
    <t>Meeting lead standards</t>
  </si>
  <si>
    <t>W3006WR</t>
  </si>
  <si>
    <t>W3006RWD</t>
  </si>
  <si>
    <t>W3006WT</t>
  </si>
  <si>
    <t>W3006TWD</t>
  </si>
  <si>
    <t>W3006CAW</t>
  </si>
  <si>
    <t>Supply side enhancements to the supply/demand balance (dry year critical / peak conditions)</t>
  </si>
  <si>
    <t>W3007SWR</t>
  </si>
  <si>
    <t>W3007SRWD</t>
  </si>
  <si>
    <t>W3007SWT</t>
  </si>
  <si>
    <t>W3007STWD</t>
  </si>
  <si>
    <t>W3007SCAW</t>
  </si>
  <si>
    <t>Supply side enhancements to the supply/demand balance (dry year annual average conditions)</t>
  </si>
  <si>
    <t>W3008SWR</t>
  </si>
  <si>
    <t>W3008SRWD</t>
  </si>
  <si>
    <t>W3008SWT</t>
  </si>
  <si>
    <t>W3008STWD</t>
  </si>
  <si>
    <t>W3008SCAW</t>
  </si>
  <si>
    <t>Demand side enhancements to the supply/demand balance (dry year critical / peak conditions)</t>
  </si>
  <si>
    <t>W3007DWR</t>
  </si>
  <si>
    <t>W3007DRWD</t>
  </si>
  <si>
    <t>W3007DWT</t>
  </si>
  <si>
    <t>W3007DTWD</t>
  </si>
  <si>
    <t>W3007DCAW</t>
  </si>
  <si>
    <t>Demand side enhancements to the supply/demand balance (dry year annual average conditions)</t>
  </si>
  <si>
    <t>W3008DWR</t>
  </si>
  <si>
    <t>W3008DRWD</t>
  </si>
  <si>
    <t>W3008DWT</t>
  </si>
  <si>
    <t>W3008DTWD</t>
  </si>
  <si>
    <t>W3008DCAW</t>
  </si>
  <si>
    <t>New developments</t>
  </si>
  <si>
    <t>W3009WR</t>
  </si>
  <si>
    <t>W3009RWD</t>
  </si>
  <si>
    <t>W3009WT</t>
  </si>
  <si>
    <t>W3009TWD</t>
  </si>
  <si>
    <t>W3009CAW</t>
  </si>
  <si>
    <t>New connections element of new development (CPs, meters)</t>
  </si>
  <si>
    <t>WS2004WR</t>
  </si>
  <si>
    <t>WS2004RWD</t>
  </si>
  <si>
    <t>WS2004WT</t>
  </si>
  <si>
    <t>WS2004TWD</t>
  </si>
  <si>
    <t>WS2004CAW</t>
  </si>
  <si>
    <t>Investment to address raw water deterioration (THM, nitrates, Crypto, pesticides, others)</t>
  </si>
  <si>
    <t>W3010WR</t>
  </si>
  <si>
    <t>W3010RWD</t>
  </si>
  <si>
    <t>W3010WT</t>
  </si>
  <si>
    <t>W3010TWD</t>
  </si>
  <si>
    <t>W3010CAW</t>
  </si>
  <si>
    <t>Resilience</t>
  </si>
  <si>
    <t>W3011WR</t>
  </si>
  <si>
    <t>W3011RWD</t>
  </si>
  <si>
    <t>W3011WT</t>
  </si>
  <si>
    <t>W3011TWD</t>
  </si>
  <si>
    <t>W3011CAW</t>
  </si>
  <si>
    <t>SEMD</t>
  </si>
  <si>
    <t>W3012WR</t>
  </si>
  <si>
    <t>W3012RWD</t>
  </si>
  <si>
    <t>W3012WT</t>
  </si>
  <si>
    <t>W3012TWD</t>
  </si>
  <si>
    <t>W3012CAW</t>
  </si>
  <si>
    <t>Non-SEMD related security enhancement</t>
  </si>
  <si>
    <t>WS2005WR</t>
  </si>
  <si>
    <t>WS2005RWD</t>
  </si>
  <si>
    <t>WS2005WT</t>
  </si>
  <si>
    <t>WS2005TWD</t>
  </si>
  <si>
    <t>WS2005CAW</t>
  </si>
  <si>
    <t>WINEP / NEP ~ Drinking Water Protected Areas (schemes)</t>
  </si>
  <si>
    <t>WS2006WR</t>
  </si>
  <si>
    <t>WS2006RWD</t>
  </si>
  <si>
    <t>WS2006WT</t>
  </si>
  <si>
    <t>WS2006TWD</t>
  </si>
  <si>
    <t>WS2006CAW</t>
  </si>
  <si>
    <t>WINEP / NEP ~ Water Framework Directive measures</t>
  </si>
  <si>
    <t>WS2007WR</t>
  </si>
  <si>
    <t>WS2007RWD</t>
  </si>
  <si>
    <t>WS2007WT</t>
  </si>
  <si>
    <t>WS2007TWD</t>
  </si>
  <si>
    <t>WS2007CAW</t>
  </si>
  <si>
    <t>WINEP / NEP ~ Investigations</t>
  </si>
  <si>
    <t>WS2008WR</t>
  </si>
  <si>
    <t>WS2008RWD</t>
  </si>
  <si>
    <t>WS2008WT</t>
  </si>
  <si>
    <t>WS2008TWD</t>
  </si>
  <si>
    <t>WS2008CAW</t>
  </si>
  <si>
    <t>Improvements to river flows</t>
  </si>
  <si>
    <t>W3027WR</t>
  </si>
  <si>
    <t>W3027RWD</t>
  </si>
  <si>
    <t>W3027WT</t>
  </si>
  <si>
    <t>W3027TWD</t>
  </si>
  <si>
    <t>W3027CAW</t>
  </si>
  <si>
    <t>Metering (excluding cost of providing metering to new service connections) for meters requested by optants</t>
  </si>
  <si>
    <t>W3028OPTWR</t>
  </si>
  <si>
    <t>W3028OPTRWD</t>
  </si>
  <si>
    <t>W3028OPTWT</t>
  </si>
  <si>
    <t>W3028OPTTWD</t>
  </si>
  <si>
    <t>W3028OPTCAW</t>
  </si>
  <si>
    <t>Metering (excluding cost of providing metering to new service connections) for meters introduced by companies</t>
  </si>
  <si>
    <t>W3028COMWR</t>
  </si>
  <si>
    <t>W3028COMRWD</t>
  </si>
  <si>
    <t>W3028COMWT</t>
  </si>
  <si>
    <t>W3028COMTWD</t>
  </si>
  <si>
    <t>W3028COMCAW</t>
  </si>
  <si>
    <t>Metering (excluding cost of providing metering to new service connections) for businesses</t>
  </si>
  <si>
    <t>W3028NHOWR</t>
  </si>
  <si>
    <t>W3028NHORWD</t>
  </si>
  <si>
    <t>W3028NHOWT</t>
  </si>
  <si>
    <t>W3028NHOTWD</t>
  </si>
  <si>
    <t>W3028NHOCAW</t>
  </si>
  <si>
    <t>TMA - no longer used</t>
  </si>
  <si>
    <t>If there is a value entered for the row, column C cannot be blank.</t>
  </si>
  <si>
    <t>W3A00001</t>
  </si>
  <si>
    <t>W3A00001WR</t>
  </si>
  <si>
    <t>W3A00001RWD</t>
  </si>
  <si>
    <t>W3A00001WT</t>
  </si>
  <si>
    <t>W3A00001TWD</t>
  </si>
  <si>
    <t>W3A00001CAW</t>
  </si>
  <si>
    <t>Capital expenditure purpose ~ WATER additional line 1 [Other categories]</t>
  </si>
  <si>
    <t>Infrastructure network reinforcement - transferred to new development</t>
  </si>
  <si>
    <t>W3A00002</t>
  </si>
  <si>
    <t>W3A00002WR</t>
  </si>
  <si>
    <t>W3A00002RWD</t>
  </si>
  <si>
    <t>W3A00002WT</t>
  </si>
  <si>
    <t>W3A00002TWD</t>
  </si>
  <si>
    <t>W3A00002CAW</t>
  </si>
  <si>
    <t>Capital expenditure purpose ~ WATER additional line 2 [Other categories]</t>
  </si>
  <si>
    <t>Strategic regional water resource solutions</t>
  </si>
  <si>
    <t>W3A00003</t>
  </si>
  <si>
    <t>W3A00003WR</t>
  </si>
  <si>
    <t>W3A00003RWD</t>
  </si>
  <si>
    <t>W3A00003WT</t>
  </si>
  <si>
    <t>W3A00003TWD</t>
  </si>
  <si>
    <t>W3A00003CAW</t>
  </si>
  <si>
    <t>Capital expenditure purpose ~ WATER additional line 3 [Other categories]</t>
  </si>
  <si>
    <t>Capital expenditure purpose ~ WATER additional line 4 [Other categories]</t>
  </si>
  <si>
    <t>W3A00004</t>
  </si>
  <si>
    <t>W3A00004WR</t>
  </si>
  <si>
    <t>W3A00004RWD</t>
  </si>
  <si>
    <t>W3A00004WT</t>
  </si>
  <si>
    <t>W3A00004TWD</t>
  </si>
  <si>
    <t>W3A00004CAW</t>
  </si>
  <si>
    <t>Capital expenditure purpose ~ WATER additional line 5 [Other categories]</t>
  </si>
  <si>
    <t>W3A00005</t>
  </si>
  <si>
    <t>W3A00005WR</t>
  </si>
  <si>
    <t>W3A00005RWD</t>
  </si>
  <si>
    <t>W3A00005WT</t>
  </si>
  <si>
    <t>W3A00005TWD</t>
  </si>
  <si>
    <t>W3A00005CAW</t>
  </si>
  <si>
    <t>Capital expenditure purpose ~ WATER additional line 6 [Other categories]</t>
  </si>
  <si>
    <t>W3A00006</t>
  </si>
  <si>
    <t>W3A00006WR</t>
  </si>
  <si>
    <t>W3A00006RWD</t>
  </si>
  <si>
    <t>W3A00006WT</t>
  </si>
  <si>
    <t>W3A00006TWD</t>
  </si>
  <si>
    <t>W3A00006CAW</t>
  </si>
  <si>
    <t>Capital expenditure purpose ~ WATER additional line 7 [Other categories]</t>
  </si>
  <si>
    <t>W3A00007</t>
  </si>
  <si>
    <t>W3A00007WR</t>
  </si>
  <si>
    <t>W3A00007RWD</t>
  </si>
  <si>
    <t>W3A00007WT</t>
  </si>
  <si>
    <t>W3A00007TWD</t>
  </si>
  <si>
    <t>W3A00007CAW</t>
  </si>
  <si>
    <t>Capital expenditure purpose ~ WATER additional line 8 [Other categories]</t>
  </si>
  <si>
    <t>W3A00008</t>
  </si>
  <si>
    <t>W3A00008WR</t>
  </si>
  <si>
    <t>W3A00008RWD</t>
  </si>
  <si>
    <t>W3A00008WT</t>
  </si>
  <si>
    <t>W3A00008TWD</t>
  </si>
  <si>
    <t>W3A00008CAW</t>
  </si>
  <si>
    <t>Capital expenditure purpose ~ WATER additional line 9 [Other categories]</t>
  </si>
  <si>
    <t>W3A00009</t>
  </si>
  <si>
    <t>W3A00009WR</t>
  </si>
  <si>
    <t>W3A00009RWD</t>
  </si>
  <si>
    <t>W3A00009WT</t>
  </si>
  <si>
    <t>W3A00009TWD</t>
  </si>
  <si>
    <t>W3A00009CAW</t>
  </si>
  <si>
    <t>Capital expenditure purpose ~ WATER additional line 10 [Other categories]</t>
  </si>
  <si>
    <t>W3A00010</t>
  </si>
  <si>
    <t>W3A00010WR</t>
  </si>
  <si>
    <t>W3A00010RWD</t>
  </si>
  <si>
    <t>W3A00010WT</t>
  </si>
  <si>
    <t>W3A00010TWD</t>
  </si>
  <si>
    <t>W3A00010CAW</t>
  </si>
  <si>
    <t>Capital expenditure purpose ~ WATER additional line 11 [Other categories]</t>
  </si>
  <si>
    <t>W3A00011</t>
  </si>
  <si>
    <t>W3A00011WR</t>
  </si>
  <si>
    <t>W3A00011RWD</t>
  </si>
  <si>
    <t>W3A00011WT</t>
  </si>
  <si>
    <t>W3A00011TWD</t>
  </si>
  <si>
    <t>W3A00011CAW</t>
  </si>
  <si>
    <t>Capital expenditure purpose ~ WATER additional line 12 [Other categories]</t>
  </si>
  <si>
    <t>W3A00012</t>
  </si>
  <si>
    <t>W3A00012WR</t>
  </si>
  <si>
    <t>W3A00012RWD</t>
  </si>
  <si>
    <t>W3A00012WT</t>
  </si>
  <si>
    <t>W3A00012TWD</t>
  </si>
  <si>
    <t>W3A00012CAW</t>
  </si>
  <si>
    <t>Capital expenditure purpose ~ WATER additional line 13 [Other categories]</t>
  </si>
  <si>
    <t>W3A00013</t>
  </si>
  <si>
    <t>W3A00013WR</t>
  </si>
  <si>
    <t>W3A00013RWD</t>
  </si>
  <si>
    <t>W3A00013WT</t>
  </si>
  <si>
    <t>W3A00013TWD</t>
  </si>
  <si>
    <t>W3A00013CAW</t>
  </si>
  <si>
    <t>Capital expenditure purpose ~ WATER additional line 14 [Other categories]</t>
  </si>
  <si>
    <t>W3A00014</t>
  </si>
  <si>
    <t>W3A00014WR</t>
  </si>
  <si>
    <t>W3A00014RWD</t>
  </si>
  <si>
    <t>W3A00014WT</t>
  </si>
  <si>
    <t>W3A00014TWD</t>
  </si>
  <si>
    <t>W3A00014CAW</t>
  </si>
  <si>
    <t>Capital expenditure purpose ~ WATER additional line 15 [Other categories]</t>
  </si>
  <si>
    <t>W3A00015</t>
  </si>
  <si>
    <t>W3A00015WR</t>
  </si>
  <si>
    <t>W3A00015RWD</t>
  </si>
  <si>
    <t>W3A00015WT</t>
  </si>
  <si>
    <t>W3A00015TWD</t>
  </si>
  <si>
    <t>W3A00015CAW</t>
  </si>
  <si>
    <t xml:space="preserve">Total water enhancement capital expenditure </t>
  </si>
  <si>
    <t>Sum of lines 1 to 38</t>
  </si>
  <si>
    <t>BA2070WR</t>
  </si>
  <si>
    <t>BA2070RWD</t>
  </si>
  <si>
    <t>BA2070WT</t>
  </si>
  <si>
    <t>BA2070TWD</t>
  </si>
  <si>
    <t>BA2070CAW</t>
  </si>
  <si>
    <t>Enhancement expenditure by purpose ~ operating</t>
  </si>
  <si>
    <t>WS2009WR</t>
  </si>
  <si>
    <t>WS2009RWD</t>
  </si>
  <si>
    <t>WS2009WT</t>
  </si>
  <si>
    <t>WS2009TWD</t>
  </si>
  <si>
    <t>WS2009CAW</t>
  </si>
  <si>
    <t>WS2010WR</t>
  </si>
  <si>
    <t>WS2010RWD</t>
  </si>
  <si>
    <t>WS2010WT</t>
  </si>
  <si>
    <t>WS2010TWD</t>
  </si>
  <si>
    <t>WS2010CAW</t>
  </si>
  <si>
    <t>WS2011WR</t>
  </si>
  <si>
    <t>WS2011RWD</t>
  </si>
  <si>
    <t>WS2011WT</t>
  </si>
  <si>
    <t>WS2011TWD</t>
  </si>
  <si>
    <t>WS2011CAW</t>
  </si>
  <si>
    <t>WS2012WR</t>
  </si>
  <si>
    <t>WS2012RWD</t>
  </si>
  <si>
    <t>WS2012WT</t>
  </si>
  <si>
    <t>WS2012TWD</t>
  </si>
  <si>
    <t>WS2012CAW</t>
  </si>
  <si>
    <t>WS2013WR</t>
  </si>
  <si>
    <t>WS2013RWD</t>
  </si>
  <si>
    <t>WS2013WT</t>
  </si>
  <si>
    <t>WS2013TWD</t>
  </si>
  <si>
    <t>WS2013CAW</t>
  </si>
  <si>
    <t>WS2014WR</t>
  </si>
  <si>
    <t>WS2014RWD</t>
  </si>
  <si>
    <t>WS2014WT</t>
  </si>
  <si>
    <t>WS2014TWD</t>
  </si>
  <si>
    <t>WS2014CAW</t>
  </si>
  <si>
    <t>WS2015WR</t>
  </si>
  <si>
    <t>WS2015RWD</t>
  </si>
  <si>
    <t>WS2015WT</t>
  </si>
  <si>
    <t>WS2015TWD</t>
  </si>
  <si>
    <t>WS2015CAW</t>
  </si>
  <si>
    <t>WS2016WR</t>
  </si>
  <si>
    <t>WS2016RWD</t>
  </si>
  <si>
    <t>WS2016WT</t>
  </si>
  <si>
    <t>WS2016TWD</t>
  </si>
  <si>
    <t>WS2016CAW</t>
  </si>
  <si>
    <t>WS2017WR</t>
  </si>
  <si>
    <t>WS2017RWD</t>
  </si>
  <si>
    <t>WS2017WT</t>
  </si>
  <si>
    <t>WS2017TWD</t>
  </si>
  <si>
    <t>WS2017CAW</t>
  </si>
  <si>
    <t>WS2018WR</t>
  </si>
  <si>
    <t>WS2018RWD</t>
  </si>
  <si>
    <t>WS2018WT</t>
  </si>
  <si>
    <t>WS2018TWD</t>
  </si>
  <si>
    <t>WS2018CAW</t>
  </si>
  <si>
    <t>WS2019WR</t>
  </si>
  <si>
    <t>WS2019RWD</t>
  </si>
  <si>
    <t>WS2019WT</t>
  </si>
  <si>
    <t>WS2019TWD</t>
  </si>
  <si>
    <t>WS2019CAW</t>
  </si>
  <si>
    <t>WS2020WR</t>
  </si>
  <si>
    <t>WS2020RWD</t>
  </si>
  <si>
    <t>WS2020WT</t>
  </si>
  <si>
    <t>WS2020TWD</t>
  </si>
  <si>
    <t>WS2020CAW</t>
  </si>
  <si>
    <t>WS2021WR</t>
  </si>
  <si>
    <t>WS2021RWD</t>
  </si>
  <si>
    <t>WS2021WT</t>
  </si>
  <si>
    <t>WS2021TWD</t>
  </si>
  <si>
    <t>WS2021CAW</t>
  </si>
  <si>
    <t>WS2022WR</t>
  </si>
  <si>
    <t>WS2022RWD</t>
  </si>
  <si>
    <t>WS2022WT</t>
  </si>
  <si>
    <t>WS2022TWD</t>
  </si>
  <si>
    <t>WS2022CAW</t>
  </si>
  <si>
    <t>WS2023WR</t>
  </si>
  <si>
    <t>WS2023RWD</t>
  </si>
  <si>
    <t>WS2023WT</t>
  </si>
  <si>
    <t>WS2023TWD</t>
  </si>
  <si>
    <t>WS2023CAW</t>
  </si>
  <si>
    <t>WS2024WR</t>
  </si>
  <si>
    <t>WS2024RWD</t>
  </si>
  <si>
    <t>WS2024WT</t>
  </si>
  <si>
    <t>WS2024TWD</t>
  </si>
  <si>
    <t>WS2024CAW</t>
  </si>
  <si>
    <t>WS2025WR</t>
  </si>
  <si>
    <t>WS2025RWD</t>
  </si>
  <si>
    <t>WS2025WT</t>
  </si>
  <si>
    <t>WS2025TWD</t>
  </si>
  <si>
    <t>WS2025CAW</t>
  </si>
  <si>
    <t>WS2026WR</t>
  </si>
  <si>
    <t>WS2026RWD</t>
  </si>
  <si>
    <t>WS2026WT</t>
  </si>
  <si>
    <t>WS2026TWD</t>
  </si>
  <si>
    <t>WS2026CAW</t>
  </si>
  <si>
    <t>WS2027WR</t>
  </si>
  <si>
    <t>WS2027RWD</t>
  </si>
  <si>
    <t>WS2027WT</t>
  </si>
  <si>
    <t>WS2027TWD</t>
  </si>
  <si>
    <t>WS2027CAW</t>
  </si>
  <si>
    <t>WS2028WR</t>
  </si>
  <si>
    <t>WS2028RWD</t>
  </si>
  <si>
    <t>WS2028WT</t>
  </si>
  <si>
    <t>WS2028TWD</t>
  </si>
  <si>
    <t>WS2028CAW</t>
  </si>
  <si>
    <t>WS2029WR</t>
  </si>
  <si>
    <t>WS2029RWD</t>
  </si>
  <si>
    <t>WS2029WT</t>
  </si>
  <si>
    <t>WS2029TWD</t>
  </si>
  <si>
    <t>WS2029CAW</t>
  </si>
  <si>
    <t>WS2030WR</t>
  </si>
  <si>
    <t>WS2030RWD</t>
  </si>
  <si>
    <t>WS2030WT</t>
  </si>
  <si>
    <t>WS2030TWD</t>
  </si>
  <si>
    <t>WS2030CAW</t>
  </si>
  <si>
    <t>WS2031WR</t>
  </si>
  <si>
    <t>WS2031RWD</t>
  </si>
  <si>
    <t>WS2031WT</t>
  </si>
  <si>
    <t>WS2031TWD</t>
  </si>
  <si>
    <t>WS2031CAW</t>
  </si>
  <si>
    <t>WS2032</t>
  </si>
  <si>
    <t>WS2032WR</t>
  </si>
  <si>
    <t>WS2032RWD</t>
  </si>
  <si>
    <t>WS2032WT</t>
  </si>
  <si>
    <t>WS2032TWD</t>
  </si>
  <si>
    <t>WS2032CAW</t>
  </si>
  <si>
    <t>Operating expenditure purpose ~ WATER additional line 1 [Other categories]</t>
  </si>
  <si>
    <t>Operating expenditure purpose ~ WATER additional line 2 [Other categories]</t>
  </si>
  <si>
    <t>WS2033</t>
  </si>
  <si>
    <t>WS2033WR</t>
  </si>
  <si>
    <t>WS2033RWD</t>
  </si>
  <si>
    <t>WS2033WT</t>
  </si>
  <si>
    <t>WS2033TWD</t>
  </si>
  <si>
    <t>WS2033CAW</t>
  </si>
  <si>
    <t>Operating expenditure purpose ~ WATER additional line 3 [Other categories]</t>
  </si>
  <si>
    <t>WS2034</t>
  </si>
  <si>
    <t>WS2034WR</t>
  </si>
  <si>
    <t>WS2034RWD</t>
  </si>
  <si>
    <t>WS2034WT</t>
  </si>
  <si>
    <t>WS2034TWD</t>
  </si>
  <si>
    <t>WS2034CAW</t>
  </si>
  <si>
    <t>Operating expenditure purpose ~ WATER additional line 4 [Other categories]</t>
  </si>
  <si>
    <t>WS2035</t>
  </si>
  <si>
    <t>WS2035WR</t>
  </si>
  <si>
    <t>WS2035RWD</t>
  </si>
  <si>
    <t>WS2035WT</t>
  </si>
  <si>
    <t>WS2035TWD</t>
  </si>
  <si>
    <t>WS2035CAW</t>
  </si>
  <si>
    <t>Operating expenditure purpose ~ WATER additional line 5 [Other categories]</t>
  </si>
  <si>
    <t>WS2036</t>
  </si>
  <si>
    <t>WS2036WR</t>
  </si>
  <si>
    <t>WS2036RWD</t>
  </si>
  <si>
    <t>WS2036WT</t>
  </si>
  <si>
    <t>WS2036TWD</t>
  </si>
  <si>
    <t>WS2036CAW</t>
  </si>
  <si>
    <t>Operating expenditure purpose ~ WATER additional line 6 [Other categories]</t>
  </si>
  <si>
    <t>WS2037</t>
  </si>
  <si>
    <t>WS2037WR</t>
  </si>
  <si>
    <t>WS2037RWD</t>
  </si>
  <si>
    <t>WS2037WT</t>
  </si>
  <si>
    <t>WS2037TWD</t>
  </si>
  <si>
    <t>WS2037CAW</t>
  </si>
  <si>
    <t>Operating expenditure purpose ~ WATER additional line 7 [Other categories]</t>
  </si>
  <si>
    <t>WS2038</t>
  </si>
  <si>
    <t>WS2038WR</t>
  </si>
  <si>
    <t>WS2038RWD</t>
  </si>
  <si>
    <t>WS2038WT</t>
  </si>
  <si>
    <t>WS2038TWD</t>
  </si>
  <si>
    <t>WS2038CAW</t>
  </si>
  <si>
    <t>Operating expenditure purpose ~ WATER additional line 8 [Other categories]</t>
  </si>
  <si>
    <t>WS2039</t>
  </si>
  <si>
    <t>WS2039WR</t>
  </si>
  <si>
    <t>WS2039RWD</t>
  </si>
  <si>
    <t>WS2039WT</t>
  </si>
  <si>
    <t>WS2039TWD</t>
  </si>
  <si>
    <t>WS2039CAW</t>
  </si>
  <si>
    <t>Operating expenditure purpose ~ WATER additional line 9 [Other categories]</t>
  </si>
  <si>
    <t>WS2040</t>
  </si>
  <si>
    <t>WS2040WR</t>
  </si>
  <si>
    <t>WS2040RWD</t>
  </si>
  <si>
    <t>WS2040WT</t>
  </si>
  <si>
    <t>WS2040TWD</t>
  </si>
  <si>
    <t>WS2040CAW</t>
  </si>
  <si>
    <t>Operating expenditure purpose ~ WATER additional line 10 [Other categories]</t>
  </si>
  <si>
    <t>WS2041</t>
  </si>
  <si>
    <t>WS2041WR</t>
  </si>
  <si>
    <t>WS2041RWD</t>
  </si>
  <si>
    <t>WS2041WT</t>
  </si>
  <si>
    <t>WS2041TWD</t>
  </si>
  <si>
    <t>WS2041CAW</t>
  </si>
  <si>
    <t>Operating expenditure purpose ~ WATER additional line 11 [Other categories]</t>
  </si>
  <si>
    <t>WS2042</t>
  </si>
  <si>
    <t>WS2042WR</t>
  </si>
  <si>
    <t>WS2042RWD</t>
  </si>
  <si>
    <t>WS2042WT</t>
  </si>
  <si>
    <t>WS2042TWD</t>
  </si>
  <si>
    <t>WS2042CAW</t>
  </si>
  <si>
    <t>Operating expenditure purpose ~ WATER additional line 12 [Other categories]</t>
  </si>
  <si>
    <t>WS2043</t>
  </si>
  <si>
    <t>WS2043WR</t>
  </si>
  <si>
    <t>WS2043RWD</t>
  </si>
  <si>
    <t>WS2043WT</t>
  </si>
  <si>
    <t>WS2043TWD</t>
  </si>
  <si>
    <t>WS2043CAW</t>
  </si>
  <si>
    <t>Operating expenditure purpose ~ WATER additional line 13 [Other categories]</t>
  </si>
  <si>
    <t>WS2044</t>
  </si>
  <si>
    <t>WS2044WR</t>
  </si>
  <si>
    <t>WS2044RWD</t>
  </si>
  <si>
    <t>WS2044WT</t>
  </si>
  <si>
    <t>WS2044TWD</t>
  </si>
  <si>
    <t>WS2044CAW</t>
  </si>
  <si>
    <t>Operating expenditure purpose ~ WATER additional line 14 [Other categories]</t>
  </si>
  <si>
    <t>WS2045</t>
  </si>
  <si>
    <t>WS2045WR</t>
  </si>
  <si>
    <t>WS2045RWD</t>
  </si>
  <si>
    <t>WS2045WT</t>
  </si>
  <si>
    <t>WS2045TWD</t>
  </si>
  <si>
    <t>WS2045CAW</t>
  </si>
  <si>
    <t>Operating expenditure purpose ~ WATER additional line 15 [Other categories]</t>
  </si>
  <si>
    <t>WS2046</t>
  </si>
  <si>
    <t>WS2046WR</t>
  </si>
  <si>
    <t>WS2046RWD</t>
  </si>
  <si>
    <t>WS2046WT</t>
  </si>
  <si>
    <t>WS2046TWD</t>
  </si>
  <si>
    <t>WS2046CAW</t>
  </si>
  <si>
    <t xml:space="preserve">Total water enhancement operating expenditure </t>
  </si>
  <si>
    <t>Sum of lines 40 to 77</t>
  </si>
  <si>
    <t>WS2047WR</t>
  </si>
  <si>
    <t>WS2047RWD</t>
  </si>
  <si>
    <t>WS2047WT</t>
  </si>
  <si>
    <t>WS2047TWD</t>
  </si>
  <si>
    <t>WS2047CAW</t>
  </si>
  <si>
    <t>Pre-populated</t>
  </si>
  <si>
    <t>WS2 guidance and line definitions</t>
  </si>
  <si>
    <r>
      <t xml:space="preserve">This table identifies enhancement expenditure and reflects </t>
    </r>
    <r>
      <rPr>
        <sz val="10"/>
        <color rgb="FF0078C9"/>
        <rFont val="Franklin Gothic Demi"/>
        <family val="2"/>
      </rPr>
      <t>table 2 of the 2017 Cost Assessment submission</t>
    </r>
    <r>
      <rPr>
        <sz val="10"/>
        <rFont val="Arial"/>
        <family val="2"/>
      </rPr>
      <t xml:space="preserve">.  One difference from table 2 is that this table does not collect historic data. References to AMP5 and AMP5 driver codes in the line definitions are therefore redundant but have been retained for simplicity. Where a quality enhancement scheme (or the proportionally allocated component of a quality enhancement scheme) has more than one cost driver, companies should allocate the expenditure attributable to the primary driver to the relevant line. Any net additional cost for delivering any further drivers should be included in the (different) relevant line.
Forecasts of capital expenditure for 2020-25 in this table should include the company’s proposed transition expenditure in 2019-20 to ensure consistency with the 2020-25 totex forecasts in other tables in the business plan. Forecasts of capital expenditure in 2019-20 in this table should </t>
    </r>
    <r>
      <rPr>
        <sz val="10"/>
        <color rgb="FF0078C9"/>
        <rFont val="Arial"/>
        <family val="2"/>
      </rPr>
      <t>exclude</t>
    </r>
    <r>
      <rPr>
        <sz val="10"/>
        <rFont val="Arial"/>
        <family val="2"/>
      </rPr>
      <t xml:space="preserve"> the company’s proposed transition expenditure as this is reported separately in table WS10.</t>
    </r>
  </si>
  <si>
    <t>Blocks A and B Enhancement capex and opex by purpose</t>
  </si>
  <si>
    <t>Capital / operating expenditure to deliver projects required to deal with the environmental impact of water abstraction during the report year.</t>
  </si>
  <si>
    <t>Capital / operating expenditure on quality enhancement schemes listed in the NEP (or WINEP) either to improve intakes to prevent the entrainment of fish, provide eel or fish passes or take alternative measures to meet the requirements of the Eels Regulations or carry out investigations required to confirm the level of entrainment and/or the appropriate technical solution. For AMP7 these are the outputs required by the Environment Agency (or Natural Resources Wales) under driver codes EE_IMP and EE_INV.</t>
  </si>
  <si>
    <t>Capital / operating expenditure required to deal with invasive non-native species.</t>
  </si>
  <si>
    <t>Capital / operating expenditure to reduce the number of properties with low pressure.</t>
  </si>
  <si>
    <t xml:space="preserve">Capital / operating expenditure to deliver improvements to consumer acceptability of the drinking water (relating to colour, taste and odour)
</t>
  </si>
  <si>
    <t>Capital / operating expenditure to meet lead standards. This includes expenditure to deal with the conditioning of water before entering distribution to reduce plumbosolvency, expenditure on replacing lead communication pipes owned by the company and any other lead related work including investigations.</t>
  </si>
  <si>
    <t>Capital / operating expenditure to enhance the supply / demand balance. Includes expenditure associated with schemes to deliver supply side (resource and production options) enhancements to supply / demand capacity in dry year critical / peak conditions.</t>
  </si>
  <si>
    <t>Capital / operating expenditure to enhance the supply/demand balance. Includes expenditure associated with schemes to deliver supply side (resource and production options) enhancements to supply demand capacity in dry year annual average conditions.</t>
  </si>
  <si>
    <t>Capital / operating expenditure to enhance the supply/demand balance. Includes expenditure associated with schemes to deliver demand side (distribution and customer options) enhancements to supply / demand capacity in dry year critical / peak conditions.</t>
  </si>
  <si>
    <t>Capital / operating expenditure to enhance the supply / demand balance. Includes expenditure associated with schemes to deliver demand side (distribution and customer options) enhancements to supply / demand capacity in dry year annual average conditions.</t>
  </si>
  <si>
    <t>Capital / operating expenditure associated with the provision of local distribution infrastructure and non-infrastructure assets for water service to provide for new customers with no net deterioration of existing levels of service. The capital cost of connecting a new property (including the cost of a meter, communication pipe and boundary stop tap valve etc) should be recovered through the connection charge and should not be included in this line.</t>
  </si>
  <si>
    <t>The capital / operating cost of connecting a new property (including the cost of a meter, communication pipe and boundary stop tap valve etc)</t>
  </si>
  <si>
    <t>Capital / operating expenditure to address raw water deterioration.</t>
  </si>
  <si>
    <t>Capital / operating expenditure to improve resilience. This relates to expenditure to manage the risk of giving consumers an appropriate level of service protection in the face of extreme events caused by hazards that are beyond their control. To include expenditure to meet new, more onerous requirements stemming from the National Flood Resilience Review. For AMP5 this is the capital / operating expenditure to deliver the outputs included in the supplementary report for improving resilience (e.g. under driver code ESL04).</t>
  </si>
  <si>
    <t>Capital / operating expenditure on schemes to protect CNI and NI assets and on assessments of potential further improvements to comply with the Security and Emergency Measures Direction 1998 including associated Advice Notes, and including emergency response and resilience requirements.  For AMP5 this is the capital / operating expenditure to deliver the outputs included in the sewerage service quality enhancement schedule (Annex 4 - S) to comply with the SEMD (driver code SEMD).</t>
  </si>
  <si>
    <t>Capital / operating expenditure on schemes driven by other (ie. non-SEMD) security requirements, for example to improve cyber security or to enhance the security of network and information systems.</t>
  </si>
  <si>
    <t>Capital / operating expenditure on schemes to either avoid additional treatment or reduce current treatment (surface and groundwaters) in AMP7 and which is associated with Drinking Water Protected Areas under Article 7 of the Water Framework Directive.</t>
  </si>
  <si>
    <t xml:space="preserve">Capital / operating expenditure on WFD-driven measures to improve, protect or ensure no deterioration in the status or potential of surface water or groundwater where the meassures arise from PR14 investigations or sustainable abstraction work. </t>
  </si>
  <si>
    <t xml:space="preserve">Capital / operating expenditure on environmental investigations and options appraisals listed in the NEP (or WINEP) for AMP5, AMP6 or AMP7 except where line definitions require costs to be reported elsewhere in this table eg line 2. </t>
  </si>
  <si>
    <r>
      <t xml:space="preserve">Capital / operating expenditure relating to reducing abstraction licences (unless captured elsewhere in this table, principally in </t>
    </r>
    <r>
      <rPr>
        <sz val="10"/>
        <color rgb="FF0078C9"/>
        <rFont val="Arial"/>
        <family val="2"/>
      </rPr>
      <t>WS2 line 1 or 14</t>
    </r>
    <r>
      <rPr>
        <sz val="10"/>
        <rFont val="Arial"/>
        <family val="2"/>
      </rPr>
      <t>).</t>
    </r>
  </si>
  <si>
    <t>Metering (excluding cost of providing metering to new service connections) for optants.</t>
  </si>
  <si>
    <t>Metering (excluding cost of providing metering to new service connections) for meters introduced by companies (irrespective of whether these meters are used for charging).</t>
  </si>
  <si>
    <t>Metering (excluding cost of providing metering to new service connections) for businesses and other non-household customers.</t>
  </si>
  <si>
    <t>24-38 / 63-77</t>
  </si>
  <si>
    <t>Other capital / operating expenditure by purpose [Company to insert other purposes as required and explain in commentary]. Regard should be had for the desirability of maintaining consistency with corresponding lines in previous data submissions when using these lines.</t>
  </si>
  <si>
    <r>
      <t xml:space="preserve">Total water enhancement capital / operating expenditure. Calculated as the sum of table </t>
    </r>
    <r>
      <rPr>
        <sz val="10"/>
        <color rgb="FF0078C9"/>
        <rFont val="Arial"/>
        <family val="2"/>
      </rPr>
      <t>WS2 lines 1 to 38</t>
    </r>
    <r>
      <rPr>
        <sz val="10"/>
        <rFont val="Arial"/>
        <family val="2"/>
      </rPr>
      <t xml:space="preserve"> inclusive for capital expenditure and table </t>
    </r>
    <r>
      <rPr>
        <sz val="10"/>
        <color rgb="FF0078C9"/>
        <rFont val="Arial"/>
        <family val="2"/>
      </rPr>
      <t>WS2 lines 40 to 77</t>
    </r>
    <r>
      <rPr>
        <sz val="10"/>
        <rFont val="Arial"/>
        <family val="2"/>
      </rPr>
      <t xml:space="preserve"> for operating expenditure.</t>
    </r>
  </si>
  <si>
    <t>WWS1 - Wholesale wastewater operating and capital expenditure by business unit</t>
  </si>
  <si>
    <t>Sewage collection</t>
  </si>
  <si>
    <t>Sewage treatment</t>
  </si>
  <si>
    <t>Sludge</t>
  </si>
  <si>
    <t>Totals in Line 3 should equal the Totals sum of Lines 7-9 of WWS5 (providing no atypical costs).</t>
  </si>
  <si>
    <t>Sludge transport</t>
  </si>
  <si>
    <t>Sludge treatment</t>
  </si>
  <si>
    <t>Sludge disposal</t>
  </si>
  <si>
    <t>Totals in Line 10 should equal the equivalent sum of Lines 3 and 13 of WWS8 (providing no atypical costs).</t>
  </si>
  <si>
    <t>Totals in Line 9 should equal sum of Totals in Lines 8 and 16 in Bio3.</t>
  </si>
  <si>
    <t>2017-18 FYA (CPIH adjusted)</t>
  </si>
  <si>
    <t>Sum of Lines 14-16 should equal Line 47 of WWS2.</t>
  </si>
  <si>
    <t>Operating expenditure</t>
  </si>
  <si>
    <t>WWS1001SC</t>
  </si>
  <si>
    <t>WWS1001ST</t>
  </si>
  <si>
    <t>WWS1001STP</t>
  </si>
  <si>
    <t>WWS1001SDT</t>
  </si>
  <si>
    <t>WWS1001SDD</t>
  </si>
  <si>
    <t>WWS1001CAS</t>
  </si>
  <si>
    <t>WWS1002SC</t>
  </si>
  <si>
    <t>WWS1002ST</t>
  </si>
  <si>
    <t>WWS1002STP</t>
  </si>
  <si>
    <t>WWS1002SDT</t>
  </si>
  <si>
    <t>WWS1002SDD</t>
  </si>
  <si>
    <t>WWS1002CAS</t>
  </si>
  <si>
    <t>Service charges / Discharge Consents</t>
  </si>
  <si>
    <t>Totals in Line 3 should equal the equivalent sum of Lines 7-9 of WWS5 (providing no atypical costs).</t>
  </si>
  <si>
    <t>WWS1003SC</t>
  </si>
  <si>
    <t>WWS1003ST</t>
  </si>
  <si>
    <t>WWS1003STP</t>
  </si>
  <si>
    <t>WWS1003SDT</t>
  </si>
  <si>
    <t>WWS1003SDD</t>
  </si>
  <si>
    <t>WWS1003CAS</t>
  </si>
  <si>
    <t>Bulk discharge</t>
  </si>
  <si>
    <t>BJ to BS</t>
  </si>
  <si>
    <t>WWS1004SC</t>
  </si>
  <si>
    <t>WWS1004ST</t>
  </si>
  <si>
    <t>WWS1004STP</t>
  </si>
  <si>
    <t>WWS1004SDT</t>
  </si>
  <si>
    <t>WWS1004SDD</t>
  </si>
  <si>
    <t>WWS1004CAS</t>
  </si>
  <si>
    <t>WWS1005SC</t>
  </si>
  <si>
    <t>WWS1005ST</t>
  </si>
  <si>
    <t>WWS1005STP</t>
  </si>
  <si>
    <t>WWS1005SDT</t>
  </si>
  <si>
    <t>WWS1005SDD</t>
  </si>
  <si>
    <t>WWS1005CAS</t>
  </si>
  <si>
    <t>WWS1006SC</t>
  </si>
  <si>
    <t>WWS1006ST</t>
  </si>
  <si>
    <t>WWS1006STP</t>
  </si>
  <si>
    <t>WWS1006SDT</t>
  </si>
  <si>
    <t>WWS1006SDD</t>
  </si>
  <si>
    <t>WWS1006CAS</t>
  </si>
  <si>
    <t>WWS1007SC</t>
  </si>
  <si>
    <t>WWS1007ST</t>
  </si>
  <si>
    <t>WWS1007STP</t>
  </si>
  <si>
    <t>WWS1007SDT</t>
  </si>
  <si>
    <t>WWS1007SDD</t>
  </si>
  <si>
    <t>WWS1007CAS</t>
  </si>
  <si>
    <t>WWS1008SC</t>
  </si>
  <si>
    <t>WWS1008ST</t>
  </si>
  <si>
    <t>WWS1008STP</t>
  </si>
  <si>
    <t>WWS1008SDT</t>
  </si>
  <si>
    <t>WWS1008SDD</t>
  </si>
  <si>
    <t>WWS1008CAS</t>
  </si>
  <si>
    <t>Total operating expenditure (excluding third party services)</t>
  </si>
  <si>
    <t>Sum of lines 1 to 8.</t>
  </si>
  <si>
    <t>Total sludge in Line 9 should equal sum of Totals in Lines 8 and 16 in Bio3.</t>
  </si>
  <si>
    <t>WWS1009SC</t>
  </si>
  <si>
    <t>WWS1009ST</t>
  </si>
  <si>
    <t>WWS1009STP</t>
  </si>
  <si>
    <t>WWS1009SDT</t>
  </si>
  <si>
    <t>WWS1009SDD</t>
  </si>
  <si>
    <t>WWS1009CAS</t>
  </si>
  <si>
    <t>WWS1010SC</t>
  </si>
  <si>
    <t>WWS1010ST</t>
  </si>
  <si>
    <t>WWS1010STP</t>
  </si>
  <si>
    <t>WWS1010SDT</t>
  </si>
  <si>
    <t>WWS1010SDD</t>
  </si>
  <si>
    <t>WWS1010CAS</t>
  </si>
  <si>
    <t>WWS1011SC</t>
  </si>
  <si>
    <t>WWS1011ST</t>
  </si>
  <si>
    <t>WWS1011STP</t>
  </si>
  <si>
    <t>WWS1011SDT</t>
  </si>
  <si>
    <t>WWS1011SDD</t>
  </si>
  <si>
    <t>WWS1011CAS</t>
  </si>
  <si>
    <t>Capital expenditure</t>
  </si>
  <si>
    <t>WWS1012SC</t>
  </si>
  <si>
    <t>WWS1012ST</t>
  </si>
  <si>
    <t>WWS1012STP</t>
  </si>
  <si>
    <t>WWS1012SDT</t>
  </si>
  <si>
    <t>WWS1012SDD</t>
  </si>
  <si>
    <t>WWS1012CAS</t>
  </si>
  <si>
    <t>Maintaining the long term capability of the assets ~ non~infra</t>
  </si>
  <si>
    <t>WWS1013SC</t>
  </si>
  <si>
    <t>WWS1013ST</t>
  </si>
  <si>
    <t>WWS1013STP</t>
  </si>
  <si>
    <t>WWS1013SDT</t>
  </si>
  <si>
    <t>WWS1013SDD</t>
  </si>
  <si>
    <t>WWS1013CAS</t>
  </si>
  <si>
    <t>WWS1014SC</t>
  </si>
  <si>
    <t>WWS1014ST</t>
  </si>
  <si>
    <t>WWS1014STP</t>
  </si>
  <si>
    <t>WWS1014SDT</t>
  </si>
  <si>
    <t>WWS1014SDD</t>
  </si>
  <si>
    <t>WWS1014CAS</t>
  </si>
  <si>
    <t>Other capital expenditure ~ non~infra</t>
  </si>
  <si>
    <t>WWS1015SC</t>
  </si>
  <si>
    <t>WWS1015ST</t>
  </si>
  <si>
    <t>WWS1015STP</t>
  </si>
  <si>
    <t>WWS1015SDT</t>
  </si>
  <si>
    <t>WWS1015SDD</t>
  </si>
  <si>
    <t>WWS1015CAS</t>
  </si>
  <si>
    <t>WWS1016SC</t>
  </si>
  <si>
    <t>WWS1016ST</t>
  </si>
  <si>
    <t>WWS1016STP</t>
  </si>
  <si>
    <t>WWS1016SDT</t>
  </si>
  <si>
    <t>WWS1016SDD</t>
  </si>
  <si>
    <t>WWS1016CAS</t>
  </si>
  <si>
    <t>WWS1017SC</t>
  </si>
  <si>
    <t>WWS1017ST</t>
  </si>
  <si>
    <t>WWS1017STP</t>
  </si>
  <si>
    <t>WWS1017SDT</t>
  </si>
  <si>
    <t>WWS1017SDD</t>
  </si>
  <si>
    <t>WWS1017CAS</t>
  </si>
  <si>
    <t>WWS1018SC</t>
  </si>
  <si>
    <t>WWS1018ST</t>
  </si>
  <si>
    <t>WWS1018STP</t>
  </si>
  <si>
    <t>WWS1018SDT</t>
  </si>
  <si>
    <t>WWS1018SDD</t>
  </si>
  <si>
    <t>WWS1018CAS</t>
  </si>
  <si>
    <t>WWS1019SC</t>
  </si>
  <si>
    <t>WWS1019ST</t>
  </si>
  <si>
    <t>WWS1019STP</t>
  </si>
  <si>
    <t>WWS1019SDT</t>
  </si>
  <si>
    <t>WWS1019SDD</t>
  </si>
  <si>
    <t>WWS1019CAS</t>
  </si>
  <si>
    <t>WWS1025SC</t>
  </si>
  <si>
    <t>WWS1025ST</t>
  </si>
  <si>
    <t>WWS1025STP</t>
  </si>
  <si>
    <t>WWS1025SDP</t>
  </si>
  <si>
    <t>WWS1025SDD</t>
  </si>
  <si>
    <t>WWS1025CAS</t>
  </si>
  <si>
    <t>WWS1026SC</t>
  </si>
  <si>
    <t>WWS1026ST</t>
  </si>
  <si>
    <t>WWS1026STP</t>
  </si>
  <si>
    <t>WWS1026SDP</t>
  </si>
  <si>
    <t>WWS1026SDD</t>
  </si>
  <si>
    <t>WWS1026CAS</t>
  </si>
  <si>
    <t>Sum of lines 11 and 19 minus the sum of lines 20 and 21.</t>
  </si>
  <si>
    <t>WWS1021SC</t>
  </si>
  <si>
    <t>WWS1021ST</t>
  </si>
  <si>
    <t>WWS1021STP</t>
  </si>
  <si>
    <t>WWS1021SDP</t>
  </si>
  <si>
    <t>WWS1021SDD</t>
  </si>
  <si>
    <t>WWS1021CAS</t>
  </si>
  <si>
    <t>Cash expenditure</t>
  </si>
  <si>
    <t>WWS1022SC</t>
  </si>
  <si>
    <t>WWS1022ST</t>
  </si>
  <si>
    <t>WWS1022STP</t>
  </si>
  <si>
    <t>WWS1022SDT</t>
  </si>
  <si>
    <t>WWS1022SDD</t>
  </si>
  <si>
    <t>WWS1022CAS</t>
  </si>
  <si>
    <t>WWS1023SC</t>
  </si>
  <si>
    <t>WWS1023ST</t>
  </si>
  <si>
    <t>WWS1023STP</t>
  </si>
  <si>
    <t>WWS1023SDT</t>
  </si>
  <si>
    <t>WWS1023SDD</t>
  </si>
  <si>
    <t>WWS1023CAS</t>
  </si>
  <si>
    <t>WWS1024SC</t>
  </si>
  <si>
    <t>WWS1024ST</t>
  </si>
  <si>
    <t>WWS1024STP</t>
  </si>
  <si>
    <t>WWS1024SDT</t>
  </si>
  <si>
    <t>WWS1024SDD</t>
  </si>
  <si>
    <t>WWS1024CAS</t>
  </si>
  <si>
    <t>BP3357001SC</t>
  </si>
  <si>
    <t>BP3357001ST</t>
  </si>
  <si>
    <t>BP3357001STP</t>
  </si>
  <si>
    <t>BP3357001SDT</t>
  </si>
  <si>
    <t>BP3357001SDD</t>
  </si>
  <si>
    <t>BP3357001CAS</t>
  </si>
  <si>
    <t>BP3357002SC</t>
  </si>
  <si>
    <t>BP3357002ST</t>
  </si>
  <si>
    <t>BP3357002STP</t>
  </si>
  <si>
    <t>BP3357002SDT</t>
  </si>
  <si>
    <t>BP3357002SDD</t>
  </si>
  <si>
    <t>BP3357002CAS</t>
  </si>
  <si>
    <t>BP3357003SC</t>
  </si>
  <si>
    <t>BP3357003ST</t>
  </si>
  <si>
    <t>BP3357003STP</t>
  </si>
  <si>
    <t>BP3357003SDT</t>
  </si>
  <si>
    <t>BP3357003SDD</t>
  </si>
  <si>
    <t>BP3357003CAS</t>
  </si>
  <si>
    <t>BP3357004SC</t>
  </si>
  <si>
    <t>BP3357004ST</t>
  </si>
  <si>
    <t>BP3357004STP</t>
  </si>
  <si>
    <t>BP3357004SDT</t>
  </si>
  <si>
    <t>BP3357004SDD</t>
  </si>
  <si>
    <t>BP3357004CAS</t>
  </si>
  <si>
    <t>BP3357005SC</t>
  </si>
  <si>
    <t>BP3357005ST</t>
  </si>
  <si>
    <t>BP3357005STP</t>
  </si>
  <si>
    <t>BP3357005SDT</t>
  </si>
  <si>
    <t>BP3357005SDD</t>
  </si>
  <si>
    <t>BP3357005CAS</t>
  </si>
  <si>
    <t>BP3357006SC</t>
  </si>
  <si>
    <t>BP3357006ST</t>
  </si>
  <si>
    <t>BP3357006STP</t>
  </si>
  <si>
    <t>BP3357006SDT</t>
  </si>
  <si>
    <t>BP3357006SDD</t>
  </si>
  <si>
    <t>BP3357006CAS</t>
  </si>
  <si>
    <t>BP3357007SC</t>
  </si>
  <si>
    <t>BP3357007ST</t>
  </si>
  <si>
    <t>BP3357007STP</t>
  </si>
  <si>
    <t>BP3357007SDT</t>
  </si>
  <si>
    <t>BP3357007SDD</t>
  </si>
  <si>
    <t>BP3357007CAS</t>
  </si>
  <si>
    <t>BP3357008SC</t>
  </si>
  <si>
    <t>BP3357008ST</t>
  </si>
  <si>
    <t>BP3357008STP</t>
  </si>
  <si>
    <t>BP3357008SDT</t>
  </si>
  <si>
    <t>BP3357008SDD</t>
  </si>
  <si>
    <t>BP3357008CAS</t>
  </si>
  <si>
    <t>BP3357009SC</t>
  </si>
  <si>
    <t>BP3357009ST</t>
  </si>
  <si>
    <t>BP3357009STP</t>
  </si>
  <si>
    <t>BP3357009SDT</t>
  </si>
  <si>
    <t>BP3357009SDD</t>
  </si>
  <si>
    <t>BP3357009CAS</t>
  </si>
  <si>
    <t>BP3357010SC</t>
  </si>
  <si>
    <t>BP3357010ST</t>
  </si>
  <si>
    <t>BP3357010STP</t>
  </si>
  <si>
    <t>BP3357010SDT</t>
  </si>
  <si>
    <t>BP3357010SDD</t>
  </si>
  <si>
    <t>BP3357010CAS</t>
  </si>
  <si>
    <t>Sum of lines 26 to 35.</t>
  </si>
  <si>
    <t>BP3357020SC</t>
  </si>
  <si>
    <t>BP3357020ST</t>
  </si>
  <si>
    <t>BP3357020STP</t>
  </si>
  <si>
    <t>BP3357020SDT</t>
  </si>
  <si>
    <t>BP3357020SDD</t>
  </si>
  <si>
    <t>BP3357020CAS</t>
  </si>
  <si>
    <t>S3040TCASC</t>
  </si>
  <si>
    <t>S3040TCAST</t>
  </si>
  <si>
    <t>S3040TCASTP</t>
  </si>
  <si>
    <t>S3040TCASDT</t>
  </si>
  <si>
    <t>S3040TCASDD</t>
  </si>
  <si>
    <t>S3040TCAS</t>
  </si>
  <si>
    <t>WWS1 guidance and line definitions</t>
  </si>
  <si>
    <r>
      <t xml:space="preserve">This table identifies totex by business unit and atypical expenditure and reflects </t>
    </r>
    <r>
      <rPr>
        <sz val="10"/>
        <color rgb="FF0078C9"/>
        <rFont val="Franklin Gothic Demi"/>
        <family val="2"/>
      </rPr>
      <t>table 8 of the 2017 Cost Assessment submission</t>
    </r>
    <r>
      <rPr>
        <sz val="10"/>
        <rFont val="Arial"/>
        <family val="2"/>
      </rPr>
      <t xml:space="preserve">. It is also closely associated with pro forma 4E and 4K in the APR (as per RAG4). </t>
    </r>
    <r>
      <rPr>
        <b/>
        <sz val="10"/>
        <rFont val="Arial"/>
        <family val="2"/>
      </rPr>
      <t xml:space="preserve">The expenditure in this table must exclude that associated with a dummy price control (Thames Tideway) which should be entered separately in </t>
    </r>
    <r>
      <rPr>
        <sz val="10"/>
        <color rgb="FF0078C9"/>
        <rFont val="Franklin Gothic Demi"/>
        <family val="2"/>
      </rPr>
      <t>Dmmy1</t>
    </r>
    <r>
      <rPr>
        <sz val="10"/>
        <rFont val="Arial"/>
        <family val="2"/>
      </rPr>
      <t>.
Forecasts of capital expenditure for 2020-25 in this table should include the company’s proposed transition expenditure in 2019-20 to ensure consistency with the 2020-25 totex forecasts in other tables in the business plan. Forecasts of capital expenditure in 2019-20 in this table should exclude the company’s proposed transition expenditure as this is reported separately in WWS10.</t>
    </r>
  </si>
  <si>
    <t>Income received from sales which are external to the appointed business and which directly relate to the wastewater processes. It should be input as a negative number. 
This will include:
Electricity sales from sources such as CHP to external parties.
Electricity sales from back-up generators under the National Grid ‘STOR’.
Bio-methane gas sales to the National Grid. 
Renewables Obligation Certificates (ROCs) and payments made under the non-domestic RHI and Feed-in Tariff schemes. 
Sludge and sludge products such as cake, granules etc. to external parties.</t>
  </si>
  <si>
    <t>Total cost of service charges by the Environment Agency or Canal and River Trust for discharge permits.</t>
  </si>
  <si>
    <t xml:space="preserve">Any other operating costs  </t>
  </si>
  <si>
    <r>
      <t xml:space="preserve">Total operating costs excluding third party services. Calculated as the sum of </t>
    </r>
    <r>
      <rPr>
        <sz val="10"/>
        <color rgb="FF0078C9"/>
        <rFont val="Arial"/>
        <family val="2"/>
      </rPr>
      <t>WWS1 lines 1 to 8</t>
    </r>
    <r>
      <rPr>
        <sz val="10"/>
        <rFont val="Arial"/>
        <family val="2"/>
      </rPr>
      <t>.</t>
    </r>
  </si>
  <si>
    <r>
      <t xml:space="preserve">Total operating expenditure for the wholesale business only within each business category. Calculated as the sum of </t>
    </r>
    <r>
      <rPr>
        <sz val="10"/>
        <color rgb="FF0078C9"/>
        <rFont val="Arial"/>
        <family val="2"/>
      </rPr>
      <t>WWS1 lines 9 and 10</t>
    </r>
    <r>
      <rPr>
        <sz val="10"/>
        <rFont val="Arial"/>
        <family val="2"/>
      </rPr>
      <t xml:space="preserve">. </t>
    </r>
  </si>
  <si>
    <t>Capital expenditure on infrastructure assets excluding third party capex to maintain the long term capability of assets and to deliver base levels of service.   Where projects have drivers both of enhancement and capital maintenance, companies should apply a method of proportional allocation to allocate costs between enhancement and capital maintenance.</t>
  </si>
  <si>
    <t>Capital expenditure on non-infrastructure assets excluding third party capex to maintain the long term capability of assets and to deliver base levels of service.   Where projects  have drivers both of enhancement and capital maintenance, companies should apply a method of proportional allocation to allocate costs between enhancement and capital maintenance.</t>
  </si>
  <si>
    <r>
      <t xml:space="preserve">Any capital expenditure on infrastructure assets other than defined in </t>
    </r>
    <r>
      <rPr>
        <sz val="10"/>
        <color rgb="FF0078C9"/>
        <rFont val="Arial"/>
        <family val="2"/>
      </rPr>
      <t>WWS1 line 11</t>
    </r>
    <r>
      <rPr>
        <sz val="10"/>
        <rFont val="Arial"/>
        <family val="2"/>
      </rPr>
      <t xml:space="preserve"> excluding third party capex.</t>
    </r>
  </si>
  <si>
    <r>
      <t xml:space="preserve">Any capital expenditure on non-infrastructure assets other than defined in </t>
    </r>
    <r>
      <rPr>
        <sz val="10"/>
        <color rgb="FF0078C9"/>
        <rFont val="Arial"/>
        <family val="2"/>
      </rPr>
      <t>WWS1 line 12</t>
    </r>
    <r>
      <rPr>
        <sz val="10"/>
        <rFont val="Arial"/>
        <family val="2"/>
      </rPr>
      <t xml:space="preserve"> excluding third party capex.</t>
    </r>
  </si>
  <si>
    <t>Infrastructure network reinforcement  - a water or sewerage undertaker’s capital expenditure for the provision of new infrastructure network assets or enhanced capacity in existing infrastructure network assets such as water mains, tanks, service reservoirs, sewers and pumping stations, in consequence of new connections and/or new developments. This expenditure relates solely to network reinforcement works that are needed on a water or sewerage undertaker’s existing network assets beyond the nearest practicable point where the connection to the water or sewerage undertaker’s network has, or will been made. Capital expenditure in this line should be the same categories of expenditure that was used to calculate a water or sewerage undertaker's infrastructure charges.</t>
  </si>
  <si>
    <r>
      <t xml:space="preserve">Total gross capital expenditure excluding third party services. Calculated as the sum of </t>
    </r>
    <r>
      <rPr>
        <sz val="10"/>
        <color rgb="FF0078C9"/>
        <rFont val="Arial"/>
        <family val="2"/>
      </rPr>
      <t>WWS1 lines 12 to 16</t>
    </r>
    <r>
      <rPr>
        <sz val="10"/>
        <rFont val="Arial"/>
        <family val="2"/>
      </rPr>
      <t>.</t>
    </r>
  </si>
  <si>
    <r>
      <t xml:space="preserve">Total gross capital expenditure. Calculated as the sum of </t>
    </r>
    <r>
      <rPr>
        <sz val="10"/>
        <color rgb="FF0078C9"/>
        <rFont val="Arial"/>
        <family val="2"/>
      </rPr>
      <t>WWS1 lines 17 and 18</t>
    </r>
    <r>
      <rPr>
        <sz val="10"/>
        <rFont val="Arial"/>
        <family val="2"/>
      </rPr>
      <t>.</t>
    </r>
  </si>
  <si>
    <t>Grants and contributions operating expenditure as reported in Table 4D/4E of RAG4. Input as a positive number.  The sum of lines 20 and 21 will be equal to table App 28 line 29 for years 2015-2025</t>
  </si>
  <si>
    <t>Grants and contributions capital expenditure as reported in Table 4D/4E of RAG4. Input as a positive number.  The sum of lines 20 and 21 will be equal to table App 28 line 29 for years 2015-2025</t>
  </si>
  <si>
    <r>
      <t xml:space="preserve">Totex. Calculated as the sum of </t>
    </r>
    <r>
      <rPr>
        <sz val="10"/>
        <color rgb="FF0078C9"/>
        <rFont val="Arial"/>
        <family val="2"/>
      </rPr>
      <t>WWS1 lines 11 and 19 minus the sum of lines 20 and 21</t>
    </r>
    <r>
      <rPr>
        <sz val="10"/>
        <rFont val="Arial"/>
        <family val="2"/>
      </rPr>
      <t>.</t>
    </r>
  </si>
  <si>
    <r>
      <t xml:space="preserve">Totex including cash items. Calculated as the sum of </t>
    </r>
    <r>
      <rPr>
        <sz val="10"/>
        <color rgb="FF0078C9"/>
        <rFont val="Arial"/>
        <family val="2"/>
      </rPr>
      <t>WWS1 lines 22 to 24</t>
    </r>
    <r>
      <rPr>
        <sz val="10"/>
        <rFont val="Arial"/>
        <family val="2"/>
      </rPr>
      <t>.</t>
    </r>
  </si>
  <si>
    <t>Please specify atypical items in the lines below.  Atypical items are defined as unusual items outside ordinary activities.  This would include items such as office moves and one-off reorganisations.  For avoidance of doubt these items should not be included in lines 1-24 above</t>
  </si>
  <si>
    <r>
      <t xml:space="preserve">Total atypical expenditure. Calculated as the sum of </t>
    </r>
    <r>
      <rPr>
        <sz val="10"/>
        <color rgb="FF0078C9"/>
        <rFont val="Arial"/>
        <family val="2"/>
      </rPr>
      <t>WWS1 lines 26 to 35</t>
    </r>
    <r>
      <rPr>
        <sz val="10"/>
        <rFont val="Arial"/>
        <family val="2"/>
      </rPr>
      <t>.</t>
    </r>
  </si>
  <si>
    <r>
      <t xml:space="preserve">Total expenditure. Calculated as the sum of </t>
    </r>
    <r>
      <rPr>
        <sz val="10"/>
        <color rgb="FF0078C9"/>
        <rFont val="Arial"/>
        <family val="2"/>
      </rPr>
      <t>WWS1 lines 25 and 36</t>
    </r>
    <r>
      <rPr>
        <sz val="10"/>
        <rFont val="Arial"/>
        <family val="2"/>
      </rPr>
      <t>.</t>
    </r>
  </si>
  <si>
    <t>WWS2 - Wholesale wastewater capital and operating expenditure by purpose</t>
  </si>
  <si>
    <t>Enhancement expenditure by purpose - capital</t>
  </si>
  <si>
    <t>First time sewerage (s101A)</t>
  </si>
  <si>
    <t>BC31379SC</t>
  </si>
  <si>
    <t>BC31379ST</t>
  </si>
  <si>
    <t>BC31379STP</t>
  </si>
  <si>
    <t>BC31379SDT</t>
  </si>
  <si>
    <t>BC31379SDD</t>
  </si>
  <si>
    <t>BC31379CAS</t>
  </si>
  <si>
    <t>Sludge enhancement (quality)</t>
  </si>
  <si>
    <t>S3035QSC</t>
  </si>
  <si>
    <t>S3035QST</t>
  </si>
  <si>
    <t>S3035QSTP</t>
  </si>
  <si>
    <t>S3035QSDT</t>
  </si>
  <si>
    <t>S3035QSDD</t>
  </si>
  <si>
    <t>S3035QCAS</t>
  </si>
  <si>
    <t>Sludge enhancement (growth)</t>
  </si>
  <si>
    <t>S3036GSC</t>
  </si>
  <si>
    <t>S3036GST</t>
  </si>
  <si>
    <t>S3036GSTP</t>
  </si>
  <si>
    <t>S3036GSDT</t>
  </si>
  <si>
    <t>S3036GSDD</t>
  </si>
  <si>
    <t>S3036GCAS</t>
  </si>
  <si>
    <t>WINEP / NEP ~ Conservation drivers</t>
  </si>
  <si>
    <t>S3004SC</t>
  </si>
  <si>
    <t>S3004ST</t>
  </si>
  <si>
    <t>S3004STP</t>
  </si>
  <si>
    <t>S3004SDT</t>
  </si>
  <si>
    <t>S3004SDD</t>
  </si>
  <si>
    <t>S3004CAS</t>
  </si>
  <si>
    <t>WINEP / NEP ~ Eels Regulations (measures at outfalls)</t>
  </si>
  <si>
    <t>WWS2001SC</t>
  </si>
  <si>
    <t>WWS2001ST</t>
  </si>
  <si>
    <t>WWS2001STP</t>
  </si>
  <si>
    <t>WWS2001SDT</t>
  </si>
  <si>
    <t>WWS2001SDD</t>
  </si>
  <si>
    <t>WWS2001CAS</t>
  </si>
  <si>
    <t>WINEP / NEP ~ Event Duration Monitoring at intermittent discharges</t>
  </si>
  <si>
    <t>S3005SC</t>
  </si>
  <si>
    <t>S3005ST</t>
  </si>
  <si>
    <t>S3005STP</t>
  </si>
  <si>
    <t>S3005SDT</t>
  </si>
  <si>
    <t>S3005SDD</t>
  </si>
  <si>
    <t>S3005CAS</t>
  </si>
  <si>
    <t>WINEP / NEP ~ Flow monitoring at sewage treatment works</t>
  </si>
  <si>
    <t>S3006SC</t>
  </si>
  <si>
    <t>S3006ST</t>
  </si>
  <si>
    <t>S3006STP</t>
  </si>
  <si>
    <t>S3006SDT</t>
  </si>
  <si>
    <t>S3006SDD</t>
  </si>
  <si>
    <t>S3006CAS</t>
  </si>
  <si>
    <t>NEP ~ Monitoring of pass forward flows at CSOs</t>
  </si>
  <si>
    <t>S3007SC</t>
  </si>
  <si>
    <t>S3007ST</t>
  </si>
  <si>
    <t>S3007STP</t>
  </si>
  <si>
    <t>S3007SDT</t>
  </si>
  <si>
    <t>S3007SDD</t>
  </si>
  <si>
    <t>S3007CAS</t>
  </si>
  <si>
    <t>WINEP / NEP ~ Schemes to increase flow to full treatment</t>
  </si>
  <si>
    <t>WWS2002SC</t>
  </si>
  <si>
    <t>WWS2002ST</t>
  </si>
  <si>
    <t>WWS2002STP</t>
  </si>
  <si>
    <t>WWS2002SDT</t>
  </si>
  <si>
    <t>WWS2002SDD</t>
  </si>
  <si>
    <t>WWS2002CAS</t>
  </si>
  <si>
    <t>WINEP / NEP ~ Storage schemes at STWs to increase storm tank capacity</t>
  </si>
  <si>
    <t>WWS2003SC</t>
  </si>
  <si>
    <t>WWS2003ST</t>
  </si>
  <si>
    <t>WWS2003STP</t>
  </si>
  <si>
    <t>WWS2003SDT</t>
  </si>
  <si>
    <t>WWS2003SDD</t>
  </si>
  <si>
    <t>WWS2003CAS</t>
  </si>
  <si>
    <t>WINEP / NEP ~ Storage schemes in the network to reduce spill frequency at CSOs, etc</t>
  </si>
  <si>
    <t>WWS2004SC</t>
  </si>
  <si>
    <t>WWS2004ST</t>
  </si>
  <si>
    <t>WWS2004STP</t>
  </si>
  <si>
    <t>WWS2004SDT</t>
  </si>
  <si>
    <t>WWS2004SDD</t>
  </si>
  <si>
    <t>WWS2004CAS</t>
  </si>
  <si>
    <t>WINEP / NEP ~ Chemicals removal schemes</t>
  </si>
  <si>
    <t>WWS2005SC</t>
  </si>
  <si>
    <t>WWS2005ST</t>
  </si>
  <si>
    <t>WWS2005STP</t>
  </si>
  <si>
    <t>WWS2005SDT</t>
  </si>
  <si>
    <t>WWS2005SDD</t>
  </si>
  <si>
    <t>WWS2005CAS</t>
  </si>
  <si>
    <t>WINEP / NEP ~ Chemicals monitoring / investigations / options appraisals</t>
  </si>
  <si>
    <t>WWS2006SC</t>
  </si>
  <si>
    <t>WWS2006ST</t>
  </si>
  <si>
    <t>WWS2006STP</t>
  </si>
  <si>
    <t>WWS2006SDT</t>
  </si>
  <si>
    <t>WWS2006SDD</t>
  </si>
  <si>
    <t>WWS2006CAS</t>
  </si>
  <si>
    <t>NEP ~ National phosphorus removal technology investigations</t>
  </si>
  <si>
    <t>WWS2007SC</t>
  </si>
  <si>
    <t>WWS2007ST</t>
  </si>
  <si>
    <t>WWS2007STP</t>
  </si>
  <si>
    <t>WWS2007SDT</t>
  </si>
  <si>
    <t>WWS2007SDD</t>
  </si>
  <si>
    <t>WWS2007CAS</t>
  </si>
  <si>
    <t>WINEP / NEP ~ Groundwater schemes</t>
  </si>
  <si>
    <t>S3010SC</t>
  </si>
  <si>
    <t>S3010ST</t>
  </si>
  <si>
    <t>S3010STP</t>
  </si>
  <si>
    <t>S3010SDT</t>
  </si>
  <si>
    <t>S3010SDD</t>
  </si>
  <si>
    <t>S3010CAS</t>
  </si>
  <si>
    <t>S3011SC</t>
  </si>
  <si>
    <t>S3011ST</t>
  </si>
  <si>
    <t>S3011STP</t>
  </si>
  <si>
    <t>S3011SDT</t>
  </si>
  <si>
    <t>S3011SDD</t>
  </si>
  <si>
    <t>S3011CAS</t>
  </si>
  <si>
    <t>WINEP / NEP ~ Nutrients (N removal)</t>
  </si>
  <si>
    <t>S3012SC</t>
  </si>
  <si>
    <t>S3012ST</t>
  </si>
  <si>
    <t>S3012STP</t>
  </si>
  <si>
    <t>S3012SDT</t>
  </si>
  <si>
    <t>S3012SDD</t>
  </si>
  <si>
    <t>S3012CAS</t>
  </si>
  <si>
    <t>WINEP / NEP ~ Nutrients (P removal at activated sludge STWs)</t>
  </si>
  <si>
    <t>S3013SC</t>
  </si>
  <si>
    <t>S3013ST</t>
  </si>
  <si>
    <t>S3013STP</t>
  </si>
  <si>
    <t>S3013SDT</t>
  </si>
  <si>
    <t>S3013SDD</t>
  </si>
  <si>
    <t>S3013CAS</t>
  </si>
  <si>
    <t>WINEP / NEP ~ Nutrients (P removal at filter bed STWs)</t>
  </si>
  <si>
    <t>S3014SC</t>
  </si>
  <si>
    <t>S3014ST</t>
  </si>
  <si>
    <t>S3014STP</t>
  </si>
  <si>
    <t>S3014SDT</t>
  </si>
  <si>
    <t>S3014SDD</t>
  </si>
  <si>
    <t>S3014CAS</t>
  </si>
  <si>
    <t>WINEP / NEP ~ Reduction of sanitary parameters</t>
  </si>
  <si>
    <t>S3015SC</t>
  </si>
  <si>
    <t>S3015ST</t>
  </si>
  <si>
    <t>S3015STP</t>
  </si>
  <si>
    <t>S3015SDT</t>
  </si>
  <si>
    <t>S3015SDD</t>
  </si>
  <si>
    <t>S3015CAS</t>
  </si>
  <si>
    <t>WINEP / NEP ~ UV disinfection (or similar)</t>
  </si>
  <si>
    <t>S3016SC</t>
  </si>
  <si>
    <t>S3016ST</t>
  </si>
  <si>
    <t>S3016STP</t>
  </si>
  <si>
    <t>S3016SDT</t>
  </si>
  <si>
    <t>S3016SDD</t>
  </si>
  <si>
    <t>S3016CAS</t>
  </si>
  <si>
    <t>NEP ~ Discharge relocation</t>
  </si>
  <si>
    <t>S3017SC</t>
  </si>
  <si>
    <t>S3017ST</t>
  </si>
  <si>
    <t>S3017STP</t>
  </si>
  <si>
    <t>S3017SDT</t>
  </si>
  <si>
    <t>S3017SDD</t>
  </si>
  <si>
    <t>S3017CAS</t>
  </si>
  <si>
    <t>NEP ~ Flow 1 schemes</t>
  </si>
  <si>
    <t>S3018SC</t>
  </si>
  <si>
    <t>S3018ST</t>
  </si>
  <si>
    <t>S3018STP</t>
  </si>
  <si>
    <t>S3018SDT</t>
  </si>
  <si>
    <t>S3018SDD</t>
  </si>
  <si>
    <t>S3018CAS</t>
  </si>
  <si>
    <t>Odour</t>
  </si>
  <si>
    <t>S3019SC</t>
  </si>
  <si>
    <t>S3019ST</t>
  </si>
  <si>
    <t>S3019STP</t>
  </si>
  <si>
    <t>S3019SDT</t>
  </si>
  <si>
    <t>S3019SDD</t>
  </si>
  <si>
    <t>S3019CAS</t>
  </si>
  <si>
    <t>New development and growth</t>
  </si>
  <si>
    <t>S3020SC</t>
  </si>
  <si>
    <t>S3020ST</t>
  </si>
  <si>
    <t>S3020STP</t>
  </si>
  <si>
    <t>S3020SDT</t>
  </si>
  <si>
    <t>S3020SDD</t>
  </si>
  <si>
    <t>S3020CAS</t>
  </si>
  <si>
    <t>Growth at sewage treatment works (excluding sludge treatment)</t>
  </si>
  <si>
    <t>S3021SC</t>
  </si>
  <si>
    <t>S3021ST</t>
  </si>
  <si>
    <t>S3021STP</t>
  </si>
  <si>
    <t>S3021SDT</t>
  </si>
  <si>
    <t>S3021SDD</t>
  </si>
  <si>
    <t>S3021CAS</t>
  </si>
  <si>
    <t>S3022SC</t>
  </si>
  <si>
    <t>S3022ST</t>
  </si>
  <si>
    <t>S3022STP</t>
  </si>
  <si>
    <t>S3022SDT</t>
  </si>
  <si>
    <t>S3022SDD</t>
  </si>
  <si>
    <t>S3022CAS</t>
  </si>
  <si>
    <t>BC31785SC</t>
  </si>
  <si>
    <t>BC31785ST</t>
  </si>
  <si>
    <t>BC31785STP</t>
  </si>
  <si>
    <t>BC31785SDT</t>
  </si>
  <si>
    <t>BC31785SDD</t>
  </si>
  <si>
    <t>BC31785CAS</t>
  </si>
  <si>
    <t>WWS2008SC</t>
  </si>
  <si>
    <t>WWS2008ST</t>
  </si>
  <si>
    <t>WWS2008STP</t>
  </si>
  <si>
    <t>WWS2008SDT</t>
  </si>
  <si>
    <t>WWS2008SDD</t>
  </si>
  <si>
    <t>WWS2008CAS</t>
  </si>
  <si>
    <t>Reduce flooding risk for properties</t>
  </si>
  <si>
    <t>S3023SC</t>
  </si>
  <si>
    <t>S3023ST</t>
  </si>
  <si>
    <t>S3023STP</t>
  </si>
  <si>
    <t>S3023SDT</t>
  </si>
  <si>
    <t>S3023SDD</t>
  </si>
  <si>
    <t>S3023CAS</t>
  </si>
  <si>
    <t>Transferred private sewers and pumping stations</t>
  </si>
  <si>
    <t>S3024SC</t>
  </si>
  <si>
    <t>S3024ST</t>
  </si>
  <si>
    <t>S3024STP</t>
  </si>
  <si>
    <t>S3024SDT</t>
  </si>
  <si>
    <t>S3024SDD</t>
  </si>
  <si>
    <t>S3024CAS</t>
  </si>
  <si>
    <t>Infrastructure network reinforcement - trasnferred to new development</t>
  </si>
  <si>
    <t>S3A00001</t>
  </si>
  <si>
    <t>S3A00001SC</t>
  </si>
  <si>
    <t>S3A00001ST</t>
  </si>
  <si>
    <t>S3A00001STP</t>
  </si>
  <si>
    <t>S3A00001SDT</t>
  </si>
  <si>
    <t>S3A00001SDD</t>
  </si>
  <si>
    <t>S3A00001CAS</t>
  </si>
  <si>
    <t>Capital expenditure purpose ~ WASTEWATER additional line 1 [Other categories]</t>
  </si>
  <si>
    <t>TMA charges - no longer used</t>
  </si>
  <si>
    <t>S3A00002</t>
  </si>
  <si>
    <t>S3A00002SC</t>
  </si>
  <si>
    <t>S3A00002ST</t>
  </si>
  <si>
    <t>S3A00002STP</t>
  </si>
  <si>
    <t>S3A00002SDT</t>
  </si>
  <si>
    <t>S3A00002SDD</t>
  </si>
  <si>
    <t>S3A00002CAS</t>
  </si>
  <si>
    <t>Capital expenditure purpose ~ WASTEWATER additional line 2 [Other categories]</t>
  </si>
  <si>
    <t>Capital expenditure purpose ~ WASTEWATER additional line 3 [Other categories]</t>
  </si>
  <si>
    <t>S3A00003</t>
  </si>
  <si>
    <t>S3A00003SC</t>
  </si>
  <si>
    <t>S3A00003ST</t>
  </si>
  <si>
    <t>S3A00003STP</t>
  </si>
  <si>
    <t>S3A00003SDT</t>
  </si>
  <si>
    <t>S3A00003SDD</t>
  </si>
  <si>
    <t>S3A00003CAS</t>
  </si>
  <si>
    <t>Capital expenditure purpose ~ WASTEWATER additional line 4 [Other categories]</t>
  </si>
  <si>
    <t>S3A00004</t>
  </si>
  <si>
    <t>S3A00004SC</t>
  </si>
  <si>
    <t>S3A00004ST</t>
  </si>
  <si>
    <t>S3A00004STP</t>
  </si>
  <si>
    <t>S3A00004SDT</t>
  </si>
  <si>
    <t>S3A00004SDD</t>
  </si>
  <si>
    <t>S3A00004CAS</t>
  </si>
  <si>
    <t>Capital expenditure purpose ~ WASTEWATER additional line 5 [Other categories]</t>
  </si>
  <si>
    <t>S3A00005</t>
  </si>
  <si>
    <t>S3A00005SC</t>
  </si>
  <si>
    <t>S3A00005ST</t>
  </si>
  <si>
    <t>S3A00005STP</t>
  </si>
  <si>
    <t>S3A00005SDT</t>
  </si>
  <si>
    <t>S3A00005SDD</t>
  </si>
  <si>
    <t>S3A00005CAS</t>
  </si>
  <si>
    <t>Capital expenditure purpose ~ WASTEWATER additional line 6 [Other categories]</t>
  </si>
  <si>
    <t>S3A00006</t>
  </si>
  <si>
    <t>S3A00006SC</t>
  </si>
  <si>
    <t>S3A00006ST</t>
  </si>
  <si>
    <t>S3A00006STP</t>
  </si>
  <si>
    <t>S3A00006SDT</t>
  </si>
  <si>
    <t>S3A00006SDD</t>
  </si>
  <si>
    <t>S3A00006CAS</t>
  </si>
  <si>
    <t>Capital expenditure purpose ~ WASTEWATER additional line 7 [Other categories]</t>
  </si>
  <si>
    <t>S3A00007</t>
  </si>
  <si>
    <t>S3A00007SC</t>
  </si>
  <si>
    <t>S3A00007ST</t>
  </si>
  <si>
    <t>S3A00007STP</t>
  </si>
  <si>
    <t>S3A00007SDT</t>
  </si>
  <si>
    <t>S3A00007SDD</t>
  </si>
  <si>
    <t>S3A00007CAS</t>
  </si>
  <si>
    <t>Capital expenditure purpose ~ WASTEWATER additional line 8 [Other categories]</t>
  </si>
  <si>
    <t>S3A00008</t>
  </si>
  <si>
    <t>S3A00008SC</t>
  </si>
  <si>
    <t>S3A00008ST</t>
  </si>
  <si>
    <t>S3A00008STP</t>
  </si>
  <si>
    <t>S3A00008SDT</t>
  </si>
  <si>
    <t>S3A00008SDD</t>
  </si>
  <si>
    <t>S3A00008CAS</t>
  </si>
  <si>
    <t>Capital expenditure purpose ~ WASTEWATER additional line 9 [Other categories]</t>
  </si>
  <si>
    <t>S3A00009</t>
  </si>
  <si>
    <t>S3A00009SC</t>
  </si>
  <si>
    <t>S3A00009ST</t>
  </si>
  <si>
    <t>S3A00009STP</t>
  </si>
  <si>
    <t>S3A00009SDT</t>
  </si>
  <si>
    <t>S3A00009SDD</t>
  </si>
  <si>
    <t>S3A00009CAS</t>
  </si>
  <si>
    <t>Capital expenditure purpose ~ WASTEWATER additional line 10 [Other categories]</t>
  </si>
  <si>
    <t>S3A00010</t>
  </si>
  <si>
    <t>S3A00010SC</t>
  </si>
  <si>
    <t>S3A00010ST</t>
  </si>
  <si>
    <t>S3A00010STP</t>
  </si>
  <si>
    <t>S3A00010SDT</t>
  </si>
  <si>
    <t>S3A00010SDD</t>
  </si>
  <si>
    <t>S3A00010CAS</t>
  </si>
  <si>
    <t>Capital expenditure purpose ~ WASTEWATER additional line 11 [Other categories]</t>
  </si>
  <si>
    <t>S3A00011</t>
  </si>
  <si>
    <t>S3A00011SC</t>
  </si>
  <si>
    <t>S3A00011ST</t>
  </si>
  <si>
    <t>S3A00011STP</t>
  </si>
  <si>
    <t>S3A00011SDT</t>
  </si>
  <si>
    <t>S3A00011SDD</t>
  </si>
  <si>
    <t>S3A00011CAS</t>
  </si>
  <si>
    <t>Capital expenditure purpose ~ WASTEWATER additional line 12 [Other categories]</t>
  </si>
  <si>
    <t>S3A00012</t>
  </si>
  <si>
    <t>S3A00012SC</t>
  </si>
  <si>
    <t>S3A00012ST</t>
  </si>
  <si>
    <t>S3A00012STP</t>
  </si>
  <si>
    <t>S3A00012SDT</t>
  </si>
  <si>
    <t>S3A00012SDD</t>
  </si>
  <si>
    <t>S3A00012CAS</t>
  </si>
  <si>
    <t>Capital expenditure purpose ~ WASTEWATER additional line 13 [Other categories]</t>
  </si>
  <si>
    <t>S3A00013</t>
  </si>
  <si>
    <t>S3A00013SC</t>
  </si>
  <si>
    <t>S3A00013ST</t>
  </si>
  <si>
    <t>S3A00013STP</t>
  </si>
  <si>
    <t>S3A00013SDT</t>
  </si>
  <si>
    <t>S3A00013SDD</t>
  </si>
  <si>
    <t>S3A00013CAS</t>
  </si>
  <si>
    <t>Capital expenditure purpose ~ WASTEWATER additional line 14 [Other categories]</t>
  </si>
  <si>
    <t>S3A00014</t>
  </si>
  <si>
    <t>S3A00014SC</t>
  </si>
  <si>
    <t>S3A00014ST</t>
  </si>
  <si>
    <t>S3A00014STP</t>
  </si>
  <si>
    <t>S3A00014SDT</t>
  </si>
  <si>
    <t>S3A00014SDD</t>
  </si>
  <si>
    <t>S3A00014CAS</t>
  </si>
  <si>
    <t>Capital expenditure purpose ~ WASTEWATER additional line 15 [Other categories]</t>
  </si>
  <si>
    <t>S3A00015</t>
  </si>
  <si>
    <t>S3A00015SC</t>
  </si>
  <si>
    <t>S3A00015ST</t>
  </si>
  <si>
    <t>S3A00015STP</t>
  </si>
  <si>
    <t>S3A00015SDT</t>
  </si>
  <si>
    <t>S3A00015SDD</t>
  </si>
  <si>
    <t>S3A00015CAS</t>
  </si>
  <si>
    <t xml:space="preserve">Total wastewater enhancement capital expenditure </t>
  </si>
  <si>
    <t>Sum of lines 1 to 46.</t>
  </si>
  <si>
    <t>S3025ENHSC</t>
  </si>
  <si>
    <t>S3025ENHST</t>
  </si>
  <si>
    <t>S3025ENHSTP</t>
  </si>
  <si>
    <t>S3025ENHSDT</t>
  </si>
  <si>
    <t>S3025ENHSDD</t>
  </si>
  <si>
    <t>S3025ENHCAS</t>
  </si>
  <si>
    <t>Enhancement expenditure by purpose - operating</t>
  </si>
  <si>
    <t>WWS2009SC</t>
  </si>
  <si>
    <t>WWS2009ST</t>
  </si>
  <si>
    <t>WWS2009STP</t>
  </si>
  <si>
    <t>WWS2009SDT</t>
  </si>
  <si>
    <t>WWS2009SDD</t>
  </si>
  <si>
    <t>WWS2009CAS</t>
  </si>
  <si>
    <t>WWS2010SC</t>
  </si>
  <si>
    <t>WWS2010ST</t>
  </si>
  <si>
    <t>WWS2010STP</t>
  </si>
  <si>
    <t>WWS2010SDT</t>
  </si>
  <si>
    <t>WWS2010SDD</t>
  </si>
  <si>
    <t>WWS2010CAS</t>
  </si>
  <si>
    <t>WWS2011SC</t>
  </si>
  <si>
    <t>WWS2011ST</t>
  </si>
  <si>
    <t>WWS2011STP</t>
  </si>
  <si>
    <t>WWS2011SDT</t>
  </si>
  <si>
    <t>WWS2011SDD</t>
  </si>
  <si>
    <t>WWS2011CAS</t>
  </si>
  <si>
    <t>WWS2012SC</t>
  </si>
  <si>
    <t>WWS2012ST</t>
  </si>
  <si>
    <t>WWS2012STP</t>
  </si>
  <si>
    <t>WWS2012SDT</t>
  </si>
  <si>
    <t>WWS2012SDD</t>
  </si>
  <si>
    <t>WWS2012CAS</t>
  </si>
  <si>
    <t>WWS2013SC</t>
  </si>
  <si>
    <t>WWS2013ST</t>
  </si>
  <si>
    <t>WWS2013STP</t>
  </si>
  <si>
    <t>WWS2013SDT</t>
  </si>
  <si>
    <t>WWS2013SDD</t>
  </si>
  <si>
    <t>WWS2013CAS</t>
  </si>
  <si>
    <t>WWS2014SC</t>
  </si>
  <si>
    <t>WWS2014ST</t>
  </si>
  <si>
    <t>WWS2014STP</t>
  </si>
  <si>
    <t>WWS2014SDT</t>
  </si>
  <si>
    <t>WWS2014SDD</t>
  </si>
  <si>
    <t>WWS2014CAS</t>
  </si>
  <si>
    <t>WWS2015SC</t>
  </si>
  <si>
    <t>WWS2015ST</t>
  </si>
  <si>
    <t>WWS2015STP</t>
  </si>
  <si>
    <t>WWS2015SDT</t>
  </si>
  <si>
    <t>WWS2015SDD</t>
  </si>
  <si>
    <t>WWS2015CAS</t>
  </si>
  <si>
    <t>WWS2016SC</t>
  </si>
  <si>
    <t>WWS2016ST</t>
  </si>
  <si>
    <t>WWS2016STP</t>
  </si>
  <si>
    <t>WWS2016SDT</t>
  </si>
  <si>
    <t>WWS2016SDD</t>
  </si>
  <si>
    <t>WWS2016CAS</t>
  </si>
  <si>
    <t>WWS2017SC</t>
  </si>
  <si>
    <t>WWS2017ST</t>
  </si>
  <si>
    <t>WWS2017STP</t>
  </si>
  <si>
    <t>WWS2017SDT</t>
  </si>
  <si>
    <t>WWS2017SDD</t>
  </si>
  <si>
    <t>WWS2017CAS</t>
  </si>
  <si>
    <t>WWS2018SC</t>
  </si>
  <si>
    <t>WWS2018ST</t>
  </si>
  <si>
    <t>WWS2018STP</t>
  </si>
  <si>
    <t>WWS2018SDT</t>
  </si>
  <si>
    <t>WWS2018SDD</t>
  </si>
  <si>
    <t>WWS2018CAS</t>
  </si>
  <si>
    <t>WWS2019SC</t>
  </si>
  <si>
    <t>WWS2019ST</t>
  </si>
  <si>
    <t>WWS2019STP</t>
  </si>
  <si>
    <t>WWS2019SDT</t>
  </si>
  <si>
    <t>WWS2019SDD</t>
  </si>
  <si>
    <t>WWS2019CAS</t>
  </si>
  <si>
    <t>WWS2020SC</t>
  </si>
  <si>
    <t>WWS2020ST</t>
  </si>
  <si>
    <t>WWS2020STP</t>
  </si>
  <si>
    <t>WWS2020SDT</t>
  </si>
  <si>
    <t>WWS2020SDD</t>
  </si>
  <si>
    <t>WWS2020CAS</t>
  </si>
  <si>
    <t>WWS2021SC</t>
  </si>
  <si>
    <t>WWS2021ST</t>
  </si>
  <si>
    <t>WWS2021STP</t>
  </si>
  <si>
    <t>WWS2021SDT</t>
  </si>
  <si>
    <t>WWS2021SDD</t>
  </si>
  <si>
    <t>WWS2021CAS</t>
  </si>
  <si>
    <t>WWS2022SC</t>
  </si>
  <si>
    <t>WWS2022ST</t>
  </si>
  <si>
    <t>WWS2022STP</t>
  </si>
  <si>
    <t>WWS2022SDT</t>
  </si>
  <si>
    <t>WWS2022SDD</t>
  </si>
  <si>
    <t>WWS2022CAS</t>
  </si>
  <si>
    <t>WWS2023SC</t>
  </si>
  <si>
    <t>WWS2023ST</t>
  </si>
  <si>
    <t>WWS2023STP</t>
  </si>
  <si>
    <t>WWS2023SDT</t>
  </si>
  <si>
    <t>WWS2023SDD</t>
  </si>
  <si>
    <t>WWS2023CAS</t>
  </si>
  <si>
    <t>WWS2024SC</t>
  </si>
  <si>
    <t>WWS2024ST</t>
  </si>
  <si>
    <t>WWS2024STP</t>
  </si>
  <si>
    <t>WWS2024SDT</t>
  </si>
  <si>
    <t>WWS2024SDD</t>
  </si>
  <si>
    <t>WWS2024CAS</t>
  </si>
  <si>
    <t>WWS2025SC</t>
  </si>
  <si>
    <t>WWS2025ST</t>
  </si>
  <si>
    <t>WWS2025STP</t>
  </si>
  <si>
    <t>WWS2025SDT</t>
  </si>
  <si>
    <t>WWS2025SDD</t>
  </si>
  <si>
    <t>WWS2025CAS</t>
  </si>
  <si>
    <t>WWS2026SC</t>
  </si>
  <si>
    <t>WWS2026ST</t>
  </si>
  <si>
    <t>WWS2026STP</t>
  </si>
  <si>
    <t>WWS2026SDT</t>
  </si>
  <si>
    <t>WWS2026SDD</t>
  </si>
  <si>
    <t>WWS2026CAS</t>
  </si>
  <si>
    <t>WWS2027SC</t>
  </si>
  <si>
    <t>WWS2027ST</t>
  </si>
  <si>
    <t>WWS2027STP</t>
  </si>
  <si>
    <t>WWS2027SDT</t>
  </si>
  <si>
    <t>WWS2027SDD</t>
  </si>
  <si>
    <t>WWS2027CAS</t>
  </si>
  <si>
    <t>WWS2028SC</t>
  </si>
  <si>
    <t>WWS2028ST</t>
  </si>
  <si>
    <t>WWS2028STP</t>
  </si>
  <si>
    <t>WWS2028SDT</t>
  </si>
  <si>
    <t>WWS2028SDD</t>
  </si>
  <si>
    <t>WWS2028CAS</t>
  </si>
  <si>
    <t>WWS2029SC</t>
  </si>
  <si>
    <t>WWS2029ST</t>
  </si>
  <si>
    <t>WWS2029STP</t>
  </si>
  <si>
    <t>WWS2029SDT</t>
  </si>
  <si>
    <t>WWS2029SDD</t>
  </si>
  <si>
    <t>WWS2029CAS</t>
  </si>
  <si>
    <t>WWS2030SC</t>
  </si>
  <si>
    <t>WWS2030ST</t>
  </si>
  <si>
    <t>WWS2030STP</t>
  </si>
  <si>
    <t>WWS2030SDT</t>
  </si>
  <si>
    <t>WWS2030SDD</t>
  </si>
  <si>
    <t>WWS2030CAS</t>
  </si>
  <si>
    <t>WWS2031SC</t>
  </si>
  <si>
    <t>WWS2031ST</t>
  </si>
  <si>
    <t>WWS2031STP</t>
  </si>
  <si>
    <t>WWS2031SDT</t>
  </si>
  <si>
    <t>WWS2031SDD</t>
  </si>
  <si>
    <t>WWS2031CAS</t>
  </si>
  <si>
    <t>WWS2032SC</t>
  </si>
  <si>
    <t>WWS2032ST</t>
  </si>
  <si>
    <t>WWS2032STP</t>
  </si>
  <si>
    <t>WWS2032SDT</t>
  </si>
  <si>
    <t>WWS2032SDD</t>
  </si>
  <si>
    <t>WWS2032CAS</t>
  </si>
  <si>
    <t>WWS2033SC</t>
  </si>
  <si>
    <t>WWS2033ST</t>
  </si>
  <si>
    <t>WWS2033STP</t>
  </si>
  <si>
    <t>WWS2033SDT</t>
  </si>
  <si>
    <t>WWS2033SDD</t>
  </si>
  <si>
    <t>WWS2033CAS</t>
  </si>
  <si>
    <t>WWS2034SC</t>
  </si>
  <si>
    <t>WWS2034ST</t>
  </si>
  <si>
    <t>WWS2034STP</t>
  </si>
  <si>
    <t>WWS2034SDT</t>
  </si>
  <si>
    <t>WWS2034SDD</t>
  </si>
  <si>
    <t>WWS2034CAS</t>
  </si>
  <si>
    <t>WWS2035SC</t>
  </si>
  <si>
    <t>WWS2035ST</t>
  </si>
  <si>
    <t>WWS2035STP</t>
  </si>
  <si>
    <t>WWS2035SDT</t>
  </si>
  <si>
    <t>WWS2035SDD</t>
  </si>
  <si>
    <t>WWS2035CAS</t>
  </si>
  <si>
    <t>WWS2036SC</t>
  </si>
  <si>
    <t>WWS2036ST</t>
  </si>
  <si>
    <t>WWS2036STP</t>
  </si>
  <si>
    <t>WWS2036SDT</t>
  </si>
  <si>
    <t>WWS2036SDD</t>
  </si>
  <si>
    <t>WWS2036CAS</t>
  </si>
  <si>
    <t>WWS2037SC</t>
  </si>
  <si>
    <t>WWS2037ST</t>
  </si>
  <si>
    <t>WWS2037STP</t>
  </si>
  <si>
    <t>WWS2037SDT</t>
  </si>
  <si>
    <t>WWS2037SDD</t>
  </si>
  <si>
    <t>WWS2037CAS</t>
  </si>
  <si>
    <t>WWS2038SC</t>
  </si>
  <si>
    <t>WWS2038ST</t>
  </si>
  <si>
    <t>WWS2038STP</t>
  </si>
  <si>
    <t>WWS2038SDT</t>
  </si>
  <si>
    <t>WWS2038SDD</t>
  </si>
  <si>
    <t>WWS2038CAS</t>
  </si>
  <si>
    <t>WWS2055SC</t>
  </si>
  <si>
    <t>WWS2055ST</t>
  </si>
  <si>
    <t>WWS2055STP</t>
  </si>
  <si>
    <t>WWS2055SDT</t>
  </si>
  <si>
    <t>WWS2055SDD</t>
  </si>
  <si>
    <t>WWS2055CAS</t>
  </si>
  <si>
    <t>Operating expenditure purpose ~ WASTEWATER additional line 1 [Other categories]</t>
  </si>
  <si>
    <t>WWS2039</t>
  </si>
  <si>
    <t>WWS2039SC</t>
  </si>
  <si>
    <t>WWS2039ST</t>
  </si>
  <si>
    <t>WWS2039STP</t>
  </si>
  <si>
    <t>WWS2039SDT</t>
  </si>
  <si>
    <t>WWS2039SDD</t>
  </si>
  <si>
    <t>WWS2039CAS</t>
  </si>
  <si>
    <t>Operating expenditure purpose ~ WASTEWATER additional line 2 [Other categories]</t>
  </si>
  <si>
    <t>WWS2040</t>
  </si>
  <si>
    <t>WWS2040SC</t>
  </si>
  <si>
    <t>WWS2040ST</t>
  </si>
  <si>
    <t>WWS2040STP</t>
  </si>
  <si>
    <t>WWS2040SDT</t>
  </si>
  <si>
    <t>WWS2040SDD</t>
  </si>
  <si>
    <t>WWS2040CAS</t>
  </si>
  <si>
    <t>Operating expenditure purpose ~ WASTEWATER additional line 3 [Other categories]</t>
  </si>
  <si>
    <t>WWS2041</t>
  </si>
  <si>
    <t>WWS2041SC</t>
  </si>
  <si>
    <t>WWS2041ST</t>
  </si>
  <si>
    <t>WWS2041STP</t>
  </si>
  <si>
    <t>WWS2041SDT</t>
  </si>
  <si>
    <t>WWS2041SDD</t>
  </si>
  <si>
    <t>WWS2041CAS</t>
  </si>
  <si>
    <t>Operating expenditure purpose ~ WASTEWATER additional line 4 [Other categories]</t>
  </si>
  <si>
    <t>WWS2042</t>
  </si>
  <si>
    <t>WWS2042SC</t>
  </si>
  <si>
    <t>WWS2042ST</t>
  </si>
  <si>
    <t>WWS2042STP</t>
  </si>
  <si>
    <t>WWS2042SDT</t>
  </si>
  <si>
    <t>WWS2042SDD</t>
  </si>
  <si>
    <t>WWS2042CAS</t>
  </si>
  <si>
    <t>Operating expenditure purpose ~ WASTEWATER additional line 5 [Other categories]</t>
  </si>
  <si>
    <t>WWS2043</t>
  </si>
  <si>
    <t>WWS2043SC</t>
  </si>
  <si>
    <t>WWS2043ST</t>
  </si>
  <si>
    <t>WWS2043STP</t>
  </si>
  <si>
    <t>WWS2043SDT</t>
  </si>
  <si>
    <t>WWS2043SDD</t>
  </si>
  <si>
    <t>WWS2043CAS</t>
  </si>
  <si>
    <t>Operating expenditure purpose ~ WASTEWATER additional line 6 [Other categories]</t>
  </si>
  <si>
    <t>WWS2044</t>
  </si>
  <si>
    <t>WWS2044SC</t>
  </si>
  <si>
    <t>WWS2044ST</t>
  </si>
  <si>
    <t>WWS2044STP</t>
  </si>
  <si>
    <t>WWS2044SDT</t>
  </si>
  <si>
    <t>WWS2044SDD</t>
  </si>
  <si>
    <t>WWS2044CAS</t>
  </si>
  <si>
    <t>Operating expenditure purpose ~ WASTEWATER additional line 7 [Other categories]</t>
  </si>
  <si>
    <t>WWS2045</t>
  </si>
  <si>
    <t>WWS2045SC</t>
  </si>
  <si>
    <t>WWS2045ST</t>
  </si>
  <si>
    <t>WWS2045STP</t>
  </si>
  <si>
    <t>WWS2045SDT</t>
  </si>
  <si>
    <t>WWS2045SDD</t>
  </si>
  <si>
    <t>WWS2045CAS</t>
  </si>
  <si>
    <t>Operating expenditure purpose ~ WASTEWATER additional line 8 [Other categories]</t>
  </si>
  <si>
    <t>WWS2046</t>
  </si>
  <si>
    <t>WWS2046SC</t>
  </si>
  <si>
    <t>WWS2046ST</t>
  </si>
  <si>
    <t>WWS2046STP</t>
  </si>
  <si>
    <t>WWS2046SDT</t>
  </si>
  <si>
    <t>WWS2046SDD</t>
  </si>
  <si>
    <t>WWS2046CAS</t>
  </si>
  <si>
    <t>Operating expenditure purpose ~ WASTEWATER additional line 9 [Other categories]</t>
  </si>
  <si>
    <t>WWS2047</t>
  </si>
  <si>
    <t>WWS2047SC</t>
  </si>
  <si>
    <t>WWS2047ST</t>
  </si>
  <si>
    <t>WWS2047STP</t>
  </si>
  <si>
    <t>WWS2047SDT</t>
  </si>
  <si>
    <t>WWS2047SDD</t>
  </si>
  <si>
    <t>WWS2047CAS</t>
  </si>
  <si>
    <t>Operating expenditure purpose ~ WASTEWATER additional line 10 [Other categories]</t>
  </si>
  <si>
    <t>WWS2048</t>
  </si>
  <si>
    <t>WWS2048SC</t>
  </si>
  <si>
    <t>WWS2048ST</t>
  </si>
  <si>
    <t>WWS2048STP</t>
  </si>
  <si>
    <t>WWS2048SDT</t>
  </si>
  <si>
    <t>WWS2048SDD</t>
  </si>
  <si>
    <t>WWS2048CAS</t>
  </si>
  <si>
    <t>Operating expenditure purpose ~ WASTEWATER additional line 11 [Other categories]</t>
  </si>
  <si>
    <t>WWS2049</t>
  </si>
  <si>
    <t>WWS2049SC</t>
  </si>
  <si>
    <t>WWS2049ST</t>
  </si>
  <si>
    <t>WWS2049STP</t>
  </si>
  <si>
    <t>WWS2049SDT</t>
  </si>
  <si>
    <t>WWS2049SDD</t>
  </si>
  <si>
    <t>WWS2049CAS</t>
  </si>
  <si>
    <t>Operating expenditure purpose ~ WASTEWATER additional line 12 [Other categories]</t>
  </si>
  <si>
    <t>WWS2050</t>
  </si>
  <si>
    <t>WWS2050SC</t>
  </si>
  <si>
    <t>WWS2050ST</t>
  </si>
  <si>
    <t>WWS2050STP</t>
  </si>
  <si>
    <t>WWS2050SDT</t>
  </si>
  <si>
    <t>WWS2050SDD</t>
  </si>
  <si>
    <t>WWS2050CAS</t>
  </si>
  <si>
    <t>Operating expenditure purpose ~ WASTEWATER additional line 13 [Other categories]</t>
  </si>
  <si>
    <t>WWS2051</t>
  </si>
  <si>
    <t>WWS2051SC</t>
  </si>
  <si>
    <t>WWS2051ST</t>
  </si>
  <si>
    <t>WWS2051STP</t>
  </si>
  <si>
    <t>WWS2051SDT</t>
  </si>
  <si>
    <t>WWS2051SDD</t>
  </si>
  <si>
    <t>WWS2051CAS</t>
  </si>
  <si>
    <t>Operating expenditure purpose ~ WASTEWATER additional line 14 [Other categories]</t>
  </si>
  <si>
    <t>WWS2052</t>
  </si>
  <si>
    <t>WWS2052SC</t>
  </si>
  <si>
    <t>WWS2052ST</t>
  </si>
  <si>
    <t>WWS2052STP</t>
  </si>
  <si>
    <t>WWS2052SDT</t>
  </si>
  <si>
    <t>WWS2052SDD</t>
  </si>
  <si>
    <t>WWS2052CAS</t>
  </si>
  <si>
    <t>Operating expenditure purpose ~ WASTEWATER additional line 15 [Other categories]</t>
  </si>
  <si>
    <t>WWS2053</t>
  </si>
  <si>
    <t>WWS2053SC</t>
  </si>
  <si>
    <t>WWS2053ST</t>
  </si>
  <si>
    <t>WWS2053STP</t>
  </si>
  <si>
    <t>WWS2053SDT</t>
  </si>
  <si>
    <t>WWS2053SDD</t>
  </si>
  <si>
    <t>WWS2053CAS</t>
  </si>
  <si>
    <t xml:space="preserve">Total wastewater enhancement operating expenditure </t>
  </si>
  <si>
    <t>Sum of lines 48 to 93.</t>
  </si>
  <si>
    <t>WWS2054SC</t>
  </si>
  <si>
    <t>WWS2054ST</t>
  </si>
  <si>
    <t>WWS2054STP</t>
  </si>
  <si>
    <t>WWS2054SDT</t>
  </si>
  <si>
    <t>WWS2054SDD</t>
  </si>
  <si>
    <t>WWS2054CAS</t>
  </si>
  <si>
    <t>WWS2 guidance and line definitions</t>
  </si>
  <si>
    <r>
      <t xml:space="preserve">This table identifies enhancement expenditure and reflects </t>
    </r>
    <r>
      <rPr>
        <sz val="10"/>
        <color rgb="FF0078C9"/>
        <rFont val="Franklin Gothic Demi"/>
        <family val="2"/>
      </rPr>
      <t>table 9 of the 2017 Cost Assessment submission</t>
    </r>
    <r>
      <rPr>
        <sz val="10"/>
        <rFont val="Arial"/>
        <family val="2"/>
      </rPr>
      <t xml:space="preserve">. One difference from table 9 is that this table does not collect historic data. References to AMP5 and AMP5 driver codes in the line definitions are therefore redundant but have been retained for simplicity. Where a quality enhancement scheme (or the proportionally allocated component of a quality enhancement scheme) has more than one cost driver, companies should allocate the expenditure attributable to the primary driver to the relevant line. Any net additional cost for meeting the requirements of any further drivers should be included in the (different) relevant line. </t>
    </r>
    <r>
      <rPr>
        <b/>
        <sz val="10"/>
        <rFont val="Arial"/>
        <family val="2"/>
      </rPr>
      <t xml:space="preserve">The expenditure in this table must exclude that associated with a dummy price control (Thames Tideway) which should be entered separately in table </t>
    </r>
    <r>
      <rPr>
        <sz val="10"/>
        <color rgb="FF0078C9"/>
        <rFont val="Franklin Gothic Demi"/>
        <family val="2"/>
      </rPr>
      <t>Dmmy2</t>
    </r>
    <r>
      <rPr>
        <b/>
        <sz val="10"/>
        <rFont val="Arial"/>
        <family val="2"/>
      </rPr>
      <t xml:space="preserve">.
</t>
    </r>
    <r>
      <rPr>
        <sz val="10"/>
        <rFont val="Arial"/>
        <family val="2"/>
      </rPr>
      <t xml:space="preserve">Forecasts of capital expenditure for 2020-25 in this table should include the company’s proposed transition expenditure in 2019-20 to ensure consistency with the 2020-25 totex forecasts in other tables in the business plan. Forecasts of capital expenditure in 2019-20 in this table should exclude the company’s proposed transition expenditure as this is reported separately in </t>
    </r>
    <r>
      <rPr>
        <sz val="10"/>
        <color rgb="FF0078C9"/>
        <rFont val="Arial"/>
        <family val="2"/>
      </rPr>
      <t>table WWS10</t>
    </r>
    <r>
      <rPr>
        <sz val="10"/>
        <rFont val="Arial"/>
        <family val="2"/>
      </rPr>
      <t>.</t>
    </r>
  </si>
  <si>
    <t>Capital / operating expenditure for new and additional sewage treatment and sewerage assets for first time sewerage schemes to meet the duty under s101A of the Water Industry Act 1991.</t>
  </si>
  <si>
    <t>Capital / operating expenditure on sludge treatment and disposal assets and associated biogas treatment for meeting new environmental obligations listed in the WINEP / NEP. This is for both infrastructure and non-infrastructure assets.</t>
  </si>
  <si>
    <t>Capital / operating expenditure on sludge treatment and disposal assets and associated biogas treatment for providing new capacity for growth. This is for both infrastructure and non-infrastructure assets.</t>
  </si>
  <si>
    <t>Capital / operating expenditure on the primary cost driver at quality enhancement schemes listed in the NEP (or WINEP) for AMP5, AMP6 or AMP7 where the objective of the primary driver is to meet the requirements of conservation drivers (the Habitats and Birds Directives, the CRoW Act, the NERC Act, the Marine and Coastal Access Act, invasive non-native species and the UK Biodiversity Action Plan) over and above that on schemes and investigations for which expenditure is required to be reported elsewhere in this table (principally WWS2 lines 16 to 20).</t>
  </si>
  <si>
    <t>Capital / operating expenditure on quality enhancement schemes listed in the NEP (or WINEP) either to improve outfalls to prevent the entrainment of fish, provide eel or fish passes or take alternative measures to meet the requirements of the Eels Regulations or carry out investigations required to confirm the level of entrainment and/or the appropriate technical solution. For AMP7 these are the outputs required by the Environment Agency (or Natural Resources Wales) under driver codes EE_IMP and EE_INV.</t>
  </si>
  <si>
    <t>Capital / operating expenditure on quality enhancement schemes listed in the NEP (or WINEP) for AMP5, AMP6 or AMP7 to provide event and duration monitoring of intermittent discharges.  For AMP5 this is the Capital / operating expenditure to deliver the outputs included in the sewerage service quality enhancement schedule (Annex 4 – S) driven by the revised EU Bathing Water or Shellfish Waters Directives (driver codes rB5 and S8 respectively). For AMP6 these are the outputs required by the Environment Agency (or Natural Resources Wales) under driver codes rB5, S8, EDM1, EDM2 and EDMW. For AMP7 these are the outputs required by the Environment Agency (or Natural Resources Wales) under driver codes U_MON1, U_MON2, U_MON3, U_EDMW, SW_MON and BW_MON.</t>
  </si>
  <si>
    <t>Capital / operating expenditure on quality enhancement schemes listed in the WINEP / NEP to provide flow monitoring at sewage treatment works (AMP6 driver code: Flow3, AMP7 driver codes: U_MON4, U_MON5).</t>
  </si>
  <si>
    <t>Capital / operating expenditure on quality enhancement schemes listed in the NEP for AMP6 to provide monitoring of pass forward flows at CSOs (driver code Flow4).</t>
  </si>
  <si>
    <t>Capital / operating expenditure on quality enhancement schemes listed in the WINEP / NEP to increase the flow the full treatment to 3PG+I+3E. Relevant Environment Agency driver code for AMP7 schemes is U_IMP5.</t>
  </si>
  <si>
    <t>Capital / operating expenditure on quality enhancement schemes listed in the WINEP / NEP to increase the storm tank capacity to 68 l/hd or to 2 hours retention at max flow into the tanks.</t>
  </si>
  <si>
    <t>Capital / operating expenditure on the primary cost driver of quality enhancement schemes listed in the NEP (or WINEP) for AMP5, AMP6 or AMP7 where the objective of the primary cost driver is to meet new or tightened spill frequency objectives at network assets, eg CSOs (whether or not there is an explicit spill frequency requirement) by the provision of new or additional storage volume.</t>
  </si>
  <si>
    <t>Capital / operating expenditure on improvements listed in the NEP (or WINEP) as part of the national 'Pathway to good measures for chemicals' programme or to prevent deterioration in chemical status or to achieve standstill limits for chemicals. (Relevant Environment Agency driver codes for AMP7: WFD_IMP_CHEM, WFD_NDLS, some WFD_ND and potentially L_IMP and LWFD_IMP).</t>
  </si>
  <si>
    <t>Capital / operating expenditure on monitoring, investigations, feasibility studies and improvements listed in the NEP (or WINEP) as part of the national Chemicals Investigation Programme (driver codes C1 - C3 in AMP5, C4 - C7 in AMP6 and WFD_INV_CHEM1-9 and WFD_MON_CHEM in AMP7).</t>
  </si>
  <si>
    <t>Capital / operating expenditure on monitoring, investigations, feasibility studies and improvements listed in the NEP as part of the national AMP6 Phosphorus removal technology investigations programme (driver codes P1 - Px).</t>
  </si>
  <si>
    <t>Capital / operating expenditure on the primary cost driver of quality enhancement schemes listed in the NEP (or WINEP) for AMP5, AMP6 or AMP7 where the objective of the primary cost driver is to meet one or more requirements of the EU Groundwater Directive.  For AMP5 this is the capital / operating expenditure to deliver the outputs included in the sewerage service quality enhancement schedule (Annex 4 – S) associated with driver codes G1, G2 and G3. (Expenditure associated with driver code G4 should be included in table WWS2 line 16). For AMP6 it is the capital / operating expenditure associated with driver code G1. For AMP7 the relevant Environment Agency driver codes are WFDGW_ND_GWQ and WFDGW_IMP_GWQ.</t>
  </si>
  <si>
    <t>Capital / operating expenditure on investigations listed in the NEP (or WINEP) for AMP5, AMP6 or AMP7 over and above that on investigations for which expenditure is required to be reported elsewhere in this table (principally WWS2 lines 13 and 14).</t>
  </si>
  <si>
    <t>Capital / operating expenditure on the primary cost driver of quality enhancement schemes listed in the NEP (or WINEP) for AMP5, AMP6 or AMP7 where the objective of the primary cost driver is to meet new or tightened consent conditions for nitrogen.</t>
  </si>
  <si>
    <t>Capital / operating expenditure on the primary cost driver of quality enhancement schemes listed in the NEP (or WINEP) for AMP5, AMP6 or AMP7 where the objective of the primary cost driver is to meet new or tightened consent conditions for phosphorus at an activated sludge STW.</t>
  </si>
  <si>
    <t>Capital / operating expenditure on the primary cost driver of quality enhancement schemes listed in the NEP (or WINEP) for AMP5, AMP6 or AMP7 where the objective of the primary cost driver is to meet new or tightened consent conditions for phosphorus at a biological filter STW.</t>
  </si>
  <si>
    <t>Capital / operating expenditure on the primary cost driver of quality enhancement schemes listed in the NEP (or WINEP) for AMP5, AMP6 or AMP7 where the objective of the primary cost driver is to meet new or tightened consent conditions for one or more of the sanitary parameters unless the objective is associated with a specific cost driver code for which there is a dedicated line elsewhere in this table (eg WFD_ND_GWQ (line 15/62) or Flow1 (line 23/70)). In such cases costs should be excluded from this line and entered in the line for the relevant cost driver code.</t>
  </si>
  <si>
    <t>Capital / operating expenditure on the primary cost driver at quality enhancement schemes listed in the NEP (or WINEP) for AMP5, AMP6 or AMP7 where the objective of the primary cost driver is to meet new or tightened consent conditions for microbiological parameters to meet the requirements of the EU Shellfish Waters or revised Bathing Water Directives. Such schemes will typically involve UV disinfection but may involve alternative technologies eg membrane filtration.</t>
  </si>
  <si>
    <t>Capital / operating expenditure on the primary cost driver at quality enhancement schemes listed in the NEP for AMP5 or AMP6 where the objective of the primary cost driver is to meet the requirements of the Habitats Directive or the CRoW Act (2000) by relocating the discharge to controlled waters.</t>
  </si>
  <si>
    <t>Capital / operating expenditure on the primary cost driver of quality enhancement schemes listed in the NEP for AMP5 where the objective of the primary driver is to ensure no deterioration in the current classification of the receiving waters as a result of increased volumes of discharge (historic) - (driver code Flow1)</t>
  </si>
  <si>
    <t>Capital / operating expenditure on schemes where the primary objective is to effect a step change improvement in odour control above base standards.</t>
  </si>
  <si>
    <t>Capital / operating expenditure associated with the provision of new development and growth in sewerage services.  Includes Capital / operating expenditure associated with the provision of local network assets for sewerage services to provide for new customers with no net deterioration of existing levels of service (new development) and Capital / operating expenditure associated with changes in sewage collected from new and existing customers whilst maintaining existing levels of service (growth). This should exclude Capital / operating expenditure for the purpose of reducing the risk to properties and external areas of flooding from sewers that should be reported in line 30, unless an increase in risk is clearly the result of new development.</t>
  </si>
  <si>
    <r>
      <t xml:space="preserve">Capital / operating expenditure associated with meeting or offsetting changes in demand from new and existing customers at sewage treatment works but excluding sludge treatment centres. Expenditure at sludge treatment centres should be reported in table </t>
    </r>
    <r>
      <rPr>
        <sz val="10"/>
        <color rgb="FF0078C9"/>
        <rFont val="Arial"/>
        <family val="2"/>
      </rPr>
      <t>WWS2 line 3</t>
    </r>
    <r>
      <rPr>
        <sz val="10"/>
        <color rgb="FF000000"/>
        <rFont val="Arial"/>
        <family val="2"/>
      </rPr>
      <t>.</t>
    </r>
  </si>
  <si>
    <t>Capital / operating expenditure to improve resilience. This relates to expenditure to manage the risk of failing to give consumers an appropriate level of service protection in the face of extreme events caused by hazards that are beyond their control. To include expenditure to meet new, more onerous requirements stemming from the National Flood Resilience Review. For AMP5 this is the Capital / operating expenditure to deliver the outputs included in the supplementary report for improving resilience (e.g. under driver code ESL6).</t>
  </si>
  <si>
    <t>Capital / operating expenditure to protect CNI and NI assets and on assessments of potential further improvements to comply with the Security and Emergency Measures Direction 1998 including associated Advice Notes, and including emergency response and resilience requirements.  For AMP5 this is the Capital / operating expenditure to deliver the outputs included in the sewerage service quality enhancement schedule (Annex 4 - S) to comply with the SEMD (driver code SEMD).</t>
  </si>
  <si>
    <t>Capital / operating expenditure on schemes driven by other (ie non-SEMD) security requirements, for example to improve cyber security or to enhance the security of network and information systems.</t>
  </si>
  <si>
    <r>
      <t xml:space="preserve">Capital / operating expenditure for the purpose of enhancing the public sewerage system to reduce the risk to properties and external areas of flooding from sewers. Exclude infrastructure renewals expenditure that should be reported in table </t>
    </r>
    <r>
      <rPr>
        <sz val="10"/>
        <color rgb="FF0078C9"/>
        <rFont val="Arial"/>
        <family val="2"/>
      </rPr>
      <t>WWS1 line 12</t>
    </r>
    <r>
      <rPr>
        <sz val="10"/>
        <color rgb="FF000000"/>
        <rFont val="Arial"/>
        <family val="2"/>
      </rPr>
      <t xml:space="preserve"> and expenditure associated with the provision of new sewers for new development and such other expenditure required in consequence of the new development that should be reported in table </t>
    </r>
    <r>
      <rPr>
        <sz val="10"/>
        <color theme="4" tint="-0.249977111117893"/>
        <rFont val="Arial"/>
        <family val="2"/>
      </rPr>
      <t>WWS2 line 25</t>
    </r>
    <r>
      <rPr>
        <sz val="10"/>
        <color rgb="FF000000"/>
        <rFont val="Arial"/>
        <family val="2"/>
      </rPr>
      <t>.</t>
    </r>
  </si>
  <si>
    <t>31 / 78</t>
  </si>
  <si>
    <t>Capital / operating expenditure on infrastructure and non-infrastructure assets falling within the scope of the transfer of private gravity sewers and lateral drains effected by schemes made by the Secretary of State / Welsh Ministers under the Water Industry (Schemes for Adoption of Private Sewers) Regulations 2011. Expenditure should be reported even if for accounting purposes companies may be treating it as maintenance (rather than enhancement).</t>
  </si>
  <si>
    <t>32 - 46 / 79 - 93</t>
  </si>
  <si>
    <r>
      <t xml:space="preserve">Total wastewater enhancement capital / operating expenditure. Calculated as the sum of table </t>
    </r>
    <r>
      <rPr>
        <sz val="10"/>
        <color rgb="FF0078C9"/>
        <rFont val="Arial"/>
        <family val="2"/>
      </rPr>
      <t>WWS2 lines 1 to 46</t>
    </r>
    <r>
      <rPr>
        <sz val="10"/>
        <color rgb="FF000000"/>
        <rFont val="Arial"/>
        <family val="2"/>
      </rPr>
      <t xml:space="preserve"> inclusive for capital expenditure and table </t>
    </r>
    <r>
      <rPr>
        <sz val="10"/>
        <color rgb="FF0078C9"/>
        <rFont val="Arial"/>
        <family val="2"/>
      </rPr>
      <t>WWS2 lines 48 to 93</t>
    </r>
    <r>
      <rPr>
        <sz val="10"/>
        <color rgb="FF000000"/>
        <rFont val="Arial"/>
        <family val="2"/>
      </rPr>
      <t xml:space="preserve"> for operating expenditure.</t>
    </r>
  </si>
  <si>
    <t>R1 - Residential retail</t>
  </si>
  <si>
    <t>For the 12 months ended 31 March 2013</t>
  </si>
  <si>
    <t>For the 12 months ended 31 March 2014</t>
  </si>
  <si>
    <t>For the 12 months ended 31 March 2015</t>
  </si>
  <si>
    <t>For the 12 months ended 31 March 2016</t>
  </si>
  <si>
    <t>For the 12 months ended 31 March 2017</t>
  </si>
  <si>
    <t>Residential unmeasured</t>
  </si>
  <si>
    <t>Residential measured</t>
  </si>
  <si>
    <t>Water only</t>
  </si>
  <si>
    <t>Wastewater only</t>
  </si>
  <si>
    <t>Water and wastewater</t>
  </si>
  <si>
    <t>Total unmeasured</t>
  </si>
  <si>
    <t>Total measured</t>
  </si>
  <si>
    <t>Expenditure</t>
  </si>
  <si>
    <t>Customer services</t>
  </si>
  <si>
    <t>BM9030UWO</t>
  </si>
  <si>
    <t>BM9030USO</t>
  </si>
  <si>
    <t>BM9030UWS</t>
  </si>
  <si>
    <t>BM9030UTOT_PR19</t>
  </si>
  <si>
    <t>BM9030MWO</t>
  </si>
  <si>
    <t>BM9030MSO</t>
  </si>
  <si>
    <t>BM9030MWS</t>
  </si>
  <si>
    <t>BM9030MTOT_PR19</t>
  </si>
  <si>
    <t>BM9030_PR19</t>
  </si>
  <si>
    <t>Debt management</t>
  </si>
  <si>
    <t>BM9002UWO</t>
  </si>
  <si>
    <t>BM9002USO</t>
  </si>
  <si>
    <t>BM9002UWS</t>
  </si>
  <si>
    <t>BM9002UTOT_PR19</t>
  </si>
  <si>
    <t>BM9002MWO</t>
  </si>
  <si>
    <t>BM9002MSO</t>
  </si>
  <si>
    <t>BM9002MWS</t>
  </si>
  <si>
    <t>BM9002MTOT_PR19</t>
  </si>
  <si>
    <t>BM9002_PR19</t>
  </si>
  <si>
    <t>Doubtful debts</t>
  </si>
  <si>
    <t>BM9003UWO</t>
  </si>
  <si>
    <t>BM9003USO</t>
  </si>
  <si>
    <t>BM9003UWS</t>
  </si>
  <si>
    <t>BM9003UTOT_PR19</t>
  </si>
  <si>
    <t>BM9003MWO</t>
  </si>
  <si>
    <t>BM9003MSO</t>
  </si>
  <si>
    <t>BM9003MWS</t>
  </si>
  <si>
    <t>BM9003MTOT_PR19</t>
  </si>
  <si>
    <t>BM9003_PR19</t>
  </si>
  <si>
    <t>Meter reading</t>
  </si>
  <si>
    <t>EA to EM</t>
  </si>
  <si>
    <t>BM9007MWO</t>
  </si>
  <si>
    <t>BM9007MSO</t>
  </si>
  <si>
    <t>BM9007MWS</t>
  </si>
  <si>
    <t>BM9007MTOT_PR19</t>
  </si>
  <si>
    <t>BM9007_PR19</t>
  </si>
  <si>
    <t>R1003UWO</t>
  </si>
  <si>
    <t>R1003USO</t>
  </si>
  <si>
    <t>R1003UWS</t>
  </si>
  <si>
    <t>R1003UTOT</t>
  </si>
  <si>
    <t>R1003MWO</t>
  </si>
  <si>
    <t>R1003MSO</t>
  </si>
  <si>
    <t>R1003MWS</t>
  </si>
  <si>
    <t>R1003MTOT</t>
  </si>
  <si>
    <t>R1003</t>
  </si>
  <si>
    <t>R1004UWO</t>
  </si>
  <si>
    <t>R1004USO</t>
  </si>
  <si>
    <t>R1004UWS</t>
  </si>
  <si>
    <t>R1004UTOT</t>
  </si>
  <si>
    <t>R1004MWO</t>
  </si>
  <si>
    <t>R1004MSO</t>
  </si>
  <si>
    <t>R1004MWS</t>
  </si>
  <si>
    <t>R1004MTOT</t>
  </si>
  <si>
    <t>R1004</t>
  </si>
  <si>
    <t>Pension deficit repair costs</t>
  </si>
  <si>
    <t>R1001UWO</t>
  </si>
  <si>
    <t>R1001USO</t>
  </si>
  <si>
    <t>R1001UWS</t>
  </si>
  <si>
    <t>R1001UTOT</t>
  </si>
  <si>
    <t>R1001MWO</t>
  </si>
  <si>
    <t>R1001MSO</t>
  </si>
  <si>
    <t>R1001MWS</t>
  </si>
  <si>
    <t>R1001MTOT</t>
  </si>
  <si>
    <t>R1001</t>
  </si>
  <si>
    <t>Sum of lines 1 to 7.</t>
  </si>
  <si>
    <t>BM9021UWO_PR19</t>
  </si>
  <si>
    <t>BM9021USO_PR19</t>
  </si>
  <si>
    <t>BM9021UWS_PR19</t>
  </si>
  <si>
    <t>BM9021UTOT_PR19</t>
  </si>
  <si>
    <t>BM9021MWO_PR19</t>
  </si>
  <si>
    <t>BM9021MSO_PR19</t>
  </si>
  <si>
    <t>BM9021MWS_PR19</t>
  </si>
  <si>
    <t>BM9021MTOT_PR19</t>
  </si>
  <si>
    <t>BM9021_PR19</t>
  </si>
  <si>
    <t>Third party services operating expenditure</t>
  </si>
  <si>
    <t>BM9022UWO</t>
  </si>
  <si>
    <t>BM9022USO</t>
  </si>
  <si>
    <t>BM9022UWS</t>
  </si>
  <si>
    <t>BM9022UTOT_PR19</t>
  </si>
  <si>
    <t>BM9022MWO</t>
  </si>
  <si>
    <t>BM9022MSO</t>
  </si>
  <si>
    <t>BM9022MWS</t>
  </si>
  <si>
    <t>BM9022MTOT_PR19</t>
  </si>
  <si>
    <t>BM9022</t>
  </si>
  <si>
    <t>Total operating expenditure, including third party services</t>
  </si>
  <si>
    <t>Sum of lines 8 and 9.</t>
  </si>
  <si>
    <t>BM9023UWO_PR19</t>
  </si>
  <si>
    <t>BM9023USO_PR19</t>
  </si>
  <si>
    <t>BM9023UWS_PR19</t>
  </si>
  <si>
    <t>BM9023UTOT_PR19</t>
  </si>
  <si>
    <t>BM9023MWO_PR19</t>
  </si>
  <si>
    <t>BM9023MSO_PR19</t>
  </si>
  <si>
    <t>BM9023MWS_PR19</t>
  </si>
  <si>
    <t>BM9023MTOT_PR19</t>
  </si>
  <si>
    <t>BM9023_PR19</t>
  </si>
  <si>
    <t>Total depreciation on legacy assets existing at 31 March 2015</t>
  </si>
  <si>
    <t>BM4291EXUWO</t>
  </si>
  <si>
    <t>BM4291EXUSO</t>
  </si>
  <si>
    <t>BM4291EXUWS</t>
  </si>
  <si>
    <t>BM4291EXUTOT</t>
  </si>
  <si>
    <t>BM4291EXMWO</t>
  </si>
  <si>
    <t>BM4291EXMSO</t>
  </si>
  <si>
    <t>BM4291EXMWS</t>
  </si>
  <si>
    <t>BM4291EXMTOT</t>
  </si>
  <si>
    <t>BM4291EX</t>
  </si>
  <si>
    <t>Total depreciation on assets acquired between 1 April 2015 and 31 March 2020</t>
  </si>
  <si>
    <t>BM4291AQBUWO</t>
  </si>
  <si>
    <t>BM4291AQBUSO</t>
  </si>
  <si>
    <t>BM4291AQBUWS</t>
  </si>
  <si>
    <t>BM4291AQBUTOT</t>
  </si>
  <si>
    <t>BM4291AQBMWO</t>
  </si>
  <si>
    <t>BM4291AQBMSO</t>
  </si>
  <si>
    <t>BM4291AQBMWS</t>
  </si>
  <si>
    <t>BM4291AQBMTOT</t>
  </si>
  <si>
    <t>BM4291AQB</t>
  </si>
  <si>
    <t>Total depreciation on assets acquired after 1 April 2020</t>
  </si>
  <si>
    <t>BM4291AQUWO</t>
  </si>
  <si>
    <t>BM4291AQUSO</t>
  </si>
  <si>
    <t>BM4291AQUWS</t>
  </si>
  <si>
    <t>BM4291AQUTOT</t>
  </si>
  <si>
    <t>BM4291AQMWO</t>
  </si>
  <si>
    <t>BM4291AQMSO</t>
  </si>
  <si>
    <t>BM4291AQMWS</t>
  </si>
  <si>
    <t>BM4291AQMTOT</t>
  </si>
  <si>
    <t>BM4291AQ</t>
  </si>
  <si>
    <t xml:space="preserve">Total residential retail costs (opex plus depreciation, excluding third party services) </t>
  </si>
  <si>
    <t>Sum of lines 8, 11, 12 and 13.</t>
  </si>
  <si>
    <t>R1002UWO</t>
  </si>
  <si>
    <t>R1002USO</t>
  </si>
  <si>
    <t>R1002UWS</t>
  </si>
  <si>
    <t>R1002UTOT</t>
  </si>
  <si>
    <t>R1002MWO</t>
  </si>
  <si>
    <t>R1002MSO</t>
  </si>
  <si>
    <t>R1002MWS</t>
  </si>
  <si>
    <t>R1002MTOT</t>
  </si>
  <si>
    <t>R1002</t>
  </si>
  <si>
    <t>Capital expenditure on assets principally used by retail</t>
  </si>
  <si>
    <t>BM4017UWO</t>
  </si>
  <si>
    <t>BM4017USO</t>
  </si>
  <si>
    <t>BM4017UWS</t>
  </si>
  <si>
    <t>BM4017UTOT_PR19</t>
  </si>
  <si>
    <t>BM4017MWO</t>
  </si>
  <si>
    <t>BM4017MSO</t>
  </si>
  <si>
    <t>BM4017MWS</t>
  </si>
  <si>
    <t>BM4017MTOT_PR19</t>
  </si>
  <si>
    <t>BM4017_PR19</t>
  </si>
  <si>
    <t>Customer numbers</t>
  </si>
  <si>
    <t>Household connected</t>
  </si>
  <si>
    <t>000s</t>
  </si>
  <si>
    <t>R3017</t>
  </si>
  <si>
    <t>R3019</t>
  </si>
  <si>
    <t>R3021</t>
  </si>
  <si>
    <t>R1005UTOT</t>
  </si>
  <si>
    <t>R3018</t>
  </si>
  <si>
    <t>R3020</t>
  </si>
  <si>
    <t>R3022</t>
  </si>
  <si>
    <t>R1005MTOT</t>
  </si>
  <si>
    <t>R3100TOT_PR19</t>
  </si>
  <si>
    <t>Operating expenditure ~ part funded through wholesale</t>
  </si>
  <si>
    <t>Demand-side water efficiency ~ gross retail expenditure</t>
  </si>
  <si>
    <t>R3006</t>
  </si>
  <si>
    <t>Demand-side water efficiency ~ expenditure funded by wholesale</t>
  </si>
  <si>
    <t>R3007</t>
  </si>
  <si>
    <t>Demand-side water efficiency ~ net retail expenditure</t>
  </si>
  <si>
    <t>R3008_PR19</t>
  </si>
  <si>
    <t>Line 17 minus line 18.</t>
  </si>
  <si>
    <t>Customer-side leak repairs ~ gross retail expenditure</t>
  </si>
  <si>
    <t>R3009</t>
  </si>
  <si>
    <t>Customer-side leak repairs ~ expenditure funded by wholesale</t>
  </si>
  <si>
    <t>R3010</t>
  </si>
  <si>
    <t>Customer-side leak repairs ~ net retail expenditure</t>
  </si>
  <si>
    <t>R3011_PR19</t>
  </si>
  <si>
    <t>Line 20 minus line 21.</t>
  </si>
  <si>
    <t>Total demand-side water efficiency and customer-side leak repairs ~ net retail expenditure</t>
  </si>
  <si>
    <t>R3012</t>
  </si>
  <si>
    <t>Sum of lines 19 and 22.</t>
  </si>
  <si>
    <t>Recharges for assets shared by retail and wholesale</t>
  </si>
  <si>
    <t>Recharge from wholesale for legacy assets principally used by wholesale (assets existing at 31 March 2015)</t>
  </si>
  <si>
    <t>R3013</t>
  </si>
  <si>
    <t>Income from wholesale for legacy assets principally used by retail (assets existing at 31 March 2015)</t>
  </si>
  <si>
    <t>R3014</t>
  </si>
  <si>
    <t>Recharge from wholesale assets acquired after 1 April 2015 principally used by wholesale</t>
  </si>
  <si>
    <t>R3015</t>
  </si>
  <si>
    <t>Income from wholesale assets acquired after 1 April 2015 principally used by retail</t>
  </si>
  <si>
    <t>R3016</t>
  </si>
  <si>
    <t>R1 guidance and line definitions</t>
  </si>
  <si>
    <r>
      <t xml:space="preserve">This table is reflects </t>
    </r>
    <r>
      <rPr>
        <sz val="10"/>
        <color rgb="FF0078C9"/>
        <rFont val="Franklin Gothic Demi"/>
        <family val="2"/>
      </rPr>
      <t>table 19 of the 2017 Cost Assessment submission</t>
    </r>
    <r>
      <rPr>
        <sz val="10"/>
        <rFont val="Arial"/>
        <family val="2"/>
      </rPr>
      <t>. Operating expenditure as defined in the Regulatory Accounting Guidelines, depreciation (to represent capital expenditure for retail) based on principal use allocation (as defined in paragraph 2.1 of RAG 2) and unmeasured / measured customers as defined in the (as defined in paragraph 2.6 of RAG 2). 
Note: Forecast expenditure reported in this table should include retailers' input price pressures. Companies should also report input price pressures separately in tables App 24 and App 24a.</t>
    </r>
  </si>
  <si>
    <t>The costs associated with providing customer services activities/services as defined in table 2C line 1 of RAG 4. 
• to residential unmeasured and measured customers (as defined in paragraph 3.1 of RAG 2);
• in receipt of water only, sewerage only and combined water and sewerage services respectively from the company</t>
  </si>
  <si>
    <t>All costs relating to the management of debt recovery - monitoring of outstanding debt, including issue of reminders and follow up telephone calls, managing and monitoring field recovery of debt, includes costs of customer visits, managing and monitoring external debt collection routes including debt collection agencies and legal (as defined in table 2C line 2 of RAG 4), split by measured / unmeasured customers and in customers in receipt of water only, sewerage only and combined water and sewerage services respectively from the company.
The cost of debt management services purchased should be included but the costs of services provided for third parties excluded.</t>
  </si>
  <si>
    <t>The charge/credit to the profit and loss account for doubtful debts for residential customers in receipt of water only, sewerage only and combined water and sewerage services respectively from the company (as defined in table 2C line 3 of RAG 4). 
This should be the total charge for doubtful debts.</t>
  </si>
  <si>
    <t>The costs associated with providing meter reading (as defined in table 2C line 4 of RAG 4) for measured customers in receipt of water only, sewerage only and combined water and sewerage services from the company. This includes:  
•ad hoc read requests
•cyclical reading
•scheduling
•transport
•physical reading
•reading queries and read processing costs
•managing meter data 
•supervision and management of meter readers.
Costs associated with account management (including additional customer contacts) should not be included. The additional working capital (cash flow) costs associated with different payment patterns of metered customers should be excluded - these are collected in the retail margins table R8. 
The cost of meter reading services purchased should be included but the costs of services provided for third parties excluded. 
Not applicable for unmeasured customers</t>
  </si>
  <si>
    <t>Any other operating expenditure (as defined in table 2C line 6 of RAG 4*) incurred in serving residential customers in receipt of water only, sewerage only and combined water and sewerage services respectively from the company. Where companies report expenditure here they should outline exactly what this covers in the commentary. 
*Note for the purposes of PR19 reporting, other expenditure should exclude local authority / cumulo rates and pension deficit repair costs, as these are seperately reported in lines 6 and 7 respectively.</t>
  </si>
  <si>
    <t>The cost of local authority rates. This should include both the local authority rates and cumulo rates.</t>
  </si>
  <si>
    <r>
      <t xml:space="preserve">Total retail operating expenditure (excluding third party services) related to serving residential customers in receipt of water only, sewerage only and combined water and sewerage services respectively. The sum of </t>
    </r>
    <r>
      <rPr>
        <sz val="10"/>
        <color rgb="FF0078C9"/>
        <rFont val="Arial"/>
        <family val="2"/>
      </rPr>
      <t>R1 lines 1 to 7</t>
    </r>
    <r>
      <rPr>
        <sz val="10"/>
        <rFont val="Arial"/>
        <family val="2"/>
      </rPr>
      <t>.
This includes all costs reported in line 22 (demand side initiative / customer-side leak repairs) but should not include any expenditure funded in wholesale (lines 17 and 20).  
It represents total operating expenditure forecasts, including items relating costs which companies think should be excluded from benchmarking.  All claims for special cost factors should be reported in table R2. 
It excludes capex and depreciation. 
The cost services purchased should be included but the costs of services provided for third parties excluded.</t>
    </r>
  </si>
  <si>
    <t>The operating costs of providing appointed residential unmeasured retail services to third parties.</t>
  </si>
  <si>
    <r>
      <t xml:space="preserve">Total operating expenditure, including third party costs. The sum of </t>
    </r>
    <r>
      <rPr>
        <sz val="10"/>
        <color rgb="FF0078C9"/>
        <rFont val="Arial"/>
        <family val="2"/>
      </rPr>
      <t>R1 lines 8 and 9</t>
    </r>
    <r>
      <rPr>
        <sz val="10"/>
        <rFont val="Arial"/>
        <family val="2"/>
      </rPr>
      <t xml:space="preserve">.
</t>
    </r>
  </si>
  <si>
    <t>Depreciation of assets which existed before 1 April 2015 (ie assets included in wholesale RCV) wholly or principally used by retail (as defined in paragraph 2.1 of RAG 2), split between residential unmeasured customers (as defined in paragraph 3.1 of RAG 2) in receipt of water only, sewerage only and combined water and sewerage services respectively from the company. 
We will continue to collect this information for historical years (ie up to 2020) as we use historical data for benchmarking purposes (see "Legacy Depreciation" within the cost assessment appendix 12 published alongside the July Consultation document for further details).
Depreciation should be reported on the same accounting basis as PR14 submissions. This figure includes amortisation of deferred credits and intangible assets.</t>
  </si>
  <si>
    <t xml:space="preserve">Depreciation charge on AMP6 or (assets that did not exist before 1 April 2015) which are used wholly or principally for the residential retail business (as defined in paragraph 2.1 of RAG 2) split between residential measured / unmeasured customers (as defined in paragraph 2.6 of RAG 2) in receipt of water only, sewerage only and combined water and sewerage services respectively from the company. 
Depreciation includes amortisation of deferred credits and fixed intangible assets.
</t>
  </si>
  <si>
    <t>Depreciation charge on AMP7 or later assets (assets that did not exist before 1 April 2020) which are used wholly or principally for the residential retail business (as defined in paragraph 2.1 of RAG 2) split between residential measured / unmeasured customers (as defined in paragraph 2.6 of RAG 2) in receipt of water only, sewerage only and combined water and sewerage services respectively from the company. 
Depreciation includes amortisation of deferred credits and fixed intangible assets.
This should include depreciation reported in table R2.</t>
  </si>
  <si>
    <r>
      <t xml:space="preserve">Total residential retail costs (opex plus depreciation, excluding third party services).  The sum of </t>
    </r>
    <r>
      <rPr>
        <sz val="10"/>
        <color rgb="FF0078C9"/>
        <rFont val="Arial"/>
        <family val="2"/>
      </rPr>
      <t>R1 lines 8, 11, 12 and 13</t>
    </r>
    <r>
      <rPr>
        <sz val="10"/>
        <rFont val="Arial"/>
        <family val="2"/>
      </rPr>
      <t xml:space="preserve">.
</t>
    </r>
  </si>
  <si>
    <t xml:space="preserve">Residential element of capital expenditure on assets principally used by retail.  It should not include any expenditure in relation to assets which are used both in retail and wholesale where wholesale is the principal use.
</t>
  </si>
  <si>
    <t>Households connected reported by customer type. Exclude void properties. The number of household customers (as defined in column 4 of APR table 2F). 
Note: this should be the average number of customers in the year calculated at least on a monthly basis. For the purposes of this table, ‘customers’ should be equal to the former June return (table 7) definition of ‘billed properties’. This is as follows:
"These are properties used as single domestic dwellings (normally occupied), receiving water for domestic purposes which are not factories, offices or commercial premises. These include cases where a single aggregate bill is issued to cover separate dwellings having individual standing charges. (In some instances the standing charge may be zero). The number of dwellings attracting an individual standing charge and not the number of bills should be counted. Exclude mixed/commercial properties and multiple household properties, e.g. blocks of flats having only one standing charge. Where companies issue an assessed charge to a property because metering is not possible or is uneconomic then these properties should be classified as unmeasured."</t>
  </si>
  <si>
    <t>The total retail operating costs of providing water efficiency services to residential customers, including: 
- Promotion of water saving initiatives
- Production of customer literature and customer awareness campaigns 
- Retro-fitting of water saving devices
- Provision of advice and devices to customers
- Water efficiency audits
- water and energy conservation, optimisation of systems, advice and investigations into usage
- Data logging</t>
  </si>
  <si>
    <r>
      <t xml:space="preserve">The retail operating costs of providing water efficiency services (as defined in </t>
    </r>
    <r>
      <rPr>
        <sz val="10"/>
        <color rgb="FF0078C9"/>
        <rFont val="Arial"/>
        <family val="2"/>
      </rPr>
      <t>R1 line 17</t>
    </r>
    <r>
      <rPr>
        <sz val="10"/>
        <rFont val="Arial"/>
        <family val="2"/>
      </rPr>
      <t>) to residential customers that are funded by the wholesale business</t>
    </r>
  </si>
  <si>
    <r>
      <t xml:space="preserve">The retail operating costs of providing water efficiency services (as defined in </t>
    </r>
    <r>
      <rPr>
        <sz val="10"/>
        <color rgb="FF0078C9"/>
        <rFont val="Arial"/>
        <family val="2"/>
      </rPr>
      <t>R1 line 17</t>
    </r>
    <r>
      <rPr>
        <sz val="10"/>
        <rFont val="Arial"/>
        <family val="2"/>
      </rPr>
      <t xml:space="preserve">) to residential customers net of any operating costs that are funded by the wholesale business. </t>
    </r>
    <r>
      <rPr>
        <sz val="10"/>
        <color rgb="FF0078C9"/>
        <rFont val="Arial"/>
        <family val="2"/>
      </rPr>
      <t>R1 line 17 minus line 18</t>
    </r>
    <r>
      <rPr>
        <sz val="10"/>
        <rFont val="Arial"/>
        <family val="2"/>
      </rPr>
      <t xml:space="preserve">.
Water efficiency services expenditure reported in </t>
    </r>
    <r>
      <rPr>
        <sz val="10"/>
        <color rgb="FF0078C9"/>
        <rFont val="Arial"/>
        <family val="2"/>
      </rPr>
      <t>R1 line 19</t>
    </r>
    <r>
      <rPr>
        <sz val="10"/>
        <rFont val="Arial"/>
        <family val="2"/>
      </rPr>
      <t xml:space="preserve"> should be included in total retail expenditure, </t>
    </r>
    <r>
      <rPr>
        <sz val="10"/>
        <color rgb="FF0078C9"/>
        <rFont val="Arial"/>
        <family val="2"/>
      </rPr>
      <t>R1 line 8</t>
    </r>
    <r>
      <rPr>
        <sz val="10"/>
        <rFont val="Arial"/>
        <family val="2"/>
      </rPr>
      <t xml:space="preserve"> above.</t>
    </r>
  </si>
  <si>
    <t>The total retail operating costs associated with residential customer side leaks, to include:
- Investigations
- Activities from enquiries relating to customer-side leaks, including site visits, the use of pipe locating equipment and any attendance on sites during excavations
- Resolution
- Activities comprising pipe repairs and replacement 
- Free leak repairs</t>
  </si>
  <si>
    <r>
      <t xml:space="preserve">The retail operating costs associated with residential customer side leaks (as defined in </t>
    </r>
    <r>
      <rPr>
        <sz val="10"/>
        <color rgb="FF0078C9"/>
        <rFont val="Arial"/>
        <family val="2"/>
      </rPr>
      <t>R1 line 20)</t>
    </r>
    <r>
      <rPr>
        <sz val="10"/>
        <rFont val="Arial"/>
        <family val="2"/>
      </rPr>
      <t xml:space="preserve"> that are funded by the wholesale business</t>
    </r>
  </si>
  <si>
    <r>
      <t xml:space="preserve">The retail operating costs associated with residential customer side leaks (as defined in </t>
    </r>
    <r>
      <rPr>
        <sz val="10"/>
        <color rgb="FF0078C9"/>
        <rFont val="Arial"/>
        <family val="2"/>
      </rPr>
      <t>R1 line 20</t>
    </r>
    <r>
      <rPr>
        <sz val="10"/>
        <rFont val="Arial"/>
        <family val="2"/>
      </rPr>
      <t xml:space="preserve">) net of any operating costs that are funded by the wholesale business. </t>
    </r>
    <r>
      <rPr>
        <sz val="10"/>
        <color rgb="FF0078C9"/>
        <rFont val="Arial"/>
        <family val="2"/>
      </rPr>
      <t>R1 line 20 minus line 21</t>
    </r>
    <r>
      <rPr>
        <sz val="10"/>
        <rFont val="Arial"/>
        <family val="2"/>
      </rPr>
      <t xml:space="preserve">.
Customer side leaks expenditure reported in </t>
    </r>
    <r>
      <rPr>
        <sz val="10"/>
        <color rgb="FF0078C9"/>
        <rFont val="Arial"/>
        <family val="2"/>
      </rPr>
      <t>R1 line 22</t>
    </r>
    <r>
      <rPr>
        <sz val="10"/>
        <rFont val="Arial"/>
        <family val="2"/>
      </rPr>
      <t xml:space="preserve"> should be included in total retail expenditure, </t>
    </r>
    <r>
      <rPr>
        <sz val="10"/>
        <color rgb="FF0078C9"/>
        <rFont val="Arial"/>
        <family val="2"/>
      </rPr>
      <t>R1 line 8</t>
    </r>
    <r>
      <rPr>
        <sz val="10"/>
        <rFont val="Arial"/>
        <family val="2"/>
      </rPr>
      <t xml:space="preserve"> above.</t>
    </r>
  </si>
  <si>
    <r>
      <t xml:space="preserve">The retail operating costs of providing water efficiency services to residential customers plus the total retail operating costs associated with residential customer-side leaks net of those funded by wholesale. </t>
    </r>
    <r>
      <rPr>
        <sz val="10"/>
        <color rgb="FF0078C9"/>
        <rFont val="Arial"/>
        <family val="2"/>
      </rPr>
      <t>R1 line 19 plus line 22</t>
    </r>
    <r>
      <rPr>
        <sz val="10"/>
        <rFont val="Arial"/>
        <family val="2"/>
      </rPr>
      <t xml:space="preserve">.
Expenditure reported in </t>
    </r>
    <r>
      <rPr>
        <sz val="10"/>
        <color rgb="FF0078C9"/>
        <rFont val="Arial"/>
        <family val="2"/>
      </rPr>
      <t>R1 line 23</t>
    </r>
    <r>
      <rPr>
        <sz val="10"/>
        <rFont val="Arial"/>
        <family val="2"/>
      </rPr>
      <t xml:space="preserve"> should be included in total retail expenditure, </t>
    </r>
    <r>
      <rPr>
        <sz val="10"/>
        <color rgb="FF0078C9"/>
        <rFont val="Arial"/>
        <family val="2"/>
      </rPr>
      <t>R1 line 8</t>
    </r>
    <r>
      <rPr>
        <sz val="10"/>
        <rFont val="Arial"/>
        <family val="2"/>
      </rPr>
      <t xml:space="preserve"> above.</t>
    </r>
  </si>
  <si>
    <t>Where a legacy asset (asset existing before 31 March 2015) is principally used by wholesale, the capex and depreciation should be recorded in wholesale with a recharge made to household retail to reflect the proportion of the asset used by residential retail. The recharge to residential retail should be recorded in this line. Companies should state in their table commentary how much of this recharge is from water (water network+ and water resources) and how much is from wastewater (wastewater network+ and bioresources). This line should be entered as positive values. Recharges should cover depreciation, repair and maintenance costs only and should not include a return on the asset.</t>
  </si>
  <si>
    <t>Where a legacy asset (asset existing before 31 March 2015) is principally used by retail, the capex and depreciation should be recorded in retail with a recharge made to wholesale to reflect the proportion of the asset used by wholesale. The corresponding income to residential retail should be recorded in this line. Companies should state in their table commentary how much of this income is from water (water network+ and water resources) and how much is from wastewater (wastewater network+ and bioresources). This line should be entered as positive values. Recharges should cover depreciation, repair and maintenance costs only and should not include a return on the asset.</t>
  </si>
  <si>
    <t>Where an AMP6 or later asset (acquired after 1 April 2015) is principally used by wholesale, the capex and depreciation should be recorded in wholesale with a recharge made to household retail to reflect the proportion of the asset used by residential retail. The recharge to residential retail should be recorded in this line. Companies should state in their table commentary how much of this recharge is from water (water network+ and water resources) and how much is from wastewater (wastewater network+ and bioresources). This line should be entered as positive values. Recharges should cover depreciation, repair and maintenance costs only and should not include a return on the asset.</t>
  </si>
  <si>
    <t>Where an AMP6 or later asset (acquired after 1 April 2015) is principally used by retail, the capex and depreciation should be recorded in retail with a recharge made to wholesale to reflect the proportion of the asset used by wholesale. The corresponding income to residential retail should be recorded in this line. Companies should state in their table commentary how much of this income is from water (water network+ and water resources) and how much is from wastewater (wastewater network+ and bioresources). This line should be entered as positive values. Recharges should cover depreciation, repair and maintenance costs only and should not include a return on the asset.</t>
  </si>
  <si>
    <t>Additional guidance for table commentary</t>
  </si>
  <si>
    <t xml:space="preserve">Please provide detail in your BPDT commentary to explain the underlying calculations and assumptions for depreciation on legacy assets existing at 31 March 2015 including: original capex value of the assets, assumed asset life (both the original asset life and the remaining asset life within the PR19 period), method of depreciation and end value of the assets.
</t>
  </si>
  <si>
    <t>Please provide detail in your BPDT commentary to explain the underlying calculations and assumptions for depreciation on assets acquired during the PR14 period including: capex value of the asset, assumed asset life (both the original asset life and the remaining asset life within the PR19 period), method of depreciation and end value of the assets.</t>
  </si>
  <si>
    <t>Please provide detail in your BPDT commentary to explain the underlying calculations and assumptions for depreciation on assets planned after 1 April 2020 including: capex value of the asset, assumed asset life, method of depreciation and end value of the assets.</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</si>
</sst>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_);\(#,##0\);&quot;-  &quot;;&quot; &quot;@&quot; &quot;"/>
    <numFmt numFmtId="165" formatCode="#,##0.000000"/>
    <numFmt numFmtId="166" formatCode="0.0%"/>
    <numFmt numFmtId="167" formatCode="#,##0.0000"/>
    <numFmt numFmtId="168" formatCode="0.000"/>
    <numFmt numFmtId="169" formatCode="0.000%"/>
    <numFmt numFmtId="170" formatCode="#,##0.000"/>
  </numFmts>
  <fonts count="68" x14ac:knownFonts="1">
    <font>
      <sz val="11"/>
      <color theme="1"/>
      <name val="Calibri"/>
      <family val="2"/>
      <scheme val="minor"/>
    </font>
    <font>
      <sz val="11"/>
      <color theme="1"/>
      <name val="Calibri"/>
      <family val="2"/>
      <scheme val="minor"/>
    </font>
    <font>
      <sz val="11"/>
      <color theme="1"/>
      <name val="Arial"/>
      <family val="2"/>
    </font>
    <font>
      <sz val="10"/>
      <color theme="1"/>
      <name val="Arial"/>
      <family val="2"/>
    </font>
    <font>
      <sz val="15"/>
      <color theme="0"/>
      <name val="Franklin Gothic Demi"/>
      <family val="2"/>
    </font>
    <font>
      <sz val="9"/>
      <color rgb="FF0078C9"/>
      <name val="Arial"/>
      <family val="2"/>
    </font>
    <font>
      <sz val="10"/>
      <color rgb="FF0078C9"/>
      <name val="Arial"/>
      <family val="2"/>
    </font>
    <font>
      <b/>
      <sz val="16"/>
      <color rgb="FF0078C9"/>
      <name val="Arial"/>
      <family val="2"/>
    </font>
    <font>
      <sz val="11"/>
      <color rgb="FF0078C9"/>
      <name val="Arial"/>
      <family val="2"/>
    </font>
    <font>
      <sz val="8"/>
      <color rgb="FF0078C9"/>
      <name val="arial"/>
      <family val="2"/>
    </font>
    <font>
      <sz val="14"/>
      <color rgb="FF0078C9"/>
      <name val="Arial"/>
      <family val="2"/>
    </font>
    <font>
      <sz val="16"/>
      <color rgb="FF0078C9"/>
      <name val="Franklin Gothic Demi"/>
      <family val="2"/>
    </font>
    <font>
      <b/>
      <sz val="14"/>
      <color rgb="FF0078C9"/>
      <name val="arial"/>
      <family val="2"/>
    </font>
    <font>
      <b/>
      <sz val="12"/>
      <color rgb="FF0078C9"/>
      <name val="Arial"/>
      <family val="2"/>
    </font>
    <font>
      <b/>
      <sz val="10"/>
      <color rgb="FF002060"/>
      <name val="arial"/>
      <family val="2"/>
    </font>
    <font>
      <b/>
      <sz val="10"/>
      <color rgb="FF0078C9"/>
      <name val="Arial"/>
      <family val="2"/>
    </font>
    <font>
      <b/>
      <sz val="8"/>
      <color rgb="FF0078C9"/>
      <name val="arial"/>
      <family val="2"/>
    </font>
    <font>
      <b/>
      <sz val="9"/>
      <color rgb="FF0078C9"/>
      <name val="arial"/>
      <family val="2"/>
    </font>
    <font>
      <sz val="10"/>
      <name val="Arial"/>
      <family val="2"/>
    </font>
    <font>
      <sz val="7.5"/>
      <color theme="1"/>
      <name val="arial"/>
      <family val="2"/>
    </font>
    <font>
      <vertAlign val="subscript"/>
      <sz val="10"/>
      <name val="arial"/>
      <family val="2"/>
    </font>
    <font>
      <sz val="10"/>
      <color rgb="FFFF0000"/>
      <name val="Arial"/>
      <family val="2"/>
    </font>
    <font>
      <sz val="9"/>
      <name val="Arial"/>
      <family val="2"/>
    </font>
    <font>
      <sz val="10"/>
      <color rgb="FF0070C0"/>
      <name val="arial"/>
      <family val="2"/>
    </font>
    <font>
      <sz val="8"/>
      <name val="Arial"/>
      <family val="2"/>
    </font>
    <font>
      <sz val="10"/>
      <color theme="0" tint="-0.499984740745262"/>
      <name val="Arial"/>
      <family val="2"/>
    </font>
    <font>
      <sz val="10"/>
      <name val="Franklin Gothic Demi"/>
      <family val="2"/>
    </font>
    <font>
      <b/>
      <sz val="10"/>
      <name val="Arial"/>
      <family val="2"/>
    </font>
    <font>
      <sz val="10"/>
      <color rgb="FF000000"/>
      <name val="Arial"/>
      <family val="2"/>
    </font>
    <font>
      <sz val="11"/>
      <color rgb="FF0078C9"/>
      <name val="Franklin Gothic Demi"/>
      <family val="2"/>
    </font>
    <font>
      <sz val="11"/>
      <name val="Arial"/>
      <family val="2"/>
    </font>
    <font>
      <sz val="12"/>
      <color rgb="FF003479"/>
      <name val="Franklin Gothic Demi"/>
      <family val="2"/>
    </font>
    <font>
      <sz val="10"/>
      <color rgb="FF00B050"/>
      <name val="Arial"/>
      <family val="2"/>
    </font>
    <font>
      <sz val="10"/>
      <color rgb="FF857362"/>
      <name val="Arial"/>
      <family val="2"/>
    </font>
    <font>
      <sz val="11"/>
      <color rgb="FF00B050"/>
      <name val="Arial"/>
      <family val="2"/>
    </font>
    <font>
      <sz val="11"/>
      <color theme="0"/>
      <name val="Franklin Gothic Demi"/>
      <family val="2"/>
    </font>
    <font>
      <sz val="9"/>
      <color theme="1"/>
      <name val="Arial"/>
      <family val="2"/>
    </font>
    <font>
      <sz val="10"/>
      <color rgb="FF0078C9"/>
      <name val="Franklin Gothic Demi"/>
      <family val="2"/>
    </font>
    <font>
      <sz val="8"/>
      <color theme="1"/>
      <name val="Arial"/>
      <family val="2"/>
    </font>
    <font>
      <sz val="9"/>
      <color rgb="FFFF0000"/>
      <name val="Arial"/>
      <family val="2"/>
    </font>
    <font>
      <sz val="9.5"/>
      <color theme="1"/>
      <name val="Arial"/>
      <family val="2"/>
    </font>
    <font>
      <b/>
      <sz val="11"/>
      <color theme="1"/>
      <name val="Arial"/>
      <family val="2"/>
    </font>
    <font>
      <sz val="10"/>
      <color theme="1"/>
      <name val="Franklin Gothic Demi"/>
      <family val="2"/>
    </font>
    <font>
      <sz val="10"/>
      <color theme="6" tint="-0.249977111117893"/>
      <name val="Calibri"/>
      <family val="2"/>
      <scheme val="minor"/>
    </font>
    <font>
      <sz val="15"/>
      <name val="Franklin Gothic Demi"/>
      <family val="2"/>
    </font>
    <font>
      <sz val="8"/>
      <color rgb="FF0078C9"/>
      <name val="Franklin Gothic Demi"/>
      <family val="2"/>
    </font>
    <font>
      <sz val="9"/>
      <color theme="0"/>
      <name val="Arial"/>
      <family val="2"/>
    </font>
    <font>
      <sz val="10"/>
      <name val="Calibri Light"/>
      <family val="2"/>
      <scheme val="major"/>
    </font>
    <font>
      <sz val="11"/>
      <color rgb="FFFF0000"/>
      <name val="Arial"/>
      <family val="2"/>
    </font>
    <font>
      <sz val="10"/>
      <color rgb="FF000000"/>
      <name val="Franklin Gothic Demi"/>
      <family val="2"/>
    </font>
    <font>
      <sz val="10"/>
      <name val="Gill Sans MT"/>
      <family val="2"/>
    </font>
    <font>
      <sz val="10"/>
      <color theme="0"/>
      <name val="Gill Sans MT"/>
      <family val="2"/>
    </font>
    <font>
      <sz val="10"/>
      <color theme="1"/>
      <name val="Gill Sans MT"/>
      <family val="2"/>
    </font>
    <font>
      <b/>
      <sz val="10"/>
      <color theme="1"/>
      <name val="Gill Sans MT"/>
      <family val="2"/>
    </font>
    <font>
      <sz val="11"/>
      <color theme="1"/>
      <name val="Verdana"/>
      <family val="2"/>
    </font>
    <font>
      <sz val="10"/>
      <color theme="8"/>
      <name val="Gill Sans MT"/>
      <family val="2"/>
    </font>
    <font>
      <u/>
      <sz val="8"/>
      <color theme="1"/>
      <name val="Arial"/>
      <family val="2"/>
    </font>
    <font>
      <sz val="9"/>
      <color theme="1"/>
      <name val="Gill Sans MT"/>
      <family val="2"/>
    </font>
    <font>
      <b/>
      <sz val="10"/>
      <color rgb="FF0078C9"/>
      <name val="Gill Sans MT"/>
      <family val="2"/>
    </font>
    <font>
      <sz val="8"/>
      <color rgb="FF000000"/>
      <name val="Arial"/>
      <family val="2"/>
    </font>
    <font>
      <sz val="9"/>
      <color rgb="FF000000"/>
      <name val="Arial"/>
      <family val="2"/>
    </font>
    <font>
      <sz val="10"/>
      <color theme="4" tint="-0.249977111117893"/>
      <name val="Arial"/>
      <family val="2"/>
    </font>
    <font>
      <sz val="10"/>
      <color theme="0"/>
      <name val="Arial"/>
      <family val="2"/>
    </font>
    <font>
      <b/>
      <sz val="10"/>
      <color theme="1"/>
      <name val="Arial"/>
      <family val="2"/>
    </font>
    <font>
      <b/>
      <sz val="9"/>
      <color theme="1"/>
      <name val="Arial"/>
      <family val="2"/>
    </font>
    <font>
      <b/>
      <sz val="8"/>
      <color theme="1"/>
      <name val="Arial"/>
      <family val="2"/>
    </font>
    <font>
      <b/>
      <sz val="9"/>
      <name val="Arial"/>
      <family val="2"/>
    </font>
    <font>
      <sz val="11"/>
      <color rgb="FFFF0000"/>
      <name val="Franklin Gothic Demi"/>
      <family val="2"/>
    </font>
  </fonts>
  <fills count="18">
    <fill>
      <patternFill patternType="none"/>
    </fill>
    <fill>
      <patternFill patternType="gray125"/>
    </fill>
    <fill>
      <patternFill patternType="solid">
        <fgColor rgb="FF003479"/>
        <bgColor indexed="64"/>
      </patternFill>
    </fill>
    <fill>
      <patternFill patternType="solid">
        <fgColor rgb="FFE0DCD8"/>
        <bgColor indexed="64"/>
      </patternFill>
    </fill>
    <fill>
      <patternFill patternType="solid">
        <fgColor theme="9" tint="0.59999389629810485"/>
        <bgColor indexed="64"/>
      </patternFill>
    </fill>
    <fill>
      <patternFill patternType="solid">
        <fgColor rgb="FFFCEABF"/>
        <bgColor indexed="64"/>
      </patternFill>
    </fill>
    <fill>
      <patternFill patternType="solid">
        <fgColor rgb="FFBFDDF1"/>
        <bgColor indexed="64"/>
      </patternFill>
    </fill>
    <fill>
      <patternFill patternType="solid">
        <fgColor indexed="9"/>
        <bgColor indexed="64"/>
      </patternFill>
    </fill>
    <fill>
      <patternFill patternType="solid">
        <fgColor theme="0"/>
        <bgColor indexed="64"/>
      </patternFill>
    </fill>
    <fill>
      <patternFill patternType="solid">
        <fgColor rgb="FFF2BFE0"/>
        <bgColor indexed="64"/>
      </patternFill>
    </fill>
    <fill>
      <patternFill patternType="solid">
        <fgColor rgb="FFFE4819"/>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C9EC"/>
        <bgColor indexed="64"/>
      </patternFill>
    </fill>
    <fill>
      <patternFill patternType="solid">
        <fgColor theme="7" tint="0.79998168889431442"/>
        <bgColor indexed="64"/>
      </patternFill>
    </fill>
    <fill>
      <patternFill patternType="solid">
        <fgColor theme="4" tint="0.59999389629810485"/>
        <bgColor indexed="64"/>
      </patternFill>
    </fill>
    <fill>
      <patternFill patternType="solid">
        <fgColor rgb="FFFCEABF"/>
        <bgColor rgb="FFFF0000"/>
      </patternFill>
    </fill>
    <fill>
      <patternFill patternType="solid">
        <fgColor theme="0"/>
        <bgColor rgb="FFFF0000"/>
      </patternFill>
    </fill>
  </fills>
  <borders count="105">
    <border>
      <left/>
      <right/>
      <top/>
      <bottom/>
      <diagonal/>
    </border>
    <border>
      <left style="medium">
        <color rgb="FF857362"/>
      </left>
      <right/>
      <top style="medium">
        <color rgb="FF857362"/>
      </top>
      <bottom/>
      <diagonal/>
    </border>
    <border>
      <left/>
      <right/>
      <top style="medium">
        <color rgb="FF857362"/>
      </top>
      <bottom/>
      <diagonal/>
    </border>
    <border>
      <left/>
      <right style="medium">
        <color rgb="FF857362"/>
      </right>
      <top style="medium">
        <color rgb="FF857362"/>
      </top>
      <bottom/>
      <diagonal/>
    </border>
    <border>
      <left style="medium">
        <color rgb="FF857362"/>
      </left>
      <right/>
      <top/>
      <bottom/>
      <diagonal/>
    </border>
    <border>
      <left/>
      <right style="medium">
        <color rgb="FF857362"/>
      </right>
      <top/>
      <bottom/>
      <diagonal/>
    </border>
    <border>
      <left style="medium">
        <color rgb="FF857362"/>
      </left>
      <right/>
      <top/>
      <bottom style="medium">
        <color rgb="FF857362"/>
      </bottom>
      <diagonal/>
    </border>
    <border>
      <left/>
      <right/>
      <top/>
      <bottom style="medium">
        <color rgb="FF857362"/>
      </bottom>
      <diagonal/>
    </border>
    <border>
      <left/>
      <right style="medium">
        <color rgb="FF857362"/>
      </right>
      <top/>
      <bottom style="medium">
        <color rgb="FF857362"/>
      </bottom>
      <diagonal/>
    </border>
    <border>
      <left style="medium">
        <color rgb="FF857362"/>
      </left>
      <right style="thin">
        <color rgb="FF857362"/>
      </right>
      <top style="medium">
        <color rgb="FF857362"/>
      </top>
      <bottom style="thin">
        <color rgb="FF857362"/>
      </bottom>
      <diagonal/>
    </border>
    <border>
      <left style="thin">
        <color rgb="FF857362"/>
      </left>
      <right style="thin">
        <color rgb="FF857362"/>
      </right>
      <top style="medium">
        <color rgb="FF857362"/>
      </top>
      <bottom style="thin">
        <color rgb="FF857362"/>
      </bottom>
      <diagonal/>
    </border>
    <border>
      <left style="thin">
        <color rgb="FF857362"/>
      </left>
      <right style="medium">
        <color rgb="FF857362"/>
      </right>
      <top style="medium">
        <color rgb="FF857362"/>
      </top>
      <bottom style="thin">
        <color rgb="FF857362"/>
      </bottom>
      <diagonal/>
    </border>
    <border>
      <left style="medium">
        <color rgb="FF857362"/>
      </left>
      <right style="thin">
        <color rgb="FF857362"/>
      </right>
      <top style="thin">
        <color rgb="FF857362"/>
      </top>
      <bottom style="thin">
        <color rgb="FF857362"/>
      </bottom>
      <diagonal/>
    </border>
    <border>
      <left style="thin">
        <color rgb="FF857362"/>
      </left>
      <right style="thin">
        <color rgb="FF857362"/>
      </right>
      <top style="thin">
        <color rgb="FF857362"/>
      </top>
      <bottom style="thin">
        <color rgb="FF857362"/>
      </bottom>
      <diagonal/>
    </border>
    <border>
      <left style="thin">
        <color rgb="FF857362"/>
      </left>
      <right style="medium">
        <color rgb="FF857362"/>
      </right>
      <top style="thin">
        <color rgb="FF857362"/>
      </top>
      <bottom style="thin">
        <color rgb="FF857362"/>
      </bottom>
      <diagonal/>
    </border>
    <border>
      <left style="medium">
        <color rgb="FF857362"/>
      </left>
      <right style="thin">
        <color rgb="FF857362"/>
      </right>
      <top style="thin">
        <color rgb="FF857362"/>
      </top>
      <bottom style="medium">
        <color rgb="FF857362"/>
      </bottom>
      <diagonal/>
    </border>
    <border>
      <left style="thin">
        <color rgb="FF857362"/>
      </left>
      <right style="thin">
        <color rgb="FF857362"/>
      </right>
      <top style="thin">
        <color rgb="FF857362"/>
      </top>
      <bottom style="medium">
        <color rgb="FF857362"/>
      </bottom>
      <diagonal/>
    </border>
    <border>
      <left style="thin">
        <color rgb="FF857362"/>
      </left>
      <right style="medium">
        <color rgb="FF857362"/>
      </right>
      <top style="thin">
        <color rgb="FF857362"/>
      </top>
      <bottom style="medium">
        <color rgb="FF857362"/>
      </bottom>
      <diagonal/>
    </border>
    <border>
      <left style="medium">
        <color rgb="FF857362"/>
      </left>
      <right/>
      <top style="medium">
        <color rgb="FF857362"/>
      </top>
      <bottom style="medium">
        <color rgb="FF857362"/>
      </bottom>
      <diagonal/>
    </border>
    <border>
      <left/>
      <right/>
      <top style="medium">
        <color rgb="FF857362"/>
      </top>
      <bottom style="medium">
        <color rgb="FF857362"/>
      </bottom>
      <diagonal/>
    </border>
    <border>
      <left/>
      <right style="medium">
        <color rgb="FF857362"/>
      </right>
      <top style="medium">
        <color rgb="FF857362"/>
      </top>
      <bottom style="medium">
        <color rgb="FF857362"/>
      </bottom>
      <diagonal/>
    </border>
    <border>
      <left style="medium">
        <color rgb="FF857362"/>
      </left>
      <right/>
      <top style="thin">
        <color rgb="FF857362"/>
      </top>
      <bottom style="thin">
        <color rgb="FF857362"/>
      </bottom>
      <diagonal/>
    </border>
    <border>
      <left/>
      <right/>
      <top style="thin">
        <color rgb="FF857362"/>
      </top>
      <bottom style="thin">
        <color rgb="FF857362"/>
      </bottom>
      <diagonal/>
    </border>
    <border>
      <left/>
      <right style="medium">
        <color rgb="FF857362"/>
      </right>
      <top style="thin">
        <color rgb="FF857362"/>
      </top>
      <bottom style="thin">
        <color rgb="FF857362"/>
      </bottom>
      <diagonal/>
    </border>
    <border>
      <left/>
      <right style="thin">
        <color rgb="FF857362"/>
      </right>
      <top style="medium">
        <color rgb="FF857362"/>
      </top>
      <bottom style="medium">
        <color rgb="FF857362"/>
      </bottom>
      <diagonal/>
    </border>
    <border>
      <left style="thin">
        <color rgb="FF857362"/>
      </left>
      <right style="thin">
        <color rgb="FF857362"/>
      </right>
      <top style="medium">
        <color rgb="FF857362"/>
      </top>
      <bottom style="medium">
        <color rgb="FF857362"/>
      </bottom>
      <diagonal/>
    </border>
    <border>
      <left style="thin">
        <color rgb="FF857362"/>
      </left>
      <right/>
      <top style="medium">
        <color rgb="FF857362"/>
      </top>
      <bottom style="medium">
        <color rgb="FF857362"/>
      </bottom>
      <diagonal/>
    </border>
    <border>
      <left style="medium">
        <color rgb="FF857362"/>
      </left>
      <right style="thin">
        <color rgb="FF857362"/>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medium">
        <color rgb="FF857362"/>
      </left>
      <right style="medium">
        <color rgb="FF857362"/>
      </right>
      <top style="medium">
        <color rgb="FF857362"/>
      </top>
      <bottom/>
      <diagonal/>
    </border>
    <border>
      <left style="medium">
        <color rgb="FF857362"/>
      </left>
      <right style="medium">
        <color rgb="FF857362"/>
      </right>
      <top style="medium">
        <color rgb="FF857362"/>
      </top>
      <bottom style="medium">
        <color rgb="FF857362"/>
      </bottom>
      <diagonal/>
    </border>
    <border>
      <left style="thin">
        <color theme="0"/>
      </left>
      <right style="thin">
        <color theme="0"/>
      </right>
      <top style="thin">
        <color theme="0"/>
      </top>
      <bottom style="thin">
        <color theme="0"/>
      </bottom>
      <diagonal/>
    </border>
    <border>
      <left style="thin">
        <color rgb="FF857362"/>
      </left>
      <right/>
      <top style="medium">
        <color rgb="FF857362"/>
      </top>
      <bottom style="thin">
        <color rgb="FF857362"/>
      </bottom>
      <diagonal/>
    </border>
    <border>
      <left style="thin">
        <color rgb="FF857362"/>
      </left>
      <right/>
      <top style="thin">
        <color rgb="FF857362"/>
      </top>
      <bottom style="thin">
        <color rgb="FF857362"/>
      </bottom>
      <diagonal/>
    </border>
    <border>
      <left style="thin">
        <color rgb="FF857362"/>
      </left>
      <right/>
      <top style="thin">
        <color rgb="FF857362"/>
      </top>
      <bottom style="medium">
        <color rgb="FF857362"/>
      </bottom>
      <diagonal/>
    </border>
    <border>
      <left style="thin">
        <color rgb="FF857362"/>
      </left>
      <right style="thin">
        <color rgb="FF857362"/>
      </right>
      <top style="thin">
        <color rgb="FF857362"/>
      </top>
      <bottom/>
      <diagonal/>
    </border>
    <border>
      <left style="thin">
        <color rgb="FF857362"/>
      </left>
      <right/>
      <top style="thin">
        <color rgb="FF857362"/>
      </top>
      <bottom/>
      <diagonal/>
    </border>
    <border>
      <left style="medium">
        <color rgb="FF857362"/>
      </left>
      <right style="thin">
        <color rgb="FF857362"/>
      </right>
      <top/>
      <bottom style="medium">
        <color rgb="FF857362"/>
      </bottom>
      <diagonal/>
    </border>
    <border>
      <left/>
      <right style="thin">
        <color rgb="FF857362"/>
      </right>
      <top/>
      <bottom style="medium">
        <color rgb="FF857362"/>
      </bottom>
      <diagonal/>
    </border>
    <border>
      <left style="thin">
        <color rgb="FF857362"/>
      </left>
      <right style="thin">
        <color rgb="FF857362"/>
      </right>
      <top/>
      <bottom style="medium">
        <color rgb="FF857362"/>
      </bottom>
      <diagonal/>
    </border>
    <border>
      <left style="thin">
        <color rgb="FF857362"/>
      </left>
      <right style="medium">
        <color rgb="FF857362"/>
      </right>
      <top/>
      <bottom style="medium">
        <color rgb="FF857362"/>
      </bottom>
      <diagonal/>
    </border>
    <border>
      <left style="thin">
        <color rgb="FF857362"/>
      </left>
      <right style="medium">
        <color rgb="FF857362"/>
      </right>
      <top style="medium">
        <color rgb="FF857362"/>
      </top>
      <bottom/>
      <diagonal/>
    </border>
    <border>
      <left style="medium">
        <color rgb="FF857362"/>
      </left>
      <right style="thin">
        <color rgb="FF857362"/>
      </right>
      <top style="thin">
        <color rgb="FF857362"/>
      </top>
      <bottom/>
      <diagonal/>
    </border>
    <border>
      <left style="thin">
        <color rgb="FF857362"/>
      </left>
      <right style="medium">
        <color rgb="FF857362"/>
      </right>
      <top style="thin">
        <color rgb="FF857362"/>
      </top>
      <bottom/>
      <diagonal/>
    </border>
    <border>
      <left/>
      <right style="thin">
        <color rgb="FF857362"/>
      </right>
      <top style="medium">
        <color rgb="FF857362"/>
      </top>
      <bottom style="thin">
        <color rgb="FF857362"/>
      </bottom>
      <diagonal/>
    </border>
    <border>
      <left/>
      <right/>
      <top style="medium">
        <color rgb="FF857362"/>
      </top>
      <bottom style="thin">
        <color rgb="FF857362"/>
      </bottom>
      <diagonal/>
    </border>
    <border>
      <left/>
      <right style="medium">
        <color rgb="FF857362"/>
      </right>
      <top style="medium">
        <color rgb="FF857362"/>
      </top>
      <bottom style="thin">
        <color rgb="FF857362"/>
      </bottom>
      <diagonal/>
    </border>
    <border>
      <left style="medium">
        <color rgb="FF857362"/>
      </left>
      <right/>
      <top/>
      <bottom style="thin">
        <color rgb="FF857362"/>
      </bottom>
      <diagonal/>
    </border>
    <border>
      <left/>
      <right/>
      <top/>
      <bottom style="thin">
        <color rgb="FF857362"/>
      </bottom>
      <diagonal/>
    </border>
    <border>
      <left/>
      <right style="medium">
        <color rgb="FF857362"/>
      </right>
      <top/>
      <bottom style="thin">
        <color rgb="FF857362"/>
      </bottom>
      <diagonal/>
    </border>
    <border>
      <left/>
      <right/>
      <top style="thin">
        <color rgb="FF857362"/>
      </top>
      <bottom/>
      <diagonal/>
    </border>
    <border>
      <left/>
      <right style="medium">
        <color rgb="FF857362"/>
      </right>
      <top style="thin">
        <color rgb="FF857362"/>
      </top>
      <bottom/>
      <diagonal/>
    </border>
    <border>
      <left/>
      <right/>
      <top style="thin">
        <color rgb="FF857362"/>
      </top>
      <bottom style="medium">
        <color rgb="FF857362"/>
      </bottom>
      <diagonal/>
    </border>
    <border>
      <left/>
      <right style="medium">
        <color rgb="FF857362"/>
      </right>
      <top style="thin">
        <color rgb="FF857362"/>
      </top>
      <bottom style="medium">
        <color rgb="FF857362"/>
      </bottom>
      <diagonal/>
    </border>
    <border>
      <left style="medium">
        <color rgb="FF857362"/>
      </left>
      <right style="medium">
        <color rgb="FF857362"/>
      </right>
      <top style="medium">
        <color rgb="FF857362"/>
      </top>
      <bottom style="thin">
        <color rgb="FF857362"/>
      </bottom>
      <diagonal/>
    </border>
    <border>
      <left style="medium">
        <color rgb="FF857362"/>
      </left>
      <right/>
      <top style="medium">
        <color rgb="FF857362"/>
      </top>
      <bottom style="thin">
        <color rgb="FF857362"/>
      </bottom>
      <diagonal/>
    </border>
    <border>
      <left style="medium">
        <color rgb="FF857362"/>
      </left>
      <right style="medium">
        <color rgb="FF857362"/>
      </right>
      <top style="thin">
        <color rgb="FF857362"/>
      </top>
      <bottom style="thin">
        <color rgb="FF857362"/>
      </bottom>
      <diagonal/>
    </border>
    <border>
      <left style="medium">
        <color rgb="FF857362"/>
      </left>
      <right style="medium">
        <color rgb="FF857362"/>
      </right>
      <top style="thin">
        <color rgb="FF857362"/>
      </top>
      <bottom style="medium">
        <color rgb="FF857362"/>
      </bottom>
      <diagonal/>
    </border>
    <border>
      <left style="medium">
        <color rgb="FF857362"/>
      </left>
      <right/>
      <top style="thin">
        <color rgb="FF857362"/>
      </top>
      <bottom style="medium">
        <color rgb="FF857362"/>
      </bottom>
      <diagonal/>
    </border>
    <border>
      <left/>
      <right style="medium">
        <color theme="2" tint="-0.499984740745262"/>
      </right>
      <top style="medium">
        <color theme="2" tint="-0.499984740745262"/>
      </top>
      <bottom style="thin">
        <color theme="2" tint="-0.499984740745262"/>
      </bottom>
      <diagonal/>
    </border>
    <border>
      <left/>
      <right style="medium">
        <color theme="2" tint="-0.499984740745262"/>
      </right>
      <top style="thin">
        <color theme="2" tint="-0.499984740745262"/>
      </top>
      <bottom style="thin">
        <color theme="2" tint="-0.499984740745262"/>
      </bottom>
      <diagonal/>
    </border>
    <border>
      <left/>
      <right style="medium">
        <color theme="2" tint="-0.499984740745262"/>
      </right>
      <top style="thin">
        <color theme="2" tint="-0.499984740745262"/>
      </top>
      <bottom style="medium">
        <color theme="2" tint="-0.499984740745262"/>
      </bottom>
      <diagonal/>
    </border>
    <border>
      <left style="medium">
        <color rgb="FF857362"/>
      </left>
      <right style="medium">
        <color theme="2" tint="-0.499984740745262"/>
      </right>
      <top style="medium">
        <color rgb="FF857362"/>
      </top>
      <bottom style="thin">
        <color rgb="FF857362"/>
      </bottom>
      <diagonal/>
    </border>
    <border>
      <left style="thin">
        <color rgb="FF857362"/>
      </left>
      <right style="thin">
        <color rgb="FF857362"/>
      </right>
      <top/>
      <bottom style="thin">
        <color rgb="FF857362"/>
      </bottom>
      <diagonal/>
    </border>
    <border>
      <left style="medium">
        <color rgb="FF857362"/>
      </left>
      <right style="medium">
        <color theme="2" tint="-0.499984740745262"/>
      </right>
      <top style="thin">
        <color rgb="FF857362"/>
      </top>
      <bottom style="thin">
        <color rgb="FF857362"/>
      </bottom>
      <diagonal/>
    </border>
    <border>
      <left style="medium">
        <color rgb="FF857362"/>
      </left>
      <right style="thin">
        <color rgb="FF857362"/>
      </right>
      <top/>
      <bottom style="thin">
        <color rgb="FF857362"/>
      </bottom>
      <diagonal/>
    </border>
    <border>
      <left style="medium">
        <color rgb="FF857362"/>
      </left>
      <right style="medium">
        <color theme="2" tint="-0.499984740745262"/>
      </right>
      <top style="thin">
        <color rgb="FF857362"/>
      </top>
      <bottom style="medium">
        <color rgb="FF857362"/>
      </bottom>
      <diagonal/>
    </border>
    <border>
      <left style="medium">
        <color rgb="FF857362"/>
      </left>
      <right style="medium">
        <color theme="2" tint="-0.499984740745262"/>
      </right>
      <top style="medium">
        <color rgb="FF857362"/>
      </top>
      <bottom style="medium">
        <color rgb="FF857362"/>
      </bottom>
      <diagonal/>
    </border>
    <border>
      <left style="thin">
        <color indexed="64"/>
      </left>
      <right style="thin">
        <color indexed="64"/>
      </right>
      <top style="thin">
        <color indexed="64"/>
      </top>
      <bottom style="thin">
        <color indexed="64"/>
      </bottom>
      <diagonal/>
    </border>
    <border>
      <left style="thin">
        <color rgb="FF857362"/>
      </left>
      <right style="medium">
        <color rgb="FF857362"/>
      </right>
      <top/>
      <bottom style="thin">
        <color rgb="FF857362"/>
      </bottom>
      <diagonal/>
    </border>
    <border>
      <left style="medium">
        <color rgb="FF857362"/>
      </left>
      <right/>
      <top style="thin">
        <color rgb="FF857362"/>
      </top>
      <bottom/>
      <diagonal/>
    </border>
    <border>
      <left style="medium">
        <color rgb="FF857362"/>
      </left>
      <right style="thin">
        <color rgb="FF857362"/>
      </right>
      <top/>
      <bottom/>
      <diagonal/>
    </border>
    <border>
      <left style="thin">
        <color rgb="FF857362"/>
      </left>
      <right style="thin">
        <color rgb="FF857362"/>
      </right>
      <top/>
      <bottom/>
      <diagonal/>
    </border>
    <border>
      <left style="thin">
        <color rgb="FF857362"/>
      </left>
      <right/>
      <top/>
      <bottom style="medium">
        <color rgb="FF857362"/>
      </bottom>
      <diagonal/>
    </border>
    <border>
      <left/>
      <right style="thin">
        <color rgb="FF857362"/>
      </right>
      <top style="medium">
        <color rgb="FF857362"/>
      </top>
      <bottom/>
      <diagonal/>
    </border>
    <border>
      <left style="thin">
        <color rgb="FF857362"/>
      </left>
      <right style="thin">
        <color rgb="FF857362"/>
      </right>
      <top style="medium">
        <color rgb="FF857362"/>
      </top>
      <bottom/>
      <diagonal/>
    </border>
    <border>
      <left style="medium">
        <color rgb="FF857362"/>
      </left>
      <right style="thin">
        <color rgb="FF857362"/>
      </right>
      <top style="medium">
        <color rgb="FF857362"/>
      </top>
      <bottom/>
      <diagonal/>
    </border>
    <border>
      <left style="thin">
        <color theme="0"/>
      </left>
      <right style="thin">
        <color theme="0"/>
      </right>
      <top/>
      <bottom style="thin">
        <color theme="0"/>
      </bottom>
      <diagonal/>
    </border>
    <border>
      <left style="thin">
        <color rgb="FF857362"/>
      </left>
      <right style="medium">
        <color theme="2" tint="-0.499984740745262"/>
      </right>
      <top style="medium">
        <color theme="2" tint="-0.499984740745262"/>
      </top>
      <bottom style="thin">
        <color theme="2" tint="-0.499984740745262"/>
      </bottom>
      <diagonal/>
    </border>
    <border>
      <left style="thin">
        <color rgb="FF857362"/>
      </left>
      <right style="medium">
        <color theme="2" tint="-0.499984740745262"/>
      </right>
      <top style="thin">
        <color theme="2" tint="-0.499984740745262"/>
      </top>
      <bottom style="thin">
        <color theme="2" tint="-0.499984740745262"/>
      </bottom>
      <diagonal/>
    </border>
    <border>
      <left style="thin">
        <color rgb="FF857362"/>
      </left>
      <right style="medium">
        <color theme="2" tint="-0.499984740745262"/>
      </right>
      <top style="thin">
        <color theme="2" tint="-0.499984740745262"/>
      </top>
      <bottom style="medium">
        <color theme="2" tint="-0.499984740745262"/>
      </bottom>
      <diagonal/>
    </border>
    <border>
      <left style="thin">
        <color rgb="FF857362"/>
      </left>
      <right style="medium">
        <color theme="2" tint="-0.499984740745262"/>
      </right>
      <top style="medium">
        <color rgb="FF857362"/>
      </top>
      <bottom style="thin">
        <color rgb="FF857362"/>
      </bottom>
      <diagonal/>
    </border>
    <border>
      <left style="thin">
        <color rgb="FF857362"/>
      </left>
      <right style="medium">
        <color theme="2" tint="-0.499984740745262"/>
      </right>
      <top style="thin">
        <color rgb="FF857362"/>
      </top>
      <bottom style="thin">
        <color rgb="FF857362"/>
      </bottom>
      <diagonal/>
    </border>
    <border>
      <left style="thin">
        <color rgb="FF857362"/>
      </left>
      <right style="medium">
        <color theme="2" tint="-0.499984740745262"/>
      </right>
      <top style="thin">
        <color rgb="FF857362"/>
      </top>
      <bottom style="medium">
        <color rgb="FF857362"/>
      </bottom>
      <diagonal/>
    </border>
    <border>
      <left style="medium">
        <color rgb="FF857362"/>
      </left>
      <right style="medium">
        <color rgb="FF857362"/>
      </right>
      <top/>
      <bottom style="medium">
        <color rgb="FF857362"/>
      </bottom>
      <diagonal/>
    </border>
    <border>
      <left/>
      <right style="thin">
        <color rgb="FF857362"/>
      </right>
      <top style="thin">
        <color rgb="FF857362"/>
      </top>
      <bottom style="thin">
        <color rgb="FF857362"/>
      </bottom>
      <diagonal/>
    </border>
    <border>
      <left/>
      <right style="thin">
        <color rgb="FF857362"/>
      </right>
      <top style="thin">
        <color rgb="FF857362"/>
      </top>
      <bottom/>
      <diagonal/>
    </border>
    <border>
      <left style="medium">
        <color rgb="FF857362"/>
      </left>
      <right style="medium">
        <color rgb="FF857362"/>
      </right>
      <top style="thin">
        <color rgb="FF857362"/>
      </top>
      <bottom/>
      <diagonal/>
    </border>
    <border>
      <left/>
      <right style="thin">
        <color rgb="FF857362"/>
      </right>
      <top style="thin">
        <color rgb="FF857362"/>
      </top>
      <bottom style="medium">
        <color rgb="FF857362"/>
      </bottom>
      <diagonal/>
    </border>
    <border>
      <left style="medium">
        <color rgb="FF857362"/>
      </left>
      <right style="thin">
        <color theme="2" tint="-0.499984740745262"/>
      </right>
      <top/>
      <bottom style="thin">
        <color theme="2" tint="-0.499984740745262"/>
      </bottom>
      <diagonal/>
    </border>
    <border>
      <left style="thin">
        <color theme="2" tint="-0.499984740745262"/>
      </left>
      <right style="thin">
        <color theme="2" tint="-0.499984740745262"/>
      </right>
      <top/>
      <bottom style="thin">
        <color theme="2" tint="-0.499984740745262"/>
      </bottom>
      <diagonal/>
    </border>
    <border>
      <left style="thin">
        <color theme="2" tint="-0.499984740745262"/>
      </left>
      <right style="medium">
        <color theme="2" tint="-0.499984740745262"/>
      </right>
      <top/>
      <bottom style="thin">
        <color theme="2" tint="-0.499984740745262"/>
      </bottom>
      <diagonal/>
    </border>
    <border>
      <left style="medium">
        <color theme="2" tint="-0.499984740745262"/>
      </left>
      <right style="thin">
        <color theme="2" tint="-0.499984740745262"/>
      </right>
      <top/>
      <bottom style="thin">
        <color theme="2" tint="-0.499984740745262"/>
      </bottom>
      <diagonal/>
    </border>
    <border>
      <left style="thin">
        <color theme="2" tint="-0.499984740745262"/>
      </left>
      <right/>
      <top/>
      <bottom style="thin">
        <color theme="2" tint="-0.499984740745262"/>
      </bottom>
      <diagonal/>
    </border>
    <border>
      <left style="thin">
        <color rgb="FF857362"/>
      </left>
      <right style="medium">
        <color rgb="FF857362"/>
      </right>
      <top/>
      <bottom/>
      <diagonal/>
    </border>
    <border>
      <left/>
      <right style="thin">
        <color theme="2" tint="-0.499984740745262"/>
      </right>
      <top/>
      <bottom style="thin">
        <color theme="2" tint="-0.499984740745262"/>
      </bottom>
      <diagonal/>
    </border>
    <border>
      <left style="medium">
        <color rgb="FF857362"/>
      </left>
      <right style="thin">
        <color theme="2" tint="-0.499984740745262"/>
      </right>
      <top style="thin">
        <color theme="2" tint="-0.499984740745262"/>
      </top>
      <bottom style="medium">
        <color theme="2" tint="-0.499984740745262"/>
      </bottom>
      <diagonal/>
    </border>
    <border>
      <left style="thin">
        <color theme="2" tint="-0.499984740745262"/>
      </left>
      <right style="thin">
        <color theme="2" tint="-0.499984740745262"/>
      </right>
      <top style="thin">
        <color theme="2" tint="-0.499984740745262"/>
      </top>
      <bottom style="medium">
        <color theme="2" tint="-0.499984740745262"/>
      </bottom>
      <diagonal/>
    </border>
    <border>
      <left style="thin">
        <color theme="2" tint="-0.499984740745262"/>
      </left>
      <right style="medium">
        <color theme="2" tint="-0.499984740745262"/>
      </right>
      <top style="thin">
        <color theme="2" tint="-0.499984740745262"/>
      </top>
      <bottom style="medium">
        <color theme="2" tint="-0.499984740745262"/>
      </bottom>
      <diagonal/>
    </border>
    <border>
      <left style="medium">
        <color theme="2" tint="-0.499984740745262"/>
      </left>
      <right style="thin">
        <color theme="2" tint="-0.499984740745262"/>
      </right>
      <top style="thin">
        <color theme="2" tint="-0.499984740745262"/>
      </top>
      <bottom style="medium">
        <color theme="2" tint="-0.499984740745262"/>
      </bottom>
      <diagonal/>
    </border>
    <border>
      <left style="thin">
        <color theme="2" tint="-0.499984740745262"/>
      </left>
      <right/>
      <top style="thin">
        <color theme="2" tint="-0.499984740745262"/>
      </top>
      <bottom style="medium">
        <color theme="2" tint="-0.499984740745262"/>
      </bottom>
      <diagonal/>
    </border>
    <border>
      <left/>
      <right style="thin">
        <color theme="2" tint="-0.499984740745262"/>
      </right>
      <top style="thin">
        <color theme="2" tint="-0.499984740745262"/>
      </top>
      <bottom style="medium">
        <color theme="2" tint="-0.499984740745262"/>
      </bottom>
      <diagonal/>
    </border>
    <border>
      <left style="medium">
        <color theme="2" tint="-0.499984740745262"/>
      </left>
      <right style="medium">
        <color theme="2" tint="-0.499984740745262"/>
      </right>
      <top style="medium">
        <color theme="2" tint="-0.499984740745262"/>
      </top>
      <bottom style="medium">
        <color rgb="FF857362"/>
      </bottom>
      <diagonal/>
    </border>
    <border>
      <left style="medium">
        <color rgb="FF857362"/>
      </left>
      <right style="medium">
        <color rgb="FF857362"/>
      </right>
      <top/>
      <bottom/>
      <diagonal/>
    </border>
    <border>
      <left style="thin">
        <color rgb="FF857362"/>
      </left>
      <right/>
      <top/>
      <bottom style="thin">
        <color rgb="FF857362"/>
      </bottom>
      <diagonal/>
    </border>
  </borders>
  <cellStyleXfs count="18">
    <xf numFmtId="0" fontId="0" fillId="0" borderId="0"/>
    <xf numFmtId="9" fontId="1" fillId="0" borderId="0" applyFont="0" applyFill="0" applyBorder="0" applyAlignment="0" applyProtection="0"/>
    <xf numFmtId="164" fontId="2" fillId="0" borderId="0" applyFont="0" applyFill="0" applyBorder="0" applyProtection="0">
      <alignment vertical="top"/>
    </xf>
    <xf numFmtId="0" fontId="2" fillId="0" borderId="0"/>
    <xf numFmtId="0" fontId="18" fillId="0" borderId="0"/>
    <xf numFmtId="0" fontId="2" fillId="0" borderId="0"/>
    <xf numFmtId="0" fontId="18" fillId="0" borderId="0"/>
    <xf numFmtId="0" fontId="28" fillId="0" borderId="0" applyNumberFormat="0" applyBorder="0" applyProtection="0"/>
    <xf numFmtId="0" fontId="2" fillId="0" borderId="0"/>
    <xf numFmtId="0" fontId="36" fillId="10" borderId="0" applyBorder="0"/>
    <xf numFmtId="0" fontId="2" fillId="0" borderId="0"/>
    <xf numFmtId="0" fontId="2" fillId="0" borderId="0"/>
    <xf numFmtId="0" fontId="3" fillId="6" borderId="13">
      <alignment horizontal="right" vertical="center" wrapText="1"/>
    </xf>
    <xf numFmtId="9" fontId="2" fillId="0" borderId="0" applyFont="0" applyFill="0" applyBorder="0" applyAlignment="0" applyProtection="0"/>
    <xf numFmtId="0" fontId="54" fillId="0" borderId="0"/>
    <xf numFmtId="0" fontId="2" fillId="0" borderId="0"/>
    <xf numFmtId="0" fontId="54" fillId="0" borderId="0"/>
    <xf numFmtId="9" fontId="54" fillId="0" borderId="0" applyFont="0" applyFill="0" applyBorder="0" applyAlignment="0" applyProtection="0"/>
  </cellStyleXfs>
  <cellXfs count="1249">
    <xf numFmtId="0" fontId="0" fillId="0" borderId="0" xfId="0"/>
    <xf numFmtId="164" fontId="3" fillId="0" borderId="0" xfId="2" applyFont="1" applyBorder="1" applyAlignment="1">
      <alignment vertical="center"/>
    </xf>
    <xf numFmtId="0" fontId="4" fillId="2" borderId="0" xfId="2" applyNumberFormat="1" applyFont="1" applyFill="1" applyBorder="1" applyAlignment="1">
      <alignment horizontal="left" vertical="center"/>
    </xf>
    <xf numFmtId="164" fontId="4" fillId="2" borderId="0" xfId="2" applyFont="1" applyFill="1" applyBorder="1" applyAlignment="1">
      <alignment horizontal="center" vertical="center" wrapText="1"/>
    </xf>
    <xf numFmtId="164" fontId="4" fillId="2" borderId="0" xfId="2" applyFont="1" applyFill="1" applyBorder="1" applyAlignment="1">
      <alignment horizontal="left" vertical="center" wrapText="1"/>
    </xf>
    <xf numFmtId="164" fontId="4" fillId="2" borderId="0" xfId="2" applyFont="1" applyFill="1" applyBorder="1" applyAlignment="1">
      <alignment horizontal="right" vertical="center"/>
    </xf>
    <xf numFmtId="165" fontId="4" fillId="2" borderId="0" xfId="2" applyNumberFormat="1" applyFont="1" applyFill="1" applyBorder="1" applyAlignment="1">
      <alignment horizontal="right" vertical="center" wrapText="1"/>
    </xf>
    <xf numFmtId="0" fontId="4" fillId="2" borderId="0" xfId="3" applyFont="1" applyFill="1" applyAlignment="1">
      <alignment horizontal="right" vertical="center"/>
    </xf>
    <xf numFmtId="165" fontId="4" fillId="2" borderId="0" xfId="2" applyNumberFormat="1" applyFont="1" applyFill="1" applyBorder="1" applyAlignment="1">
      <alignment horizontal="right" vertical="center"/>
    </xf>
    <xf numFmtId="164" fontId="3" fillId="0" borderId="0" xfId="2" applyFont="1" applyBorder="1" applyAlignment="1"/>
    <xf numFmtId="0" fontId="3" fillId="0" borderId="0" xfId="2" applyNumberFormat="1" applyFont="1" applyBorder="1" applyAlignment="1">
      <alignment horizontal="left" vertical="top" wrapText="1"/>
    </xf>
    <xf numFmtId="164" fontId="3" fillId="0" borderId="0" xfId="2" applyFont="1" applyBorder="1" applyAlignment="1">
      <alignment horizontal="center" vertical="top" wrapText="1"/>
    </xf>
    <xf numFmtId="164" fontId="3" fillId="0" borderId="0" xfId="2" applyFont="1" applyBorder="1" applyAlignment="1">
      <alignment horizontal="left" vertical="top" wrapText="1"/>
    </xf>
    <xf numFmtId="164" fontId="3" fillId="0" borderId="0" xfId="2" applyFont="1" applyFill="1" applyBorder="1" applyAlignment="1">
      <alignment horizontal="left" vertical="top" wrapText="1"/>
    </xf>
    <xf numFmtId="164" fontId="3" fillId="0" borderId="0" xfId="2" applyFont="1" applyBorder="1" applyAlignment="1">
      <alignment horizontal="right" vertical="top" wrapText="1"/>
    </xf>
    <xf numFmtId="165" fontId="3" fillId="0" borderId="0" xfId="2" applyNumberFormat="1" applyFont="1" applyBorder="1" applyAlignment="1">
      <alignment horizontal="right" vertical="top" wrapText="1"/>
    </xf>
    <xf numFmtId="164" fontId="3" fillId="0" borderId="0" xfId="2" applyFont="1" applyBorder="1">
      <alignment vertical="top"/>
    </xf>
    <xf numFmtId="164" fontId="5" fillId="0" borderId="0" xfId="2" applyFont="1" applyBorder="1" applyAlignment="1" applyProtection="1">
      <alignment horizontal="left" vertical="center"/>
      <protection locked="0"/>
    </xf>
    <xf numFmtId="0" fontId="5" fillId="3" borderId="1" xfId="2" applyNumberFormat="1" applyFont="1" applyFill="1" applyBorder="1" applyAlignment="1" applyProtection="1">
      <alignment horizontal="center" vertical="center" wrapText="1"/>
      <protection locked="0"/>
    </xf>
    <xf numFmtId="164" fontId="5" fillId="3" borderId="2" xfId="2" applyFont="1" applyFill="1" applyBorder="1" applyAlignment="1" applyProtection="1">
      <alignment horizontal="center" vertical="center" wrapText="1"/>
      <protection locked="0"/>
    </xf>
    <xf numFmtId="164" fontId="5" fillId="3" borderId="3" xfId="2" applyFont="1" applyFill="1" applyBorder="1" applyAlignment="1" applyProtection="1">
      <alignment horizontal="center" vertical="center" wrapText="1"/>
      <protection locked="0"/>
    </xf>
    <xf numFmtId="164" fontId="5" fillId="3" borderId="1" xfId="2" applyFont="1" applyFill="1" applyBorder="1" applyAlignment="1" applyProtection="1">
      <alignment horizontal="center" vertical="center" wrapText="1"/>
      <protection locked="0"/>
    </xf>
    <xf numFmtId="164" fontId="3" fillId="0" borderId="0" xfId="2" applyFont="1" applyBorder="1" applyAlignment="1" applyProtection="1">
      <protection locked="0"/>
    </xf>
    <xf numFmtId="0" fontId="6" fillId="3" borderId="4" xfId="2" applyNumberFormat="1" applyFont="1" applyFill="1" applyBorder="1" applyAlignment="1" applyProtection="1">
      <alignment horizontal="left" vertical="top" wrapText="1"/>
      <protection locked="0"/>
    </xf>
    <xf numFmtId="164" fontId="6" fillId="3" borderId="0" xfId="2" applyFont="1" applyFill="1" applyBorder="1" applyAlignment="1" applyProtection="1">
      <alignment horizontal="center" vertical="top" wrapText="1"/>
      <protection locked="0"/>
    </xf>
    <xf numFmtId="164" fontId="6" fillId="3" borderId="4" xfId="2" applyFont="1" applyFill="1" applyBorder="1" applyAlignment="1" applyProtection="1">
      <alignment horizontal="center" vertical="top" wrapText="1"/>
      <protection locked="0"/>
    </xf>
    <xf numFmtId="164" fontId="7" fillId="3" borderId="0" xfId="2" applyFont="1" applyFill="1" applyBorder="1" applyAlignment="1" applyProtection="1">
      <alignment horizontal="centerContinuous" vertical="center"/>
      <protection locked="0"/>
    </xf>
    <xf numFmtId="164" fontId="6" fillId="3" borderId="5" xfId="2" applyFont="1" applyFill="1" applyBorder="1" applyAlignment="1" applyProtection="1">
      <alignment horizontal="center" vertical="top" wrapText="1"/>
      <protection locked="0"/>
    </xf>
    <xf numFmtId="164" fontId="6" fillId="3" borderId="0" xfId="2" applyFont="1" applyFill="1" applyBorder="1" applyAlignment="1" applyProtection="1">
      <alignment horizontal="left" vertical="top" wrapText="1"/>
      <protection locked="0"/>
    </xf>
    <xf numFmtId="164" fontId="8" fillId="3" borderId="0" xfId="2" applyFont="1" applyFill="1" applyBorder="1" applyAlignment="1" applyProtection="1">
      <alignment horizontal="center" vertical="top" wrapText="1"/>
      <protection locked="0"/>
    </xf>
    <xf numFmtId="164" fontId="9" fillId="3" borderId="0" xfId="2" applyFont="1" applyFill="1" applyBorder="1" applyAlignment="1" applyProtection="1">
      <alignment horizontal="left" vertical="top" wrapText="1"/>
      <protection locked="0"/>
    </xf>
    <xf numFmtId="164" fontId="6" fillId="3" borderId="0" xfId="2" applyFont="1" applyFill="1" applyBorder="1" applyAlignment="1" applyProtection="1">
      <alignment horizontal="right" vertical="top" wrapText="1"/>
      <protection locked="0"/>
    </xf>
    <xf numFmtId="164" fontId="14" fillId="0" borderId="0" xfId="2" applyFont="1" applyBorder="1" applyAlignment="1" applyProtection="1">
      <protection locked="0"/>
    </xf>
    <xf numFmtId="0" fontId="15" fillId="3" borderId="6" xfId="2" applyNumberFormat="1" applyFont="1" applyFill="1" applyBorder="1" applyAlignment="1" applyProtection="1">
      <alignment horizontal="left" vertical="top" wrapText="1"/>
      <protection locked="0"/>
    </xf>
    <xf numFmtId="0" fontId="16" fillId="3" borderId="7" xfId="2" applyNumberFormat="1" applyFont="1" applyFill="1" applyBorder="1" applyAlignment="1" applyProtection="1">
      <alignment horizontal="center" vertical="top" wrapText="1"/>
      <protection locked="0"/>
    </xf>
    <xf numFmtId="164" fontId="15" fillId="3" borderId="7" xfId="2" applyFont="1" applyFill="1" applyBorder="1" applyAlignment="1" applyProtection="1">
      <alignment horizontal="center" vertical="top" wrapText="1"/>
      <protection locked="0"/>
    </xf>
    <xf numFmtId="164" fontId="16" fillId="3" borderId="6" xfId="2" applyFont="1" applyFill="1" applyBorder="1" applyAlignment="1" applyProtection="1">
      <alignment horizontal="right" vertical="top" wrapText="1"/>
      <protection locked="0"/>
    </xf>
    <xf numFmtId="164" fontId="16" fillId="3" borderId="7" xfId="2" applyFont="1" applyFill="1" applyBorder="1" applyAlignment="1" applyProtection="1">
      <alignment horizontal="right" vertical="top" wrapText="1"/>
      <protection locked="0"/>
    </xf>
    <xf numFmtId="164" fontId="15" fillId="3" borderId="8" xfId="2" applyFont="1" applyFill="1" applyBorder="1" applyAlignment="1" applyProtection="1">
      <alignment horizontal="right" vertical="top" wrapText="1"/>
      <protection locked="0"/>
    </xf>
    <xf numFmtId="164" fontId="17" fillId="3" borderId="7" xfId="2" applyFont="1" applyFill="1" applyBorder="1" applyAlignment="1" applyProtection="1">
      <alignment horizontal="center" vertical="top" wrapText="1"/>
      <protection locked="0"/>
    </xf>
    <xf numFmtId="164" fontId="15" fillId="3" borderId="7" xfId="2" applyFont="1" applyFill="1" applyBorder="1" applyAlignment="1" applyProtection="1">
      <alignment horizontal="left" vertical="top" wrapText="1"/>
      <protection locked="0"/>
    </xf>
    <xf numFmtId="164" fontId="5" fillId="3" borderId="6" xfId="2" applyFont="1" applyFill="1" applyBorder="1" applyAlignment="1" applyProtection="1">
      <alignment horizontal="right" vertical="top" wrapText="1"/>
      <protection locked="0"/>
    </xf>
    <xf numFmtId="164" fontId="5" fillId="3" borderId="7" xfId="2" applyFont="1" applyFill="1" applyBorder="1" applyAlignment="1" applyProtection="1">
      <alignment horizontal="right" vertical="top" wrapText="1"/>
      <protection locked="0"/>
    </xf>
    <xf numFmtId="49" fontId="5" fillId="3" borderId="7" xfId="2" applyNumberFormat="1" applyFont="1" applyFill="1" applyBorder="1" applyAlignment="1" applyProtection="1">
      <alignment horizontal="right" vertical="top" wrapText="1"/>
      <protection locked="0"/>
    </xf>
    <xf numFmtId="49" fontId="5" fillId="3" borderId="8" xfId="2" applyNumberFormat="1" applyFont="1" applyFill="1" applyBorder="1" applyAlignment="1" applyProtection="1">
      <alignment horizontal="right" vertical="top" wrapText="1"/>
      <protection locked="0"/>
    </xf>
    <xf numFmtId="164" fontId="14" fillId="0" borderId="0" xfId="2" applyFont="1" applyBorder="1">
      <alignment vertical="top"/>
    </xf>
    <xf numFmtId="0" fontId="3" fillId="4" borderId="9" xfId="2" applyNumberFormat="1" applyFont="1" applyFill="1" applyBorder="1" applyAlignment="1" applyProtection="1">
      <alignment horizontal="left" vertical="top" wrapText="1"/>
    </xf>
    <xf numFmtId="164" fontId="3" fillId="4" borderId="10" xfId="2" applyFont="1" applyFill="1" applyBorder="1" applyAlignment="1" applyProtection="1">
      <alignment horizontal="center" vertical="top" wrapText="1"/>
    </xf>
    <xf numFmtId="164" fontId="3" fillId="4" borderId="11" xfId="2" applyFont="1" applyFill="1" applyBorder="1" applyAlignment="1" applyProtection="1">
      <alignment horizontal="center" vertical="top" wrapText="1"/>
    </xf>
    <xf numFmtId="166" fontId="3" fillId="5" borderId="9" xfId="2" applyNumberFormat="1" applyFont="1" applyFill="1" applyBorder="1" applyAlignment="1" applyProtection="1">
      <alignment horizontal="right" vertical="top" wrapText="1"/>
      <protection locked="0"/>
    </xf>
    <xf numFmtId="166" fontId="3" fillId="5" borderId="10" xfId="2" applyNumberFormat="1" applyFont="1" applyFill="1" applyBorder="1" applyAlignment="1" applyProtection="1">
      <alignment horizontal="right" vertical="top" wrapText="1"/>
      <protection locked="0"/>
    </xf>
    <xf numFmtId="166" fontId="3" fillId="6" borderId="11" xfId="2" applyNumberFormat="1" applyFont="1" applyFill="1" applyBorder="1" applyAlignment="1" applyProtection="1">
      <alignment horizontal="right" vertical="top" wrapText="1"/>
    </xf>
    <xf numFmtId="164" fontId="18" fillId="4" borderId="9" xfId="2" applyFont="1" applyFill="1" applyBorder="1" applyAlignment="1">
      <alignment horizontal="center" vertical="top" wrapText="1"/>
    </xf>
    <xf numFmtId="164" fontId="18" fillId="4" borderId="10" xfId="2" applyFont="1" applyFill="1" applyBorder="1" applyAlignment="1">
      <alignment horizontal="left" vertical="top" wrapText="1"/>
    </xf>
    <xf numFmtId="164" fontId="3" fillId="4" borderId="10" xfId="2" applyFont="1" applyFill="1" applyBorder="1" applyAlignment="1">
      <alignment horizontal="center" vertical="top" wrapText="1"/>
    </xf>
    <xf numFmtId="164" fontId="3" fillId="4" borderId="10" xfId="2" applyFont="1" applyFill="1" applyBorder="1" applyAlignment="1">
      <alignment horizontal="left" vertical="top" wrapText="1"/>
    </xf>
    <xf numFmtId="3" fontId="18" fillId="4" borderId="11" xfId="2" applyNumberFormat="1" applyFont="1" applyFill="1" applyBorder="1" applyAlignment="1">
      <alignment horizontal="center" vertical="top" wrapText="1"/>
    </xf>
    <xf numFmtId="0" fontId="18" fillId="5" borderId="9" xfId="2" applyNumberFormat="1" applyFont="1" applyFill="1" applyBorder="1" applyAlignment="1" applyProtection="1">
      <alignment horizontal="right" vertical="top" wrapText="1"/>
      <protection locked="0"/>
    </xf>
    <xf numFmtId="0" fontId="18" fillId="5" borderId="10" xfId="2" applyNumberFormat="1" applyFont="1" applyFill="1" applyBorder="1" applyAlignment="1" applyProtection="1">
      <alignment horizontal="right" vertical="top" wrapText="1"/>
      <protection locked="0"/>
    </xf>
    <xf numFmtId="167" fontId="18" fillId="5" borderId="10" xfId="2" applyNumberFormat="1" applyFont="1" applyFill="1" applyBorder="1" applyAlignment="1" applyProtection="1">
      <alignment horizontal="right" vertical="top" wrapText="1"/>
      <protection locked="0"/>
    </xf>
    <xf numFmtId="167" fontId="18" fillId="5" borderId="11" xfId="2" applyNumberFormat="1" applyFont="1" applyFill="1" applyBorder="1" applyAlignment="1" applyProtection="1">
      <alignment horizontal="right" vertical="top" wrapText="1"/>
      <protection locked="0"/>
    </xf>
    <xf numFmtId="0" fontId="3" fillId="4" borderId="12" xfId="2" applyNumberFormat="1" applyFont="1" applyFill="1" applyBorder="1" applyAlignment="1" applyProtection="1">
      <alignment horizontal="left" vertical="top" wrapText="1"/>
    </xf>
    <xf numFmtId="164" fontId="3" fillId="4" borderId="13" xfId="2" applyFont="1" applyFill="1" applyBorder="1" applyAlignment="1" applyProtection="1">
      <alignment horizontal="center" vertical="top" wrapText="1"/>
    </xf>
    <xf numFmtId="164" fontId="3" fillId="4" borderId="14" xfId="2" applyFont="1" applyFill="1" applyBorder="1" applyAlignment="1" applyProtection="1">
      <alignment horizontal="center" vertical="top" wrapText="1"/>
    </xf>
    <xf numFmtId="166" fontId="3" fillId="5" borderId="12" xfId="2" applyNumberFormat="1" applyFont="1" applyFill="1" applyBorder="1" applyAlignment="1" applyProtection="1">
      <alignment horizontal="right" vertical="top" wrapText="1"/>
      <protection locked="0"/>
    </xf>
    <xf numFmtId="166" fontId="3" fillId="5" borderId="13" xfId="2" applyNumberFormat="1" applyFont="1" applyFill="1" applyBorder="1" applyAlignment="1" applyProtection="1">
      <alignment horizontal="right" vertical="top" wrapText="1"/>
      <protection locked="0"/>
    </xf>
    <xf numFmtId="166" fontId="3" fillId="6" borderId="14" xfId="2" applyNumberFormat="1" applyFont="1" applyFill="1" applyBorder="1" applyAlignment="1" applyProtection="1">
      <alignment horizontal="right" vertical="top" wrapText="1"/>
    </xf>
    <xf numFmtId="164" fontId="18" fillId="4" borderId="12" xfId="2" applyFont="1" applyFill="1" applyBorder="1" applyAlignment="1">
      <alignment horizontal="center" vertical="top" wrapText="1"/>
    </xf>
    <xf numFmtId="164" fontId="18" fillId="4" borderId="13" xfId="2" applyFont="1" applyFill="1" applyBorder="1" applyAlignment="1">
      <alignment horizontal="left" vertical="top" wrapText="1"/>
    </xf>
    <xf numFmtId="164" fontId="3" fillId="4" borderId="13" xfId="2" applyFont="1" applyFill="1" applyBorder="1" applyAlignment="1">
      <alignment horizontal="center" vertical="top" wrapText="1"/>
    </xf>
    <xf numFmtId="164" fontId="3" fillId="4" borderId="13" xfId="2" applyFont="1" applyFill="1" applyBorder="1" applyAlignment="1">
      <alignment horizontal="left" vertical="top" wrapText="1"/>
    </xf>
    <xf numFmtId="3" fontId="18" fillId="4" borderId="14" xfId="2" applyNumberFormat="1" applyFont="1" applyFill="1" applyBorder="1" applyAlignment="1">
      <alignment horizontal="center" vertical="top" wrapText="1"/>
    </xf>
    <xf numFmtId="0" fontId="18" fillId="5" borderId="12" xfId="2" applyNumberFormat="1" applyFont="1" applyFill="1" applyBorder="1" applyAlignment="1" applyProtection="1">
      <alignment horizontal="right" vertical="top" wrapText="1"/>
      <protection locked="0"/>
    </xf>
    <xf numFmtId="0" fontId="18" fillId="5" borderId="13" xfId="2" applyNumberFormat="1" applyFont="1" applyFill="1" applyBorder="1" applyAlignment="1" applyProtection="1">
      <alignment horizontal="right" vertical="top" wrapText="1"/>
      <protection locked="0"/>
    </xf>
    <xf numFmtId="167" fontId="18" fillId="5" borderId="13" xfId="2" applyNumberFormat="1" applyFont="1" applyFill="1" applyBorder="1" applyAlignment="1" applyProtection="1">
      <alignment horizontal="right" vertical="top" wrapText="1"/>
      <protection locked="0"/>
    </xf>
    <xf numFmtId="167" fontId="18" fillId="5" borderId="14" xfId="2" applyNumberFormat="1" applyFont="1" applyFill="1" applyBorder="1" applyAlignment="1" applyProtection="1">
      <alignment horizontal="right" vertical="top" wrapText="1"/>
      <protection locked="0"/>
    </xf>
    <xf numFmtId="0" fontId="18" fillId="4" borderId="14" xfId="2" applyNumberFormat="1" applyFont="1" applyFill="1" applyBorder="1" applyAlignment="1">
      <alignment horizontal="center" vertical="top" wrapText="1"/>
    </xf>
    <xf numFmtId="164" fontId="3" fillId="4" borderId="12" xfId="2" applyFont="1" applyFill="1" applyBorder="1" applyAlignment="1">
      <alignment horizontal="center" vertical="top" wrapText="1"/>
    </xf>
    <xf numFmtId="0" fontId="3" fillId="5" borderId="12" xfId="2" applyNumberFormat="1" applyFont="1" applyFill="1" applyBorder="1" applyAlignment="1" applyProtection="1">
      <alignment horizontal="right" vertical="top" wrapText="1"/>
      <protection locked="0"/>
    </xf>
    <xf numFmtId="0" fontId="19" fillId="5" borderId="12" xfId="2" applyNumberFormat="1" applyFont="1" applyFill="1" applyBorder="1" applyAlignment="1" applyProtection="1">
      <alignment horizontal="right" vertical="top" wrapText="1"/>
      <protection locked="0"/>
    </xf>
    <xf numFmtId="0" fontId="21" fillId="5" borderId="12" xfId="2" applyNumberFormat="1" applyFont="1" applyFill="1" applyBorder="1" applyAlignment="1" applyProtection="1">
      <alignment horizontal="right" vertical="top" wrapText="1"/>
      <protection locked="0"/>
    </xf>
    <xf numFmtId="0" fontId="21" fillId="5" borderId="13" xfId="2" applyNumberFormat="1" applyFont="1" applyFill="1" applyBorder="1" applyAlignment="1" applyProtection="1">
      <alignment horizontal="right" vertical="top" wrapText="1"/>
      <protection locked="0"/>
    </xf>
    <xf numFmtId="167" fontId="21" fillId="5" borderId="14" xfId="2" applyNumberFormat="1" applyFont="1" applyFill="1" applyBorder="1" applyAlignment="1" applyProtection="1">
      <alignment horizontal="right" vertical="top" wrapText="1"/>
      <protection locked="0"/>
    </xf>
    <xf numFmtId="21" fontId="21" fillId="5" borderId="12" xfId="2" applyNumberFormat="1" applyFont="1" applyFill="1" applyBorder="1" applyAlignment="1" applyProtection="1">
      <alignment horizontal="right" vertical="top" wrapText="1"/>
      <protection locked="0"/>
    </xf>
    <xf numFmtId="21" fontId="18" fillId="5" borderId="12" xfId="2" applyNumberFormat="1" applyFont="1" applyFill="1" applyBorder="1" applyAlignment="1" applyProtection="1">
      <alignment horizontal="right" vertical="top" wrapText="1"/>
      <protection locked="0"/>
    </xf>
    <xf numFmtId="2" fontId="18" fillId="5" borderId="12" xfId="2" applyNumberFormat="1" applyFont="1" applyFill="1" applyBorder="1" applyAlignment="1" applyProtection="1">
      <alignment horizontal="right" vertical="top" wrapText="1"/>
      <protection locked="0"/>
    </xf>
    <xf numFmtId="0" fontId="22" fillId="5" borderId="12" xfId="2" applyNumberFormat="1" applyFont="1" applyFill="1" applyBorder="1" applyAlignment="1" applyProtection="1">
      <alignment horizontal="right" vertical="top" wrapText="1"/>
      <protection locked="0"/>
    </xf>
    <xf numFmtId="0" fontId="23" fillId="5" borderId="12" xfId="2" applyNumberFormat="1" applyFont="1" applyFill="1" applyBorder="1" applyAlignment="1" applyProtection="1">
      <alignment horizontal="right" vertical="top" wrapText="1"/>
      <protection locked="0"/>
    </xf>
    <xf numFmtId="164" fontId="3" fillId="0" borderId="0" xfId="2" applyFont="1" applyFill="1" applyBorder="1" applyAlignment="1"/>
    <xf numFmtId="164" fontId="3" fillId="0" borderId="0" xfId="2" applyFont="1" applyFill="1" applyBorder="1">
      <alignment vertical="top"/>
    </xf>
    <xf numFmtId="0" fontId="24" fillId="5" borderId="12" xfId="2" applyNumberFormat="1" applyFont="1" applyFill="1" applyBorder="1" applyAlignment="1" applyProtection="1">
      <alignment horizontal="right" vertical="top" wrapText="1"/>
      <protection locked="0"/>
    </xf>
    <xf numFmtId="0" fontId="3" fillId="4" borderId="15" xfId="2" applyNumberFormat="1" applyFont="1" applyFill="1" applyBorder="1" applyAlignment="1" applyProtection="1">
      <alignment horizontal="left" vertical="top" wrapText="1"/>
    </xf>
    <xf numFmtId="164" fontId="3" fillId="4" borderId="16" xfId="2" applyFont="1" applyFill="1" applyBorder="1" applyAlignment="1" applyProtection="1">
      <alignment horizontal="center" vertical="top" wrapText="1"/>
    </xf>
    <xf numFmtId="164" fontId="3" fillId="4" borderId="17" xfId="2" applyFont="1" applyFill="1" applyBorder="1" applyAlignment="1" applyProtection="1">
      <alignment horizontal="center" vertical="top" wrapText="1"/>
    </xf>
    <xf numFmtId="166" fontId="3" fillId="5" borderId="15" xfId="2" applyNumberFormat="1" applyFont="1" applyFill="1" applyBorder="1" applyAlignment="1" applyProtection="1">
      <alignment horizontal="right" vertical="top" wrapText="1"/>
      <protection locked="0"/>
    </xf>
    <xf numFmtId="166" fontId="3" fillId="5" borderId="16" xfId="2" applyNumberFormat="1" applyFont="1" applyFill="1" applyBorder="1" applyAlignment="1" applyProtection="1">
      <alignment horizontal="right" vertical="top" wrapText="1"/>
      <protection locked="0"/>
    </xf>
    <xf numFmtId="166" fontId="3" fillId="6" borderId="17" xfId="2" applyNumberFormat="1" applyFont="1" applyFill="1" applyBorder="1" applyAlignment="1" applyProtection="1">
      <alignment horizontal="right" vertical="top" wrapText="1"/>
    </xf>
    <xf numFmtId="164" fontId="3" fillId="4" borderId="15" xfId="2" applyFont="1" applyFill="1" applyBorder="1" applyAlignment="1">
      <alignment horizontal="center" vertical="top" wrapText="1"/>
    </xf>
    <xf numFmtId="164" fontId="3" fillId="4" borderId="16" xfId="2" applyFont="1" applyFill="1" applyBorder="1" applyAlignment="1">
      <alignment horizontal="left" vertical="top" wrapText="1"/>
    </xf>
    <xf numFmtId="164" fontId="3" fillId="4" borderId="16" xfId="2" applyFont="1" applyFill="1" applyBorder="1" applyAlignment="1">
      <alignment horizontal="center" vertical="top" wrapText="1"/>
    </xf>
    <xf numFmtId="0" fontId="18" fillId="4" borderId="17" xfId="2" applyNumberFormat="1" applyFont="1" applyFill="1" applyBorder="1" applyAlignment="1">
      <alignment horizontal="center" vertical="top" wrapText="1"/>
    </xf>
    <xf numFmtId="0" fontId="18" fillId="5" borderId="15" xfId="2" applyNumberFormat="1" applyFont="1" applyFill="1" applyBorder="1" applyAlignment="1" applyProtection="1">
      <alignment horizontal="right" vertical="top" wrapText="1"/>
      <protection locked="0"/>
    </xf>
    <xf numFmtId="0" fontId="18" fillId="5" borderId="16" xfId="2" applyNumberFormat="1" applyFont="1" applyFill="1" applyBorder="1" applyAlignment="1" applyProtection="1">
      <alignment horizontal="right" vertical="top" wrapText="1"/>
      <protection locked="0"/>
    </xf>
    <xf numFmtId="167" fontId="18" fillId="5" borderId="16" xfId="2" applyNumberFormat="1" applyFont="1" applyFill="1" applyBorder="1" applyAlignment="1" applyProtection="1">
      <alignment horizontal="right" vertical="top" wrapText="1"/>
      <protection locked="0"/>
    </xf>
    <xf numFmtId="167" fontId="18" fillId="5" borderId="17" xfId="2" applyNumberFormat="1" applyFont="1" applyFill="1" applyBorder="1" applyAlignment="1" applyProtection="1">
      <alignment horizontal="right" vertical="top" wrapText="1"/>
      <protection locked="0"/>
    </xf>
    <xf numFmtId="3" fontId="3" fillId="0" borderId="0" xfId="2" applyNumberFormat="1" applyFont="1" applyBorder="1" applyAlignment="1">
      <alignment horizontal="right" vertical="top" wrapText="1"/>
    </xf>
    <xf numFmtId="0" fontId="26" fillId="7" borderId="0" xfId="4" applyFont="1" applyFill="1" applyAlignment="1">
      <alignment horizontal="left" vertical="center"/>
    </xf>
    <xf numFmtId="0" fontId="27" fillId="7" borderId="0" xfId="4" applyFont="1" applyFill="1" applyAlignment="1">
      <alignment vertical="center"/>
    </xf>
    <xf numFmtId="0" fontId="3" fillId="5" borderId="13" xfId="5" applyFont="1" applyFill="1" applyBorder="1" applyAlignment="1">
      <alignment horizontal="center" vertical="center"/>
    </xf>
    <xf numFmtId="0" fontId="3" fillId="8" borderId="0" xfId="5" applyFont="1" applyFill="1" applyBorder="1" applyAlignment="1">
      <alignment horizontal="left" vertical="center"/>
    </xf>
    <xf numFmtId="0" fontId="3" fillId="9" borderId="13" xfId="5" applyFont="1" applyFill="1" applyBorder="1" applyAlignment="1">
      <alignment horizontal="center" vertical="center"/>
    </xf>
    <xf numFmtId="0" fontId="3" fillId="6" borderId="13" xfId="5" applyFont="1" applyFill="1" applyBorder="1" applyAlignment="1">
      <alignment horizontal="center" vertical="center"/>
    </xf>
    <xf numFmtId="0" fontId="3" fillId="4" borderId="13" xfId="5" applyFont="1" applyFill="1" applyBorder="1" applyAlignment="1">
      <alignment horizontal="center" vertical="center"/>
    </xf>
    <xf numFmtId="0" fontId="18" fillId="10" borderId="13" xfId="6" applyFill="1" applyBorder="1" applyAlignment="1">
      <alignment vertical="center"/>
    </xf>
    <xf numFmtId="0" fontId="18" fillId="0" borderId="0" xfId="7" applyFont="1" applyAlignment="1">
      <alignment horizontal="left" vertical="center"/>
    </xf>
    <xf numFmtId="0" fontId="26" fillId="0" borderId="9" xfId="6" applyFont="1" applyFill="1" applyBorder="1" applyAlignment="1" applyProtection="1">
      <alignment horizontal="center" vertical="top"/>
    </xf>
    <xf numFmtId="0" fontId="18" fillId="0" borderId="12" xfId="6" applyNumberFormat="1" applyFont="1" applyFill="1" applyBorder="1" applyAlignment="1" applyProtection="1">
      <alignment horizontal="center" vertical="top"/>
    </xf>
    <xf numFmtId="0" fontId="26" fillId="0" borderId="12" xfId="6" applyFont="1" applyFill="1" applyBorder="1" applyAlignment="1" applyProtection="1">
      <alignment horizontal="center" vertical="top"/>
    </xf>
    <xf numFmtId="0" fontId="18" fillId="0" borderId="15" xfId="6" applyNumberFormat="1" applyFont="1" applyFill="1" applyBorder="1" applyAlignment="1" applyProtection="1">
      <alignment horizontal="center" vertical="top"/>
    </xf>
    <xf numFmtId="0" fontId="4" fillId="2" borderId="0" xfId="8" applyFont="1" applyFill="1" applyBorder="1" applyAlignment="1" applyProtection="1">
      <alignment vertical="center"/>
    </xf>
    <xf numFmtId="0" fontId="4" fillId="2" borderId="0" xfId="3" applyFont="1" applyFill="1" applyAlignment="1" applyProtection="1">
      <alignment horizontal="right" vertical="center"/>
    </xf>
    <xf numFmtId="0" fontId="4" fillId="2" borderId="0" xfId="8" applyFont="1" applyFill="1" applyBorder="1" applyAlignment="1" applyProtection="1">
      <alignment horizontal="right" vertical="center"/>
    </xf>
    <xf numFmtId="0" fontId="35" fillId="2" borderId="0" xfId="8" applyFont="1" applyFill="1" applyBorder="1" applyAlignment="1" applyProtection="1">
      <alignment horizontal="left" vertical="center"/>
    </xf>
    <xf numFmtId="0" fontId="2" fillId="8" borderId="0" xfId="8" applyFill="1" applyAlignment="1" applyProtection="1">
      <alignment vertical="center"/>
    </xf>
    <xf numFmtId="0" fontId="2" fillId="3" borderId="0" xfId="8" applyFill="1" applyAlignment="1" applyProtection="1">
      <alignment vertical="center"/>
    </xf>
    <xf numFmtId="0" fontId="2" fillId="0" borderId="0" xfId="8" applyAlignment="1" applyProtection="1">
      <alignment vertical="center"/>
    </xf>
    <xf numFmtId="0" fontId="36" fillId="0" borderId="0" xfId="8" applyFont="1" applyAlignment="1" applyProtection="1">
      <alignment vertical="center"/>
    </xf>
    <xf numFmtId="0" fontId="0" fillId="8" borderId="0" xfId="0" applyFill="1" applyAlignment="1" applyProtection="1">
      <alignment vertical="top"/>
    </xf>
    <xf numFmtId="0" fontId="37" fillId="3" borderId="25" xfId="8" applyFont="1" applyFill="1" applyBorder="1" applyAlignment="1" applyProtection="1">
      <alignment horizontal="center" vertical="center" wrapText="1"/>
    </xf>
    <xf numFmtId="0" fontId="37" fillId="3" borderId="25" xfId="8" applyFont="1" applyFill="1" applyBorder="1" applyAlignment="1" applyProtection="1">
      <alignment horizontal="center" vertical="center"/>
    </xf>
    <xf numFmtId="0" fontId="37" fillId="3" borderId="26" xfId="8" applyFont="1" applyFill="1" applyBorder="1" applyAlignment="1" applyProtection="1">
      <alignment horizontal="center" vertical="center"/>
    </xf>
    <xf numFmtId="0" fontId="37" fillId="3" borderId="27" xfId="8" applyFont="1" applyFill="1" applyBorder="1" applyAlignment="1" applyProtection="1">
      <alignment horizontal="center" vertical="center"/>
    </xf>
    <xf numFmtId="0" fontId="37" fillId="3" borderId="28" xfId="8" applyFont="1" applyFill="1" applyBorder="1" applyAlignment="1" applyProtection="1">
      <alignment horizontal="center" vertical="center"/>
    </xf>
    <xf numFmtId="0" fontId="37" fillId="8" borderId="0" xfId="8" applyFont="1" applyFill="1" applyBorder="1" applyAlignment="1" applyProtection="1">
      <alignment horizontal="center" vertical="center"/>
    </xf>
    <xf numFmtId="0" fontId="37" fillId="3" borderId="27" xfId="8" applyFont="1" applyFill="1" applyBorder="1" applyAlignment="1" applyProtection="1">
      <alignment horizontal="center" vertical="center" wrapText="1"/>
    </xf>
    <xf numFmtId="0" fontId="37" fillId="3" borderId="20" xfId="8" applyFont="1" applyFill="1" applyBorder="1" applyAlignment="1" applyProtection="1">
      <alignment horizontal="center" vertical="center" wrapText="1"/>
    </xf>
    <xf numFmtId="0" fontId="37" fillId="3" borderId="29" xfId="8" applyFont="1" applyFill="1" applyBorder="1" applyAlignment="1" applyProtection="1">
      <alignment horizontal="center" vertical="center"/>
    </xf>
    <xf numFmtId="0" fontId="37" fillId="3" borderId="30" xfId="8" applyFont="1" applyFill="1" applyBorder="1" applyAlignment="1" applyProtection="1">
      <alignment horizontal="center" vertical="center"/>
    </xf>
    <xf numFmtId="0" fontId="37" fillId="8" borderId="2" xfId="8" applyFont="1" applyFill="1" applyBorder="1" applyAlignment="1" applyProtection="1">
      <alignment vertical="center"/>
    </xf>
    <xf numFmtId="0" fontId="37" fillId="8" borderId="0" xfId="8" applyFont="1" applyFill="1" applyBorder="1" applyAlignment="1" applyProtection="1">
      <alignment vertical="center"/>
    </xf>
    <xf numFmtId="0" fontId="38" fillId="0" borderId="0" xfId="8" applyFont="1" applyFill="1" applyAlignment="1" applyProtection="1">
      <alignment vertical="center"/>
    </xf>
    <xf numFmtId="0" fontId="36" fillId="0" borderId="0" xfId="8" applyFont="1" applyFill="1" applyAlignment="1" applyProtection="1">
      <alignment horizontal="center" vertical="center"/>
    </xf>
    <xf numFmtId="0" fontId="36" fillId="0" borderId="0" xfId="8" applyFont="1" applyFill="1" applyAlignment="1" applyProtection="1">
      <alignment vertical="center"/>
    </xf>
    <xf numFmtId="0" fontId="18" fillId="0" borderId="19" xfId="8" applyFont="1" applyBorder="1" applyAlignment="1" applyProtection="1">
      <alignment vertical="center"/>
    </xf>
    <xf numFmtId="0" fontId="38" fillId="10" borderId="31" xfId="9" applyFont="1" applyBorder="1" applyAlignment="1" applyProtection="1">
      <alignment horizontal="center" vertical="center"/>
    </xf>
    <xf numFmtId="0" fontId="38" fillId="10" borderId="0" xfId="9" applyFont="1" applyBorder="1" applyAlignment="1" applyProtection="1">
      <alignment horizontal="center" vertical="center"/>
    </xf>
    <xf numFmtId="0" fontId="37" fillId="3" borderId="28" xfId="8" applyFont="1" applyFill="1" applyBorder="1" applyAlignment="1" applyProtection="1">
      <alignment vertical="center"/>
    </xf>
    <xf numFmtId="0" fontId="36" fillId="0" borderId="9" xfId="8" applyFont="1" applyBorder="1" applyAlignment="1" applyProtection="1">
      <alignment horizontal="center" vertical="center"/>
    </xf>
    <xf numFmtId="0" fontId="18" fillId="0" borderId="10" xfId="8" applyFont="1" applyBorder="1" applyAlignment="1" applyProtection="1">
      <alignment vertical="center"/>
    </xf>
    <xf numFmtId="0" fontId="38" fillId="8" borderId="10" xfId="8" applyFont="1" applyFill="1" applyBorder="1" applyAlignment="1" applyProtection="1">
      <alignment horizontal="center" vertical="center"/>
    </xf>
    <xf numFmtId="0" fontId="38" fillId="0" borderId="10" xfId="8" applyFont="1" applyBorder="1" applyAlignment="1" applyProtection="1">
      <alignment horizontal="center" vertical="center"/>
    </xf>
    <xf numFmtId="0" fontId="38" fillId="0" borderId="32" xfId="8" applyFont="1" applyBorder="1" applyAlignment="1" applyProtection="1">
      <alignment horizontal="center" vertical="center"/>
    </xf>
    <xf numFmtId="168" fontId="39" fillId="5" borderId="9" xfId="8" applyNumberFormat="1" applyFont="1" applyFill="1" applyBorder="1" applyAlignment="1" applyProtection="1">
      <alignment vertical="center"/>
    </xf>
    <xf numFmtId="168" fontId="36" fillId="5" borderId="10" xfId="8" applyNumberFormat="1" applyFont="1" applyFill="1" applyBorder="1" applyAlignment="1" applyProtection="1">
      <alignment vertical="center"/>
    </xf>
    <xf numFmtId="168" fontId="36" fillId="5" borderId="11" xfId="8" applyNumberFormat="1" applyFont="1" applyFill="1" applyBorder="1" applyAlignment="1" applyProtection="1">
      <alignment vertical="center"/>
    </xf>
    <xf numFmtId="168" fontId="22" fillId="8" borderId="9" xfId="8" applyNumberFormat="1" applyFont="1" applyFill="1" applyBorder="1" applyAlignment="1" applyProtection="1">
      <alignment horizontal="center" vertical="center"/>
    </xf>
    <xf numFmtId="168" fontId="22" fillId="8" borderId="11" xfId="8" applyNumberFormat="1" applyFont="1" applyFill="1" applyBorder="1" applyAlignment="1" applyProtection="1">
      <alignment horizontal="left" vertical="center"/>
    </xf>
    <xf numFmtId="0" fontId="0" fillId="8" borderId="0" xfId="0" applyFill="1" applyAlignment="1" applyProtection="1">
      <alignment horizontal="left"/>
    </xf>
    <xf numFmtId="0" fontId="36" fillId="11" borderId="0" xfId="8" applyFont="1" applyFill="1" applyAlignment="1" applyProtection="1">
      <alignment horizontal="center" vertical="center"/>
    </xf>
    <xf numFmtId="0" fontId="36" fillId="0" borderId="12" xfId="8" applyFont="1" applyBorder="1" applyAlignment="1" applyProtection="1">
      <alignment horizontal="center" vertical="center"/>
    </xf>
    <xf numFmtId="0" fontId="18" fillId="0" borderId="13" xfId="8" applyFont="1" applyBorder="1" applyAlignment="1" applyProtection="1">
      <alignment vertical="center"/>
    </xf>
    <xf numFmtId="0" fontId="38" fillId="8" borderId="13" xfId="8" applyFont="1" applyFill="1" applyBorder="1" applyAlignment="1" applyProtection="1">
      <alignment horizontal="center" vertical="center"/>
    </xf>
    <xf numFmtId="0" fontId="38" fillId="0" borderId="13" xfId="8" applyFont="1" applyBorder="1" applyAlignment="1" applyProtection="1">
      <alignment horizontal="center" vertical="center"/>
    </xf>
    <xf numFmtId="0" fontId="38" fillId="0" borderId="33" xfId="8" applyFont="1" applyBorder="1" applyAlignment="1" applyProtection="1">
      <alignment horizontal="center" vertical="center"/>
    </xf>
    <xf numFmtId="168" fontId="36" fillId="5" borderId="12" xfId="8" applyNumberFormat="1" applyFont="1" applyFill="1" applyBorder="1" applyAlignment="1" applyProtection="1">
      <alignment vertical="center"/>
    </xf>
    <xf numFmtId="168" fontId="36" fillId="5" borderId="13" xfId="8" applyNumberFormat="1" applyFont="1" applyFill="1" applyBorder="1" applyAlignment="1" applyProtection="1">
      <alignment vertical="center"/>
    </xf>
    <xf numFmtId="168" fontId="36" fillId="5" borderId="14" xfId="8" applyNumberFormat="1" applyFont="1" applyFill="1" applyBorder="1" applyAlignment="1" applyProtection="1">
      <alignment vertical="center"/>
    </xf>
    <xf numFmtId="168" fontId="36" fillId="8" borderId="12" xfId="8" applyNumberFormat="1" applyFont="1" applyFill="1" applyBorder="1" applyAlignment="1" applyProtection="1">
      <alignment vertical="center"/>
    </xf>
    <xf numFmtId="168" fontId="36" fillId="8" borderId="14" xfId="8" applyNumberFormat="1" applyFont="1" applyFill="1" applyBorder="1" applyAlignment="1" applyProtection="1">
      <alignment horizontal="left" vertical="center"/>
    </xf>
    <xf numFmtId="168" fontId="22" fillId="5" borderId="13" xfId="3" applyNumberFormat="1" applyFont="1" applyFill="1" applyBorder="1" applyAlignment="1" applyProtection="1">
      <alignment vertical="center"/>
    </xf>
    <xf numFmtId="168" fontId="22" fillId="5" borderId="14" xfId="3" applyNumberFormat="1" applyFont="1" applyFill="1" applyBorder="1" applyAlignment="1" applyProtection="1">
      <alignment vertical="center"/>
    </xf>
    <xf numFmtId="168" fontId="22" fillId="12" borderId="12" xfId="3" applyNumberFormat="1" applyFont="1" applyFill="1" applyBorder="1" applyAlignment="1" applyProtection="1">
      <alignment vertical="center"/>
    </xf>
    <xf numFmtId="168" fontId="22" fillId="12" borderId="13" xfId="3" applyNumberFormat="1" applyFont="1" applyFill="1" applyBorder="1" applyAlignment="1" applyProtection="1">
      <alignment vertical="center"/>
    </xf>
    <xf numFmtId="168" fontId="22" fillId="12" borderId="14" xfId="3" applyNumberFormat="1" applyFont="1" applyFill="1" applyBorder="1" applyAlignment="1" applyProtection="1">
      <alignment vertical="center"/>
    </xf>
    <xf numFmtId="0" fontId="36" fillId="0" borderId="15" xfId="8" applyFont="1" applyBorder="1" applyAlignment="1" applyProtection="1">
      <alignment horizontal="center" vertical="center"/>
    </xf>
    <xf numFmtId="0" fontId="18" fillId="0" borderId="16" xfId="8" applyFont="1" applyBorder="1" applyAlignment="1" applyProtection="1">
      <alignment vertical="center"/>
    </xf>
    <xf numFmtId="0" fontId="38" fillId="8" borderId="16" xfId="8" applyFont="1" applyFill="1" applyBorder="1" applyAlignment="1" applyProtection="1">
      <alignment horizontal="center" vertical="center"/>
    </xf>
    <xf numFmtId="0" fontId="38" fillId="0" borderId="16" xfId="8" applyFont="1" applyBorder="1" applyAlignment="1" applyProtection="1">
      <alignment horizontal="center" vertical="center"/>
    </xf>
    <xf numFmtId="0" fontId="38" fillId="0" borderId="34" xfId="8" applyFont="1" applyBorder="1" applyAlignment="1" applyProtection="1">
      <alignment horizontal="center" vertical="center"/>
    </xf>
    <xf numFmtId="168" fontId="36" fillId="5" borderId="15" xfId="8" applyNumberFormat="1" applyFont="1" applyFill="1" applyBorder="1" applyAlignment="1" applyProtection="1">
      <alignment vertical="center"/>
    </xf>
    <xf numFmtId="168" fontId="36" fillId="5" borderId="16" xfId="8" applyNumberFormat="1" applyFont="1" applyFill="1" applyBorder="1" applyAlignment="1" applyProtection="1">
      <alignment vertical="center"/>
    </xf>
    <xf numFmtId="168" fontId="36" fillId="5" borderId="17" xfId="8" applyNumberFormat="1" applyFont="1" applyFill="1" applyBorder="1" applyAlignment="1" applyProtection="1">
      <alignment vertical="center"/>
    </xf>
    <xf numFmtId="0" fontId="36" fillId="8" borderId="15" xfId="8" applyFont="1" applyFill="1" applyBorder="1" applyAlignment="1" applyProtection="1">
      <alignment vertical="center"/>
    </xf>
    <xf numFmtId="0" fontId="36" fillId="8" borderId="17" xfId="8" applyFont="1" applyFill="1" applyBorder="1" applyAlignment="1" applyProtection="1">
      <alignment horizontal="left" vertical="center"/>
    </xf>
    <xf numFmtId="0" fontId="36" fillId="8" borderId="0" xfId="8" applyFont="1" applyFill="1" applyAlignment="1" applyProtection="1">
      <alignment vertical="center"/>
    </xf>
    <xf numFmtId="0" fontId="36" fillId="8" borderId="0" xfId="8" applyFont="1" applyFill="1" applyAlignment="1" applyProtection="1">
      <alignment horizontal="left" vertical="center"/>
    </xf>
    <xf numFmtId="0" fontId="2" fillId="8" borderId="0" xfId="8" applyFill="1" applyAlignment="1" applyProtection="1">
      <alignment horizontal="left" vertical="center"/>
    </xf>
    <xf numFmtId="0" fontId="36" fillId="0" borderId="0" xfId="8" applyFont="1" applyFill="1" applyAlignment="1" applyProtection="1">
      <alignment horizontal="left" vertical="center"/>
    </xf>
    <xf numFmtId="0" fontId="38" fillId="3" borderId="0" xfId="10" applyFont="1" applyFill="1" applyAlignment="1" applyProtection="1">
      <alignment horizontal="center" vertical="center"/>
    </xf>
    <xf numFmtId="0" fontId="18" fillId="8" borderId="35" xfId="8" applyFont="1" applyFill="1" applyBorder="1" applyAlignment="1" applyProtection="1">
      <alignment vertical="center"/>
    </xf>
    <xf numFmtId="0" fontId="38" fillId="8" borderId="35" xfId="8" applyFont="1" applyFill="1" applyBorder="1" applyAlignment="1" applyProtection="1">
      <alignment horizontal="center" vertical="center"/>
    </xf>
    <xf numFmtId="0" fontId="38" fillId="0" borderId="35" xfId="8" applyFont="1" applyBorder="1" applyAlignment="1" applyProtection="1">
      <alignment horizontal="center" vertical="center"/>
    </xf>
    <xf numFmtId="0" fontId="38" fillId="0" borderId="36" xfId="8" applyFont="1" applyBorder="1" applyAlignment="1" applyProtection="1">
      <alignment horizontal="center" vertical="center"/>
    </xf>
    <xf numFmtId="168" fontId="36" fillId="6" borderId="12" xfId="8" applyNumberFormat="1" applyFont="1" applyFill="1" applyBorder="1" applyAlignment="1" applyProtection="1">
      <alignment vertical="center"/>
    </xf>
    <xf numFmtId="168" fontId="36" fillId="6" borderId="13" xfId="8" applyNumberFormat="1" applyFont="1" applyFill="1" applyBorder="1" applyAlignment="1" applyProtection="1">
      <alignment vertical="center"/>
    </xf>
    <xf numFmtId="168" fontId="36" fillId="6" borderId="14" xfId="8" applyNumberFormat="1" applyFont="1" applyFill="1" applyBorder="1" applyAlignment="1" applyProtection="1">
      <alignment vertical="center"/>
    </xf>
    <xf numFmtId="0" fontId="40" fillId="3" borderId="0" xfId="8" applyFont="1" applyFill="1" applyAlignment="1" applyProtection="1">
      <alignment vertical="center"/>
    </xf>
    <xf numFmtId="0" fontId="36" fillId="3" borderId="0" xfId="10" applyFont="1" applyFill="1" applyAlignment="1" applyProtection="1">
      <alignment horizontal="center" vertical="center"/>
    </xf>
    <xf numFmtId="0" fontId="36" fillId="8" borderId="0" xfId="8" applyFont="1" applyFill="1" applyAlignment="1" applyProtection="1">
      <alignment horizontal="center" vertical="center"/>
    </xf>
    <xf numFmtId="168" fontId="39" fillId="5" borderId="12" xfId="8" applyNumberFormat="1" applyFont="1" applyFill="1" applyBorder="1" applyAlignment="1" applyProtection="1">
      <alignment vertical="center"/>
    </xf>
    <xf numFmtId="0" fontId="18" fillId="0" borderId="35" xfId="8" applyFont="1" applyBorder="1" applyAlignment="1" applyProtection="1">
      <alignment vertical="center"/>
    </xf>
    <xf numFmtId="168" fontId="39" fillId="5" borderId="12" xfId="3" applyNumberFormat="1" applyFont="1" applyFill="1" applyBorder="1" applyAlignment="1" applyProtection="1">
      <alignment vertical="center"/>
    </xf>
    <xf numFmtId="168" fontId="22" fillId="5" borderId="12" xfId="3" applyNumberFormat="1" applyFont="1" applyFill="1" applyBorder="1" applyAlignment="1" applyProtection="1">
      <alignment vertical="center"/>
    </xf>
    <xf numFmtId="0" fontId="40" fillId="0" borderId="0" xfId="8" applyFont="1" applyFill="1" applyAlignment="1" applyProtection="1">
      <alignment horizontal="center" vertical="center" wrapText="1"/>
    </xf>
    <xf numFmtId="0" fontId="2" fillId="0" borderId="0" xfId="8" applyFill="1" applyAlignment="1" applyProtection="1">
      <alignment vertical="center"/>
    </xf>
    <xf numFmtId="0" fontId="36" fillId="0" borderId="0" xfId="8" applyFont="1" applyFill="1" applyAlignment="1" applyProtection="1">
      <alignment horizontal="center" vertical="center" wrapText="1"/>
    </xf>
    <xf numFmtId="0" fontId="40" fillId="0" borderId="0" xfId="8" applyFont="1" applyFill="1" applyAlignment="1" applyProtection="1">
      <alignment horizontal="center" vertical="center"/>
    </xf>
    <xf numFmtId="0" fontId="40" fillId="3" borderId="0" xfId="10" applyFont="1" applyFill="1" applyAlignment="1" applyProtection="1">
      <alignment horizontal="center" vertical="center"/>
    </xf>
    <xf numFmtId="0" fontId="18" fillId="8" borderId="16" xfId="8" applyFont="1" applyFill="1" applyBorder="1" applyAlignment="1" applyProtection="1">
      <alignment vertical="center"/>
    </xf>
    <xf numFmtId="168" fontId="36" fillId="6" borderId="15" xfId="8" applyNumberFormat="1" applyFont="1" applyFill="1" applyBorder="1" applyAlignment="1" applyProtection="1">
      <alignment vertical="center"/>
    </xf>
    <xf numFmtId="168" fontId="36" fillId="6" borderId="16" xfId="8" applyNumberFormat="1" applyFont="1" applyFill="1" applyBorder="1" applyAlignment="1" applyProtection="1">
      <alignment vertical="center"/>
    </xf>
    <xf numFmtId="168" fontId="36" fillId="6" borderId="17" xfId="8" applyNumberFormat="1" applyFont="1" applyFill="1" applyBorder="1" applyAlignment="1" applyProtection="1">
      <alignment vertical="center"/>
    </xf>
    <xf numFmtId="168" fontId="36" fillId="8" borderId="15" xfId="8" applyNumberFormat="1" applyFont="1" applyFill="1" applyBorder="1" applyAlignment="1" applyProtection="1">
      <alignment vertical="center"/>
    </xf>
    <xf numFmtId="168" fontId="36" fillId="8" borderId="17" xfId="8" applyNumberFormat="1" applyFont="1" applyFill="1" applyBorder="1" applyAlignment="1" applyProtection="1">
      <alignment vertical="center"/>
    </xf>
    <xf numFmtId="0" fontId="36" fillId="0" borderId="37" xfId="8" applyFont="1" applyBorder="1" applyAlignment="1" applyProtection="1">
      <alignment horizontal="center" vertical="center"/>
    </xf>
    <xf numFmtId="0" fontId="18" fillId="0" borderId="38" xfId="8" applyFont="1" applyBorder="1" applyAlignment="1" applyProtection="1">
      <alignment vertical="center"/>
    </xf>
    <xf numFmtId="0" fontId="38" fillId="8" borderId="38" xfId="8" applyFont="1" applyFill="1" applyBorder="1" applyAlignment="1" applyProtection="1">
      <alignment horizontal="center" vertical="center"/>
    </xf>
    <xf numFmtId="0" fontId="38" fillId="0" borderId="38" xfId="8" applyFont="1" applyBorder="1" applyAlignment="1" applyProtection="1">
      <alignment horizontal="center" vertical="center"/>
    </xf>
    <xf numFmtId="0" fontId="38" fillId="0" borderId="7" xfId="8" applyFont="1" applyBorder="1" applyAlignment="1" applyProtection="1">
      <alignment horizontal="center" vertical="center"/>
    </xf>
    <xf numFmtId="168" fontId="36" fillId="6" borderId="37" xfId="8" applyNumberFormat="1" applyFont="1" applyFill="1" applyBorder="1" applyAlignment="1" applyProtection="1">
      <alignment vertical="center"/>
    </xf>
    <xf numFmtId="168" fontId="36" fillId="6" borderId="39" xfId="8" applyNumberFormat="1" applyFont="1" applyFill="1" applyBorder="1" applyAlignment="1" applyProtection="1">
      <alignment vertical="center"/>
    </xf>
    <xf numFmtId="168" fontId="36" fillId="6" borderId="40" xfId="8" applyNumberFormat="1" applyFont="1" applyFill="1" applyBorder="1" applyAlignment="1" applyProtection="1">
      <alignment vertical="center"/>
    </xf>
    <xf numFmtId="0" fontId="36" fillId="8" borderId="17" xfId="8" applyFont="1" applyFill="1" applyBorder="1" applyAlignment="1" applyProtection="1">
      <alignment vertical="center"/>
    </xf>
    <xf numFmtId="0" fontId="36" fillId="8" borderId="41" xfId="8" applyFont="1" applyFill="1" applyBorder="1" applyAlignment="1" applyProtection="1">
      <alignment vertical="center"/>
    </xf>
    <xf numFmtId="0" fontId="38" fillId="8" borderId="24" xfId="8" applyFont="1" applyFill="1" applyBorder="1" applyAlignment="1" applyProtection="1">
      <alignment horizontal="center" vertical="center"/>
    </xf>
    <xf numFmtId="0" fontId="38" fillId="0" borderId="24" xfId="8" applyFont="1" applyBorder="1" applyAlignment="1" applyProtection="1">
      <alignment horizontal="center" vertical="center"/>
    </xf>
    <xf numFmtId="0" fontId="38" fillId="0" borderId="19" xfId="8" applyFont="1" applyBorder="1" applyAlignment="1" applyProtection="1">
      <alignment horizontal="center" vertical="center"/>
    </xf>
    <xf numFmtId="168" fontId="36" fillId="5" borderId="27" xfId="8" applyNumberFormat="1" applyFont="1" applyFill="1" applyBorder="1" applyAlignment="1" applyProtection="1">
      <alignment vertical="center"/>
    </xf>
    <xf numFmtId="168" fontId="36" fillId="5" borderId="25" xfId="8" applyNumberFormat="1" applyFont="1" applyFill="1" applyBorder="1" applyAlignment="1" applyProtection="1">
      <alignment vertical="center"/>
    </xf>
    <xf numFmtId="168" fontId="36" fillId="5" borderId="28" xfId="8" applyNumberFormat="1" applyFont="1" applyFill="1" applyBorder="1" applyAlignment="1" applyProtection="1">
      <alignment vertical="center"/>
    </xf>
    <xf numFmtId="0" fontId="36" fillId="8" borderId="27" xfId="8" applyFont="1" applyFill="1" applyBorder="1" applyAlignment="1" applyProtection="1">
      <alignment vertical="center"/>
    </xf>
    <xf numFmtId="0" fontId="36" fillId="8" borderId="28" xfId="8" applyFont="1" applyFill="1" applyBorder="1" applyAlignment="1" applyProtection="1">
      <alignment vertical="center"/>
    </xf>
    <xf numFmtId="168" fontId="22" fillId="5" borderId="12" xfId="8" applyNumberFormat="1" applyFont="1" applyFill="1" applyBorder="1" applyAlignment="1" applyProtection="1">
      <alignment vertical="center"/>
    </xf>
    <xf numFmtId="168" fontId="36" fillId="8" borderId="14" xfId="8" applyNumberFormat="1" applyFont="1" applyFill="1" applyBorder="1" applyAlignment="1" applyProtection="1">
      <alignment vertical="center"/>
    </xf>
    <xf numFmtId="0" fontId="18" fillId="0" borderId="39" xfId="8" applyFont="1" applyBorder="1" applyAlignment="1" applyProtection="1">
      <alignment vertical="center"/>
    </xf>
    <xf numFmtId="168" fontId="22" fillId="5" borderId="37" xfId="8" applyNumberFormat="1" applyFont="1" applyFill="1" applyBorder="1" applyAlignment="1" applyProtection="1">
      <alignment vertical="center"/>
    </xf>
    <xf numFmtId="168" fontId="39" fillId="5" borderId="37" xfId="8" applyNumberFormat="1" applyFont="1" applyFill="1" applyBorder="1" applyAlignment="1" applyProtection="1">
      <alignment vertical="center"/>
    </xf>
    <xf numFmtId="168" fontId="36" fillId="5" borderId="9" xfId="8" applyNumberFormat="1" applyFont="1" applyFill="1" applyBorder="1" applyAlignment="1" applyProtection="1">
      <alignment vertical="center"/>
    </xf>
    <xf numFmtId="168" fontId="22" fillId="5" borderId="15" xfId="3" applyNumberFormat="1" applyFont="1" applyFill="1" applyBorder="1" applyAlignment="1" applyProtection="1">
      <alignment vertical="center"/>
    </xf>
    <xf numFmtId="168" fontId="22" fillId="5" borderId="16" xfId="3" applyNumberFormat="1" applyFont="1" applyFill="1" applyBorder="1" applyAlignment="1" applyProtection="1">
      <alignment vertical="center"/>
    </xf>
    <xf numFmtId="168" fontId="22" fillId="5" borderId="17" xfId="3" applyNumberFormat="1" applyFont="1" applyFill="1" applyBorder="1" applyAlignment="1" applyProtection="1">
      <alignment vertical="center"/>
    </xf>
    <xf numFmtId="168" fontId="36" fillId="8" borderId="42" xfId="8" applyNumberFormat="1" applyFont="1" applyFill="1" applyBorder="1" applyAlignment="1" applyProtection="1">
      <alignment vertical="center"/>
    </xf>
    <xf numFmtId="168" fontId="36" fillId="8" borderId="43" xfId="8" applyNumberFormat="1" applyFont="1" applyFill="1" applyBorder="1" applyAlignment="1" applyProtection="1">
      <alignment horizontal="left" vertical="center"/>
    </xf>
    <xf numFmtId="168" fontId="22" fillId="12" borderId="15" xfId="3" applyNumberFormat="1" applyFont="1" applyFill="1" applyBorder="1" applyAlignment="1" applyProtection="1">
      <alignment vertical="center"/>
    </xf>
    <xf numFmtId="168" fontId="22" fillId="12" borderId="16" xfId="3" applyNumberFormat="1" applyFont="1" applyFill="1" applyBorder="1" applyAlignment="1" applyProtection="1">
      <alignment vertical="center"/>
    </xf>
    <xf numFmtId="168" fontId="22" fillId="12" borderId="17" xfId="3" applyNumberFormat="1" applyFont="1" applyFill="1" applyBorder="1" applyAlignment="1" applyProtection="1">
      <alignment vertical="center"/>
    </xf>
    <xf numFmtId="0" fontId="36" fillId="8" borderId="0" xfId="8" applyFont="1" applyFill="1" applyBorder="1" applyAlignment="1" applyProtection="1">
      <alignment horizontal="center" vertical="center"/>
    </xf>
    <xf numFmtId="0" fontId="18" fillId="8" borderId="0" xfId="8" applyFont="1" applyFill="1" applyBorder="1" applyAlignment="1" applyProtection="1">
      <alignment vertical="center"/>
    </xf>
    <xf numFmtId="0" fontId="38" fillId="8" borderId="0" xfId="8" applyFont="1" applyFill="1" applyBorder="1" applyAlignment="1" applyProtection="1">
      <alignment horizontal="center" vertical="center"/>
    </xf>
    <xf numFmtId="168" fontId="36" fillId="8" borderId="0" xfId="8" applyNumberFormat="1" applyFont="1" applyFill="1" applyBorder="1" applyAlignment="1" applyProtection="1">
      <alignment vertical="center"/>
    </xf>
    <xf numFmtId="0" fontId="36" fillId="8" borderId="0" xfId="8" applyFont="1" applyFill="1" applyBorder="1" applyAlignment="1" applyProtection="1">
      <alignment vertical="center"/>
    </xf>
    <xf numFmtId="0" fontId="18" fillId="0" borderId="44" xfId="8" applyFont="1" applyBorder="1" applyAlignment="1" applyProtection="1">
      <alignment vertical="center"/>
    </xf>
    <xf numFmtId="0" fontId="38" fillId="8" borderId="44" xfId="8" applyFont="1" applyFill="1" applyBorder="1" applyAlignment="1" applyProtection="1">
      <alignment horizontal="center" vertical="center"/>
    </xf>
    <xf numFmtId="0" fontId="38" fillId="0" borderId="44" xfId="8" applyFont="1" applyBorder="1" applyAlignment="1" applyProtection="1">
      <alignment horizontal="center" vertical="center"/>
    </xf>
    <xf numFmtId="0" fontId="38" fillId="8" borderId="45" xfId="8" applyFont="1" applyFill="1" applyBorder="1" applyAlignment="1" applyProtection="1">
      <alignment horizontal="center" vertical="center"/>
    </xf>
    <xf numFmtId="10" fontId="36" fillId="13" borderId="9" xfId="8" applyNumberFormat="1" applyFont="1" applyFill="1" applyBorder="1" applyAlignment="1" applyProtection="1">
      <alignment vertical="center"/>
    </xf>
    <xf numFmtId="10" fontId="36" fillId="13" borderId="10" xfId="8" applyNumberFormat="1" applyFont="1" applyFill="1" applyBorder="1" applyAlignment="1" applyProtection="1">
      <alignment vertical="center"/>
    </xf>
    <xf numFmtId="10" fontId="36" fillId="13" borderId="11" xfId="8" applyNumberFormat="1" applyFont="1" applyFill="1" applyBorder="1" applyAlignment="1" applyProtection="1">
      <alignment vertical="center"/>
    </xf>
    <xf numFmtId="0" fontId="36" fillId="8" borderId="9" xfId="8" applyFont="1" applyFill="1" applyBorder="1" applyAlignment="1" applyProtection="1">
      <alignment vertical="center"/>
    </xf>
    <xf numFmtId="0" fontId="36" fillId="8" borderId="11" xfId="8" applyFont="1" applyFill="1" applyBorder="1" applyAlignment="1" applyProtection="1">
      <alignment vertical="center"/>
    </xf>
    <xf numFmtId="0" fontId="38" fillId="8" borderId="7" xfId="8" applyFont="1" applyFill="1" applyBorder="1" applyAlignment="1" applyProtection="1">
      <alignment horizontal="center" vertical="center"/>
    </xf>
    <xf numFmtId="10" fontId="22" fillId="12" borderId="15" xfId="3" applyNumberFormat="1" applyFont="1" applyFill="1" applyBorder="1" applyAlignment="1" applyProtection="1">
      <alignment vertical="center"/>
    </xf>
    <xf numFmtId="10" fontId="22" fillId="12" borderId="16" xfId="3" applyNumberFormat="1" applyFont="1" applyFill="1" applyBorder="1" applyAlignment="1" applyProtection="1">
      <alignment vertical="center"/>
    </xf>
    <xf numFmtId="10" fontId="22" fillId="12" borderId="17" xfId="3" applyNumberFormat="1" applyFont="1" applyFill="1" applyBorder="1" applyAlignment="1" applyProtection="1">
      <alignment vertical="center"/>
    </xf>
    <xf numFmtId="0" fontId="36" fillId="8" borderId="37" xfId="8" applyFont="1" applyFill="1" applyBorder="1" applyAlignment="1" applyProtection="1">
      <alignment vertical="center"/>
    </xf>
    <xf numFmtId="0" fontId="36" fillId="8" borderId="40" xfId="8" applyFont="1" applyFill="1" applyBorder="1" applyAlignment="1" applyProtection="1">
      <alignment vertical="center"/>
    </xf>
    <xf numFmtId="10" fontId="36" fillId="8" borderId="0" xfId="8" applyNumberFormat="1" applyFont="1" applyFill="1" applyBorder="1" applyAlignment="1" applyProtection="1">
      <alignment vertical="center"/>
    </xf>
    <xf numFmtId="0" fontId="41" fillId="8" borderId="0" xfId="8" applyFont="1" applyFill="1" applyAlignment="1" applyProtection="1">
      <alignment vertical="center"/>
    </xf>
    <xf numFmtId="0" fontId="36" fillId="6" borderId="0" xfId="8" applyFont="1" applyFill="1" applyAlignment="1" applyProtection="1">
      <alignment horizontal="center" vertical="center"/>
    </xf>
    <xf numFmtId="168" fontId="36" fillId="6" borderId="9" xfId="8" applyNumberFormat="1" applyFont="1" applyFill="1" applyBorder="1" applyAlignment="1" applyProtection="1">
      <alignment vertical="center"/>
    </xf>
    <xf numFmtId="168" fontId="36" fillId="6" borderId="10" xfId="8" applyNumberFormat="1" applyFont="1" applyFill="1" applyBorder="1" applyAlignment="1" applyProtection="1">
      <alignment vertical="center"/>
    </xf>
    <xf numFmtId="168" fontId="36" fillId="6" borderId="11" xfId="8" applyNumberFormat="1" applyFont="1" applyFill="1" applyBorder="1" applyAlignment="1" applyProtection="1">
      <alignment vertical="center"/>
    </xf>
    <xf numFmtId="168" fontId="22" fillId="8" borderId="9" xfId="8" quotePrefix="1" applyNumberFormat="1" applyFont="1" applyFill="1" applyBorder="1" applyAlignment="1" applyProtection="1">
      <alignment horizontal="left" vertical="center"/>
    </xf>
    <xf numFmtId="168" fontId="22" fillId="8" borderId="11" xfId="8" applyNumberFormat="1" applyFont="1" applyFill="1" applyBorder="1" applyAlignment="1" applyProtection="1">
      <alignment horizontal="center" vertical="center"/>
    </xf>
    <xf numFmtId="168" fontId="36" fillId="6" borderId="27" xfId="8" applyNumberFormat="1" applyFont="1" applyFill="1" applyBorder="1" applyAlignment="1" applyProtection="1">
      <alignment vertical="center"/>
    </xf>
    <xf numFmtId="168" fontId="36" fillId="6" borderId="25" xfId="8" applyNumberFormat="1" applyFont="1" applyFill="1" applyBorder="1" applyAlignment="1" applyProtection="1">
      <alignment vertical="center"/>
    </xf>
    <xf numFmtId="168" fontId="36" fillId="6" borderId="28" xfId="8" applyNumberFormat="1" applyFont="1" applyFill="1" applyBorder="1" applyAlignment="1" applyProtection="1">
      <alignment vertical="center"/>
    </xf>
    <xf numFmtId="168" fontId="22" fillId="8" borderId="27" xfId="8" quotePrefix="1" applyNumberFormat="1" applyFont="1" applyFill="1" applyBorder="1" applyAlignment="1" applyProtection="1">
      <alignment horizontal="left" vertical="center"/>
    </xf>
    <xf numFmtId="168" fontId="36" fillId="8" borderId="43" xfId="8" applyNumberFormat="1" applyFont="1" applyFill="1" applyBorder="1" applyAlignment="1" applyProtection="1">
      <alignment vertical="center"/>
    </xf>
    <xf numFmtId="0" fontId="26" fillId="8" borderId="0" xfId="6" applyFont="1" applyFill="1" applyAlignment="1" applyProtection="1">
      <alignment vertical="center"/>
    </xf>
    <xf numFmtId="0" fontId="18" fillId="8" borderId="0" xfId="6" applyFont="1" applyFill="1" applyAlignment="1" applyProtection="1">
      <alignment vertical="center"/>
    </xf>
    <xf numFmtId="0" fontId="18" fillId="8" borderId="0" xfId="6" applyFont="1" applyFill="1" applyBorder="1" applyAlignment="1" applyProtection="1">
      <alignment vertical="center"/>
    </xf>
    <xf numFmtId="0" fontId="2" fillId="8" borderId="0" xfId="8" applyFill="1" applyBorder="1" applyAlignment="1" applyProtection="1">
      <alignment vertical="center"/>
    </xf>
    <xf numFmtId="0" fontId="3" fillId="5" borderId="13" xfId="8" applyFont="1" applyFill="1" applyBorder="1" applyAlignment="1" applyProtection="1">
      <alignment horizontal="center" vertical="center"/>
    </xf>
    <xf numFmtId="0" fontId="3" fillId="8" borderId="0" xfId="8" applyFont="1" applyFill="1" applyBorder="1" applyAlignment="1" applyProtection="1">
      <alignment horizontal="left" vertical="center"/>
    </xf>
    <xf numFmtId="0" fontId="3" fillId="9" borderId="13" xfId="8" applyFont="1" applyFill="1" applyBorder="1" applyAlignment="1" applyProtection="1">
      <alignment horizontal="center" vertical="center"/>
    </xf>
    <xf numFmtId="0" fontId="3" fillId="6" borderId="13" xfId="8" applyFont="1" applyFill="1" applyBorder="1" applyAlignment="1" applyProtection="1">
      <alignment horizontal="center" vertical="center"/>
    </xf>
    <xf numFmtId="0" fontId="3" fillId="4" borderId="13" xfId="8" applyFont="1" applyFill="1" applyBorder="1" applyAlignment="1" applyProtection="1">
      <alignment horizontal="center" vertical="center"/>
    </xf>
    <xf numFmtId="0" fontId="18" fillId="8" borderId="0" xfId="6" applyFill="1" applyAlignment="1" applyProtection="1">
      <alignment vertical="center"/>
    </xf>
    <xf numFmtId="0" fontId="29" fillId="8" borderId="0" xfId="8" applyNumberFormat="1" applyFont="1" applyFill="1" applyBorder="1" applyAlignment="1" applyProtection="1">
      <alignment vertical="center"/>
    </xf>
    <xf numFmtId="0" fontId="6" fillId="8" borderId="0" xfId="6" applyFont="1" applyFill="1" applyBorder="1" applyAlignment="1" applyProtection="1">
      <alignment horizontal="left" vertical="center"/>
    </xf>
    <xf numFmtId="0" fontId="6" fillId="8" borderId="0" xfId="6" applyFont="1" applyFill="1" applyBorder="1" applyAlignment="1" applyProtection="1">
      <alignment vertical="center"/>
    </xf>
    <xf numFmtId="0" fontId="18" fillId="8" borderId="0" xfId="6" applyFont="1" applyFill="1" applyAlignment="1" applyProtection="1">
      <alignment horizontal="left" vertical="center"/>
    </xf>
    <xf numFmtId="0" fontId="2" fillId="8" borderId="0" xfId="8" applyFill="1" applyProtection="1"/>
    <xf numFmtId="0" fontId="26" fillId="3" borderId="47" xfId="6" applyFont="1" applyFill="1" applyBorder="1" applyAlignment="1" applyProtection="1">
      <alignment horizontal="left" vertical="top"/>
    </xf>
    <xf numFmtId="0" fontId="26" fillId="3" borderId="22" xfId="6" applyFont="1" applyFill="1" applyBorder="1" applyAlignment="1" applyProtection="1">
      <alignment horizontal="left" vertical="top"/>
    </xf>
    <xf numFmtId="0" fontId="26" fillId="3" borderId="48" xfId="6" applyFont="1" applyFill="1" applyBorder="1" applyAlignment="1" applyProtection="1">
      <alignment horizontal="left" vertical="top"/>
    </xf>
    <xf numFmtId="0" fontId="26" fillId="3" borderId="49" xfId="6" applyFont="1" applyFill="1" applyBorder="1" applyAlignment="1" applyProtection="1">
      <alignment horizontal="left" vertical="top"/>
    </xf>
    <xf numFmtId="0" fontId="26" fillId="3" borderId="12" xfId="6" applyNumberFormat="1" applyFont="1" applyFill="1" applyBorder="1" applyAlignment="1" applyProtection="1">
      <alignment horizontal="left" vertical="top"/>
    </xf>
    <xf numFmtId="49" fontId="18" fillId="3" borderId="33" xfId="6" applyNumberFormat="1" applyFont="1" applyFill="1" applyBorder="1" applyAlignment="1" applyProtection="1">
      <alignment horizontal="left" vertical="top" wrapText="1"/>
    </xf>
    <xf numFmtId="49" fontId="18" fillId="3" borderId="22" xfId="6" applyNumberFormat="1" applyFont="1" applyFill="1" applyBorder="1" applyAlignment="1" applyProtection="1">
      <alignment horizontal="left" vertical="top" wrapText="1"/>
    </xf>
    <xf numFmtId="49" fontId="18" fillId="3" borderId="23" xfId="6" applyNumberFormat="1" applyFont="1" applyFill="1" applyBorder="1" applyAlignment="1" applyProtection="1">
      <alignment horizontal="left" vertical="top" wrapText="1"/>
    </xf>
    <xf numFmtId="49" fontId="18" fillId="8" borderId="0" xfId="6" applyNumberFormat="1" applyFont="1" applyFill="1" applyBorder="1" applyAlignment="1" applyProtection="1">
      <alignment vertical="top"/>
    </xf>
    <xf numFmtId="0" fontId="42" fillId="3" borderId="12" xfId="0" applyFont="1" applyFill="1" applyBorder="1" applyAlignment="1" applyProtection="1">
      <alignment vertical="top"/>
    </xf>
    <xf numFmtId="49" fontId="26" fillId="3" borderId="33" xfId="6" applyNumberFormat="1" applyFont="1" applyFill="1" applyBorder="1" applyAlignment="1" applyProtection="1">
      <alignment horizontal="left" vertical="top" wrapText="1"/>
    </xf>
    <xf numFmtId="49" fontId="26" fillId="3" borderId="22" xfId="6" applyNumberFormat="1" applyFont="1" applyFill="1" applyBorder="1" applyAlignment="1" applyProtection="1">
      <alignment horizontal="left" vertical="top" wrapText="1"/>
    </xf>
    <xf numFmtId="49" fontId="26" fillId="3" borderId="23" xfId="6" applyNumberFormat="1" applyFont="1" applyFill="1" applyBorder="1" applyAlignment="1" applyProtection="1">
      <alignment horizontal="left" vertical="top" wrapText="1"/>
    </xf>
    <xf numFmtId="0" fontId="18" fillId="0" borderId="12" xfId="6" applyNumberFormat="1" applyFont="1" applyFill="1" applyBorder="1" applyAlignment="1" applyProtection="1">
      <alignment horizontal="center" vertical="top" wrapText="1"/>
    </xf>
    <xf numFmtId="0" fontId="18" fillId="0" borderId="42" xfId="6" applyNumberFormat="1" applyFont="1" applyFill="1" applyBorder="1" applyAlignment="1" applyProtection="1">
      <alignment horizontal="center" vertical="top" wrapText="1"/>
    </xf>
    <xf numFmtId="0" fontId="26" fillId="3" borderId="21" xfId="6" applyNumberFormat="1" applyFont="1" applyFill="1" applyBorder="1" applyAlignment="1" applyProtection="1">
      <alignment horizontal="left" vertical="top"/>
    </xf>
    <xf numFmtId="0" fontId="26" fillId="3" borderId="22" xfId="6" applyNumberFormat="1" applyFont="1" applyFill="1" applyBorder="1" applyAlignment="1" applyProtection="1">
      <alignment horizontal="left" vertical="top" wrapText="1"/>
    </xf>
    <xf numFmtId="0" fontId="18" fillId="8" borderId="15" xfId="6" applyNumberFormat="1" applyFont="1" applyFill="1" applyBorder="1" applyAlignment="1" applyProtection="1">
      <alignment horizontal="center" vertical="top"/>
    </xf>
    <xf numFmtId="0" fontId="37" fillId="3" borderId="30" xfId="8" applyFont="1" applyFill="1" applyBorder="1" applyAlignment="1" applyProtection="1">
      <alignment horizontal="center" vertical="center" wrapText="1"/>
    </xf>
    <xf numFmtId="0" fontId="37" fillId="3" borderId="1" xfId="8" applyFont="1" applyFill="1" applyBorder="1" applyAlignment="1" applyProtection="1">
      <alignment horizontal="center" vertical="center"/>
    </xf>
    <xf numFmtId="0" fontId="2" fillId="8" borderId="0" xfId="11" applyFill="1" applyBorder="1" applyAlignment="1" applyProtection="1">
      <alignment vertical="center"/>
    </xf>
    <xf numFmtId="0" fontId="2" fillId="8" borderId="0" xfId="11" applyFill="1" applyAlignment="1" applyProtection="1">
      <alignment vertical="center"/>
    </xf>
    <xf numFmtId="0" fontId="0" fillId="8" borderId="0" xfId="0" applyFill="1" applyBorder="1" applyAlignment="1" applyProtection="1">
      <alignment vertical="top"/>
    </xf>
    <xf numFmtId="0" fontId="38" fillId="0" borderId="0" xfId="8" applyFont="1" applyFill="1" applyAlignment="1" applyProtection="1">
      <alignment horizontal="left" vertical="center"/>
    </xf>
    <xf numFmtId="0" fontId="3" fillId="0" borderId="10" xfId="8" applyFont="1" applyBorder="1" applyAlignment="1" applyProtection="1">
      <alignment vertical="center"/>
    </xf>
    <xf numFmtId="0" fontId="38" fillId="0" borderId="32" xfId="8" quotePrefix="1" applyFont="1" applyBorder="1" applyAlignment="1" applyProtection="1">
      <alignment horizontal="center" vertical="center"/>
    </xf>
    <xf numFmtId="0" fontId="36" fillId="8" borderId="0" xfId="11" applyFont="1" applyFill="1" applyBorder="1" applyAlignment="1" applyProtection="1">
      <alignment vertical="center"/>
    </xf>
    <xf numFmtId="168" fontId="36" fillId="5" borderId="54" xfId="8" applyNumberFormat="1" applyFont="1" applyFill="1" applyBorder="1" applyAlignment="1" applyProtection="1">
      <alignment vertical="center"/>
    </xf>
    <xf numFmtId="0" fontId="36" fillId="8" borderId="55" xfId="11" applyFont="1" applyFill="1" applyBorder="1" applyProtection="1"/>
    <xf numFmtId="0" fontId="36" fillId="8" borderId="11" xfId="11" applyFont="1" applyFill="1" applyBorder="1" applyProtection="1"/>
    <xf numFmtId="0" fontId="3" fillId="0" borderId="13" xfId="8" applyFont="1" applyBorder="1" applyAlignment="1" applyProtection="1">
      <alignment vertical="center"/>
    </xf>
    <xf numFmtId="0" fontId="36" fillId="8" borderId="0" xfId="0" applyFont="1" applyFill="1" applyAlignment="1" applyProtection="1">
      <alignment vertical="top"/>
    </xf>
    <xf numFmtId="168" fontId="22" fillId="5" borderId="56" xfId="3" applyNumberFormat="1" applyFont="1" applyFill="1" applyBorder="1" applyAlignment="1" applyProtection="1">
      <alignment vertical="center"/>
    </xf>
    <xf numFmtId="0" fontId="36" fillId="8" borderId="21" xfId="11" applyFont="1" applyFill="1" applyBorder="1" applyProtection="1"/>
    <xf numFmtId="0" fontId="36" fillId="8" borderId="14" xfId="11" applyFont="1" applyFill="1" applyBorder="1" applyProtection="1"/>
    <xf numFmtId="168" fontId="36" fillId="5" borderId="56" xfId="8" applyNumberFormat="1" applyFont="1" applyFill="1" applyBorder="1" applyAlignment="1" applyProtection="1">
      <alignment vertical="center"/>
    </xf>
    <xf numFmtId="168" fontId="36" fillId="5" borderId="12" xfId="8" applyNumberFormat="1" applyFont="1" applyFill="1" applyBorder="1" applyAlignment="1" applyProtection="1">
      <alignment horizontal="right" vertical="center"/>
    </xf>
    <xf numFmtId="168" fontId="36" fillId="5" borderId="13" xfId="8" applyNumberFormat="1" applyFont="1" applyFill="1" applyBorder="1" applyAlignment="1" applyProtection="1">
      <alignment horizontal="right" vertical="center"/>
    </xf>
    <xf numFmtId="168" fontId="36" fillId="5" borderId="14" xfId="8" applyNumberFormat="1" applyFont="1" applyFill="1" applyBorder="1" applyAlignment="1" applyProtection="1">
      <alignment horizontal="right" vertical="center"/>
    </xf>
    <xf numFmtId="168" fontId="36" fillId="5" borderId="56" xfId="8" applyNumberFormat="1" applyFont="1" applyFill="1" applyBorder="1" applyAlignment="1" applyProtection="1">
      <alignment horizontal="right" vertical="center"/>
    </xf>
    <xf numFmtId="0" fontId="3" fillId="0" borderId="16" xfId="8" applyFont="1" applyBorder="1" applyAlignment="1" applyProtection="1">
      <alignment vertical="center"/>
    </xf>
    <xf numFmtId="0" fontId="38" fillId="0" borderId="34" xfId="8" quotePrefix="1" applyFont="1" applyBorder="1" applyAlignment="1" applyProtection="1">
      <alignment horizontal="center" vertical="center"/>
    </xf>
    <xf numFmtId="168" fontId="36" fillId="6" borderId="15" xfId="8" applyNumberFormat="1" applyFont="1" applyFill="1" applyBorder="1" applyAlignment="1" applyProtection="1">
      <alignment horizontal="right" vertical="center"/>
    </xf>
    <xf numFmtId="168" fontId="36" fillId="6" borderId="16" xfId="8" applyNumberFormat="1" applyFont="1" applyFill="1" applyBorder="1" applyAlignment="1" applyProtection="1">
      <alignment horizontal="right" vertical="center"/>
    </xf>
    <xf numFmtId="168" fontId="36" fillId="6" borderId="17" xfId="8" applyNumberFormat="1" applyFont="1" applyFill="1" applyBorder="1" applyAlignment="1" applyProtection="1">
      <alignment horizontal="right" vertical="center"/>
    </xf>
    <xf numFmtId="168" fontId="36" fillId="6" borderId="57" xfId="8" applyNumberFormat="1" applyFont="1" applyFill="1" applyBorder="1" applyAlignment="1" applyProtection="1">
      <alignment horizontal="right" vertical="center"/>
    </xf>
    <xf numFmtId="0" fontId="36" fillId="8" borderId="58" xfId="11" applyFont="1" applyFill="1" applyBorder="1" applyProtection="1"/>
    <xf numFmtId="0" fontId="36" fillId="8" borderId="17" xfId="11" applyFont="1" applyFill="1" applyBorder="1" applyProtection="1"/>
    <xf numFmtId="0" fontId="2" fillId="8" borderId="0" xfId="11" applyFill="1" applyProtection="1"/>
    <xf numFmtId="0" fontId="43" fillId="8" borderId="0" xfId="11" applyFont="1" applyFill="1" applyProtection="1"/>
    <xf numFmtId="0" fontId="38" fillId="0" borderId="11" xfId="8" quotePrefix="1" applyFont="1" applyBorder="1" applyAlignment="1" applyProtection="1">
      <alignment horizontal="center" vertical="center"/>
    </xf>
    <xf numFmtId="0" fontId="38" fillId="0" borderId="14" xfId="8" applyFont="1" applyBorder="1" applyAlignment="1" applyProtection="1">
      <alignment horizontal="center" vertical="center"/>
    </xf>
    <xf numFmtId="0" fontId="38" fillId="0" borderId="17" xfId="8" quotePrefix="1" applyFont="1" applyBorder="1" applyAlignment="1" applyProtection="1">
      <alignment horizontal="center" vertical="center"/>
    </xf>
    <xf numFmtId="168" fontId="39" fillId="5" borderId="10" xfId="8" applyNumberFormat="1" applyFont="1" applyFill="1" applyBorder="1" applyAlignment="1" applyProtection="1">
      <alignment vertical="center"/>
    </xf>
    <xf numFmtId="168" fontId="39" fillId="5" borderId="11" xfId="8" applyNumberFormat="1" applyFont="1" applyFill="1" applyBorder="1" applyAlignment="1" applyProtection="1">
      <alignment vertical="center"/>
    </xf>
    <xf numFmtId="168" fontId="39" fillId="5" borderId="54" xfId="8" applyNumberFormat="1" applyFont="1" applyFill="1" applyBorder="1" applyAlignment="1" applyProtection="1">
      <alignment vertical="center"/>
    </xf>
    <xf numFmtId="168" fontId="39" fillId="5" borderId="13" xfId="3" applyNumberFormat="1" applyFont="1" applyFill="1" applyBorder="1" applyAlignment="1" applyProtection="1">
      <alignment vertical="center"/>
    </xf>
    <xf numFmtId="168" fontId="39" fillId="5" borderId="14" xfId="3" applyNumberFormat="1" applyFont="1" applyFill="1" applyBorder="1" applyAlignment="1" applyProtection="1">
      <alignment vertical="center"/>
    </xf>
    <xf numFmtId="168" fontId="39" fillId="5" borderId="56" xfId="3" applyNumberFormat="1" applyFont="1" applyFill="1" applyBorder="1" applyAlignment="1" applyProtection="1">
      <alignment vertical="center"/>
    </xf>
    <xf numFmtId="168" fontId="22" fillId="12" borderId="56" xfId="3" applyNumberFormat="1" applyFont="1" applyFill="1" applyBorder="1" applyAlignment="1" applyProtection="1">
      <alignment vertical="center"/>
    </xf>
    <xf numFmtId="168" fontId="39" fillId="6" borderId="16" xfId="8" applyNumberFormat="1" applyFont="1" applyFill="1" applyBorder="1" applyAlignment="1" applyProtection="1">
      <alignment horizontal="right" vertical="center"/>
    </xf>
    <xf numFmtId="168" fontId="39" fillId="6" borderId="17" xfId="8" applyNumberFormat="1" applyFont="1" applyFill="1" applyBorder="1" applyAlignment="1" applyProtection="1">
      <alignment horizontal="right" vertical="center"/>
    </xf>
    <xf numFmtId="168" fontId="39" fillId="6" borderId="57" xfId="8" applyNumberFormat="1" applyFont="1" applyFill="1" applyBorder="1" applyAlignment="1" applyProtection="1">
      <alignment horizontal="right" vertical="center"/>
    </xf>
    <xf numFmtId="0" fontId="3" fillId="0" borderId="13" xfId="8" applyFont="1" applyFill="1" applyBorder="1" applyAlignment="1" applyProtection="1">
      <alignment vertical="center"/>
    </xf>
    <xf numFmtId="168" fontId="39" fillId="5" borderId="13" xfId="8" applyNumberFormat="1" applyFont="1" applyFill="1" applyBorder="1" applyAlignment="1" applyProtection="1">
      <alignment vertical="center"/>
    </xf>
    <xf numFmtId="168" fontId="39" fillId="5" borderId="14" xfId="8" applyNumberFormat="1" applyFont="1" applyFill="1" applyBorder="1" applyAlignment="1" applyProtection="1">
      <alignment vertical="center"/>
    </xf>
    <xf numFmtId="0" fontId="39" fillId="8" borderId="0" xfId="0" applyFont="1" applyFill="1" applyAlignment="1" applyProtection="1">
      <alignment vertical="top"/>
    </xf>
    <xf numFmtId="168" fontId="39" fillId="5" borderId="56" xfId="8" applyNumberFormat="1" applyFont="1" applyFill="1" applyBorder="1" applyAlignment="1" applyProtection="1">
      <alignment vertical="center"/>
    </xf>
    <xf numFmtId="168" fontId="39" fillId="8" borderId="0" xfId="0" applyNumberFormat="1" applyFont="1" applyFill="1" applyAlignment="1" applyProtection="1">
      <alignment vertical="top"/>
    </xf>
    <xf numFmtId="168" fontId="39" fillId="12" borderId="13" xfId="3" applyNumberFormat="1" applyFont="1" applyFill="1" applyBorder="1" applyAlignment="1" applyProtection="1">
      <alignment vertical="center"/>
    </xf>
    <xf numFmtId="168" fontId="39" fillId="12" borderId="14" xfId="3" applyNumberFormat="1" applyFont="1" applyFill="1" applyBorder="1" applyAlignment="1" applyProtection="1">
      <alignment vertical="center"/>
    </xf>
    <xf numFmtId="168" fontId="39" fillId="12" borderId="56" xfId="3" applyNumberFormat="1" applyFont="1" applyFill="1" applyBorder="1" applyAlignment="1" applyProtection="1">
      <alignment vertical="center"/>
    </xf>
    <xf numFmtId="0" fontId="39" fillId="8" borderId="0" xfId="11" applyFont="1" applyFill="1" applyBorder="1" applyAlignment="1" applyProtection="1">
      <alignment vertical="center"/>
    </xf>
    <xf numFmtId="168" fontId="22" fillId="6" borderId="57" xfId="8" applyNumberFormat="1" applyFont="1" applyFill="1" applyBorder="1" applyAlignment="1" applyProtection="1">
      <alignment horizontal="right" vertical="center"/>
    </xf>
    <xf numFmtId="0" fontId="3" fillId="6" borderId="13" xfId="12" applyProtection="1">
      <alignment horizontal="right" vertical="center" wrapText="1"/>
    </xf>
    <xf numFmtId="0" fontId="2" fillId="8" borderId="0" xfId="11" applyFill="1" applyBorder="1" applyProtection="1"/>
    <xf numFmtId="0" fontId="0" fillId="0" borderId="0" xfId="0" applyFill="1" applyBorder="1" applyAlignment="1" applyProtection="1">
      <alignment vertical="top"/>
    </xf>
    <xf numFmtId="0" fontId="0" fillId="0" borderId="0" xfId="0" applyFill="1" applyAlignment="1" applyProtection="1">
      <alignment vertical="top"/>
    </xf>
    <xf numFmtId="49" fontId="18" fillId="0" borderId="0" xfId="8" applyNumberFormat="1" applyFont="1" applyFill="1" applyBorder="1" applyAlignment="1" applyProtection="1">
      <alignment horizontal="left" vertical="top" wrapText="1"/>
    </xf>
    <xf numFmtId="0" fontId="4" fillId="2" borderId="0" xfId="8" applyFont="1" applyFill="1" applyBorder="1" applyAlignment="1" applyProtection="1">
      <alignment horizontal="center" vertical="center"/>
    </xf>
    <xf numFmtId="0" fontId="2" fillId="2" borderId="0" xfId="8" applyFill="1" applyAlignment="1" applyProtection="1">
      <alignment vertical="center"/>
    </xf>
    <xf numFmtId="0" fontId="44" fillId="8" borderId="0" xfId="8" applyFont="1" applyFill="1" applyBorder="1" applyAlignment="1" applyProtection="1">
      <alignment vertical="center"/>
    </xf>
    <xf numFmtId="0" fontId="4" fillId="8" borderId="0" xfId="8" applyFont="1" applyFill="1" applyBorder="1" applyAlignment="1" applyProtection="1">
      <alignment vertical="center"/>
    </xf>
    <xf numFmtId="0" fontId="4" fillId="8" borderId="0" xfId="8" applyFont="1" applyFill="1" applyBorder="1" applyAlignment="1" applyProtection="1">
      <alignment horizontal="center" vertical="center"/>
    </xf>
    <xf numFmtId="0" fontId="4" fillId="8" borderId="0" xfId="8" applyFont="1" applyFill="1" applyBorder="1" applyAlignment="1" applyProtection="1">
      <alignment horizontal="right" vertical="center"/>
    </xf>
    <xf numFmtId="0" fontId="0" fillId="0" borderId="0" xfId="8" applyFont="1" applyAlignment="1" applyProtection="1">
      <alignment vertical="center"/>
    </xf>
    <xf numFmtId="0" fontId="3" fillId="8" borderId="0" xfId="8" applyFont="1" applyFill="1" applyAlignment="1" applyProtection="1">
      <alignment vertical="center"/>
    </xf>
    <xf numFmtId="0" fontId="2" fillId="8" borderId="0" xfId="8" applyFill="1" applyAlignment="1" applyProtection="1">
      <alignment horizontal="center" vertical="center"/>
    </xf>
    <xf numFmtId="0" fontId="2" fillId="11" borderId="0" xfId="8" applyFill="1" applyAlignment="1" applyProtection="1">
      <alignment vertical="center"/>
    </xf>
    <xf numFmtId="0" fontId="36" fillId="11" borderId="0" xfId="8" applyFont="1" applyFill="1" applyAlignment="1" applyProtection="1">
      <alignment horizontal="left" vertical="center"/>
    </xf>
    <xf numFmtId="0" fontId="37" fillId="3" borderId="26" xfId="8" applyFont="1" applyFill="1" applyBorder="1" applyAlignment="1" applyProtection="1">
      <alignment horizontal="center" vertical="center" wrapText="1"/>
    </xf>
    <xf numFmtId="0" fontId="37" fillId="3" borderId="18" xfId="8" applyFont="1" applyFill="1" applyBorder="1" applyAlignment="1" applyProtection="1">
      <alignment horizontal="center" vertical="center" wrapText="1"/>
    </xf>
    <xf numFmtId="0" fontId="37" fillId="3" borderId="28" xfId="8" applyFont="1" applyFill="1" applyBorder="1" applyAlignment="1" applyProtection="1">
      <alignment horizontal="center" vertical="center" wrapText="1"/>
    </xf>
    <xf numFmtId="0" fontId="37" fillId="8" borderId="0" xfId="8" applyFont="1" applyFill="1" applyBorder="1" applyAlignment="1" applyProtection="1">
      <alignment horizontal="center" vertical="center" wrapText="1"/>
    </xf>
    <xf numFmtId="0" fontId="38" fillId="0" borderId="0" xfId="8" applyFont="1" applyAlignment="1" applyProtection="1">
      <alignment vertical="center" wrapText="1"/>
    </xf>
    <xf numFmtId="0" fontId="2" fillId="0" borderId="0" xfId="8" applyAlignment="1" applyProtection="1">
      <alignment vertical="center" wrapText="1"/>
    </xf>
    <xf numFmtId="0" fontId="0" fillId="0" borderId="0" xfId="0" applyFill="1" applyAlignment="1" applyProtection="1"/>
    <xf numFmtId="0" fontId="37" fillId="8" borderId="0" xfId="8" applyFont="1" applyFill="1" applyBorder="1" applyAlignment="1" applyProtection="1">
      <alignment horizontal="left" vertical="center"/>
    </xf>
    <xf numFmtId="0" fontId="45" fillId="8" borderId="0" xfId="8" applyFont="1" applyFill="1" applyBorder="1" applyAlignment="1" applyProtection="1">
      <alignment horizontal="center" vertical="center"/>
    </xf>
    <xf numFmtId="0" fontId="38" fillId="0" borderId="0" xfId="8" applyFont="1" applyAlignment="1" applyProtection="1">
      <alignment vertical="center"/>
    </xf>
    <xf numFmtId="168" fontId="36" fillId="8" borderId="11" xfId="8" applyNumberFormat="1" applyFont="1" applyFill="1" applyBorder="1" applyAlignment="1" applyProtection="1">
      <alignment vertical="center"/>
    </xf>
    <xf numFmtId="0" fontId="37" fillId="3" borderId="41" xfId="8" applyFont="1" applyFill="1" applyBorder="1" applyAlignment="1" applyProtection="1">
      <alignment vertical="center"/>
    </xf>
    <xf numFmtId="0" fontId="38" fillId="8" borderId="0" xfId="8" applyFont="1" applyFill="1" applyAlignment="1" applyProtection="1">
      <alignment vertical="center"/>
    </xf>
    <xf numFmtId="168" fontId="36" fillId="5" borderId="9" xfId="8" applyNumberFormat="1" applyFont="1" applyFill="1" applyBorder="1" applyAlignment="1" applyProtection="1">
      <alignment horizontal="right" vertical="center"/>
    </xf>
    <xf numFmtId="168" fontId="36" fillId="5" borderId="10" xfId="8" applyNumberFormat="1" applyFont="1" applyFill="1" applyBorder="1" applyAlignment="1" applyProtection="1">
      <alignment horizontal="right" vertical="center"/>
    </xf>
    <xf numFmtId="168" fontId="36" fillId="5" borderId="11" xfId="8" applyNumberFormat="1" applyFont="1" applyFill="1" applyBorder="1" applyAlignment="1" applyProtection="1">
      <alignment horizontal="right" vertical="center"/>
    </xf>
    <xf numFmtId="168" fontId="36" fillId="6" borderId="54" xfId="8" applyNumberFormat="1" applyFont="1" applyFill="1" applyBorder="1" applyAlignment="1" applyProtection="1">
      <alignment horizontal="right" vertical="center"/>
    </xf>
    <xf numFmtId="168" fontId="39" fillId="5" borderId="9" xfId="8" applyNumberFormat="1" applyFont="1" applyFill="1" applyBorder="1" applyAlignment="1" applyProtection="1">
      <alignment horizontal="right" vertical="center"/>
    </xf>
    <xf numFmtId="168" fontId="39" fillId="5" borderId="10" xfId="8" applyNumberFormat="1" applyFont="1" applyFill="1" applyBorder="1" applyAlignment="1" applyProtection="1">
      <alignment horizontal="right" vertical="center"/>
    </xf>
    <xf numFmtId="168" fontId="46" fillId="8" borderId="55" xfId="8" applyNumberFormat="1" applyFont="1" applyFill="1" applyBorder="1" applyAlignment="1" applyProtection="1">
      <alignment horizontal="center" vertical="center"/>
    </xf>
    <xf numFmtId="168" fontId="46" fillId="8" borderId="0" xfId="8" applyNumberFormat="1" applyFont="1" applyFill="1" applyBorder="1" applyAlignment="1" applyProtection="1">
      <alignment horizontal="center" vertical="center"/>
    </xf>
    <xf numFmtId="168" fontId="22" fillId="8" borderId="10" xfId="8" applyNumberFormat="1" applyFont="1" applyFill="1" applyBorder="1" applyAlignment="1" applyProtection="1">
      <alignment horizontal="center" vertical="center"/>
    </xf>
    <xf numFmtId="168" fontId="22" fillId="8" borderId="54" xfId="8" applyNumberFormat="1" applyFont="1" applyFill="1" applyBorder="1" applyAlignment="1" applyProtection="1">
      <alignment horizontal="center" vertical="center"/>
    </xf>
    <xf numFmtId="0" fontId="36" fillId="11" borderId="0" xfId="8" quotePrefix="1" applyFont="1" applyFill="1" applyAlignment="1" applyProtection="1">
      <alignment horizontal="center" vertical="center"/>
    </xf>
    <xf numFmtId="168" fontId="36" fillId="6" borderId="56" xfId="8" applyNumberFormat="1" applyFont="1" applyFill="1" applyBorder="1" applyAlignment="1" applyProtection="1">
      <alignment horizontal="right" vertical="center"/>
    </xf>
    <xf numFmtId="168" fontId="39" fillId="5" borderId="12" xfId="8" applyNumberFormat="1" applyFont="1" applyFill="1" applyBorder="1" applyAlignment="1" applyProtection="1">
      <alignment horizontal="right" vertical="center"/>
    </xf>
    <xf numFmtId="168" fontId="22" fillId="5" borderId="10" xfId="8" applyNumberFormat="1" applyFont="1" applyFill="1" applyBorder="1" applyAlignment="1" applyProtection="1">
      <alignment horizontal="right" vertical="center"/>
    </xf>
    <xf numFmtId="168" fontId="36" fillId="8" borderId="21" xfId="8" applyNumberFormat="1" applyFont="1" applyFill="1" applyBorder="1" applyAlignment="1" applyProtection="1">
      <alignment vertical="center"/>
    </xf>
    <xf numFmtId="168" fontId="22" fillId="8" borderId="12" xfId="8" applyNumberFormat="1" applyFont="1" applyFill="1" applyBorder="1" applyAlignment="1" applyProtection="1">
      <alignment horizontal="center" vertical="center"/>
    </xf>
    <xf numFmtId="168" fontId="22" fillId="8" borderId="13" xfId="8" applyNumberFormat="1" applyFont="1" applyFill="1" applyBorder="1" applyAlignment="1" applyProtection="1">
      <alignment horizontal="center" vertical="center"/>
    </xf>
    <xf numFmtId="168" fontId="22" fillId="8" borderId="14" xfId="8" applyNumberFormat="1" applyFont="1" applyFill="1" applyBorder="1" applyAlignment="1" applyProtection="1">
      <alignment horizontal="center" vertical="center"/>
    </xf>
    <xf numFmtId="168" fontId="22" fillId="8" borderId="56" xfId="8" applyNumberFormat="1" applyFont="1" applyFill="1" applyBorder="1" applyAlignment="1" applyProtection="1">
      <alignment horizontal="center" vertical="center"/>
    </xf>
    <xf numFmtId="168" fontId="36" fillId="8" borderId="58" xfId="8" applyNumberFormat="1" applyFont="1" applyFill="1" applyBorder="1" applyAlignment="1" applyProtection="1">
      <alignment vertical="center"/>
    </xf>
    <xf numFmtId="0" fontId="42" fillId="0" borderId="13" xfId="8" applyFont="1" applyBorder="1" applyAlignment="1" applyProtection="1">
      <alignment vertical="center"/>
    </xf>
    <xf numFmtId="168" fontId="36" fillId="8" borderId="22" xfId="8" applyNumberFormat="1" applyFont="1" applyFill="1" applyBorder="1" applyAlignment="1" applyProtection="1">
      <alignment horizontal="right" vertical="center"/>
    </xf>
    <xf numFmtId="168" fontId="36" fillId="8" borderId="23" xfId="8" applyNumberFormat="1" applyFont="1" applyFill="1" applyBorder="1" applyAlignment="1" applyProtection="1">
      <alignment horizontal="right" vertical="center"/>
    </xf>
    <xf numFmtId="168" fontId="22" fillId="8" borderId="22" xfId="8" applyNumberFormat="1" applyFont="1" applyFill="1" applyBorder="1" applyAlignment="1" applyProtection="1">
      <alignment horizontal="center" vertical="center"/>
    </xf>
    <xf numFmtId="0" fontId="22" fillId="0" borderId="12" xfId="8" applyFont="1" applyBorder="1" applyAlignment="1" applyProtection="1">
      <alignment horizontal="center" vertical="center"/>
    </xf>
    <xf numFmtId="0" fontId="18" fillId="0" borderId="13" xfId="8" applyFont="1" applyFill="1" applyBorder="1" applyAlignment="1" applyProtection="1">
      <alignment vertical="center"/>
    </xf>
    <xf numFmtId="0" fontId="24" fillId="0" borderId="13" xfId="8" applyFont="1" applyFill="1" applyBorder="1" applyAlignment="1" applyProtection="1">
      <alignment horizontal="center" vertical="center"/>
    </xf>
    <xf numFmtId="0" fontId="24" fillId="0" borderId="13" xfId="8" applyFont="1" applyBorder="1" applyAlignment="1" applyProtection="1">
      <alignment horizontal="center" vertical="center"/>
    </xf>
    <xf numFmtId="0" fontId="24" fillId="0" borderId="33" xfId="8" applyFont="1" applyBorder="1" applyAlignment="1" applyProtection="1">
      <alignment horizontal="center" vertical="center"/>
    </xf>
    <xf numFmtId="168" fontId="39" fillId="5" borderId="13" xfId="8" applyNumberFormat="1" applyFont="1" applyFill="1" applyBorder="1" applyAlignment="1" applyProtection="1">
      <alignment horizontal="right" vertical="center"/>
    </xf>
    <xf numFmtId="168" fontId="22" fillId="5" borderId="13" xfId="8" applyNumberFormat="1" applyFont="1" applyFill="1" applyBorder="1" applyAlignment="1" applyProtection="1">
      <alignment horizontal="right" vertical="center"/>
    </xf>
    <xf numFmtId="168" fontId="36" fillId="8" borderId="9" xfId="8" applyNumberFormat="1" applyFont="1" applyFill="1" applyBorder="1" applyAlignment="1" applyProtection="1">
      <alignment vertical="center"/>
    </xf>
    <xf numFmtId="0" fontId="36" fillId="8" borderId="12" xfId="8" applyFont="1" applyFill="1" applyBorder="1" applyAlignment="1" applyProtection="1">
      <alignment vertical="center"/>
    </xf>
    <xf numFmtId="0" fontId="36" fillId="8" borderId="14" xfId="8" applyFont="1" applyFill="1" applyBorder="1" applyAlignment="1" applyProtection="1">
      <alignment vertical="center"/>
    </xf>
    <xf numFmtId="168" fontId="22" fillId="6" borderId="16" xfId="6" applyNumberFormat="1" applyFont="1" applyFill="1" applyBorder="1" applyAlignment="1" applyProtection="1">
      <alignment horizontal="right"/>
    </xf>
    <xf numFmtId="168" fontId="36" fillId="6" borderId="34" xfId="8" applyNumberFormat="1" applyFont="1" applyFill="1" applyBorder="1" applyAlignment="1" applyProtection="1">
      <alignment horizontal="right" vertical="center"/>
    </xf>
    <xf numFmtId="168" fontId="22" fillId="8" borderId="15" xfId="8" applyNumberFormat="1" applyFont="1" applyFill="1" applyBorder="1" applyAlignment="1" applyProtection="1">
      <alignment horizontal="center" vertical="center"/>
    </xf>
    <xf numFmtId="168" fontId="22" fillId="8" borderId="16" xfId="6" applyNumberFormat="1" applyFont="1" applyFill="1" applyBorder="1" applyAlignment="1" applyProtection="1">
      <alignment horizontal="center"/>
    </xf>
    <xf numFmtId="168" fontId="22" fillId="8" borderId="16" xfId="8" applyNumberFormat="1" applyFont="1" applyFill="1" applyBorder="1" applyAlignment="1" applyProtection="1">
      <alignment horizontal="center" vertical="center"/>
    </xf>
    <xf numFmtId="168" fontId="22" fillId="8" borderId="34" xfId="8" applyNumberFormat="1" applyFont="1" applyFill="1" applyBorder="1" applyAlignment="1" applyProtection="1">
      <alignment horizontal="center" vertical="center"/>
    </xf>
    <xf numFmtId="168" fontId="22" fillId="8" borderId="57" xfId="8" applyNumberFormat="1" applyFont="1" applyFill="1" applyBorder="1" applyAlignment="1" applyProtection="1">
      <alignment horizontal="center" vertical="center"/>
    </xf>
    <xf numFmtId="0" fontId="38" fillId="8" borderId="0" xfId="8" applyFont="1" applyFill="1" applyAlignment="1" applyProtection="1">
      <alignment horizontal="center"/>
    </xf>
    <xf numFmtId="0" fontId="38" fillId="8" borderId="0" xfId="8" applyFont="1" applyFill="1" applyProtection="1"/>
    <xf numFmtId="168" fontId="2" fillId="8" borderId="0" xfId="8" applyNumberFormat="1" applyFill="1" applyAlignment="1" applyProtection="1">
      <alignment horizontal="right"/>
    </xf>
    <xf numFmtId="168" fontId="30" fillId="8" borderId="0" xfId="8" applyNumberFormat="1" applyFont="1" applyFill="1" applyAlignment="1" applyProtection="1">
      <alignment horizontal="center"/>
    </xf>
    <xf numFmtId="168" fontId="36" fillId="5" borderId="32" xfId="8" applyNumberFormat="1" applyFont="1" applyFill="1" applyBorder="1" applyAlignment="1" applyProtection="1">
      <alignment horizontal="right" vertical="center"/>
    </xf>
    <xf numFmtId="168" fontId="22" fillId="8" borderId="32" xfId="8" applyNumberFormat="1" applyFont="1" applyFill="1" applyBorder="1" applyAlignment="1" applyProtection="1">
      <alignment horizontal="center" vertical="center"/>
    </xf>
    <xf numFmtId="168" fontId="37" fillId="8" borderId="0" xfId="8" applyNumberFormat="1" applyFont="1" applyFill="1" applyBorder="1" applyAlignment="1" applyProtection="1">
      <alignment horizontal="right" vertical="center" wrapText="1"/>
    </xf>
    <xf numFmtId="168" fontId="26" fillId="8" borderId="0" xfId="8" applyNumberFormat="1" applyFont="1" applyFill="1" applyBorder="1" applyAlignment="1" applyProtection="1">
      <alignment horizontal="center" vertical="center" wrapText="1"/>
    </xf>
    <xf numFmtId="168" fontId="2" fillId="8" borderId="0" xfId="8" applyNumberFormat="1" applyFill="1" applyAlignment="1" applyProtection="1">
      <alignment horizontal="right" vertical="center"/>
    </xf>
    <xf numFmtId="168" fontId="30" fillId="8" borderId="0" xfId="8" applyNumberFormat="1" applyFont="1" applyFill="1" applyAlignment="1" applyProtection="1">
      <alignment horizontal="center" vertical="center"/>
    </xf>
    <xf numFmtId="0" fontId="36" fillId="0" borderId="0" xfId="10" applyFont="1" applyFill="1" applyAlignment="1" applyProtection="1">
      <alignment horizontal="center" vertical="center"/>
    </xf>
    <xf numFmtId="168" fontId="36" fillId="6" borderId="59" xfId="8" applyNumberFormat="1" applyFont="1" applyFill="1" applyBorder="1" applyAlignment="1" applyProtection="1">
      <alignment horizontal="right" vertical="center"/>
    </xf>
    <xf numFmtId="168" fontId="22" fillId="8" borderId="59" xfId="8" applyNumberFormat="1" applyFont="1" applyFill="1" applyBorder="1" applyAlignment="1" applyProtection="1">
      <alignment horizontal="center" vertical="center"/>
    </xf>
    <xf numFmtId="168" fontId="36" fillId="6" borderId="60" xfId="8" applyNumberFormat="1" applyFont="1" applyFill="1" applyBorder="1" applyAlignment="1" applyProtection="1">
      <alignment horizontal="right" vertical="center"/>
    </xf>
    <xf numFmtId="168" fontId="22" fillId="8" borderId="60" xfId="8" applyNumberFormat="1" applyFont="1" applyFill="1" applyBorder="1" applyAlignment="1" applyProtection="1">
      <alignment horizontal="center" vertical="center"/>
    </xf>
    <xf numFmtId="168" fontId="22" fillId="5" borderId="12" xfId="8" applyNumberFormat="1" applyFont="1" applyFill="1" applyBorder="1" applyAlignment="1" applyProtection="1">
      <alignment horizontal="right" vertical="center"/>
    </xf>
    <xf numFmtId="168" fontId="22" fillId="5" borderId="9" xfId="8" applyNumberFormat="1" applyFont="1" applyFill="1" applyBorder="1" applyAlignment="1" applyProtection="1">
      <alignment horizontal="right" vertical="center"/>
    </xf>
    <xf numFmtId="168" fontId="36" fillId="6" borderId="12" xfId="8" applyNumberFormat="1" applyFont="1" applyFill="1" applyBorder="1" applyAlignment="1" applyProtection="1">
      <alignment horizontal="right" vertical="center"/>
    </xf>
    <xf numFmtId="168" fontId="36" fillId="6" borderId="13" xfId="8" applyNumberFormat="1" applyFont="1" applyFill="1" applyBorder="1" applyAlignment="1" applyProtection="1">
      <alignment horizontal="right" vertical="center"/>
    </xf>
    <xf numFmtId="168" fontId="36" fillId="6" borderId="14" xfId="8" applyNumberFormat="1" applyFont="1" applyFill="1" applyBorder="1" applyAlignment="1" applyProtection="1">
      <alignment horizontal="right" vertical="center"/>
    </xf>
    <xf numFmtId="0" fontId="36" fillId="8" borderId="12" xfId="8" applyFont="1" applyFill="1" applyBorder="1" applyProtection="1"/>
    <xf numFmtId="0" fontId="36" fillId="8" borderId="14" xfId="8" applyFont="1" applyFill="1" applyBorder="1" applyProtection="1"/>
    <xf numFmtId="0" fontId="36" fillId="8" borderId="0" xfId="8" applyFont="1" applyFill="1" applyBorder="1" applyProtection="1"/>
    <xf numFmtId="168" fontId="39" fillId="14" borderId="14" xfId="8" applyNumberFormat="1" applyFont="1" applyFill="1" applyBorder="1" applyAlignment="1" applyProtection="1">
      <alignment horizontal="right" vertical="center"/>
    </xf>
    <xf numFmtId="168" fontId="36" fillId="6" borderId="61" xfId="8" applyNumberFormat="1" applyFont="1" applyFill="1" applyBorder="1" applyAlignment="1" applyProtection="1">
      <alignment horizontal="right" vertical="center"/>
    </xf>
    <xf numFmtId="0" fontId="36" fillId="8" borderId="15" xfId="8" applyFont="1" applyFill="1" applyBorder="1" applyProtection="1"/>
    <xf numFmtId="0" fontId="36" fillId="8" borderId="17" xfId="8" applyFont="1" applyFill="1" applyBorder="1" applyProtection="1"/>
    <xf numFmtId="168" fontId="22" fillId="8" borderId="17" xfId="8" applyNumberFormat="1" applyFont="1" applyFill="1" applyBorder="1" applyAlignment="1" applyProtection="1">
      <alignment horizontal="center" vertical="center"/>
    </xf>
    <xf numFmtId="168" fontId="22" fillId="8" borderId="61" xfId="8" applyNumberFormat="1" applyFont="1" applyFill="1" applyBorder="1" applyAlignment="1" applyProtection="1">
      <alignment horizontal="center" vertical="center"/>
    </xf>
    <xf numFmtId="168" fontId="26" fillId="8" borderId="0" xfId="8" applyNumberFormat="1" applyFont="1" applyFill="1" applyBorder="1" applyAlignment="1" applyProtection="1">
      <alignment horizontal="right" vertical="center" wrapText="1"/>
    </xf>
    <xf numFmtId="168" fontId="30" fillId="8" borderId="0" xfId="8" applyNumberFormat="1" applyFont="1" applyFill="1" applyAlignment="1" applyProtection="1">
      <alignment horizontal="right" vertical="center"/>
    </xf>
    <xf numFmtId="0" fontId="38" fillId="0" borderId="0" xfId="10" applyFont="1" applyFill="1" applyAlignment="1" applyProtection="1">
      <alignment horizontal="center" vertical="center"/>
    </xf>
    <xf numFmtId="0" fontId="3" fillId="8" borderId="0" xfId="8" applyFont="1" applyFill="1" applyBorder="1" applyAlignment="1" applyProtection="1">
      <alignment vertical="center"/>
    </xf>
    <xf numFmtId="168" fontId="37" fillId="8" borderId="0" xfId="8" applyNumberFormat="1" applyFont="1" applyFill="1" applyBorder="1" applyAlignment="1" applyProtection="1">
      <alignment horizontal="center" vertical="center" wrapText="1"/>
    </xf>
    <xf numFmtId="0" fontId="0" fillId="0" borderId="0" xfId="0" applyAlignment="1" applyProtection="1"/>
    <xf numFmtId="168" fontId="2" fillId="8" borderId="0" xfId="8" applyNumberFormat="1" applyFill="1" applyAlignment="1" applyProtection="1">
      <alignment horizontal="center" vertical="center"/>
    </xf>
    <xf numFmtId="0" fontId="0" fillId="8" borderId="0" xfId="0" applyFill="1" applyAlignment="1" applyProtection="1"/>
    <xf numFmtId="168" fontId="38" fillId="8" borderId="10" xfId="8" applyNumberFormat="1" applyFont="1" applyFill="1" applyBorder="1" applyAlignment="1" applyProtection="1">
      <alignment horizontal="center" vertical="center"/>
    </xf>
    <xf numFmtId="168" fontId="36" fillId="6" borderId="62" xfId="8" applyNumberFormat="1" applyFont="1" applyFill="1" applyBorder="1" applyAlignment="1" applyProtection="1">
      <alignment horizontal="right" vertical="center"/>
    </xf>
    <xf numFmtId="168" fontId="36" fillId="8" borderId="63" xfId="8" applyNumberFormat="1" applyFont="1" applyFill="1" applyBorder="1" applyAlignment="1" applyProtection="1">
      <alignment vertical="center"/>
    </xf>
    <xf numFmtId="168" fontId="36" fillId="8" borderId="9" xfId="8" applyNumberFormat="1" applyFont="1" applyFill="1" applyBorder="1" applyAlignment="1" applyProtection="1">
      <alignment horizontal="center" vertical="center"/>
    </xf>
    <xf numFmtId="168" fontId="36" fillId="8" borderId="10" xfId="8" applyNumberFormat="1" applyFont="1" applyFill="1" applyBorder="1" applyAlignment="1" applyProtection="1">
      <alignment horizontal="center" vertical="center"/>
    </xf>
    <xf numFmtId="168" fontId="36" fillId="8" borderId="11" xfId="8" applyNumberFormat="1" applyFont="1" applyFill="1" applyBorder="1" applyAlignment="1" applyProtection="1">
      <alignment horizontal="center" vertical="center"/>
    </xf>
    <xf numFmtId="168" fontId="36" fillId="8" borderId="62" xfId="8" applyNumberFormat="1" applyFont="1" applyFill="1" applyBorder="1" applyAlignment="1" applyProtection="1">
      <alignment horizontal="center" vertical="center"/>
    </xf>
    <xf numFmtId="1" fontId="36" fillId="11" borderId="0" xfId="8" applyNumberFormat="1" applyFont="1" applyFill="1" applyAlignment="1" applyProtection="1">
      <alignment horizontal="center" vertical="center" wrapText="1"/>
    </xf>
    <xf numFmtId="1" fontId="36" fillId="0" borderId="0" xfId="8" applyNumberFormat="1" applyFont="1" applyFill="1" applyAlignment="1" applyProtection="1">
      <alignment horizontal="center" vertical="center"/>
    </xf>
    <xf numFmtId="1" fontId="36" fillId="8" borderId="0" xfId="8" applyNumberFormat="1" applyFont="1" applyFill="1" applyAlignment="1" applyProtection="1">
      <alignment horizontal="center" vertical="center"/>
    </xf>
    <xf numFmtId="168" fontId="38" fillId="8" borderId="13" xfId="8" applyNumberFormat="1" applyFont="1" applyFill="1" applyBorder="1" applyAlignment="1" applyProtection="1">
      <alignment horizontal="center" vertical="center"/>
    </xf>
    <xf numFmtId="168" fontId="36" fillId="6" borderId="64" xfId="8" applyNumberFormat="1" applyFont="1" applyFill="1" applyBorder="1" applyAlignment="1" applyProtection="1">
      <alignment horizontal="right" vertical="center"/>
    </xf>
    <xf numFmtId="168" fontId="36" fillId="8" borderId="13" xfId="8" applyNumberFormat="1" applyFont="1" applyFill="1" applyBorder="1" applyAlignment="1" applyProtection="1">
      <alignment vertical="center"/>
    </xf>
    <xf numFmtId="168" fontId="36" fillId="8" borderId="12" xfId="8" applyNumberFormat="1" applyFont="1" applyFill="1" applyBorder="1" applyAlignment="1" applyProtection="1">
      <alignment horizontal="center" vertical="center"/>
    </xf>
    <xf numFmtId="168" fontId="36" fillId="8" borderId="13" xfId="8" applyNumberFormat="1" applyFont="1" applyFill="1" applyBorder="1" applyAlignment="1" applyProtection="1">
      <alignment horizontal="center" vertical="center"/>
    </xf>
    <xf numFmtId="168" fontId="36" fillId="8" borderId="14" xfId="8" applyNumberFormat="1" applyFont="1" applyFill="1" applyBorder="1" applyAlignment="1" applyProtection="1">
      <alignment horizontal="center" vertical="center"/>
    </xf>
    <xf numFmtId="168" fontId="36" fillId="8" borderId="64" xfId="8" applyNumberFormat="1" applyFont="1" applyFill="1" applyBorder="1" applyAlignment="1" applyProtection="1">
      <alignment horizontal="center" vertical="center"/>
    </xf>
    <xf numFmtId="0" fontId="36" fillId="0" borderId="65" xfId="8" applyFont="1" applyBorder="1" applyAlignment="1" applyProtection="1">
      <alignment horizontal="center" vertical="center"/>
    </xf>
    <xf numFmtId="0" fontId="36" fillId="0" borderId="42" xfId="8" applyFont="1" applyBorder="1" applyAlignment="1" applyProtection="1">
      <alignment horizontal="center" vertical="center"/>
    </xf>
    <xf numFmtId="168" fontId="38" fillId="8" borderId="35" xfId="8" applyNumberFormat="1" applyFont="1" applyFill="1" applyBorder="1" applyAlignment="1" applyProtection="1">
      <alignment horizontal="center" vertical="center"/>
    </xf>
    <xf numFmtId="168" fontId="36" fillId="15" borderId="15" xfId="8" applyNumberFormat="1" applyFont="1" applyFill="1" applyBorder="1" applyAlignment="1" applyProtection="1">
      <alignment horizontal="right" vertical="center"/>
    </xf>
    <xf numFmtId="168" fontId="36" fillId="15" borderId="16" xfId="8" applyNumberFormat="1" applyFont="1" applyFill="1" applyBorder="1" applyAlignment="1" applyProtection="1">
      <alignment horizontal="right" vertical="center"/>
    </xf>
    <xf numFmtId="168" fontId="36" fillId="15" borderId="17" xfId="8" applyNumberFormat="1" applyFont="1" applyFill="1" applyBorder="1" applyAlignment="1" applyProtection="1">
      <alignment horizontal="right" vertical="center"/>
    </xf>
    <xf numFmtId="168" fontId="36" fillId="6" borderId="66" xfId="8" applyNumberFormat="1" applyFont="1" applyFill="1" applyBorder="1" applyAlignment="1" applyProtection="1">
      <alignment horizontal="right" vertical="center"/>
    </xf>
    <xf numFmtId="168" fontId="36" fillId="8" borderId="15" xfId="8" applyNumberFormat="1" applyFont="1" applyFill="1" applyBorder="1" applyAlignment="1" applyProtection="1">
      <alignment horizontal="center" vertical="center"/>
    </xf>
    <xf numFmtId="168" fontId="36" fillId="8" borderId="16" xfId="8" applyNumberFormat="1" applyFont="1" applyFill="1" applyBorder="1" applyAlignment="1" applyProtection="1">
      <alignment horizontal="center" vertical="center"/>
    </xf>
    <xf numFmtId="168" fontId="36" fillId="8" borderId="17" xfId="8" applyNumberFormat="1" applyFont="1" applyFill="1" applyBorder="1" applyAlignment="1" applyProtection="1">
      <alignment horizontal="center" vertical="center"/>
    </xf>
    <xf numFmtId="168" fontId="36" fillId="8" borderId="66" xfId="8" applyNumberFormat="1" applyFont="1" applyFill="1" applyBorder="1" applyAlignment="1" applyProtection="1">
      <alignment horizontal="center" vertical="center"/>
    </xf>
    <xf numFmtId="0" fontId="36" fillId="0" borderId="27" xfId="8" applyFont="1" applyBorder="1" applyAlignment="1" applyProtection="1">
      <alignment horizontal="center" vertical="center"/>
    </xf>
    <xf numFmtId="0" fontId="3" fillId="0" borderId="25" xfId="8" applyFont="1" applyBorder="1" applyAlignment="1" applyProtection="1">
      <alignment vertical="center"/>
    </xf>
    <xf numFmtId="0" fontId="38" fillId="0" borderId="25" xfId="8" applyFont="1" applyBorder="1" applyAlignment="1" applyProtection="1">
      <alignment horizontal="center" vertical="center"/>
    </xf>
    <xf numFmtId="0" fontId="38" fillId="0" borderId="26" xfId="8" applyFont="1" applyBorder="1" applyAlignment="1" applyProtection="1">
      <alignment horizontal="center" vertical="center"/>
    </xf>
    <xf numFmtId="168" fontId="36" fillId="15" borderId="27" xfId="8" applyNumberFormat="1" applyFont="1" applyFill="1" applyBorder="1" applyAlignment="1" applyProtection="1">
      <alignment horizontal="right" vertical="center"/>
    </xf>
    <xf numFmtId="168" fontId="36" fillId="15" borderId="25" xfId="8" applyNumberFormat="1" applyFont="1" applyFill="1" applyBorder="1" applyAlignment="1" applyProtection="1">
      <alignment horizontal="right" vertical="center"/>
    </xf>
    <xf numFmtId="168" fontId="36" fillId="15" borderId="26" xfId="8" applyNumberFormat="1" applyFont="1" applyFill="1" applyBorder="1" applyAlignment="1" applyProtection="1">
      <alignment horizontal="right" vertical="center"/>
    </xf>
    <xf numFmtId="168" fontId="36" fillId="6" borderId="67" xfId="8" applyNumberFormat="1" applyFont="1" applyFill="1" applyBorder="1" applyAlignment="1" applyProtection="1">
      <alignment horizontal="right" vertical="center"/>
    </xf>
    <xf numFmtId="0" fontId="36" fillId="8" borderId="27" xfId="8" applyFont="1" applyFill="1" applyBorder="1" applyProtection="1"/>
    <xf numFmtId="0" fontId="36" fillId="8" borderId="28" xfId="8" applyFont="1" applyFill="1" applyBorder="1" applyProtection="1"/>
    <xf numFmtId="168" fontId="36" fillId="8" borderId="27" xfId="8" applyNumberFormat="1" applyFont="1" applyFill="1" applyBorder="1" applyAlignment="1" applyProtection="1">
      <alignment horizontal="center" vertical="center"/>
    </xf>
    <xf numFmtId="168" fontId="36" fillId="8" borderId="25" xfId="8" applyNumberFormat="1" applyFont="1" applyFill="1" applyBorder="1" applyAlignment="1" applyProtection="1">
      <alignment horizontal="center" vertical="center"/>
    </xf>
    <xf numFmtId="168" fontId="36" fillId="8" borderId="26" xfId="8" applyNumberFormat="1" applyFont="1" applyFill="1" applyBorder="1" applyAlignment="1" applyProtection="1">
      <alignment horizontal="center" vertical="center"/>
    </xf>
    <xf numFmtId="168" fontId="36" fillId="8" borderId="67" xfId="8" applyNumberFormat="1" applyFont="1" applyFill="1" applyBorder="1" applyAlignment="1" applyProtection="1">
      <alignment horizontal="center" vertical="center"/>
    </xf>
    <xf numFmtId="0" fontId="2" fillId="8" borderId="0" xfId="8" applyFill="1" applyAlignment="1" applyProtection="1">
      <alignment horizontal="center"/>
    </xf>
    <xf numFmtId="0" fontId="36" fillId="8" borderId="0" xfId="10" applyFont="1" applyFill="1" applyAlignment="1" applyProtection="1">
      <alignment horizontal="center" vertical="center"/>
    </xf>
    <xf numFmtId="0" fontId="38" fillId="8" borderId="0" xfId="10" applyFont="1" applyFill="1" applyAlignment="1" applyProtection="1">
      <alignment horizontal="center" vertical="center"/>
    </xf>
    <xf numFmtId="0" fontId="36" fillId="8" borderId="0" xfId="8" applyFont="1" applyFill="1" applyProtection="1"/>
    <xf numFmtId="0" fontId="36" fillId="8" borderId="0" xfId="0" applyFont="1" applyFill="1" applyBorder="1" applyAlignment="1" applyProtection="1">
      <alignment vertical="top"/>
    </xf>
    <xf numFmtId="0" fontId="36" fillId="8" borderId="0" xfId="10" applyFont="1" applyFill="1" applyAlignment="1" applyProtection="1">
      <alignment vertical="center"/>
    </xf>
    <xf numFmtId="0" fontId="3" fillId="8" borderId="0" xfId="10" applyFont="1" applyFill="1" applyAlignment="1" applyProtection="1">
      <alignment horizontal="center" vertical="center"/>
    </xf>
    <xf numFmtId="0" fontId="3" fillId="8" borderId="0" xfId="8" applyFont="1" applyFill="1" applyBorder="1" applyAlignment="1" applyProtection="1">
      <alignment horizontal="center" vertical="center"/>
    </xf>
    <xf numFmtId="0" fontId="6" fillId="8" borderId="0" xfId="6" applyFont="1" applyFill="1" applyBorder="1" applyAlignment="1" applyProtection="1">
      <alignment horizontal="center" vertical="center"/>
    </xf>
    <xf numFmtId="0" fontId="26" fillId="8" borderId="0" xfId="6" applyFont="1" applyFill="1" applyBorder="1" applyAlignment="1" applyProtection="1">
      <alignment horizontal="left" vertical="top"/>
    </xf>
    <xf numFmtId="0" fontId="26" fillId="3" borderId="21" xfId="6" applyFont="1" applyFill="1" applyBorder="1" applyAlignment="1" applyProtection="1">
      <alignment vertical="top"/>
    </xf>
    <xf numFmtId="0" fontId="26" fillId="3" borderId="22" xfId="6" applyFont="1" applyFill="1" applyBorder="1" applyAlignment="1" applyProtection="1">
      <alignment vertical="top"/>
    </xf>
    <xf numFmtId="0" fontId="26" fillId="3" borderId="23" xfId="6" applyFont="1" applyFill="1" applyBorder="1" applyAlignment="1" applyProtection="1">
      <alignment vertical="top"/>
    </xf>
    <xf numFmtId="0" fontId="18" fillId="0" borderId="12" xfId="6" applyFont="1" applyFill="1" applyBorder="1" applyAlignment="1" applyProtection="1">
      <alignment horizontal="center" vertical="top"/>
    </xf>
    <xf numFmtId="0" fontId="22" fillId="8" borderId="0" xfId="6" applyFont="1" applyFill="1" applyBorder="1" applyAlignment="1" applyProtection="1">
      <alignment horizontal="left" vertical="top" wrapText="1"/>
    </xf>
    <xf numFmtId="0" fontId="3" fillId="8" borderId="0" xfId="10" applyFont="1" applyFill="1" applyAlignment="1" applyProtection="1">
      <alignment horizontal="left" vertical="top"/>
    </xf>
    <xf numFmtId="0" fontId="2" fillId="8" borderId="0" xfId="8" applyFill="1" applyAlignment="1" applyProtection="1">
      <alignment horizontal="left" vertical="top"/>
    </xf>
    <xf numFmtId="0" fontId="22" fillId="8" borderId="0" xfId="6" applyFont="1" applyFill="1" applyBorder="1" applyAlignment="1" applyProtection="1">
      <alignment horizontal="left" vertical="top"/>
    </xf>
    <xf numFmtId="0" fontId="47" fillId="8" borderId="0" xfId="6" applyFont="1" applyFill="1" applyBorder="1" applyAlignment="1" applyProtection="1">
      <alignment vertical="center"/>
    </xf>
    <xf numFmtId="0" fontId="47" fillId="8" borderId="0" xfId="6" applyFont="1" applyFill="1" applyBorder="1" applyAlignment="1" applyProtection="1">
      <alignment horizontal="center" vertical="center"/>
    </xf>
    <xf numFmtId="0" fontId="2" fillId="3" borderId="0" xfId="8" applyFont="1" applyFill="1" applyAlignment="1" applyProtection="1">
      <alignment vertical="center"/>
    </xf>
    <xf numFmtId="0" fontId="2" fillId="0" borderId="0" xfId="8" applyFont="1" applyFill="1" applyAlignment="1" applyProtection="1">
      <alignment vertical="center"/>
    </xf>
    <xf numFmtId="0" fontId="2" fillId="0" borderId="0" xfId="8" applyFont="1" applyAlignment="1" applyProtection="1">
      <alignment vertical="center"/>
    </xf>
    <xf numFmtId="0" fontId="30" fillId="8" borderId="0" xfId="6" applyFont="1" applyFill="1" applyAlignment="1" applyProtection="1">
      <alignment vertical="center"/>
    </xf>
    <xf numFmtId="0" fontId="37" fillId="8" borderId="7" xfId="8" applyFont="1" applyFill="1" applyBorder="1" applyAlignment="1" applyProtection="1">
      <alignment vertical="center" wrapText="1"/>
    </xf>
    <xf numFmtId="0" fontId="0" fillId="11" borderId="0" xfId="0" applyFill="1" applyAlignment="1" applyProtection="1"/>
    <xf numFmtId="0" fontId="37" fillId="3" borderId="27" xfId="6" applyFont="1" applyFill="1" applyBorder="1" applyAlignment="1" applyProtection="1">
      <alignment horizontal="left" vertical="center"/>
    </xf>
    <xf numFmtId="0" fontId="37" fillId="3" borderId="25" xfId="6" applyFont="1" applyFill="1" applyBorder="1" applyAlignment="1" applyProtection="1">
      <alignment horizontal="left" vertical="center"/>
    </xf>
    <xf numFmtId="0" fontId="37" fillId="3" borderId="25" xfId="6" applyFont="1" applyFill="1" applyBorder="1" applyAlignment="1" applyProtection="1">
      <alignment horizontal="center" vertical="center"/>
    </xf>
    <xf numFmtId="0" fontId="37" fillId="3" borderId="26" xfId="6" applyFont="1" applyFill="1" applyBorder="1" applyAlignment="1" applyProtection="1">
      <alignment horizontal="center" vertical="center"/>
    </xf>
    <xf numFmtId="0" fontId="37" fillId="3" borderId="6" xfId="8" applyFont="1" applyFill="1" applyBorder="1" applyAlignment="1" applyProtection="1">
      <alignment horizontal="center" vertical="center" wrapText="1"/>
    </xf>
    <xf numFmtId="0" fontId="37" fillId="3" borderId="39" xfId="8" applyFont="1" applyFill="1" applyBorder="1" applyAlignment="1" applyProtection="1">
      <alignment horizontal="center" vertical="center" wrapText="1"/>
    </xf>
    <xf numFmtId="0" fontId="37" fillId="3" borderId="7" xfId="8" applyFont="1" applyFill="1" applyBorder="1" applyAlignment="1" applyProtection="1">
      <alignment horizontal="center" vertical="center" wrapText="1"/>
    </xf>
    <xf numFmtId="0" fontId="37" fillId="3" borderId="8" xfId="8" applyFont="1" applyFill="1" applyBorder="1" applyAlignment="1" applyProtection="1">
      <alignment horizontal="center" vertical="center" wrapText="1"/>
    </xf>
    <xf numFmtId="0" fontId="2" fillId="0" borderId="0" xfId="8" applyFill="1" applyAlignment="1" applyProtection="1">
      <alignment vertical="center" wrapText="1"/>
    </xf>
    <xf numFmtId="0" fontId="37" fillId="8" borderId="2" xfId="6" applyFont="1" applyFill="1" applyBorder="1" applyAlignment="1" applyProtection="1">
      <alignment horizontal="left" vertical="center"/>
    </xf>
    <xf numFmtId="0" fontId="37" fillId="8" borderId="0" xfId="6" applyFont="1" applyFill="1" applyBorder="1" applyAlignment="1" applyProtection="1">
      <alignment horizontal="center" vertical="center"/>
    </xf>
    <xf numFmtId="0" fontId="18" fillId="0" borderId="0" xfId="6" applyFont="1" applyFill="1" applyAlignment="1" applyProtection="1">
      <alignment vertical="center"/>
    </xf>
    <xf numFmtId="0" fontId="37" fillId="8" borderId="7" xfId="6" applyFont="1" applyFill="1" applyBorder="1" applyAlignment="1" applyProtection="1">
      <alignment horizontal="left" vertical="center"/>
    </xf>
    <xf numFmtId="0" fontId="37" fillId="3" borderId="18" xfId="6" applyFont="1" applyFill="1" applyBorder="1" applyAlignment="1" applyProtection="1">
      <alignment horizontal="center" vertical="center"/>
    </xf>
    <xf numFmtId="0" fontId="37" fillId="3" borderId="28" xfId="8" applyFont="1" applyFill="1" applyBorder="1" applyProtection="1"/>
    <xf numFmtId="0" fontId="18" fillId="8" borderId="0" xfId="6" applyFont="1" applyFill="1" applyBorder="1" applyAlignment="1" applyProtection="1">
      <alignment horizontal="center" vertical="center"/>
    </xf>
    <xf numFmtId="0" fontId="18" fillId="8" borderId="7" xfId="6" applyFont="1" applyFill="1" applyBorder="1" applyAlignment="1" applyProtection="1">
      <alignment vertical="center"/>
    </xf>
    <xf numFmtId="0" fontId="22" fillId="0" borderId="9" xfId="6" applyFont="1" applyFill="1" applyBorder="1" applyAlignment="1" applyProtection="1">
      <alignment horizontal="center" vertical="center"/>
    </xf>
    <xf numFmtId="0" fontId="18" fillId="0" borderId="63" xfId="8" applyFont="1" applyBorder="1" applyAlignment="1" applyProtection="1">
      <alignment vertical="center" wrapText="1"/>
    </xf>
    <xf numFmtId="0" fontId="24" fillId="8" borderId="10" xfId="6" applyFont="1" applyFill="1" applyBorder="1" applyAlignment="1" applyProtection="1">
      <alignment horizontal="center" vertical="center"/>
    </xf>
    <xf numFmtId="0" fontId="24" fillId="8" borderId="32" xfId="6" applyFont="1" applyFill="1" applyBorder="1" applyAlignment="1" applyProtection="1">
      <alignment horizontal="center" vertical="center"/>
    </xf>
    <xf numFmtId="168" fontId="22" fillId="5" borderId="55" xfId="13" applyNumberFormat="1" applyFont="1" applyFill="1" applyBorder="1" applyAlignment="1" applyProtection="1">
      <alignment vertical="center"/>
    </xf>
    <xf numFmtId="168" fontId="22" fillId="5" borderId="10" xfId="13" applyNumberFormat="1" applyFont="1" applyFill="1" applyBorder="1" applyAlignment="1" applyProtection="1">
      <alignment vertical="center"/>
    </xf>
    <xf numFmtId="168" fontId="22" fillId="6" borderId="46" xfId="8" applyNumberFormat="1" applyFont="1" applyFill="1" applyBorder="1" applyAlignment="1" applyProtection="1">
      <alignment vertical="center"/>
    </xf>
    <xf numFmtId="168" fontId="22" fillId="5" borderId="68" xfId="13" applyNumberFormat="1" applyFont="1" applyFill="1" applyBorder="1" applyAlignment="1" applyProtection="1">
      <alignment vertical="center"/>
      <protection locked="0"/>
    </xf>
    <xf numFmtId="168" fontId="39" fillId="5" borderId="55" xfId="13" applyNumberFormat="1" applyFont="1" applyFill="1" applyBorder="1" applyAlignment="1" applyProtection="1">
      <alignment vertical="center"/>
    </xf>
    <xf numFmtId="168" fontId="46" fillId="8" borderId="11" xfId="8" applyNumberFormat="1" applyFont="1" applyFill="1" applyBorder="1" applyAlignment="1" applyProtection="1">
      <alignment horizontal="center" vertical="center"/>
    </xf>
    <xf numFmtId="168" fontId="22" fillId="8" borderId="55" xfId="13" applyNumberFormat="1" applyFont="1" applyFill="1" applyBorder="1" applyAlignment="1" applyProtection="1">
      <alignment horizontal="center" vertical="center"/>
    </xf>
    <xf numFmtId="168" fontId="22" fillId="8" borderId="10" xfId="13" applyNumberFormat="1" applyFont="1" applyFill="1" applyBorder="1" applyAlignment="1" applyProtection="1">
      <alignment horizontal="center" vertical="center"/>
    </xf>
    <xf numFmtId="168" fontId="22" fillId="8" borderId="46" xfId="8" applyNumberFormat="1" applyFont="1" applyFill="1" applyBorder="1" applyAlignment="1" applyProtection="1">
      <alignment horizontal="center" vertical="center"/>
    </xf>
    <xf numFmtId="1" fontId="36" fillId="11" borderId="0" xfId="8" applyNumberFormat="1" applyFont="1" applyFill="1" applyAlignment="1" applyProtection="1">
      <alignment horizontal="center" vertical="center"/>
    </xf>
    <xf numFmtId="168" fontId="36" fillId="8" borderId="0" xfId="8" applyNumberFormat="1" applyFont="1" applyFill="1" applyAlignment="1" applyProtection="1">
      <alignment horizontal="center" vertical="center"/>
    </xf>
    <xf numFmtId="0" fontId="22" fillId="0" borderId="65" xfId="6" applyFont="1" applyFill="1" applyBorder="1" applyAlignment="1" applyProtection="1">
      <alignment horizontal="center" vertical="center"/>
    </xf>
    <xf numFmtId="0" fontId="24" fillId="8" borderId="13" xfId="6" applyFont="1" applyFill="1" applyBorder="1" applyAlignment="1" applyProtection="1">
      <alignment horizontal="center" vertical="center"/>
    </xf>
    <xf numFmtId="0" fontId="24" fillId="8" borderId="33" xfId="6" applyFont="1" applyFill="1" applyBorder="1" applyAlignment="1" applyProtection="1">
      <alignment horizontal="center" vertical="center"/>
    </xf>
    <xf numFmtId="168" fontId="22" fillId="5" borderId="21" xfId="13" applyNumberFormat="1" applyFont="1" applyFill="1" applyBorder="1" applyAlignment="1" applyProtection="1">
      <alignment vertical="center"/>
    </xf>
    <xf numFmtId="168" fontId="22" fillId="5" borderId="13" xfId="13" applyNumberFormat="1" applyFont="1" applyFill="1" applyBorder="1" applyAlignment="1" applyProtection="1">
      <alignment vertical="center"/>
    </xf>
    <xf numFmtId="168" fontId="22" fillId="6" borderId="23" xfId="8" applyNumberFormat="1" applyFont="1" applyFill="1" applyBorder="1" applyAlignment="1" applyProtection="1">
      <alignment vertical="center"/>
    </xf>
    <xf numFmtId="168" fontId="39" fillId="5" borderId="68" xfId="13" applyNumberFormat="1" applyFont="1" applyFill="1" applyBorder="1" applyAlignment="1" applyProtection="1">
      <alignment vertical="center"/>
      <protection locked="0"/>
    </xf>
    <xf numFmtId="168" fontId="39" fillId="5" borderId="21" xfId="13" applyNumberFormat="1" applyFont="1" applyFill="1" applyBorder="1" applyAlignment="1" applyProtection="1">
      <alignment vertical="center"/>
    </xf>
    <xf numFmtId="0" fontId="48" fillId="8" borderId="0" xfId="8" applyFont="1" applyFill="1" applyAlignment="1" applyProtection="1">
      <alignment vertical="center"/>
    </xf>
    <xf numFmtId="168" fontId="39" fillId="8" borderId="47" xfId="8" applyNumberFormat="1" applyFont="1" applyFill="1" applyBorder="1" applyAlignment="1" applyProtection="1">
      <alignment horizontal="center" vertical="center"/>
    </xf>
    <xf numFmtId="168" fontId="39" fillId="8" borderId="69" xfId="8" applyNumberFormat="1" applyFont="1" applyFill="1" applyBorder="1" applyAlignment="1" applyProtection="1">
      <alignment horizontal="center" vertical="center"/>
    </xf>
    <xf numFmtId="168" fontId="39" fillId="8" borderId="0" xfId="8" applyNumberFormat="1" applyFont="1" applyFill="1" applyBorder="1" applyAlignment="1" applyProtection="1">
      <alignment horizontal="center" vertical="center"/>
    </xf>
    <xf numFmtId="0" fontId="48" fillId="8" borderId="0" xfId="0" applyFont="1" applyFill="1" applyBorder="1" applyAlignment="1" applyProtection="1">
      <alignment vertical="top"/>
    </xf>
    <xf numFmtId="168" fontId="22" fillId="8" borderId="21" xfId="13" applyNumberFormat="1" applyFont="1" applyFill="1" applyBorder="1" applyAlignment="1" applyProtection="1">
      <alignment horizontal="center" vertical="center"/>
    </xf>
    <xf numFmtId="168" fontId="22" fillId="8" borderId="13" xfId="13" applyNumberFormat="1" applyFont="1" applyFill="1" applyBorder="1" applyAlignment="1" applyProtection="1">
      <alignment horizontal="center" vertical="center"/>
    </xf>
    <xf numFmtId="168" fontId="22" fillId="8" borderId="23" xfId="8" applyNumberFormat="1" applyFont="1" applyFill="1" applyBorder="1" applyAlignment="1" applyProtection="1">
      <alignment horizontal="center" vertical="center"/>
    </xf>
    <xf numFmtId="0" fontId="22" fillId="0" borderId="12" xfId="6" applyFont="1" applyFill="1" applyBorder="1" applyAlignment="1" applyProtection="1">
      <alignment horizontal="center" vertical="center"/>
    </xf>
    <xf numFmtId="0" fontId="18" fillId="0" borderId="13" xfId="6" applyFont="1" applyFill="1" applyBorder="1" applyAlignment="1" applyProtection="1">
      <alignment vertical="center" wrapText="1"/>
    </xf>
    <xf numFmtId="0" fontId="24" fillId="8" borderId="13" xfId="6" applyFont="1" applyFill="1" applyBorder="1" applyAlignment="1" applyProtection="1">
      <alignment horizontal="center" vertical="center" wrapText="1"/>
    </xf>
    <xf numFmtId="168" fontId="39" fillId="5" borderId="13" xfId="13" applyNumberFormat="1" applyFont="1" applyFill="1" applyBorder="1" applyAlignment="1" applyProtection="1">
      <alignment vertical="center"/>
    </xf>
    <xf numFmtId="0" fontId="24" fillId="8" borderId="63" xfId="6" applyFont="1" applyFill="1" applyBorder="1" applyAlignment="1" applyProtection="1">
      <alignment horizontal="center" vertical="center" wrapText="1"/>
    </xf>
    <xf numFmtId="168" fontId="39" fillId="8" borderId="21" xfId="8" applyNumberFormat="1" applyFont="1" applyFill="1" applyBorder="1" applyAlignment="1" applyProtection="1">
      <alignment vertical="center"/>
    </xf>
    <xf numFmtId="168" fontId="39" fillId="8" borderId="14" xfId="8" applyNumberFormat="1" applyFont="1" applyFill="1" applyBorder="1" applyAlignment="1" applyProtection="1">
      <alignment vertical="center"/>
    </xf>
    <xf numFmtId="168" fontId="39" fillId="8" borderId="0" xfId="8" applyNumberFormat="1" applyFont="1" applyFill="1" applyBorder="1" applyAlignment="1" applyProtection="1">
      <alignment vertical="center"/>
    </xf>
    <xf numFmtId="0" fontId="18" fillId="0" borderId="35" xfId="6" applyFont="1" applyFill="1" applyBorder="1" applyAlignment="1" applyProtection="1">
      <alignment vertical="center" wrapText="1"/>
    </xf>
    <xf numFmtId="0" fontId="24" fillId="8" borderId="35" xfId="6" applyFont="1" applyFill="1" applyBorder="1" applyAlignment="1" applyProtection="1">
      <alignment horizontal="center" vertical="center" wrapText="1"/>
    </xf>
    <xf numFmtId="0" fontId="24" fillId="8" borderId="35" xfId="6" applyFont="1" applyFill="1" applyBorder="1" applyAlignment="1" applyProtection="1">
      <alignment horizontal="center" vertical="center"/>
    </xf>
    <xf numFmtId="0" fontId="24" fillId="8" borderId="36" xfId="6" applyFont="1" applyFill="1" applyBorder="1" applyAlignment="1" applyProtection="1">
      <alignment horizontal="center" vertical="center"/>
    </xf>
    <xf numFmtId="168" fontId="22" fillId="5" borderId="70" xfId="13" applyNumberFormat="1" applyFont="1" applyFill="1" applyBorder="1" applyAlignment="1" applyProtection="1">
      <alignment vertical="center"/>
    </xf>
    <xf numFmtId="168" fontId="22" fillId="5" borderId="35" xfId="13" applyNumberFormat="1" applyFont="1" applyFill="1" applyBorder="1" applyAlignment="1" applyProtection="1">
      <alignment vertical="center"/>
    </xf>
    <xf numFmtId="168" fontId="22" fillId="6" borderId="51" xfId="8" applyNumberFormat="1" applyFont="1" applyFill="1" applyBorder="1" applyAlignment="1" applyProtection="1">
      <alignment vertical="center"/>
    </xf>
    <xf numFmtId="168" fontId="39" fillId="5" borderId="35" xfId="13" applyNumberFormat="1" applyFont="1" applyFill="1" applyBorder="1" applyAlignment="1" applyProtection="1">
      <alignment vertical="center"/>
    </xf>
    <xf numFmtId="168" fontId="22" fillId="8" borderId="70" xfId="13" applyNumberFormat="1" applyFont="1" applyFill="1" applyBorder="1" applyAlignment="1" applyProtection="1">
      <alignment horizontal="center" vertical="center"/>
    </xf>
    <xf numFmtId="168" fontId="22" fillId="8" borderId="35" xfId="13" applyNumberFormat="1" applyFont="1" applyFill="1" applyBorder="1" applyAlignment="1" applyProtection="1">
      <alignment horizontal="center" vertical="center"/>
    </xf>
    <xf numFmtId="168" fontId="22" fillId="8" borderId="51" xfId="8" applyNumberFormat="1" applyFont="1" applyFill="1" applyBorder="1" applyAlignment="1" applyProtection="1">
      <alignment horizontal="center" vertical="center"/>
    </xf>
    <xf numFmtId="0" fontId="24" fillId="0" borderId="13" xfId="6" applyFont="1" applyFill="1" applyBorder="1" applyAlignment="1" applyProtection="1">
      <alignment horizontal="center" vertical="center"/>
    </xf>
    <xf numFmtId="0" fontId="18" fillId="0" borderId="63" xfId="6" applyFont="1" applyFill="1" applyBorder="1" applyAlignment="1" applyProtection="1">
      <alignment vertical="center" wrapText="1"/>
    </xf>
    <xf numFmtId="0" fontId="24" fillId="0" borderId="63" xfId="6" applyFont="1" applyFill="1" applyBorder="1" applyAlignment="1" applyProtection="1">
      <alignment horizontal="center" vertical="center"/>
    </xf>
    <xf numFmtId="168" fontId="22" fillId="5" borderId="47" xfId="13" applyNumberFormat="1" applyFont="1" applyFill="1" applyBorder="1" applyAlignment="1" applyProtection="1">
      <alignment vertical="center"/>
    </xf>
    <xf numFmtId="168" fontId="22" fillId="5" borderId="63" xfId="13" applyNumberFormat="1" applyFont="1" applyFill="1" applyBorder="1" applyAlignment="1" applyProtection="1">
      <alignment vertical="center"/>
    </xf>
    <xf numFmtId="168" fontId="22" fillId="6" borderId="49" xfId="8" applyNumberFormat="1" applyFont="1" applyFill="1" applyBorder="1" applyAlignment="1" applyProtection="1">
      <alignment vertical="center"/>
    </xf>
    <xf numFmtId="168" fontId="22" fillId="8" borderId="47" xfId="13" applyNumberFormat="1" applyFont="1" applyFill="1" applyBorder="1" applyAlignment="1" applyProtection="1">
      <alignment horizontal="center" vertical="center"/>
    </xf>
    <xf numFmtId="168" fontId="22" fillId="8" borderId="63" xfId="13" applyNumberFormat="1" applyFont="1" applyFill="1" applyBorder="1" applyAlignment="1" applyProtection="1">
      <alignment horizontal="center" vertical="center"/>
    </xf>
    <xf numFmtId="168" fontId="22" fillId="8" borderId="49" xfId="8" applyNumberFormat="1" applyFont="1" applyFill="1" applyBorder="1" applyAlignment="1" applyProtection="1">
      <alignment horizontal="center" vertical="center"/>
    </xf>
    <xf numFmtId="0" fontId="21" fillId="5" borderId="13" xfId="6" applyFont="1" applyFill="1" applyBorder="1" applyAlignment="1" applyProtection="1">
      <alignment vertical="center" wrapText="1"/>
    </xf>
    <xf numFmtId="0" fontId="22" fillId="8" borderId="13" xfId="6" applyFont="1" applyFill="1" applyBorder="1" applyAlignment="1" applyProtection="1">
      <alignment vertical="center" wrapText="1"/>
    </xf>
    <xf numFmtId="0" fontId="18" fillId="5" borderId="13" xfId="6" applyFont="1" applyFill="1" applyBorder="1" applyAlignment="1" applyProtection="1">
      <alignment vertical="center" wrapText="1"/>
    </xf>
    <xf numFmtId="0" fontId="22" fillId="8" borderId="12" xfId="6" applyFont="1" applyFill="1" applyBorder="1" applyAlignment="1" applyProtection="1">
      <alignment horizontal="center" vertical="center"/>
    </xf>
    <xf numFmtId="0" fontId="22" fillId="8" borderId="42" xfId="6" applyFont="1" applyFill="1" applyBorder="1" applyAlignment="1" applyProtection="1">
      <alignment horizontal="center" vertical="center"/>
    </xf>
    <xf numFmtId="0" fontId="18" fillId="5" borderId="35" xfId="6" applyFont="1" applyFill="1" applyBorder="1" applyAlignment="1" applyProtection="1">
      <alignment vertical="center" wrapText="1"/>
    </xf>
    <xf numFmtId="0" fontId="22" fillId="8" borderId="35" xfId="6" applyFont="1" applyFill="1" applyBorder="1" applyAlignment="1" applyProtection="1">
      <alignment vertical="center" wrapText="1"/>
    </xf>
    <xf numFmtId="0" fontId="24" fillId="8" borderId="14" xfId="6" applyFont="1" applyFill="1" applyBorder="1" applyAlignment="1" applyProtection="1">
      <alignment horizontal="center" vertical="center"/>
    </xf>
    <xf numFmtId="168" fontId="22" fillId="5" borderId="22" xfId="13" applyNumberFormat="1" applyFont="1" applyFill="1" applyBorder="1" applyAlignment="1" applyProtection="1">
      <alignment vertical="center"/>
    </xf>
    <xf numFmtId="168" fontId="36" fillId="8" borderId="70" xfId="8" applyNumberFormat="1" applyFont="1" applyFill="1" applyBorder="1" applyAlignment="1" applyProtection="1">
      <alignment vertical="center"/>
    </xf>
    <xf numFmtId="1" fontId="18" fillId="3" borderId="0" xfId="6" applyNumberFormat="1" applyFont="1" applyFill="1" applyBorder="1" applyAlignment="1" applyProtection="1">
      <alignment vertical="center"/>
    </xf>
    <xf numFmtId="169" fontId="18" fillId="3" borderId="0" xfId="13" applyNumberFormat="1" applyFont="1" applyFill="1" applyBorder="1" applyAlignment="1" applyProtection="1">
      <alignment vertical="center"/>
    </xf>
    <xf numFmtId="169" fontId="18" fillId="8" borderId="0" xfId="13" applyNumberFormat="1" applyFont="1" applyFill="1" applyBorder="1" applyAlignment="1" applyProtection="1">
      <alignment vertical="center"/>
    </xf>
    <xf numFmtId="0" fontId="36" fillId="3" borderId="0" xfId="10" applyFont="1" applyFill="1" applyAlignment="1" applyProtection="1">
      <alignment vertical="center"/>
    </xf>
    <xf numFmtId="0" fontId="22" fillId="8" borderId="71" xfId="6" applyFont="1" applyFill="1" applyBorder="1" applyAlignment="1" applyProtection="1">
      <alignment horizontal="center" vertical="center"/>
    </xf>
    <xf numFmtId="0" fontId="18" fillId="5" borderId="72" xfId="6" applyFont="1" applyFill="1" applyBorder="1" applyAlignment="1" applyProtection="1">
      <alignment vertical="center" wrapText="1"/>
    </xf>
    <xf numFmtId="0" fontId="24" fillId="8" borderId="72" xfId="6" applyFont="1" applyFill="1" applyBorder="1" applyAlignment="1" applyProtection="1">
      <alignment horizontal="center" vertical="center" wrapText="1"/>
    </xf>
    <xf numFmtId="0" fontId="24" fillId="8" borderId="72" xfId="6" applyFont="1" applyFill="1" applyBorder="1" applyAlignment="1" applyProtection="1">
      <alignment horizontal="center" vertical="center"/>
    </xf>
    <xf numFmtId="0" fontId="24" fillId="8" borderId="40" xfId="6" applyFont="1" applyFill="1" applyBorder="1" applyAlignment="1" applyProtection="1">
      <alignment horizontal="center" vertical="center"/>
    </xf>
    <xf numFmtId="168" fontId="22" fillId="5" borderId="0" xfId="13" applyNumberFormat="1" applyFont="1" applyFill="1" applyBorder="1" applyAlignment="1" applyProtection="1">
      <alignment vertical="center"/>
    </xf>
    <xf numFmtId="168" fontId="22" fillId="5" borderId="72" xfId="13" applyNumberFormat="1" applyFont="1" applyFill="1" applyBorder="1" applyAlignment="1" applyProtection="1">
      <alignment vertical="center"/>
    </xf>
    <xf numFmtId="168" fontId="22" fillId="6" borderId="5" xfId="8" applyNumberFormat="1" applyFont="1" applyFill="1" applyBorder="1" applyAlignment="1" applyProtection="1">
      <alignment vertical="center"/>
    </xf>
    <xf numFmtId="0" fontId="22" fillId="8" borderId="72" xfId="6" applyFont="1" applyFill="1" applyBorder="1" applyAlignment="1" applyProtection="1">
      <alignment vertical="center" wrapText="1"/>
    </xf>
    <xf numFmtId="168" fontId="22" fillId="8" borderId="72" xfId="13" applyNumberFormat="1" applyFont="1" applyFill="1" applyBorder="1" applyAlignment="1" applyProtection="1">
      <alignment horizontal="center" vertical="center"/>
    </xf>
    <xf numFmtId="168" fontId="22" fillId="8" borderId="5" xfId="8" applyNumberFormat="1" applyFont="1" applyFill="1" applyBorder="1" applyAlignment="1" applyProtection="1">
      <alignment horizontal="center" vertical="center"/>
    </xf>
    <xf numFmtId="0" fontId="22" fillId="8" borderId="27" xfId="6" applyFont="1" applyFill="1" applyBorder="1" applyAlignment="1" applyProtection="1">
      <alignment horizontal="center" vertical="center"/>
    </xf>
    <xf numFmtId="0" fontId="18" fillId="0" borderId="25" xfId="6" applyFont="1" applyFill="1" applyBorder="1" applyAlignment="1" applyProtection="1">
      <alignment vertical="center" wrapText="1"/>
    </xf>
    <xf numFmtId="0" fontId="24" fillId="8" borderId="25" xfId="6" applyFont="1" applyFill="1" applyBorder="1" applyAlignment="1" applyProtection="1">
      <alignment horizontal="center" vertical="center" wrapText="1"/>
    </xf>
    <xf numFmtId="0" fontId="24" fillId="8" borderId="25" xfId="6" applyFont="1" applyFill="1" applyBorder="1" applyAlignment="1" applyProtection="1">
      <alignment horizontal="center" vertical="center"/>
    </xf>
    <xf numFmtId="0" fontId="24" fillId="8" borderId="28" xfId="6" applyFont="1" applyFill="1" applyBorder="1" applyAlignment="1" applyProtection="1">
      <alignment horizontal="center" vertical="center"/>
    </xf>
    <xf numFmtId="168" fontId="22" fillId="15" borderId="19" xfId="6" applyNumberFormat="1" applyFont="1" applyFill="1" applyBorder="1" applyAlignment="1" applyProtection="1">
      <alignment vertical="center"/>
    </xf>
    <xf numFmtId="168" fontId="22" fillId="15" borderId="25" xfId="6" applyNumberFormat="1" applyFont="1" applyFill="1" applyBorder="1" applyAlignment="1" applyProtection="1">
      <alignment vertical="center"/>
    </xf>
    <xf numFmtId="168" fontId="22" fillId="6" borderId="20" xfId="8" applyNumberFormat="1" applyFont="1" applyFill="1" applyBorder="1" applyAlignment="1" applyProtection="1">
      <alignment vertical="center"/>
    </xf>
    <xf numFmtId="0" fontId="38" fillId="10" borderId="31" xfId="9" applyFont="1" applyBorder="1" applyAlignment="1" applyProtection="1">
      <alignment horizontal="center" vertical="center" wrapText="1"/>
    </xf>
    <xf numFmtId="168" fontId="22" fillId="8" borderId="19" xfId="6" applyNumberFormat="1" applyFont="1" applyFill="1" applyBorder="1" applyAlignment="1" applyProtection="1">
      <alignment horizontal="center" vertical="center"/>
    </xf>
    <xf numFmtId="168" fontId="22" fillId="8" borderId="25" xfId="6" applyNumberFormat="1" applyFont="1" applyFill="1" applyBorder="1" applyAlignment="1" applyProtection="1">
      <alignment horizontal="center" vertical="center"/>
    </xf>
    <xf numFmtId="168" fontId="22" fillId="8" borderId="20" xfId="8" applyNumberFormat="1" applyFont="1" applyFill="1" applyBorder="1" applyAlignment="1" applyProtection="1">
      <alignment horizontal="center" vertical="center"/>
    </xf>
    <xf numFmtId="0" fontId="36" fillId="0" borderId="0" xfId="10" applyFont="1" applyFill="1" applyAlignment="1" applyProtection="1">
      <alignment vertical="center"/>
    </xf>
    <xf numFmtId="0" fontId="36" fillId="0" borderId="0" xfId="10" applyFont="1" applyAlignment="1" applyProtection="1">
      <alignment vertical="center"/>
    </xf>
    <xf numFmtId="0" fontId="22" fillId="8" borderId="0" xfId="6" applyFont="1" applyFill="1" applyBorder="1" applyAlignment="1" applyProtection="1">
      <alignment horizontal="center" vertical="center"/>
    </xf>
    <xf numFmtId="0" fontId="28" fillId="8" borderId="0" xfId="6" applyFont="1" applyFill="1" applyBorder="1" applyAlignment="1" applyProtection="1">
      <alignment vertical="center" wrapText="1"/>
    </xf>
    <xf numFmtId="0" fontId="28" fillId="8" borderId="0" xfId="6" applyFont="1" applyFill="1" applyBorder="1" applyAlignment="1" applyProtection="1">
      <alignment horizontal="center" vertical="center" wrapText="1"/>
    </xf>
    <xf numFmtId="0" fontId="24" fillId="8" borderId="0" xfId="6" applyFont="1" applyFill="1" applyBorder="1" applyAlignment="1" applyProtection="1">
      <alignment horizontal="center" vertical="center"/>
    </xf>
    <xf numFmtId="0" fontId="2" fillId="3" borderId="0" xfId="10" applyFill="1" applyAlignment="1" applyProtection="1">
      <alignment vertical="center"/>
    </xf>
    <xf numFmtId="0" fontId="2" fillId="0" borderId="0" xfId="10" applyAlignment="1" applyProtection="1">
      <alignment vertical="center"/>
    </xf>
    <xf numFmtId="0" fontId="18" fillId="3" borderId="0" xfId="6" applyFont="1" applyFill="1" applyAlignment="1" applyProtection="1">
      <alignment vertical="center"/>
    </xf>
    <xf numFmtId="1" fontId="18" fillId="8" borderId="0" xfId="6" applyNumberFormat="1" applyFont="1" applyFill="1" applyBorder="1" applyAlignment="1" applyProtection="1">
      <alignment vertical="center"/>
    </xf>
    <xf numFmtId="0" fontId="2" fillId="8" borderId="0" xfId="10" applyFill="1" applyAlignment="1" applyProtection="1">
      <alignment vertical="center"/>
    </xf>
    <xf numFmtId="0" fontId="18" fillId="0" borderId="63" xfId="8" applyFont="1" applyFill="1" applyBorder="1" applyAlignment="1" applyProtection="1">
      <alignment vertical="center" wrapText="1"/>
    </xf>
    <xf numFmtId="0" fontId="48" fillId="8" borderId="0" xfId="8" applyFont="1" applyFill="1" applyBorder="1" applyAlignment="1" applyProtection="1">
      <alignment vertical="center"/>
    </xf>
    <xf numFmtId="0" fontId="24" fillId="0" borderId="13" xfId="6" applyFont="1" applyFill="1" applyBorder="1" applyAlignment="1" applyProtection="1">
      <alignment horizontal="center" vertical="center" wrapText="1"/>
    </xf>
    <xf numFmtId="0" fontId="42" fillId="0" borderId="0" xfId="0" applyFont="1" applyBorder="1" applyAlignment="1" applyProtection="1">
      <alignment horizontal="left" vertical="center" wrapText="1"/>
    </xf>
    <xf numFmtId="0" fontId="42" fillId="3" borderId="0" xfId="0" applyFont="1" applyFill="1" applyBorder="1" applyAlignment="1" applyProtection="1">
      <alignment horizontal="left" vertical="center" wrapText="1"/>
    </xf>
    <xf numFmtId="0" fontId="42" fillId="8" borderId="0" xfId="0" applyFont="1" applyFill="1" applyBorder="1" applyAlignment="1" applyProtection="1">
      <alignment horizontal="left" vertical="center" wrapText="1"/>
    </xf>
    <xf numFmtId="0" fontId="0" fillId="0" borderId="0" xfId="0" applyBorder="1" applyAlignment="1" applyProtection="1">
      <alignment horizontal="left" vertical="top" wrapText="1"/>
    </xf>
    <xf numFmtId="0" fontId="0" fillId="3" borderId="0" xfId="0" applyFill="1" applyBorder="1" applyAlignment="1" applyProtection="1">
      <alignment horizontal="left" vertical="top" wrapText="1"/>
    </xf>
    <xf numFmtId="0" fontId="0" fillId="8" borderId="0" xfId="0" applyFill="1" applyBorder="1" applyAlignment="1" applyProtection="1">
      <alignment horizontal="left" vertical="top" wrapText="1"/>
    </xf>
    <xf numFmtId="0" fontId="24" fillId="0" borderId="63" xfId="6" applyFont="1" applyFill="1" applyBorder="1" applyAlignment="1" applyProtection="1">
      <alignment horizontal="center" vertical="center" wrapText="1"/>
    </xf>
    <xf numFmtId="0" fontId="18" fillId="0" borderId="33" xfId="6" applyFont="1" applyFill="1" applyBorder="1" applyAlignment="1" applyProtection="1">
      <alignment vertical="center" wrapText="1"/>
    </xf>
    <xf numFmtId="0" fontId="36" fillId="3" borderId="0" xfId="8" applyFont="1" applyFill="1" applyAlignment="1" applyProtection="1">
      <alignment vertical="center"/>
    </xf>
    <xf numFmtId="0" fontId="24" fillId="0" borderId="35" xfId="6" applyFont="1" applyFill="1" applyBorder="1" applyAlignment="1" applyProtection="1">
      <alignment horizontal="center" vertical="center" wrapText="1"/>
    </xf>
    <xf numFmtId="0" fontId="24" fillId="8" borderId="43" xfId="6" applyFont="1" applyFill="1" applyBorder="1" applyAlignment="1" applyProtection="1">
      <alignment horizontal="center" vertical="center"/>
    </xf>
    <xf numFmtId="168" fontId="22" fillId="8" borderId="22" xfId="13" applyNumberFormat="1" applyFont="1" applyFill="1" applyBorder="1" applyAlignment="1" applyProtection="1">
      <alignment horizontal="center" vertical="center"/>
    </xf>
    <xf numFmtId="0" fontId="24" fillId="0" borderId="39" xfId="6" applyFont="1" applyFill="1" applyBorder="1" applyAlignment="1" applyProtection="1">
      <alignment horizontal="center" vertical="center" wrapText="1"/>
    </xf>
    <xf numFmtId="0" fontId="24" fillId="8" borderId="39" xfId="6" applyFont="1" applyFill="1" applyBorder="1" applyAlignment="1" applyProtection="1">
      <alignment horizontal="center" vertical="center"/>
    </xf>
    <xf numFmtId="168" fontId="36" fillId="8" borderId="4" xfId="8" applyNumberFormat="1" applyFont="1" applyFill="1" applyBorder="1" applyAlignment="1" applyProtection="1">
      <alignment vertical="center"/>
    </xf>
    <xf numFmtId="168" fontId="22" fillId="8" borderId="0" xfId="13" applyNumberFormat="1" applyFont="1" applyFill="1" applyBorder="1" applyAlignment="1" applyProtection="1">
      <alignment horizontal="center" vertical="center"/>
    </xf>
    <xf numFmtId="1" fontId="3" fillId="6" borderId="13" xfId="12" applyNumberFormat="1" applyProtection="1">
      <alignment horizontal="right" vertical="center" wrapText="1"/>
    </xf>
    <xf numFmtId="0" fontId="26" fillId="0" borderId="9" xfId="6" applyFont="1" applyFill="1" applyBorder="1" applyAlignment="1" applyProtection="1">
      <alignment horizontal="center" vertical="center"/>
    </xf>
    <xf numFmtId="0" fontId="26" fillId="3" borderId="21" xfId="6" applyFont="1" applyFill="1" applyBorder="1" applyAlignment="1" applyProtection="1">
      <alignment horizontal="left" vertical="center"/>
    </xf>
    <xf numFmtId="9" fontId="49" fillId="3" borderId="22" xfId="6" applyNumberFormat="1" applyFont="1" applyFill="1" applyBorder="1" applyAlignment="1" applyProtection="1">
      <alignment horizontal="left" vertical="center" wrapText="1"/>
    </xf>
    <xf numFmtId="9" fontId="49" fillId="3" borderId="23" xfId="6" applyNumberFormat="1" applyFont="1" applyFill="1" applyBorder="1" applyAlignment="1" applyProtection="1">
      <alignment horizontal="left" vertical="center" wrapText="1"/>
    </xf>
    <xf numFmtId="0" fontId="18" fillId="0" borderId="65" xfId="6" applyFont="1" applyFill="1" applyBorder="1" applyAlignment="1" applyProtection="1">
      <alignment horizontal="center" vertical="top" wrapText="1"/>
    </xf>
    <xf numFmtId="0" fontId="39" fillId="8" borderId="0" xfId="0" applyFont="1" applyFill="1" applyBorder="1" applyAlignment="1" applyProtection="1">
      <alignment vertical="top"/>
    </xf>
    <xf numFmtId="0" fontId="18" fillId="0" borderId="12" xfId="6" applyFont="1" applyFill="1" applyBorder="1" applyAlignment="1" applyProtection="1">
      <alignment horizontal="center" vertical="top" wrapText="1"/>
    </xf>
    <xf numFmtId="0" fontId="18" fillId="0" borderId="37" xfId="6" applyFont="1" applyFill="1" applyBorder="1" applyAlignment="1" applyProtection="1">
      <alignment horizontal="center" vertical="top" wrapText="1"/>
    </xf>
    <xf numFmtId="0" fontId="4" fillId="2" borderId="0" xfId="8" applyFont="1" applyFill="1" applyBorder="1" applyAlignment="1" applyProtection="1">
      <alignment horizontal="left" vertical="center"/>
    </xf>
    <xf numFmtId="0" fontId="0" fillId="8" borderId="0" xfId="0" applyFill="1" applyBorder="1" applyAlignment="1" applyProtection="1">
      <alignment horizontal="center" vertical="top"/>
    </xf>
    <xf numFmtId="0" fontId="0" fillId="3" borderId="0" xfId="0" applyFill="1" applyBorder="1" applyAlignment="1" applyProtection="1">
      <alignment vertical="top"/>
    </xf>
    <xf numFmtId="0" fontId="50" fillId="8" borderId="0" xfId="11" applyFont="1" applyFill="1" applyBorder="1" applyAlignment="1" applyProtection="1">
      <alignment vertical="center"/>
    </xf>
    <xf numFmtId="0" fontId="51" fillId="8" borderId="0" xfId="11" applyFont="1" applyFill="1" applyBorder="1" applyAlignment="1" applyProtection="1">
      <alignment vertical="center"/>
    </xf>
    <xf numFmtId="0" fontId="52" fillId="8" borderId="0" xfId="11" applyFont="1" applyFill="1" applyProtection="1"/>
    <xf numFmtId="0" fontId="52" fillId="8" borderId="0" xfId="11" applyFont="1" applyFill="1" applyAlignment="1" applyProtection="1">
      <alignment vertical="center"/>
    </xf>
    <xf numFmtId="0" fontId="52" fillId="0" borderId="0" xfId="11" applyFont="1" applyProtection="1"/>
    <xf numFmtId="0" fontId="36" fillId="11" borderId="0" xfId="8" applyFont="1" applyFill="1" applyAlignment="1" applyProtection="1">
      <alignment horizontal="center" vertical="center" wrapText="1"/>
    </xf>
    <xf numFmtId="0" fontId="53" fillId="8" borderId="0" xfId="11" applyFont="1" applyFill="1" applyProtection="1"/>
    <xf numFmtId="0" fontId="37" fillId="8" borderId="7" xfId="8" applyFont="1" applyFill="1" applyBorder="1" applyAlignment="1" applyProtection="1">
      <alignment horizontal="center" vertical="center" wrapText="1"/>
    </xf>
    <xf numFmtId="0" fontId="36" fillId="8" borderId="14" xfId="0" applyFont="1" applyFill="1" applyBorder="1" applyAlignment="1" applyProtection="1">
      <alignment vertical="top"/>
    </xf>
    <xf numFmtId="0" fontId="37" fillId="3" borderId="16" xfId="8" applyFont="1" applyFill="1" applyBorder="1" applyAlignment="1" applyProtection="1">
      <alignment horizontal="center" vertical="center" wrapText="1"/>
    </xf>
    <xf numFmtId="0" fontId="37" fillId="3" borderId="34" xfId="8" applyFont="1" applyFill="1" applyBorder="1" applyAlignment="1" applyProtection="1">
      <alignment horizontal="center" vertical="center" wrapText="1"/>
    </xf>
    <xf numFmtId="0" fontId="38" fillId="8" borderId="0" xfId="8" applyFont="1" applyFill="1" applyAlignment="1" applyProtection="1">
      <alignment horizontal="center" vertical="center" wrapText="1"/>
    </xf>
    <xf numFmtId="0" fontId="55" fillId="8" borderId="0" xfId="11" applyFont="1" applyFill="1" applyBorder="1" applyAlignment="1" applyProtection="1">
      <alignment horizontal="center" vertical="center"/>
    </xf>
    <xf numFmtId="0" fontId="55" fillId="8" borderId="0" xfId="11" applyFont="1" applyFill="1" applyBorder="1" applyAlignment="1" applyProtection="1">
      <alignment horizontal="center" vertical="center" wrapText="1"/>
    </xf>
    <xf numFmtId="0" fontId="37" fillId="8" borderId="2" xfId="8" applyFont="1" applyFill="1" applyBorder="1" applyAlignment="1" applyProtection="1">
      <alignment vertical="center" wrapText="1"/>
    </xf>
    <xf numFmtId="0" fontId="36" fillId="8" borderId="17" xfId="0" applyFont="1" applyFill="1" applyBorder="1" applyAlignment="1" applyProtection="1">
      <alignment vertical="top"/>
    </xf>
    <xf numFmtId="0" fontId="38" fillId="10" borderId="77" xfId="9" applyFont="1" applyBorder="1" applyAlignment="1" applyProtection="1">
      <alignment horizontal="center" vertical="center"/>
    </xf>
    <xf numFmtId="0" fontId="38" fillId="0" borderId="11" xfId="8" applyFont="1" applyBorder="1" applyAlignment="1" applyProtection="1">
      <alignment horizontal="center" vertical="center"/>
    </xf>
    <xf numFmtId="168" fontId="22" fillId="5" borderId="9" xfId="3" applyNumberFormat="1" applyFont="1" applyFill="1" applyBorder="1" applyAlignment="1" applyProtection="1">
      <alignment vertical="center"/>
    </xf>
    <xf numFmtId="168" fontId="22" fillId="5" borderId="10" xfId="3" applyNumberFormat="1" applyFont="1" applyFill="1" applyBorder="1" applyAlignment="1" applyProtection="1">
      <alignment vertical="center"/>
    </xf>
    <xf numFmtId="168" fontId="39" fillId="5" borderId="9" xfId="3" applyNumberFormat="1" applyFont="1" applyFill="1" applyBorder="1" applyAlignment="1" applyProtection="1">
      <alignment vertical="center"/>
    </xf>
    <xf numFmtId="168" fontId="39" fillId="5" borderId="10" xfId="3" applyNumberFormat="1" applyFont="1" applyFill="1" applyBorder="1" applyAlignment="1" applyProtection="1">
      <alignment vertical="center"/>
    </xf>
    <xf numFmtId="168" fontId="22" fillId="5" borderId="9" xfId="3" applyNumberFormat="1" applyFont="1" applyFill="1" applyBorder="1" applyAlignment="1" applyProtection="1">
      <alignment horizontal="right" vertical="center"/>
    </xf>
    <xf numFmtId="168" fontId="22" fillId="5" borderId="10" xfId="3" applyNumberFormat="1" applyFont="1" applyFill="1" applyBorder="1" applyAlignment="1" applyProtection="1">
      <alignment horizontal="right" vertical="center"/>
    </xf>
    <xf numFmtId="168" fontId="46" fillId="8" borderId="9" xfId="8" applyNumberFormat="1" applyFont="1" applyFill="1" applyBorder="1" applyAlignment="1" applyProtection="1">
      <alignment horizontal="center" vertical="center"/>
    </xf>
    <xf numFmtId="0" fontId="36" fillId="8" borderId="11" xfId="0" applyFont="1" applyFill="1" applyBorder="1" applyAlignment="1" applyProtection="1">
      <alignment vertical="top"/>
    </xf>
    <xf numFmtId="168" fontId="22" fillId="5" borderId="13" xfId="3" applyNumberFormat="1" applyFont="1" applyFill="1" applyBorder="1" applyAlignment="1" applyProtection="1">
      <alignment horizontal="right" vertical="center"/>
    </xf>
    <xf numFmtId="168" fontId="22" fillId="8" borderId="33" xfId="8" applyNumberFormat="1" applyFont="1" applyFill="1" applyBorder="1" applyAlignment="1" applyProtection="1">
      <alignment horizontal="center" vertical="center"/>
    </xf>
    <xf numFmtId="0" fontId="36" fillId="11" borderId="0" xfId="8" applyFont="1" applyFill="1" applyBorder="1" applyAlignment="1" applyProtection="1">
      <alignment horizontal="center" vertical="center"/>
    </xf>
    <xf numFmtId="0" fontId="56" fillId="0" borderId="33" xfId="8" applyFont="1" applyBorder="1" applyAlignment="1" applyProtection="1">
      <alignment horizontal="center" vertical="center"/>
    </xf>
    <xf numFmtId="0" fontId="24" fillId="8" borderId="22" xfId="8" applyFont="1" applyFill="1" applyBorder="1" applyAlignment="1" applyProtection="1">
      <alignment horizontal="center" vertical="center"/>
    </xf>
    <xf numFmtId="168" fontId="36" fillId="8" borderId="50" xfId="8" applyNumberFormat="1" applyFont="1" applyFill="1" applyBorder="1" applyAlignment="1" applyProtection="1">
      <alignment vertical="center"/>
    </xf>
    <xf numFmtId="168" fontId="36" fillId="8" borderId="22" xfId="8" applyNumberFormat="1" applyFont="1" applyFill="1" applyBorder="1" applyAlignment="1" applyProtection="1">
      <alignment vertical="center"/>
    </xf>
    <xf numFmtId="0" fontId="24" fillId="0" borderId="14" xfId="8" applyFont="1" applyBorder="1" applyAlignment="1" applyProtection="1">
      <alignment horizontal="center" vertical="center"/>
    </xf>
    <xf numFmtId="168" fontId="22" fillId="5" borderId="12" xfId="3" applyNumberFormat="1" applyFont="1" applyFill="1" applyBorder="1" applyAlignment="1" applyProtection="1">
      <alignment horizontal="right" vertical="center"/>
    </xf>
    <xf numFmtId="0" fontId="38" fillId="0" borderId="17" xfId="8" applyFont="1" applyBorder="1" applyAlignment="1" applyProtection="1">
      <alignment horizontal="center" vertical="center"/>
    </xf>
    <xf numFmtId="168" fontId="22" fillId="6" borderId="15" xfId="6" applyNumberFormat="1" applyFont="1" applyFill="1" applyBorder="1" applyAlignment="1" applyProtection="1">
      <alignment vertical="center"/>
    </xf>
    <xf numFmtId="168" fontId="22" fillId="6" borderId="16" xfId="6" applyNumberFormat="1" applyFont="1" applyFill="1" applyBorder="1" applyAlignment="1" applyProtection="1">
      <alignment vertical="center"/>
    </xf>
    <xf numFmtId="168" fontId="22" fillId="6" borderId="34" xfId="6" applyNumberFormat="1" applyFont="1" applyFill="1" applyBorder="1" applyAlignment="1" applyProtection="1">
      <alignment vertical="center"/>
    </xf>
    <xf numFmtId="0" fontId="36" fillId="0" borderId="15" xfId="8" applyFont="1" applyFill="1" applyBorder="1" applyAlignment="1" applyProtection="1">
      <alignment vertical="center"/>
    </xf>
    <xf numFmtId="168" fontId="22" fillId="8" borderId="15" xfId="6" applyNumberFormat="1" applyFont="1" applyFill="1" applyBorder="1" applyAlignment="1" applyProtection="1">
      <alignment horizontal="center" vertical="center"/>
    </xf>
    <xf numFmtId="168" fontId="22" fillId="8" borderId="16" xfId="6" applyNumberFormat="1" applyFont="1" applyFill="1" applyBorder="1" applyAlignment="1" applyProtection="1">
      <alignment horizontal="center" vertical="center"/>
    </xf>
    <xf numFmtId="168" fontId="22" fillId="8" borderId="34" xfId="6" applyNumberFormat="1" applyFont="1" applyFill="1" applyBorder="1" applyAlignment="1" applyProtection="1">
      <alignment horizontal="center" vertical="center"/>
    </xf>
    <xf numFmtId="0" fontId="52" fillId="8" borderId="0" xfId="11" applyFont="1" applyFill="1" applyAlignment="1" applyProtection="1">
      <alignment horizontal="center"/>
    </xf>
    <xf numFmtId="0" fontId="50" fillId="8" borderId="0" xfId="11" applyFont="1" applyFill="1" applyAlignment="1" applyProtection="1">
      <alignment horizontal="center" vertical="center"/>
    </xf>
    <xf numFmtId="0" fontId="57" fillId="8" borderId="0" xfId="11" applyFont="1" applyFill="1" applyProtection="1"/>
    <xf numFmtId="0" fontId="50" fillId="8" borderId="0" xfId="11" applyFont="1" applyFill="1" applyBorder="1" applyAlignment="1" applyProtection="1">
      <alignment horizontal="center" vertical="center" wrapText="1"/>
    </xf>
    <xf numFmtId="168" fontId="22" fillId="8" borderId="55" xfId="15" applyNumberFormat="1" applyFont="1" applyFill="1" applyBorder="1" applyAlignment="1" applyProtection="1">
      <alignment horizontal="center" vertical="center"/>
    </xf>
    <xf numFmtId="168" fontId="22" fillId="8" borderId="10" xfId="15" applyNumberFormat="1" applyFont="1" applyFill="1" applyBorder="1" applyAlignment="1" applyProtection="1">
      <alignment horizontal="center" vertical="center"/>
    </xf>
    <xf numFmtId="168" fontId="22" fillId="8" borderId="45" xfId="15" applyNumberFormat="1" applyFont="1" applyFill="1" applyBorder="1" applyAlignment="1" applyProtection="1">
      <alignment horizontal="center" vertical="center"/>
    </xf>
    <xf numFmtId="168" fontId="22" fillId="8" borderId="21" xfId="15" applyNumberFormat="1" applyFont="1" applyFill="1" applyBorder="1" applyAlignment="1" applyProtection="1">
      <alignment horizontal="center" vertical="center"/>
    </xf>
    <xf numFmtId="168" fontId="22" fillId="8" borderId="13" xfId="15" applyNumberFormat="1" applyFont="1" applyFill="1" applyBorder="1" applyAlignment="1" applyProtection="1">
      <alignment horizontal="center" vertical="center"/>
    </xf>
    <xf numFmtId="168" fontId="22" fillId="8" borderId="22" xfId="15" applyNumberFormat="1" applyFont="1" applyFill="1" applyBorder="1" applyAlignment="1" applyProtection="1">
      <alignment horizontal="center" vertical="center"/>
    </xf>
    <xf numFmtId="168" fontId="36" fillId="6" borderId="21" xfId="8" applyNumberFormat="1" applyFont="1" applyFill="1" applyBorder="1" applyAlignment="1" applyProtection="1">
      <alignment vertical="center"/>
    </xf>
    <xf numFmtId="168" fontId="36" fillId="6" borderId="22" xfId="8" applyNumberFormat="1" applyFont="1" applyFill="1" applyBorder="1" applyAlignment="1" applyProtection="1">
      <alignment vertical="center"/>
    </xf>
    <xf numFmtId="168" fontId="22" fillId="8" borderId="21" xfId="8" applyNumberFormat="1" applyFont="1" applyFill="1" applyBorder="1" applyAlignment="1" applyProtection="1">
      <alignment horizontal="center" vertical="center"/>
    </xf>
    <xf numFmtId="0" fontId="24" fillId="0" borderId="17" xfId="8" applyFont="1" applyBorder="1" applyAlignment="1" applyProtection="1">
      <alignment horizontal="center" vertical="center"/>
    </xf>
    <xf numFmtId="168" fontId="36" fillId="6" borderId="58" xfId="8" applyNumberFormat="1" applyFont="1" applyFill="1" applyBorder="1" applyAlignment="1" applyProtection="1">
      <alignment vertical="center"/>
    </xf>
    <xf numFmtId="168" fontId="22" fillId="6" borderId="52" xfId="6" applyNumberFormat="1" applyFont="1" applyFill="1" applyBorder="1" applyAlignment="1" applyProtection="1">
      <alignment vertical="center"/>
    </xf>
    <xf numFmtId="168" fontId="22" fillId="8" borderId="58" xfId="8" applyNumberFormat="1" applyFont="1" applyFill="1" applyBorder="1" applyAlignment="1" applyProtection="1">
      <alignment horizontal="center" vertical="center"/>
    </xf>
    <xf numFmtId="168" fontId="22" fillId="8" borderId="52" xfId="6" applyNumberFormat="1" applyFont="1" applyFill="1" applyBorder="1" applyAlignment="1" applyProtection="1">
      <alignment horizontal="center" vertical="center"/>
    </xf>
    <xf numFmtId="168" fontId="36" fillId="6" borderId="78" xfId="8" applyNumberFormat="1" applyFont="1" applyFill="1" applyBorder="1" applyAlignment="1" applyProtection="1">
      <alignment vertical="center"/>
    </xf>
    <xf numFmtId="168" fontId="22" fillId="8" borderId="78" xfId="8" applyNumberFormat="1" applyFont="1" applyFill="1" applyBorder="1" applyAlignment="1" applyProtection="1">
      <alignment horizontal="center" vertical="center"/>
    </xf>
    <xf numFmtId="168" fontId="36" fillId="6" borderId="79" xfId="8" applyNumberFormat="1" applyFont="1" applyFill="1" applyBorder="1" applyAlignment="1" applyProtection="1">
      <alignment vertical="center"/>
    </xf>
    <xf numFmtId="168" fontId="22" fillId="8" borderId="79" xfId="8" applyNumberFormat="1" applyFont="1" applyFill="1" applyBorder="1" applyAlignment="1" applyProtection="1">
      <alignment horizontal="center" vertical="center"/>
    </xf>
    <xf numFmtId="168" fontId="36" fillId="6" borderId="34" xfId="8" applyNumberFormat="1" applyFont="1" applyFill="1" applyBorder="1" applyAlignment="1" applyProtection="1">
      <alignment vertical="center"/>
    </xf>
    <xf numFmtId="168" fontId="36" fillId="6" borderId="80" xfId="8" applyNumberFormat="1" applyFont="1" applyFill="1" applyBorder="1" applyAlignment="1" applyProtection="1">
      <alignment vertical="center"/>
    </xf>
    <xf numFmtId="168" fontId="22" fillId="8" borderId="80" xfId="8" applyNumberFormat="1" applyFont="1" applyFill="1" applyBorder="1" applyAlignment="1" applyProtection="1">
      <alignment horizontal="center" vertical="center"/>
    </xf>
    <xf numFmtId="0" fontId="36" fillId="8" borderId="2" xfId="8" applyFont="1" applyFill="1" applyBorder="1" applyAlignment="1" applyProtection="1">
      <alignment horizontal="center" vertical="center"/>
    </xf>
    <xf numFmtId="0" fontId="3" fillId="8" borderId="2" xfId="8" applyFont="1" applyFill="1" applyBorder="1" applyAlignment="1" applyProtection="1">
      <alignment vertical="center"/>
    </xf>
    <xf numFmtId="0" fontId="52" fillId="8" borderId="0" xfId="11" applyFont="1" applyFill="1" applyAlignment="1" applyProtection="1">
      <alignment horizontal="center" vertical="center"/>
    </xf>
    <xf numFmtId="0" fontId="36" fillId="0" borderId="55" xfId="8" applyFont="1" applyBorder="1" applyAlignment="1" applyProtection="1">
      <alignment horizontal="center" vertical="center"/>
    </xf>
    <xf numFmtId="0" fontId="18" fillId="5" borderId="10" xfId="3" applyNumberFormat="1" applyFont="1" applyFill="1" applyBorder="1" applyAlignment="1" applyProtection="1">
      <alignment horizontal="left" vertical="center"/>
    </xf>
    <xf numFmtId="168" fontId="36" fillId="6" borderId="81" xfId="8" applyNumberFormat="1" applyFont="1" applyFill="1" applyBorder="1" applyAlignment="1" applyProtection="1">
      <alignment vertical="center"/>
    </xf>
    <xf numFmtId="168" fontId="36" fillId="8" borderId="32" xfId="8" applyNumberFormat="1" applyFont="1" applyFill="1" applyBorder="1" applyAlignment="1" applyProtection="1">
      <alignment horizontal="center" vertical="center"/>
    </xf>
    <xf numFmtId="168" fontId="36" fillId="8" borderId="81" xfId="8" applyNumberFormat="1" applyFont="1" applyFill="1" applyBorder="1" applyAlignment="1" applyProtection="1">
      <alignment horizontal="center" vertical="center"/>
    </xf>
    <xf numFmtId="0" fontId="2" fillId="11" borderId="0" xfId="8" applyFill="1" applyAlignment="1" applyProtection="1">
      <alignment horizontal="center" vertical="center"/>
    </xf>
    <xf numFmtId="0" fontId="36" fillId="0" borderId="21" xfId="8" applyFont="1" applyBorder="1" applyAlignment="1" applyProtection="1">
      <alignment horizontal="center" vertical="center"/>
    </xf>
    <xf numFmtId="0" fontId="18" fillId="5" borderId="13" xfId="3" applyNumberFormat="1" applyFont="1" applyFill="1" applyBorder="1" applyAlignment="1" applyProtection="1">
      <alignment horizontal="left" vertical="center"/>
    </xf>
    <xf numFmtId="168" fontId="36" fillId="6" borderId="82" xfId="8" applyNumberFormat="1" applyFont="1" applyFill="1" applyBorder="1" applyAlignment="1" applyProtection="1">
      <alignment vertical="center"/>
    </xf>
    <xf numFmtId="168" fontId="36" fillId="8" borderId="33" xfId="8" applyNumberFormat="1" applyFont="1" applyFill="1" applyBorder="1" applyAlignment="1" applyProtection="1">
      <alignment horizontal="center" vertical="center"/>
    </xf>
    <xf numFmtId="168" fontId="36" fillId="8" borderId="82" xfId="8" applyNumberFormat="1" applyFont="1" applyFill="1" applyBorder="1" applyAlignment="1" applyProtection="1">
      <alignment horizontal="center" vertical="center"/>
    </xf>
    <xf numFmtId="0" fontId="36" fillId="0" borderId="47" xfId="8" applyFont="1" applyBorder="1" applyAlignment="1" applyProtection="1">
      <alignment horizontal="center" vertical="center"/>
    </xf>
    <xf numFmtId="168" fontId="36" fillId="15" borderId="15" xfId="8" applyNumberFormat="1" applyFont="1" applyFill="1" applyBorder="1" applyAlignment="1" applyProtection="1">
      <alignment vertical="center"/>
    </xf>
    <xf numFmtId="168" fontId="36" fillId="15" borderId="16" xfId="8" applyNumberFormat="1" applyFont="1" applyFill="1" applyBorder="1" applyAlignment="1" applyProtection="1">
      <alignment vertical="center"/>
    </xf>
    <xf numFmtId="168" fontId="36" fillId="15" borderId="34" xfId="8" applyNumberFormat="1" applyFont="1" applyFill="1" applyBorder="1" applyAlignment="1" applyProtection="1">
      <alignment vertical="center"/>
    </xf>
    <xf numFmtId="168" fontId="36" fillId="15" borderId="83" xfId="8" applyNumberFormat="1" applyFont="1" applyFill="1" applyBorder="1" applyAlignment="1" applyProtection="1">
      <alignment vertical="center"/>
    </xf>
    <xf numFmtId="168" fontId="36" fillId="8" borderId="34" xfId="8" applyNumberFormat="1" applyFont="1" applyFill="1" applyBorder="1" applyAlignment="1" applyProtection="1">
      <alignment horizontal="center" vertical="center"/>
    </xf>
    <xf numFmtId="168" fontId="36" fillId="8" borderId="83" xfId="8" applyNumberFormat="1" applyFont="1" applyFill="1" applyBorder="1" applyAlignment="1" applyProtection="1">
      <alignment horizontal="center" vertical="center"/>
    </xf>
    <xf numFmtId="0" fontId="38" fillId="0" borderId="28" xfId="8" applyFont="1" applyBorder="1" applyAlignment="1" applyProtection="1">
      <alignment horizontal="center" vertical="center"/>
    </xf>
    <xf numFmtId="168" fontId="36" fillId="15" borderId="27" xfId="8" applyNumberFormat="1" applyFont="1" applyFill="1" applyBorder="1" applyAlignment="1" applyProtection="1">
      <alignment vertical="center"/>
    </xf>
    <xf numFmtId="168" fontId="36" fillId="15" borderId="25" xfId="8" applyNumberFormat="1" applyFont="1" applyFill="1" applyBorder="1" applyAlignment="1" applyProtection="1">
      <alignment vertical="center"/>
    </xf>
    <xf numFmtId="168" fontId="36" fillId="15" borderId="26" xfId="8" applyNumberFormat="1" applyFont="1" applyFill="1" applyBorder="1" applyAlignment="1" applyProtection="1">
      <alignment vertical="center"/>
    </xf>
    <xf numFmtId="168" fontId="36" fillId="6" borderId="26" xfId="8" applyNumberFormat="1" applyFont="1" applyFill="1" applyBorder="1" applyAlignment="1" applyProtection="1">
      <alignment vertical="center"/>
    </xf>
    <xf numFmtId="168" fontId="36" fillId="15" borderId="28" xfId="8" applyNumberFormat="1" applyFont="1" applyFill="1" applyBorder="1" applyAlignment="1" applyProtection="1">
      <alignment vertical="center"/>
    </xf>
    <xf numFmtId="0" fontId="36" fillId="8" borderId="28" xfId="0" applyFont="1" applyFill="1" applyBorder="1" applyAlignment="1" applyProtection="1">
      <alignment vertical="top"/>
    </xf>
    <xf numFmtId="168" fontId="36" fillId="8" borderId="28" xfId="8" applyNumberFormat="1" applyFont="1" applyFill="1" applyBorder="1" applyAlignment="1" applyProtection="1">
      <alignment horizontal="center" vertical="center"/>
    </xf>
    <xf numFmtId="0" fontId="54" fillId="8" borderId="0" xfId="14" applyFill="1" applyProtection="1"/>
    <xf numFmtId="0" fontId="38" fillId="8" borderId="31" xfId="9" applyFont="1" applyFill="1" applyBorder="1" applyAlignment="1" applyProtection="1">
      <alignment horizontal="center" vertical="center"/>
    </xf>
    <xf numFmtId="0" fontId="40" fillId="8" borderId="0" xfId="8" applyFont="1" applyFill="1" applyAlignment="1" applyProtection="1">
      <alignment vertical="center"/>
    </xf>
    <xf numFmtId="0" fontId="18" fillId="8" borderId="0" xfId="8" applyFont="1" applyFill="1" applyBorder="1" applyAlignment="1" applyProtection="1">
      <alignment vertical="top" wrapText="1"/>
    </xf>
    <xf numFmtId="0" fontId="26" fillId="8" borderId="0" xfId="6" applyFont="1" applyFill="1" applyBorder="1" applyAlignment="1" applyProtection="1">
      <alignment vertical="top"/>
    </xf>
    <xf numFmtId="0" fontId="26" fillId="3" borderId="21" xfId="6" applyFont="1" applyFill="1" applyBorder="1" applyAlignment="1" applyProtection="1">
      <alignment horizontal="center" vertical="top"/>
    </xf>
    <xf numFmtId="0" fontId="26" fillId="3" borderId="23" xfId="6" applyFont="1" applyFill="1" applyBorder="1" applyAlignment="1" applyProtection="1">
      <alignment horizontal="left" vertical="top"/>
    </xf>
    <xf numFmtId="0" fontId="18" fillId="8" borderId="0" xfId="6" applyFont="1" applyFill="1" applyBorder="1" applyAlignment="1" applyProtection="1">
      <alignment vertical="top" wrapText="1"/>
    </xf>
    <xf numFmtId="0" fontId="4" fillId="2" borderId="0" xfId="11" applyFont="1" applyFill="1" applyBorder="1" applyAlignment="1" applyProtection="1">
      <alignment vertical="center"/>
    </xf>
    <xf numFmtId="0" fontId="4" fillId="2" borderId="0" xfId="11" applyFont="1" applyFill="1" applyBorder="1" applyAlignment="1" applyProtection="1">
      <alignment horizontal="center" vertical="center"/>
    </xf>
    <xf numFmtId="0" fontId="52" fillId="8" borderId="0" xfId="11" applyFont="1" applyFill="1" applyBorder="1" applyAlignment="1" applyProtection="1">
      <alignment vertical="center"/>
    </xf>
    <xf numFmtId="0" fontId="50" fillId="8" borderId="0" xfId="6" applyFont="1" applyFill="1" applyBorder="1" applyAlignment="1" applyProtection="1">
      <alignment vertical="center"/>
    </xf>
    <xf numFmtId="0" fontId="50" fillId="8" borderId="0" xfId="6" applyFont="1" applyFill="1" applyBorder="1" applyAlignment="1" applyProtection="1">
      <alignment horizontal="center" vertical="center"/>
    </xf>
    <xf numFmtId="0" fontId="52" fillId="8" borderId="0" xfId="11" applyFont="1" applyFill="1" applyBorder="1" applyProtection="1"/>
    <xf numFmtId="0" fontId="53" fillId="0" borderId="0" xfId="11" applyFont="1" applyProtection="1"/>
    <xf numFmtId="0" fontId="37" fillId="8" borderId="7" xfId="6" applyFont="1" applyFill="1" applyBorder="1" applyAlignment="1" applyProtection="1">
      <alignment horizontal="center" vertical="center"/>
    </xf>
    <xf numFmtId="0" fontId="37" fillId="3" borderId="25" xfId="6" applyFont="1" applyFill="1" applyBorder="1" applyAlignment="1" applyProtection="1">
      <alignment horizontal="center" vertical="center" wrapText="1"/>
    </xf>
    <xf numFmtId="0" fontId="37" fillId="3" borderId="28" xfId="6" applyFont="1" applyFill="1" applyBorder="1" applyAlignment="1" applyProtection="1">
      <alignment horizontal="center" vertical="center"/>
    </xf>
    <xf numFmtId="0" fontId="37" fillId="3" borderId="17" xfId="8" applyFont="1" applyFill="1" applyBorder="1" applyAlignment="1" applyProtection="1">
      <alignment horizontal="center" vertical="center" wrapText="1"/>
    </xf>
    <xf numFmtId="0" fontId="53" fillId="8" borderId="0" xfId="11" applyFont="1" applyFill="1" applyBorder="1" applyProtection="1"/>
    <xf numFmtId="0" fontId="38" fillId="0" borderId="0" xfId="8" applyFont="1" applyFill="1" applyAlignment="1" applyProtection="1">
      <alignment vertical="center" wrapText="1"/>
    </xf>
    <xf numFmtId="0" fontId="37" fillId="8" borderId="19" xfId="6" applyFont="1" applyFill="1" applyBorder="1" applyAlignment="1" applyProtection="1">
      <alignment horizontal="left" vertical="center"/>
    </xf>
    <xf numFmtId="0" fontId="37" fillId="8" borderId="0" xfId="6" applyFont="1" applyFill="1" applyBorder="1" applyAlignment="1" applyProtection="1">
      <alignment horizontal="center" vertical="center" wrapText="1"/>
    </xf>
    <xf numFmtId="0" fontId="54" fillId="8" borderId="0" xfId="14" applyFill="1" applyBorder="1" applyAlignment="1" applyProtection="1">
      <alignment horizontal="center" vertical="center" wrapText="1"/>
    </xf>
    <xf numFmtId="0" fontId="37" fillId="3" borderId="28" xfId="16" applyFont="1" applyFill="1" applyBorder="1" applyProtection="1"/>
    <xf numFmtId="0" fontId="58" fillId="8" borderId="0" xfId="11" applyFont="1" applyFill="1" applyBorder="1" applyAlignment="1" applyProtection="1">
      <alignment horizontal="center"/>
    </xf>
    <xf numFmtId="168" fontId="22" fillId="5" borderId="11" xfId="3" applyNumberFormat="1" applyFont="1" applyFill="1" applyBorder="1" applyAlignment="1" applyProtection="1">
      <alignment vertical="center"/>
    </xf>
    <xf numFmtId="168" fontId="36" fillId="6" borderId="29" xfId="8" applyNumberFormat="1" applyFont="1" applyFill="1" applyBorder="1" applyAlignment="1" applyProtection="1">
      <alignment vertical="center"/>
    </xf>
    <xf numFmtId="168" fontId="22" fillId="5" borderId="68" xfId="3" applyNumberFormat="1" applyFont="1" applyFill="1" applyBorder="1" applyAlignment="1" applyProtection="1">
      <alignment vertical="center"/>
    </xf>
    <xf numFmtId="168" fontId="22" fillId="8" borderId="55" xfId="17" applyNumberFormat="1" applyFont="1" applyFill="1" applyBorder="1" applyAlignment="1" applyProtection="1">
      <alignment horizontal="center" vertical="center"/>
    </xf>
    <xf numFmtId="168" fontId="22" fillId="8" borderId="10" xfId="17" applyNumberFormat="1" applyFont="1" applyFill="1" applyBorder="1" applyAlignment="1" applyProtection="1">
      <alignment horizontal="center" vertical="center"/>
    </xf>
    <xf numFmtId="168" fontId="22" fillId="8" borderId="44" xfId="17" applyNumberFormat="1" applyFont="1" applyFill="1" applyBorder="1" applyAlignment="1" applyProtection="1">
      <alignment horizontal="center" vertical="center"/>
    </xf>
    <xf numFmtId="168" fontId="36" fillId="8" borderId="29" xfId="8" applyNumberFormat="1" applyFont="1" applyFill="1" applyBorder="1" applyAlignment="1" applyProtection="1">
      <alignment horizontal="center" vertical="center"/>
    </xf>
    <xf numFmtId="0" fontId="36" fillId="0" borderId="0" xfId="8" applyFont="1" applyFill="1" applyBorder="1" applyAlignment="1" applyProtection="1">
      <alignment horizontal="center" vertical="center"/>
    </xf>
    <xf numFmtId="0" fontId="28" fillId="0" borderId="13" xfId="6" applyFont="1" applyFill="1" applyBorder="1" applyAlignment="1" applyProtection="1">
      <alignment vertical="center" wrapText="1"/>
    </xf>
    <xf numFmtId="0" fontId="24" fillId="0" borderId="14" xfId="6" applyFont="1" applyFill="1" applyBorder="1" applyAlignment="1" applyProtection="1">
      <alignment horizontal="center" vertical="center"/>
    </xf>
    <xf numFmtId="168" fontId="36" fillId="6" borderId="56" xfId="8" applyNumberFormat="1" applyFont="1" applyFill="1" applyBorder="1" applyAlignment="1" applyProtection="1">
      <alignment vertical="center"/>
    </xf>
    <xf numFmtId="168" fontId="22" fillId="8" borderId="21" xfId="17" applyNumberFormat="1" applyFont="1" applyFill="1" applyBorder="1" applyAlignment="1" applyProtection="1">
      <alignment horizontal="center" vertical="center"/>
    </xf>
    <xf numFmtId="168" fontId="22" fillId="8" borderId="13" xfId="17" applyNumberFormat="1" applyFont="1" applyFill="1" applyBorder="1" applyAlignment="1" applyProtection="1">
      <alignment horizontal="center" vertical="center"/>
    </xf>
    <xf numFmtId="168" fontId="22" fillId="8" borderId="85" xfId="17" applyNumberFormat="1" applyFont="1" applyFill="1" applyBorder="1" applyAlignment="1" applyProtection="1">
      <alignment horizontal="center" vertical="center"/>
    </xf>
    <xf numFmtId="168" fontId="36" fillId="8" borderId="56" xfId="8" applyNumberFormat="1" applyFont="1" applyFill="1" applyBorder="1" applyAlignment="1" applyProtection="1">
      <alignment horizontal="center" vertical="center"/>
    </xf>
    <xf numFmtId="0" fontId="59" fillId="8" borderId="13" xfId="6" applyFont="1" applyFill="1" applyBorder="1" applyAlignment="1" applyProtection="1">
      <alignment horizontal="center" vertical="center" wrapText="1"/>
    </xf>
    <xf numFmtId="168" fontId="39" fillId="5" borderId="68" xfId="3" applyNumberFormat="1" applyFont="1" applyFill="1" applyBorder="1" applyAlignment="1" applyProtection="1">
      <alignment vertical="center"/>
    </xf>
    <xf numFmtId="0" fontId="22" fillId="0" borderId="42" xfId="6" applyFont="1" applyFill="1" applyBorder="1" applyAlignment="1" applyProtection="1">
      <alignment horizontal="center" vertical="center"/>
    </xf>
    <xf numFmtId="168" fontId="3" fillId="8" borderId="13" xfId="8" applyNumberFormat="1" applyFont="1" applyFill="1" applyBorder="1" applyAlignment="1" applyProtection="1">
      <alignment vertical="center" wrapText="1"/>
    </xf>
    <xf numFmtId="168" fontId="38" fillId="8" borderId="13" xfId="8" applyNumberFormat="1" applyFont="1" applyFill="1" applyBorder="1" applyAlignment="1" applyProtection="1">
      <alignment horizontal="center" vertical="center" wrapText="1"/>
    </xf>
    <xf numFmtId="168" fontId="22" fillId="8" borderId="70" xfId="17" applyNumberFormat="1" applyFont="1" applyFill="1" applyBorder="1" applyAlignment="1" applyProtection="1">
      <alignment horizontal="center" vertical="center"/>
    </xf>
    <xf numFmtId="168" fontId="22" fillId="8" borderId="35" xfId="17" applyNumberFormat="1" applyFont="1" applyFill="1" applyBorder="1" applyAlignment="1" applyProtection="1">
      <alignment horizontal="center" vertical="center"/>
    </xf>
    <xf numFmtId="168" fontId="22" fillId="8" borderId="86" xfId="17" applyNumberFormat="1" applyFont="1" applyFill="1" applyBorder="1" applyAlignment="1" applyProtection="1">
      <alignment horizontal="center" vertical="center"/>
    </xf>
    <xf numFmtId="0" fontId="28" fillId="8" borderId="13" xfId="6" applyFont="1" applyFill="1" applyBorder="1" applyAlignment="1" applyProtection="1">
      <alignment vertical="center" wrapText="1"/>
    </xf>
    <xf numFmtId="0" fontId="39" fillId="5" borderId="13" xfId="3" applyNumberFormat="1" applyFont="1" applyFill="1" applyBorder="1" applyAlignment="1" applyProtection="1">
      <alignment horizontal="left" vertical="center"/>
    </xf>
    <xf numFmtId="168" fontId="36" fillId="8" borderId="13" xfId="8" applyNumberFormat="1" applyFont="1" applyFill="1" applyBorder="1" applyAlignment="1" applyProtection="1">
      <alignment vertical="center" wrapText="1"/>
    </xf>
    <xf numFmtId="0" fontId="3" fillId="11" borderId="0" xfId="8" applyFont="1" applyFill="1" applyAlignment="1" applyProtection="1">
      <alignment horizontal="center" vertical="center"/>
    </xf>
    <xf numFmtId="0" fontId="60" fillId="8" borderId="13" xfId="6" applyFont="1" applyFill="1" applyBorder="1" applyAlignment="1" applyProtection="1">
      <alignment vertical="center" wrapText="1"/>
    </xf>
    <xf numFmtId="0" fontId="22" fillId="5" borderId="13" xfId="3" applyNumberFormat="1" applyFont="1" applyFill="1" applyBorder="1" applyAlignment="1" applyProtection="1">
      <alignment horizontal="left" vertical="center"/>
    </xf>
    <xf numFmtId="168" fontId="38" fillId="8" borderId="35" xfId="8" applyNumberFormat="1" applyFont="1" applyFill="1" applyBorder="1" applyAlignment="1" applyProtection="1">
      <alignment horizontal="center" vertical="center" wrapText="1"/>
    </xf>
    <xf numFmtId="0" fontId="24" fillId="0" borderId="35" xfId="6" applyFont="1" applyFill="1" applyBorder="1" applyAlignment="1" applyProtection="1">
      <alignment horizontal="center" vertical="center"/>
    </xf>
    <xf numFmtId="0" fontId="24" fillId="0" borderId="43" xfId="6" applyFont="1" applyFill="1" applyBorder="1" applyAlignment="1" applyProtection="1">
      <alignment horizontal="center" vertical="center"/>
    </xf>
    <xf numFmtId="0" fontId="60" fillId="8" borderId="35" xfId="6" applyFont="1" applyFill="1" applyBorder="1" applyAlignment="1" applyProtection="1">
      <alignment vertical="center" wrapText="1"/>
    </xf>
    <xf numFmtId="168" fontId="22" fillId="8" borderId="12" xfId="17" applyNumberFormat="1" applyFont="1" applyFill="1" applyBorder="1" applyAlignment="1" applyProtection="1">
      <alignment horizontal="center" vertical="center"/>
    </xf>
    <xf numFmtId="168" fontId="22" fillId="8" borderId="33" xfId="17" applyNumberFormat="1" applyFont="1" applyFill="1" applyBorder="1" applyAlignment="1" applyProtection="1">
      <alignment horizontal="center" vertical="center"/>
    </xf>
    <xf numFmtId="168" fontId="22" fillId="8" borderId="15" xfId="17" applyNumberFormat="1" applyFont="1" applyFill="1" applyBorder="1" applyAlignment="1" applyProtection="1">
      <alignment horizontal="center" vertical="center"/>
    </xf>
    <xf numFmtId="168" fontId="22" fillId="8" borderId="16" xfId="17" applyNumberFormat="1" applyFont="1" applyFill="1" applyBorder="1" applyAlignment="1" applyProtection="1">
      <alignment horizontal="center" vertical="center"/>
    </xf>
    <xf numFmtId="168" fontId="22" fillId="8" borderId="34" xfId="17" applyNumberFormat="1" applyFont="1" applyFill="1" applyBorder="1" applyAlignment="1" applyProtection="1">
      <alignment horizontal="center" vertical="center"/>
    </xf>
    <xf numFmtId="168" fontId="36" fillId="8" borderId="57" xfId="8" applyNumberFormat="1" applyFont="1" applyFill="1" applyBorder="1" applyAlignment="1" applyProtection="1">
      <alignment horizontal="center" vertical="center"/>
    </xf>
    <xf numFmtId="0" fontId="22" fillId="0" borderId="27" xfId="6" applyFont="1" applyFill="1" applyBorder="1" applyAlignment="1" applyProtection="1">
      <alignment horizontal="center" vertical="center"/>
    </xf>
    <xf numFmtId="168" fontId="3" fillId="8" borderId="25" xfId="8" applyNumberFormat="1" applyFont="1" applyFill="1" applyBorder="1" applyAlignment="1" applyProtection="1">
      <alignment vertical="center" wrapText="1"/>
    </xf>
    <xf numFmtId="168" fontId="38" fillId="8" borderId="25" xfId="8" applyNumberFormat="1" applyFont="1" applyFill="1" applyBorder="1" applyAlignment="1" applyProtection="1">
      <alignment horizontal="center" vertical="center" wrapText="1"/>
    </xf>
    <xf numFmtId="0" fontId="24" fillId="0" borderId="25" xfId="6" applyFont="1" applyFill="1" applyBorder="1" applyAlignment="1" applyProtection="1">
      <alignment horizontal="center" vertical="center"/>
    </xf>
    <xf numFmtId="0" fontId="24" fillId="0" borderId="28" xfId="6" applyFont="1" applyFill="1" applyBorder="1" applyAlignment="1" applyProtection="1">
      <alignment horizontal="center" vertical="center"/>
    </xf>
    <xf numFmtId="168" fontId="22" fillId="15" borderId="18" xfId="6" applyNumberFormat="1" applyFont="1" applyFill="1" applyBorder="1" applyAlignment="1" applyProtection="1">
      <alignment vertical="center"/>
    </xf>
    <xf numFmtId="168" fontId="22" fillId="15" borderId="24" xfId="6" applyNumberFormat="1" applyFont="1" applyFill="1" applyBorder="1" applyAlignment="1" applyProtection="1">
      <alignment vertical="center"/>
    </xf>
    <xf numFmtId="168" fontId="36" fillId="6" borderId="30" xfId="8" applyNumberFormat="1" applyFont="1" applyFill="1" applyBorder="1" applyAlignment="1" applyProtection="1">
      <alignment vertical="center"/>
    </xf>
    <xf numFmtId="168" fontId="22" fillId="8" borderId="18" xfId="6" applyNumberFormat="1" applyFont="1" applyFill="1" applyBorder="1" applyAlignment="1" applyProtection="1">
      <alignment horizontal="center" vertical="center"/>
    </xf>
    <xf numFmtId="168" fontId="22" fillId="8" borderId="24" xfId="6" applyNumberFormat="1" applyFont="1" applyFill="1" applyBorder="1" applyAlignment="1" applyProtection="1">
      <alignment horizontal="center" vertical="center"/>
    </xf>
    <xf numFmtId="168" fontId="36" fillId="8" borderId="30" xfId="8" applyNumberFormat="1" applyFont="1" applyFill="1" applyBorder="1" applyAlignment="1" applyProtection="1">
      <alignment horizontal="center" vertical="center"/>
    </xf>
    <xf numFmtId="168" fontId="52" fillId="8" borderId="0" xfId="11" applyNumberFormat="1" applyFont="1" applyFill="1" applyProtection="1"/>
    <xf numFmtId="168" fontId="52" fillId="8" borderId="0" xfId="11" applyNumberFormat="1" applyFont="1" applyFill="1" applyAlignment="1" applyProtection="1">
      <alignment horizontal="center"/>
    </xf>
    <xf numFmtId="168" fontId="18" fillId="8" borderId="0" xfId="6" applyNumberFormat="1" applyFont="1" applyFill="1" applyAlignment="1" applyProtection="1">
      <alignment vertical="center"/>
    </xf>
    <xf numFmtId="168" fontId="18" fillId="8" borderId="0" xfId="6" applyNumberFormat="1" applyFont="1" applyFill="1" applyAlignment="1" applyProtection="1">
      <alignment horizontal="center" vertical="center"/>
    </xf>
    <xf numFmtId="168" fontId="36" fillId="8" borderId="87" xfId="8" applyNumberFormat="1" applyFont="1" applyFill="1" applyBorder="1" applyAlignment="1" applyProtection="1">
      <alignment horizontal="center" vertical="center"/>
    </xf>
    <xf numFmtId="0" fontId="24" fillId="0" borderId="16" xfId="6" applyFont="1" applyFill="1" applyBorder="1" applyAlignment="1" applyProtection="1">
      <alignment horizontal="center" vertical="center"/>
    </xf>
    <xf numFmtId="0" fontId="24" fillId="0" borderId="17" xfId="6" applyFont="1" applyFill="1" applyBorder="1" applyAlignment="1" applyProtection="1">
      <alignment horizontal="center" vertical="center"/>
    </xf>
    <xf numFmtId="168" fontId="22" fillId="8" borderId="58" xfId="17" applyNumberFormat="1" applyFont="1" applyFill="1" applyBorder="1" applyAlignment="1" applyProtection="1">
      <alignment horizontal="center" vertical="center"/>
    </xf>
    <xf numFmtId="168" fontId="22" fillId="8" borderId="88" xfId="17" applyNumberFormat="1" applyFont="1" applyFill="1" applyBorder="1" applyAlignment="1" applyProtection="1">
      <alignment horizontal="center" vertical="center"/>
    </xf>
    <xf numFmtId="0" fontId="18" fillId="8" borderId="0" xfId="8" applyNumberFormat="1" applyFont="1" applyFill="1" applyBorder="1" applyAlignment="1" applyProtection="1">
      <alignment vertical="top" wrapText="1"/>
    </xf>
    <xf numFmtId="0" fontId="18" fillId="8" borderId="0" xfId="4" applyFill="1" applyAlignment="1" applyProtection="1">
      <alignment vertical="center"/>
    </xf>
    <xf numFmtId="0" fontId="18" fillId="8" borderId="0" xfId="4" applyFill="1" applyAlignment="1" applyProtection="1">
      <alignment horizontal="center" vertical="center"/>
    </xf>
    <xf numFmtId="9" fontId="49" fillId="8" borderId="0" xfId="6" applyNumberFormat="1" applyFont="1" applyFill="1" applyBorder="1" applyAlignment="1" applyProtection="1">
      <alignment vertical="center" wrapText="1"/>
    </xf>
    <xf numFmtId="0" fontId="42" fillId="8" borderId="0" xfId="16" applyFont="1" applyFill="1" applyBorder="1" applyAlignment="1" applyProtection="1">
      <alignment vertical="center" wrapText="1"/>
    </xf>
    <xf numFmtId="0" fontId="42" fillId="8" borderId="0" xfId="16" applyFont="1" applyFill="1" applyBorder="1" applyAlignment="1" applyProtection="1">
      <alignment horizontal="left" vertical="center" wrapText="1"/>
    </xf>
    <xf numFmtId="0" fontId="26" fillId="3" borderId="21" xfId="6" applyFont="1" applyFill="1" applyBorder="1" applyAlignment="1" applyProtection="1">
      <alignment horizontal="center" vertical="center"/>
    </xf>
    <xf numFmtId="0" fontId="18" fillId="0" borderId="65" xfId="6" applyFont="1" applyFill="1" applyBorder="1" applyAlignment="1" applyProtection="1">
      <alignment horizontal="center" vertical="top"/>
    </xf>
    <xf numFmtId="9" fontId="28" fillId="8" borderId="0" xfId="6" applyNumberFormat="1" applyFont="1" applyFill="1" applyBorder="1" applyAlignment="1" applyProtection="1">
      <alignment vertical="top" wrapText="1"/>
    </xf>
    <xf numFmtId="9" fontId="28" fillId="8" borderId="0" xfId="6" applyNumberFormat="1" applyFont="1" applyFill="1" applyBorder="1" applyAlignment="1" applyProtection="1">
      <alignment horizontal="left" vertical="top" wrapText="1"/>
    </xf>
    <xf numFmtId="0" fontId="18" fillId="0" borderId="15" xfId="6" applyFont="1" applyFill="1" applyBorder="1" applyAlignment="1" applyProtection="1">
      <alignment horizontal="center" vertical="top"/>
    </xf>
    <xf numFmtId="0" fontId="62" fillId="2" borderId="0" xfId="8" applyFont="1" applyFill="1" applyBorder="1" applyAlignment="1" applyProtection="1">
      <alignment vertical="center"/>
    </xf>
    <xf numFmtId="0" fontId="62" fillId="2" borderId="0" xfId="8" applyFont="1" applyFill="1" applyBorder="1" applyAlignment="1" applyProtection="1">
      <alignment horizontal="right" vertical="center"/>
    </xf>
    <xf numFmtId="0" fontId="52" fillId="2" borderId="0" xfId="16" applyFont="1" applyFill="1" applyAlignment="1" applyProtection="1">
      <alignment horizontal="left" vertical="top"/>
    </xf>
    <xf numFmtId="0" fontId="63" fillId="8" borderId="0" xfId="16" applyFont="1" applyFill="1" applyAlignment="1" applyProtection="1">
      <alignment horizontal="left" vertical="top"/>
    </xf>
    <xf numFmtId="0" fontId="3" fillId="8" borderId="0" xfId="16" applyFont="1" applyFill="1" applyAlignment="1" applyProtection="1">
      <alignment horizontal="left" vertical="top"/>
    </xf>
    <xf numFmtId="0" fontId="52" fillId="8" borderId="0" xfId="16" applyFont="1" applyFill="1" applyAlignment="1" applyProtection="1">
      <alignment horizontal="left" vertical="top"/>
    </xf>
    <xf numFmtId="0" fontId="37" fillId="3" borderId="96" xfId="8" applyFont="1" applyFill="1" applyBorder="1" applyAlignment="1" applyProtection="1">
      <alignment horizontal="center" vertical="center" wrapText="1"/>
    </xf>
    <xf numFmtId="0" fontId="37" fillId="3" borderId="97" xfId="8" applyFont="1" applyFill="1" applyBorder="1" applyAlignment="1" applyProtection="1">
      <alignment horizontal="center" vertical="center" wrapText="1"/>
    </xf>
    <xf numFmtId="0" fontId="37" fillId="3" borderId="98" xfId="8" applyFont="1" applyFill="1" applyBorder="1" applyAlignment="1" applyProtection="1">
      <alignment horizontal="center" vertical="center" wrapText="1"/>
    </xf>
    <xf numFmtId="0" fontId="37" fillId="3" borderId="99" xfId="8" applyFont="1" applyFill="1" applyBorder="1" applyAlignment="1" applyProtection="1">
      <alignment horizontal="center" vertical="center" wrapText="1"/>
    </xf>
    <xf numFmtId="0" fontId="37" fillId="3" borderId="100" xfId="8" applyFont="1" applyFill="1" applyBorder="1" applyAlignment="1" applyProtection="1">
      <alignment horizontal="center" vertical="center" wrapText="1"/>
    </xf>
    <xf numFmtId="0" fontId="37" fillId="3" borderId="101" xfId="8" applyFont="1" applyFill="1" applyBorder="1" applyAlignment="1" applyProtection="1">
      <alignment horizontal="center" vertical="center" wrapText="1"/>
    </xf>
    <xf numFmtId="0" fontId="37" fillId="3" borderId="29" xfId="8" applyFont="1" applyFill="1" applyBorder="1" applyAlignment="1" applyProtection="1">
      <alignment horizontal="center" vertical="center" wrapText="1"/>
    </xf>
    <xf numFmtId="0" fontId="3" fillId="8" borderId="0" xfId="16" applyFont="1" applyFill="1" applyAlignment="1" applyProtection="1">
      <alignment vertical="top"/>
    </xf>
    <xf numFmtId="0" fontId="52" fillId="8" borderId="0" xfId="16" applyFont="1" applyFill="1" applyBorder="1" applyAlignment="1" applyProtection="1">
      <alignment horizontal="left" vertical="top"/>
    </xf>
    <xf numFmtId="0" fontId="37" fillId="8" borderId="0" xfId="6" applyFont="1" applyFill="1" applyBorder="1" applyAlignment="1" applyProtection="1">
      <alignment horizontal="left" vertical="center"/>
    </xf>
    <xf numFmtId="0" fontId="3" fillId="8" borderId="0" xfId="16" applyFont="1" applyFill="1" applyAlignment="1" applyProtection="1">
      <alignment horizontal="center" vertical="top"/>
    </xf>
    <xf numFmtId="0" fontId="2" fillId="8" borderId="0" xfId="3" applyFill="1" applyBorder="1" applyProtection="1"/>
    <xf numFmtId="168" fontId="22" fillId="16" borderId="32" xfId="17" applyNumberFormat="1" applyFont="1" applyFill="1" applyBorder="1" applyAlignment="1" applyProtection="1">
      <alignment vertical="center"/>
    </xf>
    <xf numFmtId="168" fontId="22" fillId="6" borderId="46" xfId="17" applyNumberFormat="1" applyFont="1" applyFill="1" applyBorder="1" applyAlignment="1" applyProtection="1">
      <alignment vertical="center"/>
    </xf>
    <xf numFmtId="168" fontId="22" fillId="16" borderId="55" xfId="17" applyNumberFormat="1" applyFont="1" applyFill="1" applyBorder="1" applyAlignment="1" applyProtection="1">
      <alignment vertical="center"/>
    </xf>
    <xf numFmtId="168" fontId="22" fillId="6" borderId="32" xfId="17" applyNumberFormat="1" applyFont="1" applyFill="1" applyBorder="1" applyAlignment="1" applyProtection="1">
      <alignment vertical="center"/>
    </xf>
    <xf numFmtId="168" fontId="22" fillId="6" borderId="11" xfId="17" applyNumberFormat="1" applyFont="1" applyFill="1" applyBorder="1" applyAlignment="1" applyProtection="1">
      <alignment vertical="center"/>
    </xf>
    <xf numFmtId="168" fontId="22" fillId="16" borderId="10" xfId="17" applyNumberFormat="1" applyFont="1" applyFill="1" applyBorder="1" applyAlignment="1" applyProtection="1">
      <alignment vertical="center"/>
    </xf>
    <xf numFmtId="168" fontId="39" fillId="16" borderId="10" xfId="17" applyNumberFormat="1" applyFont="1" applyFill="1" applyBorder="1" applyAlignment="1" applyProtection="1">
      <alignment vertical="center"/>
    </xf>
    <xf numFmtId="168" fontId="39" fillId="16" borderId="55" xfId="17" applyNumberFormat="1" applyFont="1" applyFill="1" applyBorder="1" applyAlignment="1" applyProtection="1">
      <alignment vertical="center"/>
    </xf>
    <xf numFmtId="168" fontId="22" fillId="17" borderId="10" xfId="17" applyNumberFormat="1" applyFont="1" applyFill="1" applyBorder="1" applyAlignment="1" applyProtection="1">
      <alignment horizontal="center" vertical="center"/>
    </xf>
    <xf numFmtId="168" fontId="22" fillId="17" borderId="32" xfId="17" applyNumberFormat="1" applyFont="1" applyFill="1" applyBorder="1" applyAlignment="1" applyProtection="1">
      <alignment horizontal="center" vertical="center"/>
    </xf>
    <xf numFmtId="168" fontId="22" fillId="8" borderId="11" xfId="17" applyNumberFormat="1" applyFont="1" applyFill="1" applyBorder="1" applyAlignment="1" applyProtection="1">
      <alignment horizontal="center" vertical="center"/>
    </xf>
    <xf numFmtId="168" fontId="22" fillId="17" borderId="55" xfId="17" applyNumberFormat="1" applyFont="1" applyFill="1" applyBorder="1" applyAlignment="1" applyProtection="1">
      <alignment horizontal="center" vertical="center"/>
    </xf>
    <xf numFmtId="168" fontId="22" fillId="17" borderId="45" xfId="17" applyNumberFormat="1" applyFont="1" applyFill="1" applyBorder="1" applyAlignment="1" applyProtection="1">
      <alignment horizontal="center" vertical="center"/>
    </xf>
    <xf numFmtId="168" fontId="22" fillId="8" borderId="32" xfId="17" applyNumberFormat="1" applyFont="1" applyFill="1" applyBorder="1" applyAlignment="1" applyProtection="1">
      <alignment horizontal="center" vertical="center"/>
    </xf>
    <xf numFmtId="168" fontId="22" fillId="16" borderId="33" xfId="17" applyNumberFormat="1" applyFont="1" applyFill="1" applyBorder="1" applyAlignment="1" applyProtection="1">
      <alignment vertical="center"/>
    </xf>
    <xf numFmtId="168" fontId="22" fillId="6" borderId="23" xfId="17" applyNumberFormat="1" applyFont="1" applyFill="1" applyBorder="1" applyAlignment="1" applyProtection="1">
      <alignment vertical="center"/>
    </xf>
    <xf numFmtId="168" fontId="22" fillId="16" borderId="21" xfId="17" applyNumberFormat="1" applyFont="1" applyFill="1" applyBorder="1" applyAlignment="1" applyProtection="1">
      <alignment vertical="center"/>
    </xf>
    <xf numFmtId="168" fontId="22" fillId="6" borderId="33" xfId="17" applyNumberFormat="1" applyFont="1" applyFill="1" applyBorder="1" applyAlignment="1" applyProtection="1">
      <alignment vertical="center"/>
    </xf>
    <xf numFmtId="168" fontId="22" fillId="6" borderId="14" xfId="17" applyNumberFormat="1" applyFont="1" applyFill="1" applyBorder="1" applyAlignment="1" applyProtection="1">
      <alignment vertical="center"/>
    </xf>
    <xf numFmtId="168" fontId="22" fillId="16" borderId="13" xfId="17" applyNumberFormat="1" applyFont="1" applyFill="1" applyBorder="1" applyAlignment="1" applyProtection="1">
      <alignment vertical="center"/>
    </xf>
    <xf numFmtId="168" fontId="39" fillId="16" borderId="13" xfId="17" applyNumberFormat="1" applyFont="1" applyFill="1" applyBorder="1" applyAlignment="1" applyProtection="1">
      <alignment vertical="center"/>
    </xf>
    <xf numFmtId="168" fontId="39" fillId="16" borderId="21" xfId="17" applyNumberFormat="1" applyFont="1" applyFill="1" applyBorder="1" applyAlignment="1" applyProtection="1">
      <alignment vertical="center"/>
    </xf>
    <xf numFmtId="168" fontId="22" fillId="17" borderId="13" xfId="17" applyNumberFormat="1" applyFont="1" applyFill="1" applyBorder="1" applyAlignment="1" applyProtection="1">
      <alignment horizontal="center" vertical="center"/>
    </xf>
    <xf numFmtId="168" fontId="22" fillId="17" borderId="33" xfId="17" applyNumberFormat="1" applyFont="1" applyFill="1" applyBorder="1" applyAlignment="1" applyProtection="1">
      <alignment horizontal="center" vertical="center"/>
    </xf>
    <xf numFmtId="168" fontId="22" fillId="8" borderId="14" xfId="17" applyNumberFormat="1" applyFont="1" applyFill="1" applyBorder="1" applyAlignment="1" applyProtection="1">
      <alignment horizontal="center" vertical="center"/>
    </xf>
    <xf numFmtId="168" fontId="22" fillId="17" borderId="21" xfId="17" applyNumberFormat="1" applyFont="1" applyFill="1" applyBorder="1" applyAlignment="1" applyProtection="1">
      <alignment horizontal="center" vertical="center"/>
    </xf>
    <xf numFmtId="168" fontId="22" fillId="17" borderId="22" xfId="17" applyNumberFormat="1" applyFont="1" applyFill="1" applyBorder="1" applyAlignment="1" applyProtection="1">
      <alignment horizontal="center" vertical="center"/>
    </xf>
    <xf numFmtId="168" fontId="36" fillId="8" borderId="33" xfId="16" applyNumberFormat="1" applyFont="1" applyFill="1" applyBorder="1" applyAlignment="1" applyProtection="1">
      <alignment horizontal="left" vertical="top"/>
    </xf>
    <xf numFmtId="168" fontId="36" fillId="8" borderId="50" xfId="16" applyNumberFormat="1" applyFont="1" applyFill="1" applyBorder="1" applyAlignment="1" applyProtection="1">
      <alignment horizontal="left" vertical="top"/>
    </xf>
    <xf numFmtId="168" fontId="36" fillId="8" borderId="22" xfId="16" applyNumberFormat="1" applyFont="1" applyFill="1" applyBorder="1" applyAlignment="1" applyProtection="1">
      <alignment horizontal="left" vertical="top"/>
    </xf>
    <xf numFmtId="168" fontId="36" fillId="8" borderId="33" xfId="16" applyNumberFormat="1" applyFont="1" applyFill="1" applyBorder="1" applyAlignment="1" applyProtection="1">
      <alignment horizontal="center" vertical="top"/>
    </xf>
    <xf numFmtId="168" fontId="36" fillId="8" borderId="22" xfId="16" applyNumberFormat="1" applyFont="1" applyFill="1" applyBorder="1" applyAlignment="1" applyProtection="1">
      <alignment horizontal="center" vertical="top"/>
    </xf>
    <xf numFmtId="168" fontId="22" fillId="6" borderId="16" xfId="17" applyNumberFormat="1" applyFont="1" applyFill="1" applyBorder="1" applyAlignment="1" applyProtection="1">
      <alignment vertical="center"/>
    </xf>
    <xf numFmtId="168" fontId="22" fillId="6" borderId="52" xfId="17" applyNumberFormat="1" applyFont="1" applyFill="1" applyBorder="1" applyAlignment="1" applyProtection="1">
      <alignment vertical="center"/>
    </xf>
    <xf numFmtId="168" fontId="22" fillId="6" borderId="17" xfId="17" applyNumberFormat="1" applyFont="1" applyFill="1" applyBorder="1" applyAlignment="1" applyProtection="1">
      <alignment vertical="center"/>
    </xf>
    <xf numFmtId="168" fontId="22" fillId="6" borderId="34" xfId="17" applyNumberFormat="1" applyFont="1" applyFill="1" applyBorder="1" applyAlignment="1" applyProtection="1">
      <alignment vertical="center"/>
    </xf>
    <xf numFmtId="0" fontId="0" fillId="8" borderId="0" xfId="0" applyFont="1" applyFill="1" applyBorder="1" applyAlignment="1" applyProtection="1">
      <alignment vertical="top"/>
    </xf>
    <xf numFmtId="168" fontId="22" fillId="8" borderId="52" xfId="17" applyNumberFormat="1" applyFont="1" applyFill="1" applyBorder="1" applyAlignment="1" applyProtection="1">
      <alignment horizontal="center" vertical="center"/>
    </xf>
    <xf numFmtId="168" fontId="22" fillId="8" borderId="17" xfId="17" applyNumberFormat="1" applyFont="1" applyFill="1" applyBorder="1" applyAlignment="1" applyProtection="1">
      <alignment horizontal="center" vertical="center"/>
    </xf>
    <xf numFmtId="0" fontId="64" fillId="8" borderId="0" xfId="8" applyFont="1" applyFill="1" applyBorder="1" applyAlignment="1" applyProtection="1">
      <alignment horizontal="center" vertical="center"/>
    </xf>
    <xf numFmtId="0" fontId="63" fillId="8" borderId="0" xfId="8" applyFont="1" applyFill="1" applyBorder="1" applyAlignment="1" applyProtection="1">
      <alignment vertical="center"/>
    </xf>
    <xf numFmtId="0" fontId="65" fillId="8" borderId="0" xfId="8" applyFont="1" applyFill="1" applyBorder="1" applyAlignment="1" applyProtection="1">
      <alignment vertical="center"/>
    </xf>
    <xf numFmtId="0" fontId="65" fillId="8" borderId="0" xfId="8" applyFont="1" applyFill="1" applyBorder="1" applyAlignment="1" applyProtection="1">
      <alignment horizontal="center" vertical="center"/>
    </xf>
    <xf numFmtId="168" fontId="66" fillId="8" borderId="0" xfId="17" applyNumberFormat="1" applyFont="1" applyFill="1" applyBorder="1" applyAlignment="1" applyProtection="1">
      <alignment vertical="center"/>
    </xf>
    <xf numFmtId="0" fontId="53" fillId="8" borderId="0" xfId="16" applyFont="1" applyFill="1" applyBorder="1" applyAlignment="1" applyProtection="1">
      <alignment horizontal="left" vertical="top"/>
    </xf>
    <xf numFmtId="168" fontId="64" fillId="8" borderId="0" xfId="8" applyNumberFormat="1" applyFont="1" applyFill="1" applyBorder="1" applyAlignment="1" applyProtection="1">
      <alignment vertical="center"/>
    </xf>
    <xf numFmtId="0" fontId="41" fillId="8" borderId="0" xfId="0" applyFont="1" applyFill="1" applyBorder="1" applyAlignment="1" applyProtection="1">
      <alignment vertical="top"/>
    </xf>
    <xf numFmtId="168" fontId="66" fillId="8" borderId="0" xfId="17" applyNumberFormat="1" applyFont="1" applyFill="1" applyBorder="1" applyAlignment="1" applyProtection="1">
      <alignment horizontal="center" vertical="center"/>
    </xf>
    <xf numFmtId="168" fontId="22" fillId="6" borderId="88" xfId="17" applyNumberFormat="1" applyFont="1" applyFill="1" applyBorder="1" applyAlignment="1" applyProtection="1">
      <alignment vertical="center"/>
    </xf>
    <xf numFmtId="0" fontId="53" fillId="8" borderId="0" xfId="16" applyFont="1" applyFill="1" applyAlignment="1" applyProtection="1">
      <alignment horizontal="left" vertical="top"/>
    </xf>
    <xf numFmtId="168" fontId="22" fillId="16" borderId="9" xfId="17" applyNumberFormat="1" applyFont="1" applyFill="1" applyBorder="1" applyAlignment="1" applyProtection="1">
      <alignment vertical="center"/>
    </xf>
    <xf numFmtId="168" fontId="39" fillId="16" borderId="9" xfId="17" applyNumberFormat="1" applyFont="1" applyFill="1" applyBorder="1" applyAlignment="1" applyProtection="1">
      <alignment vertical="center"/>
    </xf>
    <xf numFmtId="168" fontId="22" fillId="17" borderId="9" xfId="17" applyNumberFormat="1" applyFont="1" applyFill="1" applyBorder="1" applyAlignment="1" applyProtection="1">
      <alignment horizontal="center" vertical="center"/>
    </xf>
    <xf numFmtId="168" fontId="22" fillId="8" borderId="70" xfId="17" applyNumberFormat="1" applyFont="1" applyFill="1" applyBorder="1" applyAlignment="1" applyProtection="1">
      <alignment vertical="center"/>
    </xf>
    <xf numFmtId="168" fontId="22" fillId="8" borderId="50" xfId="17" applyNumberFormat="1" applyFont="1" applyFill="1" applyBorder="1" applyAlignment="1" applyProtection="1">
      <alignment vertical="center"/>
    </xf>
    <xf numFmtId="168" fontId="22" fillId="8" borderId="51" xfId="17" applyNumberFormat="1" applyFont="1" applyFill="1" applyBorder="1" applyAlignment="1" applyProtection="1">
      <alignment vertical="center"/>
    </xf>
    <xf numFmtId="168" fontId="22" fillId="5" borderId="13" xfId="17" applyNumberFormat="1" applyFont="1" applyFill="1" applyBorder="1" applyAlignment="1" applyProtection="1">
      <alignment vertical="center"/>
    </xf>
    <xf numFmtId="168" fontId="22" fillId="16" borderId="12" xfId="17" applyNumberFormat="1" applyFont="1" applyFill="1" applyBorder="1" applyAlignment="1" applyProtection="1">
      <alignment vertical="center"/>
    </xf>
    <xf numFmtId="168" fontId="39" fillId="16" borderId="12" xfId="17" applyNumberFormat="1" applyFont="1" applyFill="1" applyBorder="1" applyAlignment="1" applyProtection="1">
      <alignment vertical="center"/>
    </xf>
    <xf numFmtId="168" fontId="22" fillId="17" borderId="12" xfId="17" applyNumberFormat="1" applyFont="1" applyFill="1" applyBorder="1" applyAlignment="1" applyProtection="1">
      <alignment horizontal="center" vertical="center"/>
    </xf>
    <xf numFmtId="168" fontId="22" fillId="8" borderId="47" xfId="17" applyNumberFormat="1" applyFont="1" applyFill="1" applyBorder="1" applyAlignment="1" applyProtection="1">
      <alignment vertical="center"/>
    </xf>
    <xf numFmtId="168" fontId="22" fillId="8" borderId="48" xfId="17" applyNumberFormat="1" applyFont="1" applyFill="1" applyBorder="1" applyAlignment="1" applyProtection="1">
      <alignment vertical="center"/>
    </xf>
    <xf numFmtId="168" fontId="22" fillId="8" borderId="22" xfId="17" applyNumberFormat="1" applyFont="1" applyFill="1" applyBorder="1" applyAlignment="1" applyProtection="1">
      <alignment vertical="center"/>
    </xf>
    <xf numFmtId="168" fontId="22" fillId="8" borderId="23" xfId="17" applyNumberFormat="1" applyFont="1" applyFill="1" applyBorder="1" applyAlignment="1" applyProtection="1">
      <alignment vertical="center"/>
    </xf>
    <xf numFmtId="168" fontId="22" fillId="6" borderId="13" xfId="17" applyNumberFormat="1" applyFont="1" applyFill="1" applyBorder="1" applyAlignment="1" applyProtection="1">
      <alignment vertical="center"/>
    </xf>
    <xf numFmtId="168" fontId="22" fillId="6" borderId="35" xfId="17" applyNumberFormat="1" applyFont="1" applyFill="1" applyBorder="1" applyAlignment="1" applyProtection="1">
      <alignment vertical="center"/>
    </xf>
    <xf numFmtId="168" fontId="22" fillId="8" borderId="22" xfId="17" applyNumberFormat="1" applyFont="1" applyFill="1" applyBorder="1" applyAlignment="1" applyProtection="1">
      <alignment horizontal="center" vertical="center"/>
    </xf>
    <xf numFmtId="168" fontId="22" fillId="16" borderId="34" xfId="17" applyNumberFormat="1" applyFont="1" applyFill="1" applyBorder="1" applyAlignment="1" applyProtection="1">
      <alignment vertical="center"/>
    </xf>
    <xf numFmtId="168" fontId="22" fillId="6" borderId="53" xfId="17" applyNumberFormat="1" applyFont="1" applyFill="1" applyBorder="1" applyAlignment="1" applyProtection="1">
      <alignment vertical="center"/>
    </xf>
    <xf numFmtId="168" fontId="22" fillId="16" borderId="15" xfId="17" applyNumberFormat="1" applyFont="1" applyFill="1" applyBorder="1" applyAlignment="1" applyProtection="1">
      <alignment vertical="center"/>
    </xf>
    <xf numFmtId="168" fontId="22" fillId="16" borderId="16" xfId="17" applyNumberFormat="1" applyFont="1" applyFill="1" applyBorder="1" applyAlignment="1" applyProtection="1">
      <alignment vertical="center"/>
    </xf>
    <xf numFmtId="168" fontId="39" fillId="16" borderId="16" xfId="17" applyNumberFormat="1" applyFont="1" applyFill="1" applyBorder="1" applyAlignment="1" applyProtection="1">
      <alignment vertical="center"/>
    </xf>
    <xf numFmtId="168" fontId="39" fillId="5" borderId="16" xfId="3" applyNumberFormat="1" applyFont="1" applyFill="1" applyBorder="1" applyAlignment="1" applyProtection="1">
      <alignment vertical="center"/>
    </xf>
    <xf numFmtId="168" fontId="39" fillId="16" borderId="15" xfId="17" applyNumberFormat="1" applyFont="1" applyFill="1" applyBorder="1" applyAlignment="1" applyProtection="1">
      <alignment vertical="center"/>
    </xf>
    <xf numFmtId="168" fontId="22" fillId="17" borderId="16" xfId="17" applyNumberFormat="1" applyFont="1" applyFill="1" applyBorder="1" applyAlignment="1" applyProtection="1">
      <alignment horizontal="center" vertical="center"/>
    </xf>
    <xf numFmtId="168" fontId="22" fillId="17" borderId="52" xfId="17" applyNumberFormat="1" applyFont="1" applyFill="1" applyBorder="1" applyAlignment="1" applyProtection="1">
      <alignment horizontal="center" vertical="center"/>
    </xf>
    <xf numFmtId="168" fontId="22" fillId="17" borderId="15" xfId="17" applyNumberFormat="1" applyFont="1" applyFill="1" applyBorder="1" applyAlignment="1" applyProtection="1">
      <alignment horizontal="center" vertical="center"/>
    </xf>
    <xf numFmtId="168" fontId="22" fillId="17" borderId="34" xfId="17" applyNumberFormat="1" applyFont="1" applyFill="1" applyBorder="1" applyAlignment="1" applyProtection="1">
      <alignment horizontal="center" vertical="center"/>
    </xf>
    <xf numFmtId="0" fontId="21" fillId="8" borderId="0" xfId="16" applyFont="1" applyFill="1" applyAlignment="1" applyProtection="1">
      <alignment horizontal="left" vertical="top" wrapText="1"/>
    </xf>
    <xf numFmtId="168" fontId="3" fillId="8" borderId="0" xfId="16" applyNumberFormat="1" applyFont="1" applyFill="1" applyAlignment="1" applyProtection="1">
      <alignment horizontal="left" vertical="top"/>
    </xf>
    <xf numFmtId="0" fontId="57" fillId="8" borderId="0" xfId="16" applyFont="1" applyFill="1" applyAlignment="1" applyProtection="1">
      <alignment horizontal="left" vertical="top"/>
    </xf>
    <xf numFmtId="0" fontId="37" fillId="3" borderId="18" xfId="8" applyFont="1" applyFill="1" applyBorder="1" applyAlignment="1" applyProtection="1">
      <alignment horizontal="center" vertical="center"/>
    </xf>
    <xf numFmtId="168" fontId="52" fillId="8" borderId="0" xfId="16" applyNumberFormat="1" applyFont="1" applyFill="1" applyAlignment="1" applyProtection="1">
      <alignment horizontal="left" vertical="top"/>
    </xf>
    <xf numFmtId="0" fontId="52" fillId="8" borderId="0" xfId="16" applyFont="1" applyFill="1" applyAlignment="1" applyProtection="1">
      <alignment horizontal="center" vertical="top"/>
    </xf>
    <xf numFmtId="0" fontId="38" fillId="8" borderId="25" xfId="8" applyFont="1" applyFill="1" applyBorder="1" applyAlignment="1" applyProtection="1">
      <alignment horizontal="center" vertical="center"/>
    </xf>
    <xf numFmtId="168" fontId="22" fillId="16" borderId="26" xfId="17" applyNumberFormat="1" applyFont="1" applyFill="1" applyBorder="1" applyAlignment="1" applyProtection="1">
      <alignment vertical="center"/>
    </xf>
    <xf numFmtId="168" fontId="22" fillId="5" borderId="25" xfId="3" applyNumberFormat="1" applyFont="1" applyFill="1" applyBorder="1" applyAlignment="1" applyProtection="1">
      <alignment vertical="center"/>
    </xf>
    <xf numFmtId="168" fontId="22" fillId="6" borderId="20" xfId="17" applyNumberFormat="1" applyFont="1" applyFill="1" applyBorder="1" applyAlignment="1" applyProtection="1">
      <alignment vertical="center"/>
    </xf>
    <xf numFmtId="168" fontId="22" fillId="16" borderId="27" xfId="17" applyNumberFormat="1" applyFont="1" applyFill="1" applyBorder="1" applyAlignment="1" applyProtection="1">
      <alignment vertical="center"/>
    </xf>
    <xf numFmtId="168" fontId="22" fillId="6" borderId="26" xfId="17" applyNumberFormat="1" applyFont="1" applyFill="1" applyBorder="1" applyAlignment="1" applyProtection="1">
      <alignment vertical="center"/>
    </xf>
    <xf numFmtId="168" fontId="22" fillId="6" borderId="28" xfId="17" applyNumberFormat="1" applyFont="1" applyFill="1" applyBorder="1" applyAlignment="1" applyProtection="1">
      <alignment vertical="center"/>
    </xf>
    <xf numFmtId="168" fontId="22" fillId="16" borderId="25" xfId="17" applyNumberFormat="1" applyFont="1" applyFill="1" applyBorder="1" applyAlignment="1" applyProtection="1">
      <alignment vertical="center"/>
    </xf>
    <xf numFmtId="168" fontId="22" fillId="5" borderId="25" xfId="17" applyNumberFormat="1" applyFont="1" applyFill="1" applyBorder="1" applyAlignment="1" applyProtection="1">
      <alignment vertical="center"/>
    </xf>
    <xf numFmtId="168" fontId="39" fillId="16" borderId="25" xfId="17" applyNumberFormat="1" applyFont="1" applyFill="1" applyBorder="1" applyAlignment="1" applyProtection="1">
      <alignment vertical="center"/>
    </xf>
    <xf numFmtId="168" fontId="39" fillId="5" borderId="25" xfId="17" applyNumberFormat="1" applyFont="1" applyFill="1" applyBorder="1" applyAlignment="1" applyProtection="1">
      <alignment vertical="center"/>
    </xf>
    <xf numFmtId="168" fontId="39" fillId="16" borderId="26" xfId="17" applyNumberFormat="1" applyFont="1" applyFill="1" applyBorder="1" applyAlignment="1" applyProtection="1">
      <alignment vertical="center"/>
    </xf>
    <xf numFmtId="168" fontId="39" fillId="16" borderId="27" xfId="17" applyNumberFormat="1" applyFont="1" applyFill="1" applyBorder="1" applyAlignment="1" applyProtection="1">
      <alignment vertical="center"/>
    </xf>
    <xf numFmtId="0" fontId="57" fillId="8" borderId="27" xfId="16" applyFont="1" applyFill="1" applyBorder="1" applyAlignment="1" applyProtection="1">
      <alignment horizontal="left" vertical="top"/>
    </xf>
    <xf numFmtId="0" fontId="57" fillId="8" borderId="28" xfId="16" applyFont="1" applyFill="1" applyBorder="1" applyAlignment="1" applyProtection="1">
      <alignment horizontal="left" vertical="top"/>
    </xf>
    <xf numFmtId="170" fontId="22" fillId="17" borderId="25" xfId="17" applyNumberFormat="1" applyFont="1" applyFill="1" applyBorder="1" applyAlignment="1" applyProtection="1">
      <alignment horizontal="center" vertical="center"/>
    </xf>
    <xf numFmtId="170" fontId="22" fillId="8" borderId="25" xfId="17" applyNumberFormat="1" applyFont="1" applyFill="1" applyBorder="1" applyAlignment="1" applyProtection="1">
      <alignment horizontal="center" vertical="center"/>
    </xf>
    <xf numFmtId="170" fontId="22" fillId="17" borderId="26" xfId="17" applyNumberFormat="1" applyFont="1" applyFill="1" applyBorder="1" applyAlignment="1" applyProtection="1">
      <alignment horizontal="center" vertical="center"/>
    </xf>
    <xf numFmtId="170" fontId="22" fillId="8" borderId="28" xfId="17" applyNumberFormat="1" applyFont="1" applyFill="1" applyBorder="1" applyAlignment="1" applyProtection="1">
      <alignment horizontal="center" vertical="center"/>
    </xf>
    <xf numFmtId="170" fontId="22" fillId="17" borderId="27" xfId="17" applyNumberFormat="1" applyFont="1" applyFill="1" applyBorder="1" applyAlignment="1" applyProtection="1">
      <alignment horizontal="center" vertical="center"/>
    </xf>
    <xf numFmtId="170" fontId="22" fillId="8" borderId="26" xfId="17" applyNumberFormat="1" applyFont="1" applyFill="1" applyBorder="1" applyAlignment="1" applyProtection="1">
      <alignment horizontal="center" vertical="center"/>
    </xf>
    <xf numFmtId="0" fontId="37" fillId="3" borderId="102" xfId="8" applyFont="1" applyFill="1" applyBorder="1" applyAlignment="1" applyProtection="1">
      <alignment horizontal="center" vertical="center" wrapText="1"/>
    </xf>
    <xf numFmtId="0" fontId="3" fillId="8" borderId="0" xfId="16" applyFont="1" applyFill="1" applyAlignment="1" applyProtection="1">
      <alignment horizontal="right" vertical="top"/>
    </xf>
    <xf numFmtId="0" fontId="52" fillId="8" borderId="0" xfId="16" applyFont="1" applyFill="1" applyAlignment="1" applyProtection="1">
      <alignment horizontal="right" vertical="top"/>
    </xf>
    <xf numFmtId="0" fontId="57" fillId="8" borderId="0" xfId="16" applyFont="1" applyFill="1" applyAlignment="1" applyProtection="1">
      <alignment horizontal="right" vertical="top"/>
    </xf>
    <xf numFmtId="0" fontId="57" fillId="8" borderId="9" xfId="16" applyFont="1" applyFill="1" applyBorder="1" applyAlignment="1" applyProtection="1">
      <alignment horizontal="left" vertical="top"/>
    </xf>
    <xf numFmtId="0" fontId="57" fillId="8" borderId="11" xfId="16" applyFont="1" applyFill="1" applyBorder="1" applyAlignment="1" applyProtection="1">
      <alignment horizontal="left" vertical="top"/>
    </xf>
    <xf numFmtId="0" fontId="36" fillId="0" borderId="76" xfId="8" applyFont="1" applyBorder="1" applyAlignment="1" applyProtection="1">
      <alignment horizontal="center" vertical="center"/>
    </xf>
    <xf numFmtId="0" fontId="3" fillId="0" borderId="75" xfId="8" applyFont="1" applyBorder="1" applyAlignment="1" applyProtection="1">
      <alignment vertical="center"/>
    </xf>
    <xf numFmtId="0" fontId="38" fillId="8" borderId="75" xfId="8" applyFont="1" applyFill="1" applyBorder="1" applyAlignment="1" applyProtection="1">
      <alignment horizontal="center" vertical="center"/>
    </xf>
    <xf numFmtId="0" fontId="38" fillId="0" borderId="75" xfId="8" applyFont="1" applyBorder="1" applyAlignment="1" applyProtection="1">
      <alignment horizontal="center" vertical="center"/>
    </xf>
    <xf numFmtId="0" fontId="38" fillId="0" borderId="41" xfId="8" applyFont="1" applyBorder="1" applyAlignment="1" applyProtection="1">
      <alignment horizontal="center" vertical="center"/>
    </xf>
    <xf numFmtId="168" fontId="22" fillId="16" borderId="29" xfId="17" applyNumberFormat="1" applyFont="1" applyFill="1" applyBorder="1" applyAlignment="1" applyProtection="1">
      <alignment vertical="center"/>
    </xf>
    <xf numFmtId="168" fontId="36" fillId="8" borderId="0" xfId="16" applyNumberFormat="1" applyFont="1" applyFill="1" applyAlignment="1" applyProtection="1">
      <alignment horizontal="left" vertical="top"/>
    </xf>
    <xf numFmtId="168" fontId="57" fillId="8" borderId="0" xfId="16" applyNumberFormat="1" applyFont="1" applyFill="1" applyAlignment="1" applyProtection="1">
      <alignment horizontal="left" vertical="top"/>
    </xf>
    <xf numFmtId="168" fontId="39" fillId="16" borderId="29" xfId="17" applyNumberFormat="1" applyFont="1" applyFill="1" applyBorder="1" applyAlignment="1" applyProtection="1">
      <alignment vertical="center"/>
    </xf>
    <xf numFmtId="0" fontId="57" fillId="8" borderId="12" xfId="16" applyFont="1" applyFill="1" applyBorder="1" applyAlignment="1" applyProtection="1">
      <alignment horizontal="left" vertical="top"/>
    </xf>
    <xf numFmtId="0" fontId="57" fillId="8" borderId="14" xfId="16" applyFont="1" applyFill="1" applyBorder="1" applyAlignment="1" applyProtection="1">
      <alignment horizontal="left" vertical="top"/>
    </xf>
    <xf numFmtId="168" fontId="22" fillId="16" borderId="56" xfId="17" applyNumberFormat="1" applyFont="1" applyFill="1" applyBorder="1" applyAlignment="1" applyProtection="1">
      <alignment vertical="center"/>
    </xf>
    <xf numFmtId="168" fontId="39" fillId="16" borderId="56" xfId="17" applyNumberFormat="1" applyFont="1" applyFill="1" applyBorder="1" applyAlignment="1" applyProtection="1">
      <alignment vertical="center"/>
    </xf>
    <xf numFmtId="168" fontId="22" fillId="6" borderId="56" xfId="17" applyNumberFormat="1" applyFont="1" applyFill="1" applyBorder="1" applyAlignment="1" applyProtection="1">
      <alignment vertical="center"/>
    </xf>
    <xf numFmtId="168" fontId="22" fillId="16" borderId="103" xfId="17" applyNumberFormat="1" applyFont="1" applyFill="1" applyBorder="1" applyAlignment="1" applyProtection="1">
      <alignment vertical="center"/>
    </xf>
    <xf numFmtId="168" fontId="39" fillId="16" borderId="103" xfId="17" applyNumberFormat="1" applyFont="1" applyFill="1" applyBorder="1" applyAlignment="1" applyProtection="1">
      <alignment vertical="center"/>
    </xf>
    <xf numFmtId="168" fontId="22" fillId="6" borderId="87" xfId="17" applyNumberFormat="1" applyFont="1" applyFill="1" applyBorder="1" applyAlignment="1" applyProtection="1">
      <alignment vertical="center"/>
    </xf>
    <xf numFmtId="0" fontId="3" fillId="0" borderId="16" xfId="8" applyFont="1" applyBorder="1" applyAlignment="1" applyProtection="1">
      <alignment vertical="center" wrapText="1"/>
    </xf>
    <xf numFmtId="168" fontId="22" fillId="6" borderId="57" xfId="17" applyNumberFormat="1" applyFont="1" applyFill="1" applyBorder="1" applyAlignment="1" applyProtection="1">
      <alignment vertical="center"/>
    </xf>
    <xf numFmtId="0" fontId="57" fillId="8" borderId="15" xfId="16" applyFont="1" applyFill="1" applyBorder="1" applyAlignment="1" applyProtection="1">
      <alignment horizontal="left" vertical="top"/>
    </xf>
    <xf numFmtId="0" fontId="57" fillId="8" borderId="17" xfId="16" applyFont="1" applyFill="1" applyBorder="1" applyAlignment="1" applyProtection="1">
      <alignment horizontal="left" vertical="top"/>
    </xf>
    <xf numFmtId="0" fontId="3" fillId="0" borderId="75" xfId="8" applyFont="1" applyBorder="1" applyAlignment="1" applyProtection="1">
      <alignment vertical="center" wrapText="1"/>
    </xf>
    <xf numFmtId="168" fontId="22" fillId="16" borderId="54" xfId="17" applyNumberFormat="1" applyFont="1" applyFill="1" applyBorder="1" applyAlignment="1" applyProtection="1">
      <alignment vertical="center"/>
    </xf>
    <xf numFmtId="168" fontId="39" fillId="16" borderId="54" xfId="17" applyNumberFormat="1" applyFont="1" applyFill="1" applyBorder="1" applyAlignment="1" applyProtection="1">
      <alignment vertical="center"/>
    </xf>
    <xf numFmtId="0" fontId="3" fillId="0" borderId="13" xfId="8" applyFont="1" applyBorder="1" applyAlignment="1" applyProtection="1">
      <alignment vertical="center" wrapText="1"/>
    </xf>
    <xf numFmtId="168" fontId="22" fillId="16" borderId="57" xfId="17" applyNumberFormat="1" applyFont="1" applyFill="1" applyBorder="1" applyAlignment="1" applyProtection="1">
      <alignment vertical="center"/>
    </xf>
    <xf numFmtId="0" fontId="3" fillId="0" borderId="0" xfId="8" applyFont="1" applyFill="1" applyBorder="1" applyAlignment="1" applyProtection="1">
      <alignment horizontal="center" vertical="center"/>
    </xf>
    <xf numFmtId="0" fontId="67" fillId="8" borderId="0" xfId="8" applyNumberFormat="1" applyFont="1" applyFill="1" applyBorder="1" applyAlignment="1" applyProtection="1">
      <alignment vertical="center"/>
    </xf>
    <xf numFmtId="0" fontId="26" fillId="3" borderId="47" xfId="6" applyFont="1" applyFill="1" applyBorder="1" applyAlignment="1" applyProtection="1">
      <alignment horizontal="center" vertical="top"/>
    </xf>
    <xf numFmtId="0" fontId="18" fillId="0" borderId="42" xfId="6" applyFont="1" applyFill="1" applyBorder="1" applyAlignment="1" applyProtection="1">
      <alignment horizontal="center" vertical="top"/>
    </xf>
    <xf numFmtId="0" fontId="18" fillId="0" borderId="71" xfId="6" applyFont="1" applyFill="1" applyBorder="1" applyAlignment="1" applyProtection="1">
      <alignment horizontal="center" vertical="top"/>
    </xf>
    <xf numFmtId="0" fontId="36" fillId="8" borderId="4" xfId="10" applyFont="1" applyFill="1" applyBorder="1" applyAlignment="1" applyProtection="1">
      <alignment vertical="center"/>
    </xf>
    <xf numFmtId="0" fontId="36" fillId="8" borderId="0" xfId="10" applyFont="1" applyFill="1" applyBorder="1" applyAlignment="1" applyProtection="1">
      <alignment vertical="center"/>
    </xf>
    <xf numFmtId="0" fontId="26" fillId="0" borderId="65" xfId="6" applyFont="1" applyFill="1" applyBorder="1" applyAlignment="1" applyProtection="1">
      <alignment horizontal="center" vertical="top"/>
    </xf>
    <xf numFmtId="49" fontId="18" fillId="0" borderId="13" xfId="6" applyNumberFormat="1" applyFont="1" applyFill="1" applyBorder="1" applyAlignment="1" applyProtection="1">
      <alignment horizontal="left" vertical="top" wrapText="1"/>
    </xf>
    <xf numFmtId="164" fontId="30" fillId="0" borderId="13" xfId="2" applyFont="1" applyBorder="1" applyAlignment="1">
      <alignment horizontal="left" vertical="top" wrapText="1"/>
    </xf>
    <xf numFmtId="164" fontId="30" fillId="0" borderId="14" xfId="2" applyFont="1" applyBorder="1" applyAlignment="1">
      <alignment horizontal="left" vertical="top" wrapText="1"/>
    </xf>
    <xf numFmtId="49" fontId="18" fillId="0" borderId="16" xfId="6" applyNumberFormat="1" applyFont="1" applyFill="1" applyBorder="1" applyAlignment="1" applyProtection="1">
      <alignment horizontal="left" vertical="top" wrapText="1"/>
    </xf>
    <xf numFmtId="164" fontId="30" fillId="0" borderId="16" xfId="2" applyFont="1" applyBorder="1" applyAlignment="1">
      <alignment horizontal="left" vertical="top" wrapText="1"/>
    </xf>
    <xf numFmtId="164" fontId="30" fillId="0" borderId="17" xfId="2" applyFont="1" applyBorder="1" applyAlignment="1">
      <alignment horizontal="left" vertical="top" wrapText="1"/>
    </xf>
    <xf numFmtId="0" fontId="31" fillId="0" borderId="21" xfId="6" applyNumberFormat="1" applyFont="1" applyFill="1" applyBorder="1" applyAlignment="1" applyProtection="1">
      <alignment horizontal="left" vertical="center"/>
    </xf>
    <xf numFmtId="164" fontId="2" fillId="0" borderId="22" xfId="2" applyBorder="1" applyAlignment="1">
      <alignment horizontal="left" vertical="center"/>
    </xf>
    <xf numFmtId="164" fontId="2" fillId="0" borderId="23" xfId="2" applyBorder="1" applyAlignment="1">
      <alignment horizontal="left" vertical="center"/>
    </xf>
    <xf numFmtId="0" fontId="18" fillId="0" borderId="13" xfId="6" applyNumberFormat="1" applyFont="1" applyFill="1" applyBorder="1" applyAlignment="1" applyProtection="1">
      <alignment horizontal="left" vertical="top" wrapText="1"/>
    </xf>
    <xf numFmtId="49" fontId="32" fillId="0" borderId="13" xfId="6" applyNumberFormat="1" applyFont="1" applyFill="1" applyBorder="1" applyAlignment="1" applyProtection="1">
      <alignment horizontal="left" vertical="top" wrapText="1"/>
    </xf>
    <xf numFmtId="164" fontId="34" fillId="0" borderId="13" xfId="2" applyFont="1" applyBorder="1" applyAlignment="1">
      <alignment horizontal="left" vertical="top" wrapText="1"/>
    </xf>
    <xf numFmtId="164" fontId="34" fillId="0" borderId="14" xfId="2" applyFont="1" applyBorder="1" applyAlignment="1">
      <alignment horizontal="left" vertical="top" wrapText="1"/>
    </xf>
    <xf numFmtId="0" fontId="18" fillId="0" borderId="14" xfId="6" applyNumberFormat="1" applyFont="1" applyFill="1" applyBorder="1" applyAlignment="1" applyProtection="1">
      <alignment horizontal="left" vertical="top" wrapText="1"/>
    </xf>
    <xf numFmtId="0" fontId="26" fillId="0" borderId="13" xfId="6" applyFont="1" applyFill="1" applyBorder="1" applyAlignment="1" applyProtection="1">
      <alignment horizontal="left" vertical="top"/>
    </xf>
    <xf numFmtId="164" fontId="2" fillId="0" borderId="13" xfId="2" applyBorder="1" applyAlignment="1">
      <alignment horizontal="left" vertical="top"/>
    </xf>
    <xf numFmtId="164" fontId="2" fillId="0" borderId="14" xfId="2" applyBorder="1" applyAlignment="1">
      <alignment horizontal="left" vertical="top"/>
    </xf>
    <xf numFmtId="164" fontId="5" fillId="3" borderId="1" xfId="2" applyFont="1" applyFill="1" applyBorder="1" applyAlignment="1" applyProtection="1">
      <alignment horizontal="center" vertical="center" wrapText="1"/>
      <protection locked="0"/>
    </xf>
    <xf numFmtId="164" fontId="5" fillId="3" borderId="2" xfId="2" applyFont="1" applyFill="1" applyBorder="1" applyAlignment="1" applyProtection="1">
      <alignment horizontal="center" vertical="center" wrapText="1"/>
      <protection locked="0"/>
    </xf>
    <xf numFmtId="49" fontId="10" fillId="3" borderId="4" xfId="2" applyNumberFormat="1" applyFont="1" applyFill="1" applyBorder="1" applyAlignment="1" applyProtection="1">
      <alignment horizontal="center" vertical="center" wrapText="1"/>
      <protection locked="0"/>
    </xf>
    <xf numFmtId="49" fontId="12" fillId="3" borderId="0" xfId="2" applyNumberFormat="1" applyFont="1" applyFill="1" applyBorder="1" applyAlignment="1" applyProtection="1">
      <alignment horizontal="center" vertical="center" wrapText="1"/>
      <protection locked="0"/>
    </xf>
    <xf numFmtId="49" fontId="12" fillId="3" borderId="5" xfId="2" applyNumberFormat="1" applyFont="1" applyFill="1" applyBorder="1" applyAlignment="1" applyProtection="1">
      <alignment horizontal="center" vertical="center" wrapText="1"/>
      <protection locked="0"/>
    </xf>
    <xf numFmtId="49" fontId="12" fillId="3" borderId="4" xfId="2" applyNumberFormat="1" applyFont="1" applyFill="1" applyBorder="1" applyAlignment="1" applyProtection="1">
      <alignment horizontal="center" vertical="center" wrapText="1"/>
      <protection locked="0"/>
    </xf>
    <xf numFmtId="0" fontId="29" fillId="3" borderId="18" xfId="8" applyNumberFormat="1" applyFont="1" applyFill="1" applyBorder="1" applyAlignment="1" applyProtection="1">
      <alignment horizontal="left" vertical="center"/>
    </xf>
    <xf numFmtId="164" fontId="2" fillId="0" borderId="19" xfId="2" applyBorder="1" applyAlignment="1">
      <alignment horizontal="left" vertical="center"/>
    </xf>
    <xf numFmtId="164" fontId="2" fillId="0" borderId="20" xfId="2" applyBorder="1" applyAlignment="1">
      <alignment horizontal="left" vertical="center"/>
    </xf>
    <xf numFmtId="0" fontId="18" fillId="0" borderId="10" xfId="6" applyNumberFormat="1" applyFont="1" applyFill="1" applyBorder="1" applyAlignment="1" applyProtection="1">
      <alignment horizontal="left" vertical="top" wrapText="1"/>
    </xf>
    <xf numFmtId="164" fontId="30" fillId="0" borderId="10" xfId="2" applyFont="1" applyBorder="1" applyAlignment="1">
      <alignment horizontal="left" vertical="top" wrapText="1"/>
    </xf>
    <xf numFmtId="164" fontId="30" fillId="0" borderId="11" xfId="2" applyFont="1" applyBorder="1" applyAlignment="1">
      <alignment horizontal="left" vertical="top" wrapText="1"/>
    </xf>
    <xf numFmtId="49" fontId="18" fillId="8" borderId="34" xfId="6" applyNumberFormat="1" applyFont="1" applyFill="1" applyBorder="1" applyAlignment="1" applyProtection="1">
      <alignment horizontal="left" vertical="top" wrapText="1"/>
    </xf>
    <xf numFmtId="49" fontId="18" fillId="8" borderId="52" xfId="6" applyNumberFormat="1" applyFont="1" applyFill="1" applyBorder="1" applyAlignment="1" applyProtection="1">
      <alignment horizontal="left" vertical="top" wrapText="1"/>
    </xf>
    <xf numFmtId="49" fontId="18" fillId="8" borderId="53" xfId="6" applyNumberFormat="1" applyFont="1" applyFill="1" applyBorder="1" applyAlignment="1" applyProtection="1">
      <alignment horizontal="left" vertical="top" wrapText="1"/>
    </xf>
    <xf numFmtId="49" fontId="18" fillId="0" borderId="36" xfId="6" applyNumberFormat="1" applyFont="1" applyFill="1" applyBorder="1" applyAlignment="1" applyProtection="1">
      <alignment horizontal="left" vertical="top" wrapText="1"/>
    </xf>
    <xf numFmtId="49" fontId="18" fillId="0" borderId="50" xfId="6" applyNumberFormat="1" applyFont="1" applyFill="1" applyBorder="1" applyAlignment="1" applyProtection="1">
      <alignment horizontal="left" vertical="top" wrapText="1"/>
    </xf>
    <xf numFmtId="49" fontId="18" fillId="0" borderId="51" xfId="6" applyNumberFormat="1" applyFont="1" applyFill="1" applyBorder="1" applyAlignment="1" applyProtection="1">
      <alignment horizontal="left" vertical="top" wrapText="1"/>
    </xf>
    <xf numFmtId="49" fontId="18" fillId="0" borderId="33" xfId="6" applyNumberFormat="1" applyFont="1" applyFill="1" applyBorder="1" applyAlignment="1" applyProtection="1">
      <alignment horizontal="left" vertical="top" wrapText="1"/>
    </xf>
    <xf numFmtId="49" fontId="18" fillId="0" borderId="22" xfId="6" applyNumberFormat="1" applyFont="1" applyFill="1" applyBorder="1" applyAlignment="1" applyProtection="1">
      <alignment horizontal="left" vertical="top" wrapText="1"/>
    </xf>
    <xf numFmtId="49" fontId="18" fillId="0" borderId="23" xfId="6" applyNumberFormat="1" applyFont="1" applyFill="1" applyBorder="1" applyAlignment="1" applyProtection="1">
      <alignment horizontal="left" vertical="top" wrapText="1"/>
    </xf>
    <xf numFmtId="0" fontId="0" fillId="0" borderId="22" xfId="0" applyBorder="1" applyAlignment="1" applyProtection="1">
      <alignment horizontal="left" vertical="top" wrapText="1"/>
    </xf>
    <xf numFmtId="0" fontId="0" fillId="0" borderId="23" xfId="0" applyBorder="1" applyAlignment="1" applyProtection="1">
      <alignment horizontal="left" vertical="top" wrapText="1"/>
    </xf>
    <xf numFmtId="0" fontId="29" fillId="3" borderId="19" xfId="8" applyNumberFormat="1" applyFont="1" applyFill="1" applyBorder="1" applyAlignment="1" applyProtection="1">
      <alignment horizontal="left" vertical="center"/>
    </xf>
    <xf numFmtId="0" fontId="29" fillId="3" borderId="20" xfId="8" applyNumberFormat="1" applyFont="1" applyFill="1" applyBorder="1" applyAlignment="1" applyProtection="1">
      <alignment horizontal="left" vertical="center"/>
    </xf>
    <xf numFmtId="49" fontId="18" fillId="0" borderId="18" xfId="8" applyNumberFormat="1" applyFont="1" applyFill="1" applyBorder="1" applyAlignment="1" applyProtection="1">
      <alignment horizontal="left" vertical="top" wrapText="1"/>
    </xf>
    <xf numFmtId="49" fontId="18" fillId="0" borderId="19" xfId="8" applyNumberFormat="1" applyFont="1" applyFill="1" applyBorder="1" applyAlignment="1" applyProtection="1">
      <alignment horizontal="left" vertical="top" wrapText="1"/>
    </xf>
    <xf numFmtId="49" fontId="18" fillId="0" borderId="20" xfId="8" applyNumberFormat="1" applyFont="1" applyFill="1" applyBorder="1" applyAlignment="1" applyProtection="1">
      <alignment horizontal="left" vertical="top" wrapText="1"/>
    </xf>
    <xf numFmtId="0" fontId="26" fillId="0" borderId="32" xfId="6" applyFont="1" applyFill="1" applyBorder="1" applyAlignment="1" applyProtection="1">
      <alignment horizontal="left" vertical="top"/>
    </xf>
    <xf numFmtId="0" fontId="26" fillId="0" borderId="45" xfId="6" applyFont="1" applyFill="1" applyBorder="1" applyAlignment="1" applyProtection="1">
      <alignment horizontal="left" vertical="top"/>
    </xf>
    <xf numFmtId="0" fontId="26" fillId="0" borderId="46" xfId="6" applyFont="1" applyFill="1" applyBorder="1" applyAlignment="1" applyProtection="1">
      <alignment horizontal="left" vertical="top"/>
    </xf>
    <xf numFmtId="0" fontId="18" fillId="0" borderId="22" xfId="6" applyNumberFormat="1" applyFont="1" applyFill="1" applyBorder="1" applyAlignment="1" applyProtection="1">
      <alignment horizontal="left" vertical="top" wrapText="1"/>
    </xf>
    <xf numFmtId="0" fontId="18" fillId="0" borderId="23" xfId="6" applyNumberFormat="1" applyFont="1" applyFill="1" applyBorder="1" applyAlignment="1" applyProtection="1">
      <alignment horizontal="left" vertical="top" wrapText="1"/>
    </xf>
    <xf numFmtId="0" fontId="35" fillId="2" borderId="0" xfId="8" applyFont="1" applyFill="1" applyBorder="1" applyAlignment="1" applyProtection="1">
      <alignment horizontal="left" vertical="center"/>
    </xf>
    <xf numFmtId="0" fontId="37" fillId="3" borderId="18" xfId="8" applyFont="1" applyFill="1" applyBorder="1" applyAlignment="1" applyProtection="1">
      <alignment horizontal="left" vertical="center"/>
    </xf>
    <xf numFmtId="0" fontId="37" fillId="3" borderId="24" xfId="8" applyFont="1" applyFill="1" applyBorder="1" applyAlignment="1" applyProtection="1">
      <alignment horizontal="left" vertical="center"/>
    </xf>
    <xf numFmtId="0" fontId="36" fillId="11" borderId="0" xfId="8" applyFont="1" applyFill="1" applyAlignment="1" applyProtection="1">
      <alignment horizontal="center" vertical="center" wrapText="1"/>
    </xf>
    <xf numFmtId="0" fontId="37" fillId="3" borderId="19" xfId="8" applyFont="1" applyFill="1" applyBorder="1" applyAlignment="1" applyProtection="1">
      <alignment horizontal="left" vertical="center"/>
    </xf>
    <xf numFmtId="0" fontId="37" fillId="3" borderId="20" xfId="8" applyFont="1" applyFill="1" applyBorder="1" applyAlignment="1" applyProtection="1">
      <alignment horizontal="left" vertical="center"/>
    </xf>
    <xf numFmtId="0" fontId="38" fillId="3" borderId="18" xfId="8" applyFont="1" applyFill="1" applyBorder="1" applyAlignment="1" applyProtection="1">
      <alignment horizontal="center" vertical="center"/>
    </xf>
    <xf numFmtId="0" fontId="38" fillId="3" borderId="19" xfId="8" applyFont="1" applyFill="1" applyBorder="1" applyAlignment="1" applyProtection="1">
      <alignment horizontal="center" vertical="center"/>
    </xf>
    <xf numFmtId="0" fontId="38" fillId="3" borderId="20" xfId="8" applyFont="1" applyFill="1" applyBorder="1" applyAlignment="1" applyProtection="1">
      <alignment horizontal="center" vertical="center"/>
    </xf>
    <xf numFmtId="0" fontId="18" fillId="0" borderId="13" xfId="6" applyFont="1" applyFill="1" applyBorder="1" applyAlignment="1" applyProtection="1">
      <alignment horizontal="left" vertical="top" wrapText="1"/>
    </xf>
    <xf numFmtId="0" fontId="18" fillId="0" borderId="14" xfId="6" applyFont="1" applyFill="1" applyBorder="1" applyAlignment="1" applyProtection="1">
      <alignment horizontal="left" vertical="top" wrapText="1"/>
    </xf>
    <xf numFmtId="0" fontId="18" fillId="0" borderId="16" xfId="6" applyFont="1" applyFill="1" applyBorder="1" applyAlignment="1" applyProtection="1">
      <alignment horizontal="left" vertical="top" wrapText="1"/>
    </xf>
    <xf numFmtId="0" fontId="18" fillId="0" borderId="17" xfId="6" applyFont="1" applyFill="1" applyBorder="1" applyAlignment="1" applyProtection="1">
      <alignment horizontal="left" vertical="top" wrapText="1"/>
    </xf>
    <xf numFmtId="0" fontId="18" fillId="0" borderId="13" xfId="6" applyFont="1" applyFill="1" applyBorder="1" applyAlignment="1" applyProtection="1">
      <alignment vertical="top" wrapText="1"/>
    </xf>
    <xf numFmtId="0" fontId="18" fillId="0" borderId="14" xfId="6" applyFont="1" applyFill="1" applyBorder="1" applyAlignment="1" applyProtection="1">
      <alignment vertical="top" wrapText="1"/>
    </xf>
    <xf numFmtId="0" fontId="26" fillId="0" borderId="10" xfId="6" applyFont="1" applyFill="1" applyBorder="1" applyAlignment="1" applyProtection="1">
      <alignment horizontal="left" vertical="top"/>
    </xf>
    <xf numFmtId="0" fontId="26" fillId="0" borderId="11" xfId="6" applyFont="1" applyFill="1" applyBorder="1" applyAlignment="1" applyProtection="1">
      <alignment horizontal="left" vertical="top"/>
    </xf>
    <xf numFmtId="0" fontId="24" fillId="3" borderId="18" xfId="8" applyFont="1" applyFill="1" applyBorder="1" applyAlignment="1" applyProtection="1">
      <alignment horizontal="center" vertical="center" wrapText="1"/>
    </xf>
    <xf numFmtId="0" fontId="24" fillId="3" borderId="19" xfId="8" applyFont="1" applyFill="1" applyBorder="1" applyAlignment="1" applyProtection="1">
      <alignment horizontal="center" vertical="center" wrapText="1"/>
    </xf>
    <xf numFmtId="0" fontId="24" fillId="3" borderId="20" xfId="8" applyFont="1" applyFill="1" applyBorder="1" applyAlignment="1" applyProtection="1">
      <alignment horizontal="center" vertical="center" wrapText="1"/>
    </xf>
    <xf numFmtId="0" fontId="18" fillId="0" borderId="18" xfId="8" applyNumberFormat="1" applyFont="1" applyFill="1" applyBorder="1" applyAlignment="1" applyProtection="1">
      <alignment horizontal="left" vertical="top" wrapText="1"/>
    </xf>
    <xf numFmtId="0" fontId="18" fillId="0" borderId="19" xfId="8" applyNumberFormat="1" applyFont="1" applyFill="1" applyBorder="1" applyAlignment="1" applyProtection="1">
      <alignment horizontal="left" vertical="top" wrapText="1"/>
    </xf>
    <xf numFmtId="0" fontId="18" fillId="0" borderId="20" xfId="8" applyNumberFormat="1" applyFont="1" applyFill="1" applyBorder="1" applyAlignment="1" applyProtection="1">
      <alignment horizontal="left" vertical="top" wrapText="1"/>
    </xf>
    <xf numFmtId="0" fontId="37" fillId="3" borderId="18" xfId="8" applyFont="1" applyFill="1" applyBorder="1" applyAlignment="1" applyProtection="1">
      <alignment horizontal="center" vertical="center"/>
    </xf>
    <xf numFmtId="0" fontId="2" fillId="0" borderId="19" xfId="8" applyBorder="1" applyAlignment="1" applyProtection="1">
      <alignment horizontal="center" vertical="center"/>
    </xf>
    <xf numFmtId="0" fontId="2" fillId="0" borderId="20" xfId="8" applyBorder="1" applyAlignment="1" applyProtection="1">
      <alignment horizontal="center" vertical="center"/>
    </xf>
    <xf numFmtId="0" fontId="37" fillId="3" borderId="27" xfId="8" applyFont="1" applyFill="1" applyBorder="1" applyAlignment="1" applyProtection="1">
      <alignment horizontal="left" vertical="center"/>
    </xf>
    <xf numFmtId="0" fontId="37" fillId="3" borderId="25" xfId="8" applyFont="1" applyFill="1" applyBorder="1" applyAlignment="1" applyProtection="1">
      <alignment horizontal="left" vertical="center"/>
    </xf>
    <xf numFmtId="0" fontId="37" fillId="3" borderId="19" xfId="8" applyFont="1" applyFill="1" applyBorder="1" applyAlignment="1" applyProtection="1">
      <alignment horizontal="center" vertical="center"/>
    </xf>
    <xf numFmtId="0" fontId="37" fillId="3" borderId="20" xfId="8" applyFont="1" applyFill="1" applyBorder="1" applyAlignment="1" applyProtection="1">
      <alignment horizontal="center" vertical="center"/>
    </xf>
    <xf numFmtId="9" fontId="18" fillId="0" borderId="33" xfId="6" applyNumberFormat="1" applyFont="1" applyFill="1" applyBorder="1" applyAlignment="1" applyProtection="1">
      <alignment horizontal="left" vertical="top" wrapText="1"/>
    </xf>
    <xf numFmtId="9" fontId="18" fillId="0" borderId="22" xfId="6" applyNumberFormat="1" applyFont="1" applyFill="1" applyBorder="1" applyAlignment="1" applyProtection="1">
      <alignment horizontal="left" vertical="top" wrapText="1"/>
    </xf>
    <xf numFmtId="9" fontId="18" fillId="0" borderId="23" xfId="6" applyNumberFormat="1" applyFont="1" applyFill="1" applyBorder="1" applyAlignment="1" applyProtection="1">
      <alignment horizontal="left" vertical="top" wrapText="1"/>
    </xf>
    <xf numFmtId="9" fontId="18" fillId="0" borderId="73" xfId="6" applyNumberFormat="1" applyFont="1" applyFill="1" applyBorder="1" applyAlignment="1" applyProtection="1">
      <alignment horizontal="left" vertical="top" wrapText="1"/>
    </xf>
    <xf numFmtId="9" fontId="18" fillId="0" borderId="7" xfId="6" applyNumberFormat="1" applyFont="1" applyFill="1" applyBorder="1" applyAlignment="1" applyProtection="1">
      <alignment horizontal="left" vertical="top" wrapText="1"/>
    </xf>
    <xf numFmtId="9" fontId="18" fillId="0" borderId="8" xfId="6" applyNumberFormat="1" applyFont="1" applyFill="1" applyBorder="1" applyAlignment="1" applyProtection="1">
      <alignment horizontal="left" vertical="top" wrapText="1"/>
    </xf>
    <xf numFmtId="9" fontId="49" fillId="8" borderId="32" xfId="6" applyNumberFormat="1" applyFont="1" applyFill="1" applyBorder="1" applyAlignment="1" applyProtection="1">
      <alignment horizontal="left" vertical="center" wrapText="1"/>
    </xf>
    <xf numFmtId="9" fontId="49" fillId="8" borderId="45" xfId="6" applyNumberFormat="1" applyFont="1" applyFill="1" applyBorder="1" applyAlignment="1" applyProtection="1">
      <alignment horizontal="left" vertical="center" wrapText="1"/>
    </xf>
    <xf numFmtId="9" fontId="49" fillId="8" borderId="46" xfId="6" applyNumberFormat="1" applyFont="1" applyFill="1" applyBorder="1" applyAlignment="1" applyProtection="1">
      <alignment horizontal="left" vertical="center" wrapText="1"/>
    </xf>
    <xf numFmtId="0" fontId="37" fillId="3" borderId="18" xfId="6" applyFont="1" applyFill="1" applyBorder="1" applyAlignment="1" applyProtection="1">
      <alignment horizontal="left" vertical="center"/>
    </xf>
    <xf numFmtId="0" fontId="37" fillId="3" borderId="19" xfId="6" applyFont="1" applyFill="1" applyBorder="1" applyAlignment="1" applyProtection="1">
      <alignment horizontal="left" vertical="center"/>
    </xf>
    <xf numFmtId="0" fontId="37" fillId="3" borderId="20" xfId="6" applyFont="1" applyFill="1" applyBorder="1" applyAlignment="1" applyProtection="1">
      <alignment horizontal="left" vertical="center"/>
    </xf>
    <xf numFmtId="0" fontId="37" fillId="3" borderId="18" xfId="6" applyFont="1" applyFill="1" applyBorder="1" applyAlignment="1" applyProtection="1">
      <alignment horizontal="center" vertical="center"/>
    </xf>
    <xf numFmtId="0" fontId="37" fillId="3" borderId="19" xfId="6" applyFont="1" applyFill="1" applyBorder="1" applyAlignment="1" applyProtection="1">
      <alignment horizontal="center" vertical="center"/>
    </xf>
    <xf numFmtId="0" fontId="37" fillId="3" borderId="20" xfId="6" applyFont="1" applyFill="1" applyBorder="1" applyAlignment="1" applyProtection="1">
      <alignment horizontal="center" vertical="center"/>
    </xf>
    <xf numFmtId="0" fontId="37" fillId="3" borderId="24" xfId="6" applyFont="1" applyFill="1" applyBorder="1" applyAlignment="1" applyProtection="1">
      <alignment horizontal="center" vertical="center"/>
    </xf>
    <xf numFmtId="0" fontId="37" fillId="3" borderId="18" xfId="6" applyFont="1" applyFill="1" applyBorder="1" applyAlignment="1" applyProtection="1">
      <alignment horizontal="center" vertical="center" wrapText="1"/>
    </xf>
    <xf numFmtId="0" fontId="37" fillId="3" borderId="19" xfId="6" applyFont="1" applyFill="1" applyBorder="1" applyAlignment="1" applyProtection="1">
      <alignment horizontal="center" vertical="center" wrapText="1"/>
    </xf>
    <xf numFmtId="0" fontId="37" fillId="3" borderId="20" xfId="6" applyFont="1" applyFill="1" applyBorder="1" applyAlignment="1" applyProtection="1">
      <alignment horizontal="center" vertical="center" wrapText="1"/>
    </xf>
    <xf numFmtId="0" fontId="37" fillId="3" borderId="24" xfId="6" applyFont="1" applyFill="1" applyBorder="1" applyAlignment="1" applyProtection="1">
      <alignment horizontal="center" vertical="center" wrapText="1"/>
    </xf>
    <xf numFmtId="0" fontId="18" fillId="0" borderId="33" xfId="6" applyFont="1" applyFill="1" applyBorder="1" applyAlignment="1" applyProtection="1">
      <alignment horizontal="left" vertical="top" wrapText="1"/>
    </xf>
    <xf numFmtId="0" fontId="18" fillId="0" borderId="22" xfId="6" applyFont="1" applyFill="1" applyBorder="1" applyAlignment="1" applyProtection="1">
      <alignment horizontal="left" vertical="top" wrapText="1"/>
    </xf>
    <xf numFmtId="0" fontId="18" fillId="0" borderId="23" xfId="6" applyFont="1" applyFill="1" applyBorder="1" applyAlignment="1" applyProtection="1">
      <alignment horizontal="left" vertical="top" wrapText="1"/>
    </xf>
    <xf numFmtId="0" fontId="18" fillId="0" borderId="34" xfId="6" applyFont="1" applyFill="1" applyBorder="1" applyAlignment="1" applyProtection="1">
      <alignment horizontal="left" vertical="top" wrapText="1"/>
    </xf>
    <xf numFmtId="0" fontId="18" fillId="0" borderId="52" xfId="6" applyFont="1" applyFill="1" applyBorder="1" applyAlignment="1" applyProtection="1">
      <alignment horizontal="left" vertical="top" wrapText="1"/>
    </xf>
    <xf numFmtId="0" fontId="18" fillId="0" borderId="53" xfId="6" applyFont="1" applyFill="1" applyBorder="1" applyAlignment="1" applyProtection="1">
      <alignment horizontal="left" vertical="top" wrapText="1"/>
    </xf>
    <xf numFmtId="0" fontId="24" fillId="3" borderId="18" xfId="11" applyFont="1" applyFill="1" applyBorder="1" applyAlignment="1" applyProtection="1">
      <alignment horizontal="center" vertical="center" wrapText="1"/>
    </xf>
    <xf numFmtId="0" fontId="24" fillId="3" borderId="19" xfId="11" applyFont="1" applyFill="1" applyBorder="1" applyAlignment="1" applyProtection="1">
      <alignment horizontal="center" vertical="center" wrapText="1"/>
    </xf>
    <xf numFmtId="0" fontId="24" fillId="3" borderId="20" xfId="11" applyFont="1" applyFill="1" applyBorder="1" applyAlignment="1" applyProtection="1">
      <alignment horizontal="center" vertical="center" wrapText="1"/>
    </xf>
    <xf numFmtId="0" fontId="37" fillId="3" borderId="18" xfId="11" applyFont="1" applyFill="1" applyBorder="1" applyAlignment="1" applyProtection="1">
      <alignment horizontal="left" vertical="center"/>
    </xf>
    <xf numFmtId="0" fontId="37" fillId="3" borderId="19" xfId="11" applyFont="1" applyFill="1" applyBorder="1" applyAlignment="1" applyProtection="1">
      <alignment horizontal="left" vertical="center"/>
    </xf>
    <xf numFmtId="0" fontId="37" fillId="3" borderId="20" xfId="11" applyFont="1" applyFill="1" applyBorder="1" applyAlignment="1" applyProtection="1">
      <alignment horizontal="left" vertical="center"/>
    </xf>
    <xf numFmtId="0" fontId="37" fillId="3" borderId="75" xfId="8" applyFont="1" applyFill="1" applyBorder="1" applyAlignment="1" applyProtection="1">
      <alignment horizontal="center" vertical="center" wrapText="1"/>
    </xf>
    <xf numFmtId="0" fontId="54" fillId="0" borderId="39" xfId="14" applyBorder="1" applyAlignment="1" applyProtection="1">
      <alignment horizontal="center" vertical="center" wrapText="1"/>
    </xf>
    <xf numFmtId="0" fontId="37" fillId="3" borderId="41" xfId="8" applyFont="1" applyFill="1" applyBorder="1" applyAlignment="1" applyProtection="1">
      <alignment horizontal="center" vertical="center" wrapText="1"/>
    </xf>
    <xf numFmtId="0" fontId="54" fillId="0" borderId="40" xfId="14" applyBorder="1" applyAlignment="1" applyProtection="1">
      <alignment horizontal="center" vertical="center" wrapText="1"/>
    </xf>
    <xf numFmtId="0" fontId="37" fillId="3" borderId="76" xfId="8" applyFont="1" applyFill="1" applyBorder="1" applyAlignment="1" applyProtection="1">
      <alignment horizontal="center" vertical="center" wrapText="1"/>
    </xf>
    <xf numFmtId="0" fontId="37" fillId="3" borderId="37" xfId="8" applyFont="1" applyFill="1" applyBorder="1" applyAlignment="1" applyProtection="1">
      <alignment horizontal="center" vertical="center" wrapText="1"/>
    </xf>
    <xf numFmtId="0" fontId="37" fillId="3" borderId="39" xfId="8" applyFont="1" applyFill="1" applyBorder="1" applyAlignment="1" applyProtection="1">
      <alignment horizontal="center" vertical="center" wrapText="1"/>
    </xf>
    <xf numFmtId="0" fontId="37" fillId="3" borderId="32" xfId="8" applyFont="1" applyFill="1" applyBorder="1" applyAlignment="1" applyProtection="1">
      <alignment horizontal="center" vertical="center" wrapText="1"/>
    </xf>
    <xf numFmtId="0" fontId="37" fillId="3" borderId="45" xfId="8" applyFont="1" applyFill="1" applyBorder="1" applyAlignment="1" applyProtection="1">
      <alignment horizontal="center" vertical="center" wrapText="1"/>
    </xf>
    <xf numFmtId="0" fontId="37" fillId="3" borderId="44" xfId="8" applyFont="1" applyFill="1" applyBorder="1" applyAlignment="1" applyProtection="1">
      <alignment horizontal="center" vertical="center" wrapText="1"/>
    </xf>
    <xf numFmtId="0" fontId="37" fillId="3" borderId="40" xfId="8" applyFont="1" applyFill="1" applyBorder="1" applyAlignment="1" applyProtection="1">
      <alignment horizontal="center" vertical="center" wrapText="1"/>
    </xf>
    <xf numFmtId="0" fontId="37" fillId="3" borderId="1" xfId="6" applyFont="1" applyFill="1" applyBorder="1" applyAlignment="1" applyProtection="1">
      <alignment horizontal="left" vertical="center"/>
    </xf>
    <xf numFmtId="0" fontId="37" fillId="3" borderId="74" xfId="6" applyFont="1" applyFill="1" applyBorder="1" applyAlignment="1" applyProtection="1">
      <alignment horizontal="left" vertical="center"/>
    </xf>
    <xf numFmtId="0" fontId="37" fillId="3" borderId="6" xfId="6" applyFont="1" applyFill="1" applyBorder="1" applyAlignment="1" applyProtection="1">
      <alignment horizontal="left" vertical="center"/>
    </xf>
    <xf numFmtId="0" fontId="37" fillId="3" borderId="38" xfId="6" applyFont="1" applyFill="1" applyBorder="1" applyAlignment="1" applyProtection="1">
      <alignment horizontal="left" vertical="center"/>
    </xf>
    <xf numFmtId="0" fontId="37" fillId="3" borderId="18" xfId="8" applyFont="1" applyFill="1" applyBorder="1" applyAlignment="1" applyProtection="1">
      <alignment horizontal="center" vertical="center" wrapText="1"/>
    </xf>
    <xf numFmtId="0" fontId="37" fillId="3" borderId="19" xfId="8" applyFont="1" applyFill="1" applyBorder="1" applyAlignment="1" applyProtection="1">
      <alignment horizontal="center" vertical="center" wrapText="1"/>
    </xf>
    <xf numFmtId="0" fontId="37" fillId="3" borderId="20" xfId="8" applyFont="1" applyFill="1" applyBorder="1" applyAlignment="1" applyProtection="1">
      <alignment horizontal="center" vertical="center" wrapText="1"/>
    </xf>
    <xf numFmtId="0" fontId="36" fillId="11" borderId="0" xfId="8" applyFont="1" applyFill="1" applyAlignment="1" applyProtection="1">
      <alignment horizontal="left" vertical="center" wrapText="1"/>
    </xf>
    <xf numFmtId="0" fontId="37" fillId="3" borderId="75" xfId="6" applyFont="1" applyFill="1" applyBorder="1" applyAlignment="1" applyProtection="1">
      <alignment horizontal="center" vertical="center" wrapText="1"/>
    </xf>
    <xf numFmtId="0" fontId="37" fillId="3" borderId="39" xfId="6" applyFont="1" applyFill="1" applyBorder="1" applyAlignment="1" applyProtection="1">
      <alignment horizontal="center" vertical="center" wrapText="1"/>
    </xf>
    <xf numFmtId="0" fontId="18" fillId="0" borderId="33" xfId="6" applyNumberFormat="1" applyFont="1" applyFill="1" applyBorder="1" applyAlignment="1" applyProtection="1">
      <alignment horizontal="left" vertical="top" wrapText="1"/>
    </xf>
    <xf numFmtId="0" fontId="28" fillId="0" borderId="33" xfId="6" applyNumberFormat="1" applyFont="1" applyFill="1" applyBorder="1" applyAlignment="1" applyProtection="1">
      <alignment horizontal="left" vertical="top" wrapText="1"/>
    </xf>
    <xf numFmtId="0" fontId="28" fillId="0" borderId="22" xfId="6" applyNumberFormat="1" applyFont="1" applyFill="1" applyBorder="1" applyAlignment="1" applyProtection="1">
      <alignment horizontal="left" vertical="top" wrapText="1"/>
    </xf>
    <xf numFmtId="0" fontId="28" fillId="0" borderId="23" xfId="6" applyNumberFormat="1" applyFont="1" applyFill="1" applyBorder="1" applyAlignment="1" applyProtection="1">
      <alignment horizontal="left" vertical="top" wrapText="1"/>
    </xf>
    <xf numFmtId="0" fontId="28" fillId="0" borderId="34" xfId="6" applyNumberFormat="1" applyFont="1" applyFill="1" applyBorder="1" applyAlignment="1" applyProtection="1">
      <alignment horizontal="left" vertical="top" wrapText="1"/>
    </xf>
    <xf numFmtId="0" fontId="28" fillId="0" borderId="52" xfId="6" applyNumberFormat="1" applyFont="1" applyFill="1" applyBorder="1" applyAlignment="1" applyProtection="1">
      <alignment horizontal="left" vertical="top" wrapText="1"/>
    </xf>
    <xf numFmtId="0" fontId="28" fillId="0" borderId="53" xfId="6" applyNumberFormat="1" applyFont="1" applyFill="1" applyBorder="1" applyAlignment="1" applyProtection="1">
      <alignment horizontal="left" vertical="top" wrapText="1"/>
    </xf>
    <xf numFmtId="9" fontId="49" fillId="0" borderId="32" xfId="6" applyNumberFormat="1" applyFont="1" applyFill="1" applyBorder="1" applyAlignment="1" applyProtection="1">
      <alignment horizontal="left" vertical="center" wrapText="1"/>
    </xf>
    <xf numFmtId="9" fontId="49" fillId="0" borderId="45" xfId="6" applyNumberFormat="1" applyFont="1" applyFill="1" applyBorder="1" applyAlignment="1" applyProtection="1">
      <alignment horizontal="left" vertical="center" wrapText="1"/>
    </xf>
    <xf numFmtId="9" fontId="49" fillId="0" borderId="46" xfId="6" applyNumberFormat="1" applyFont="1" applyFill="1" applyBorder="1" applyAlignment="1" applyProtection="1">
      <alignment horizontal="left" vertical="center" wrapText="1"/>
    </xf>
    <xf numFmtId="9" fontId="28" fillId="0" borderId="33" xfId="6" applyNumberFormat="1" applyFont="1" applyFill="1" applyBorder="1" applyAlignment="1" applyProtection="1">
      <alignment horizontal="left" vertical="top" wrapText="1"/>
    </xf>
    <xf numFmtId="0" fontId="37" fillId="3" borderId="9" xfId="8" applyFont="1" applyFill="1" applyBorder="1" applyAlignment="1" applyProtection="1">
      <alignment horizontal="center" vertical="center" wrapText="1"/>
    </xf>
    <xf numFmtId="0" fontId="54" fillId="0" borderId="15" xfId="14" applyBorder="1" applyAlignment="1" applyProtection="1">
      <alignment horizontal="center" vertical="center" wrapText="1"/>
    </xf>
    <xf numFmtId="0" fontId="37" fillId="3" borderId="10" xfId="8" applyFont="1" applyFill="1" applyBorder="1" applyAlignment="1" applyProtection="1">
      <alignment horizontal="center" vertical="center" wrapText="1"/>
    </xf>
    <xf numFmtId="0" fontId="54" fillId="0" borderId="16" xfId="14" applyBorder="1" applyAlignment="1" applyProtection="1">
      <alignment horizontal="center" vertical="center" wrapText="1"/>
    </xf>
    <xf numFmtId="0" fontId="54" fillId="0" borderId="10" xfId="14" applyBorder="1" applyAlignment="1" applyProtection="1">
      <alignment horizontal="center" vertical="center" wrapText="1"/>
    </xf>
    <xf numFmtId="0" fontId="54" fillId="0" borderId="11" xfId="14" applyBorder="1" applyAlignment="1" applyProtection="1">
      <alignment horizontal="center" vertical="center" wrapText="1"/>
    </xf>
    <xf numFmtId="0" fontId="37" fillId="3" borderId="29" xfId="8" applyFont="1" applyFill="1" applyBorder="1" applyAlignment="1" applyProtection="1">
      <alignment horizontal="center" vertical="center" wrapText="1"/>
    </xf>
    <xf numFmtId="0" fontId="54" fillId="0" borderId="84" xfId="14" applyBorder="1" applyAlignment="1" applyProtection="1">
      <alignment horizontal="center" vertical="center" wrapText="1"/>
    </xf>
    <xf numFmtId="0" fontId="37" fillId="3" borderId="24" xfId="6" applyFont="1" applyFill="1" applyBorder="1" applyAlignment="1" applyProtection="1">
      <alignment horizontal="left" vertical="center"/>
    </xf>
    <xf numFmtId="0" fontId="37" fillId="3" borderId="1" xfId="8" applyFont="1" applyFill="1" applyBorder="1" applyAlignment="1" applyProtection="1">
      <alignment horizontal="center" vertical="center" wrapText="1"/>
    </xf>
    <xf numFmtId="0" fontId="54" fillId="0" borderId="6" xfId="14" applyBorder="1" applyAlignment="1" applyProtection="1">
      <alignment horizontal="center" vertical="center" wrapText="1"/>
    </xf>
    <xf numFmtId="0" fontId="28" fillId="0" borderId="33" xfId="6" applyFont="1" applyFill="1" applyBorder="1" applyAlignment="1" applyProtection="1">
      <alignment horizontal="left" vertical="top" wrapText="1"/>
    </xf>
    <xf numFmtId="0" fontId="28" fillId="0" borderId="22" xfId="6" applyFont="1" applyFill="1" applyBorder="1" applyAlignment="1" applyProtection="1">
      <alignment horizontal="left" vertical="top" wrapText="1"/>
    </xf>
    <xf numFmtId="0" fontId="28" fillId="0" borderId="23" xfId="6" applyFont="1" applyFill="1" applyBorder="1" applyAlignment="1" applyProtection="1">
      <alignment horizontal="left" vertical="top" wrapText="1"/>
    </xf>
    <xf numFmtId="49" fontId="18" fillId="0" borderId="34" xfId="1" applyNumberFormat="1" applyFont="1" applyFill="1" applyBorder="1" applyAlignment="1" applyProtection="1">
      <alignment horizontal="left" vertical="top" wrapText="1"/>
    </xf>
    <xf numFmtId="49" fontId="18" fillId="0" borderId="52" xfId="1" applyNumberFormat="1" applyFont="1" applyFill="1" applyBorder="1" applyAlignment="1" applyProtection="1">
      <alignment horizontal="left" vertical="top" wrapText="1"/>
    </xf>
    <xf numFmtId="49" fontId="18" fillId="0" borderId="53" xfId="1" applyNumberFormat="1" applyFont="1" applyFill="1" applyBorder="1" applyAlignment="1" applyProtection="1">
      <alignment horizontal="left" vertical="top" wrapText="1"/>
    </xf>
    <xf numFmtId="0" fontId="3" fillId="0" borderId="33" xfId="6" applyFont="1" applyFill="1" applyBorder="1" applyAlignment="1" applyProtection="1">
      <alignment horizontal="left" vertical="top" wrapText="1"/>
    </xf>
    <xf numFmtId="0" fontId="3" fillId="0" borderId="22" xfId="6" applyFont="1" applyFill="1" applyBorder="1" applyAlignment="1" applyProtection="1">
      <alignment horizontal="left" vertical="top" wrapText="1"/>
    </xf>
    <xf numFmtId="0" fontId="3" fillId="0" borderId="23" xfId="6" applyFont="1" applyFill="1" applyBorder="1" applyAlignment="1" applyProtection="1">
      <alignment horizontal="left" vertical="top" wrapText="1"/>
    </xf>
    <xf numFmtId="0" fontId="3" fillId="0" borderId="34" xfId="6" applyFont="1" applyFill="1" applyBorder="1" applyAlignment="1" applyProtection="1">
      <alignment horizontal="left" vertical="top" wrapText="1"/>
    </xf>
    <xf numFmtId="0" fontId="3" fillId="0" borderId="52" xfId="6" applyFont="1" applyFill="1" applyBorder="1" applyAlignment="1" applyProtection="1">
      <alignment horizontal="left" vertical="top" wrapText="1"/>
    </xf>
    <xf numFmtId="0" fontId="3" fillId="0" borderId="53" xfId="6" applyFont="1" applyFill="1" applyBorder="1" applyAlignment="1" applyProtection="1">
      <alignment horizontal="left" vertical="top" wrapText="1"/>
    </xf>
    <xf numFmtId="0" fontId="18" fillId="0" borderId="55" xfId="8" applyNumberFormat="1" applyFont="1" applyFill="1" applyBorder="1" applyAlignment="1" applyProtection="1">
      <alignment horizontal="left" vertical="top" wrapText="1"/>
    </xf>
    <xf numFmtId="0" fontId="18" fillId="0" borderId="45" xfId="8" applyNumberFormat="1" applyFont="1" applyFill="1" applyBorder="1" applyAlignment="1" applyProtection="1">
      <alignment horizontal="left" vertical="top" wrapText="1"/>
    </xf>
    <xf numFmtId="0" fontId="18" fillId="0" borderId="46" xfId="8" applyNumberFormat="1" applyFont="1" applyFill="1" applyBorder="1" applyAlignment="1" applyProtection="1">
      <alignment horizontal="left" vertical="top" wrapText="1"/>
    </xf>
    <xf numFmtId="0" fontId="26" fillId="0" borderId="104" xfId="6" applyFont="1" applyFill="1" applyBorder="1" applyAlignment="1" applyProtection="1">
      <alignment horizontal="left" vertical="top"/>
    </xf>
    <xf numFmtId="0" fontId="26" fillId="0" borderId="48" xfId="6" applyFont="1" applyFill="1" applyBorder="1" applyAlignment="1" applyProtection="1">
      <alignment horizontal="left" vertical="top"/>
    </xf>
    <xf numFmtId="0" fontId="26" fillId="0" borderId="49" xfId="6" applyFont="1" applyFill="1" applyBorder="1" applyAlignment="1" applyProtection="1">
      <alignment horizontal="left" vertical="top"/>
    </xf>
    <xf numFmtId="49" fontId="18" fillId="8" borderId="33" xfId="1" applyNumberFormat="1" applyFont="1" applyFill="1" applyBorder="1" applyAlignment="1" applyProtection="1">
      <alignment horizontal="left" vertical="top" wrapText="1"/>
    </xf>
    <xf numFmtId="49" fontId="18" fillId="8" borderId="22" xfId="1" applyNumberFormat="1" applyFont="1" applyFill="1" applyBorder="1" applyAlignment="1" applyProtection="1">
      <alignment horizontal="left" vertical="top" wrapText="1"/>
    </xf>
    <xf numFmtId="49" fontId="18" fillId="8" borderId="23" xfId="1" applyNumberFormat="1" applyFont="1" applyFill="1" applyBorder="1" applyAlignment="1" applyProtection="1">
      <alignment horizontal="left" vertical="top" wrapText="1"/>
    </xf>
    <xf numFmtId="49" fontId="18" fillId="0" borderId="33" xfId="1" applyNumberFormat="1" applyFont="1" applyFill="1" applyBorder="1" applyAlignment="1" applyProtection="1">
      <alignment horizontal="left" vertical="top" wrapText="1"/>
    </xf>
    <xf numFmtId="49" fontId="18" fillId="0" borderId="22" xfId="1" applyNumberFormat="1" applyFont="1" applyFill="1" applyBorder="1" applyAlignment="1" applyProtection="1">
      <alignment horizontal="left" vertical="top" wrapText="1"/>
    </xf>
    <xf numFmtId="49" fontId="18" fillId="0" borderId="23" xfId="1" applyNumberFormat="1" applyFont="1" applyFill="1" applyBorder="1" applyAlignment="1" applyProtection="1">
      <alignment horizontal="left" vertical="top" wrapText="1"/>
    </xf>
    <xf numFmtId="0" fontId="37" fillId="3" borderId="92" xfId="8" applyFont="1" applyFill="1" applyBorder="1" applyAlignment="1" applyProtection="1">
      <alignment horizontal="center" vertical="center" wrapText="1"/>
    </xf>
    <xf numFmtId="0" fontId="37" fillId="3" borderId="90" xfId="8" applyFont="1" applyFill="1" applyBorder="1" applyAlignment="1" applyProtection="1">
      <alignment horizontal="center" vertical="center" wrapText="1"/>
    </xf>
    <xf numFmtId="0" fontId="37" fillId="3" borderId="93" xfId="8" applyFont="1" applyFill="1" applyBorder="1" applyAlignment="1" applyProtection="1">
      <alignment horizontal="center" vertical="center" wrapText="1"/>
    </xf>
    <xf numFmtId="0" fontId="37" fillId="3" borderId="94" xfId="8" applyFont="1" applyFill="1" applyBorder="1" applyAlignment="1" applyProtection="1">
      <alignment horizontal="center" vertical="center" wrapText="1"/>
    </xf>
    <xf numFmtId="0" fontId="37" fillId="3" borderId="9" xfId="8" applyFont="1" applyFill="1" applyBorder="1" applyAlignment="1" applyProtection="1">
      <alignment horizontal="left" vertical="center"/>
    </xf>
    <xf numFmtId="0" fontId="37" fillId="3" borderId="10" xfId="8" applyFont="1" applyFill="1" applyBorder="1" applyAlignment="1" applyProtection="1">
      <alignment horizontal="left" vertical="center"/>
    </xf>
    <xf numFmtId="0" fontId="37" fillId="3" borderId="15" xfId="8" applyFont="1" applyFill="1" applyBorder="1" applyAlignment="1" applyProtection="1">
      <alignment horizontal="left" vertical="center"/>
    </xf>
    <xf numFmtId="0" fontId="37" fillId="3" borderId="16" xfId="8" applyFont="1" applyFill="1" applyBorder="1" applyAlignment="1" applyProtection="1">
      <alignment horizontal="left" vertical="center"/>
    </xf>
    <xf numFmtId="0" fontId="37" fillId="3" borderId="10" xfId="8" applyFont="1" applyFill="1" applyBorder="1" applyAlignment="1" applyProtection="1">
      <alignment horizontal="center" vertical="center"/>
    </xf>
    <xf numFmtId="0" fontId="37" fillId="3" borderId="16" xfId="8" applyFont="1" applyFill="1" applyBorder="1" applyAlignment="1" applyProtection="1">
      <alignment horizontal="center" vertical="center"/>
    </xf>
    <xf numFmtId="0" fontId="37" fillId="3" borderId="32" xfId="8" applyFont="1" applyFill="1" applyBorder="1" applyAlignment="1" applyProtection="1">
      <alignment horizontal="center" vertical="center"/>
    </xf>
    <xf numFmtId="0" fontId="37" fillId="3" borderId="34" xfId="8" applyFont="1" applyFill="1" applyBorder="1" applyAlignment="1" applyProtection="1">
      <alignment horizontal="center" vertical="center"/>
    </xf>
    <xf numFmtId="0" fontId="37" fillId="3" borderId="89" xfId="8" applyFont="1" applyFill="1" applyBorder="1" applyAlignment="1" applyProtection="1">
      <alignment horizontal="center" vertical="center" wrapText="1"/>
    </xf>
    <xf numFmtId="0" fontId="37" fillId="3" borderId="91" xfId="8" applyFont="1" applyFill="1" applyBorder="1" applyAlignment="1" applyProtection="1">
      <alignment horizontal="center" vertical="center" wrapText="1"/>
    </xf>
    <xf numFmtId="0" fontId="37" fillId="3" borderId="95" xfId="8" applyFont="1" applyFill="1" applyBorder="1" applyAlignment="1" applyProtection="1">
      <alignment horizontal="center" vertical="center" wrapText="1"/>
    </xf>
    <xf numFmtId="0" fontId="37" fillId="3" borderId="30" xfId="8" applyFont="1" applyFill="1" applyBorder="1" applyAlignment="1" applyProtection="1">
      <alignment horizontal="center" vertical="center" wrapText="1"/>
    </xf>
  </cellXfs>
  <cellStyles count="18">
    <cellStyle name="Normal" xfId="0" builtinId="0"/>
    <cellStyle name="Normal 10 2" xfId="16"/>
    <cellStyle name="Normal 2" xfId="2"/>
    <cellStyle name="Normal 2 2" xfId="6"/>
    <cellStyle name="Normal 2 3" xfId="3"/>
    <cellStyle name="Normal 2 3 2" xfId="7"/>
    <cellStyle name="Normal 3" xfId="5"/>
    <cellStyle name="Normal 3 2" xfId="8"/>
    <cellStyle name="Normal 3 2 2" xfId="15"/>
    <cellStyle name="Normal 3 3 2" xfId="11"/>
    <cellStyle name="Normal 4 2" xfId="10"/>
    <cellStyle name="Normal 4 2 2" xfId="4"/>
    <cellStyle name="Normal 5" xfId="14"/>
    <cellStyle name="OfwatCalculation" xfId="12"/>
    <cellStyle name="Percent" xfId="1" builtinId="5"/>
    <cellStyle name="Percent 2" xfId="13"/>
    <cellStyle name="Percent 2 2" xfId="17"/>
    <cellStyle name="Validation error" xfId="9"/>
  </cellStyles>
  <dxfs count="706">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ont>
        <color theme="0"/>
      </font>
      <fill>
        <patternFill>
          <bgColor theme="0"/>
        </patternFill>
      </fill>
    </dxf>
    <dxf>
      <fill>
        <patternFill>
          <bgColor rgb="FFE0DCD8"/>
        </patternFill>
      </fill>
    </dxf>
    <dxf>
      <font>
        <color rgb="FFFF0000"/>
      </font>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ont>
        <color theme="0"/>
      </font>
      <fill>
        <patternFill>
          <bgColor theme="0"/>
        </patternFill>
      </fill>
    </dxf>
    <dxf>
      <font>
        <color theme="0"/>
      </font>
      <fill>
        <patternFill>
          <bgColor theme="0"/>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rgb="FFFF0000"/>
      </font>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ont>
        <color theme="0"/>
      </font>
      <fill>
        <patternFill>
          <bgColor theme="0"/>
        </patternFill>
      </fill>
    </dxf>
    <dxf>
      <font>
        <color theme="0"/>
      </font>
      <fill>
        <patternFill>
          <bgColor theme="0"/>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ont>
        <color theme="0"/>
      </font>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0"/>
      </font>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0"/>
      </font>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0"/>
      </font>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0"/>
      </font>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0"/>
      </font>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0"/>
      </font>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0"/>
      </font>
    </dxf>
    <dxf>
      <fill>
        <patternFill>
          <bgColor theme="0"/>
        </patternFill>
      </fill>
    </dxf>
    <dxf>
      <fill>
        <patternFill>
          <bgColor theme="0"/>
        </patternFill>
      </fill>
    </dxf>
    <dxf>
      <fill>
        <patternFill>
          <bgColor theme="0"/>
        </patternFill>
      </fill>
    </dxf>
    <dxf>
      <fill>
        <patternFill>
          <bgColor theme="0"/>
        </patternFill>
      </fill>
    </dxf>
    <dxf>
      <font>
        <color theme="0"/>
      </font>
    </dxf>
    <dxf>
      <fill>
        <patternFill>
          <bgColor theme="0"/>
        </patternFill>
      </fill>
    </dxf>
    <dxf>
      <fill>
        <patternFill>
          <bgColor theme="0"/>
        </patternFill>
      </fill>
    </dxf>
    <dxf>
      <fill>
        <patternFill>
          <bgColor theme="0"/>
        </patternFill>
      </fill>
    </dxf>
    <dxf>
      <fill>
        <patternFill>
          <bgColor theme="0"/>
        </patternFill>
      </fill>
    </dxf>
    <dxf>
      <font>
        <color theme="0"/>
      </font>
    </dxf>
    <dxf>
      <fill>
        <patternFill>
          <bgColor theme="0"/>
        </patternFill>
      </fill>
    </dxf>
    <dxf>
      <fill>
        <patternFill>
          <bgColor theme="0"/>
        </patternFill>
      </fill>
    </dxf>
    <dxf>
      <fill>
        <patternFill>
          <bgColor theme="0"/>
        </patternFill>
      </fill>
    </dxf>
    <dxf>
      <fill>
        <patternFill>
          <bgColor theme="0"/>
        </patternFill>
      </fill>
    </dxf>
    <dxf>
      <font>
        <color theme="0"/>
      </font>
    </dxf>
    <dxf>
      <fill>
        <patternFill>
          <bgColor theme="0"/>
        </patternFill>
      </fill>
    </dxf>
    <dxf>
      <fill>
        <patternFill>
          <bgColor theme="0"/>
        </patternFill>
      </fill>
    </dxf>
    <dxf>
      <fill>
        <patternFill>
          <bgColor theme="0"/>
        </patternFill>
      </fill>
    </dxf>
    <dxf>
      <fill>
        <patternFill>
          <bgColor theme="0"/>
        </patternFill>
      </fill>
    </dxf>
    <dxf>
      <font>
        <color theme="0"/>
      </font>
    </dxf>
    <dxf>
      <fill>
        <patternFill>
          <bgColor theme="0"/>
        </patternFill>
      </fill>
    </dxf>
    <dxf>
      <fill>
        <patternFill>
          <bgColor theme="0"/>
        </patternFill>
      </fill>
    </dxf>
    <dxf>
      <fill>
        <patternFill>
          <bgColor theme="0"/>
        </patternFill>
      </fill>
    </dxf>
    <dxf>
      <fill>
        <patternFill>
          <bgColor theme="0"/>
        </patternFill>
      </fill>
    </dxf>
    <dxf>
      <font>
        <color theme="0"/>
      </font>
    </dxf>
    <dxf>
      <fill>
        <patternFill>
          <bgColor theme="0"/>
        </patternFill>
      </fill>
    </dxf>
    <dxf>
      <fill>
        <patternFill>
          <bgColor theme="0"/>
        </patternFill>
      </fill>
    </dxf>
    <dxf>
      <fill>
        <patternFill>
          <bgColor theme="0"/>
        </patternFill>
      </fill>
    </dxf>
    <dxf>
      <fill>
        <patternFill>
          <bgColor theme="0"/>
        </patternFill>
      </fill>
    </dxf>
    <dxf>
      <font>
        <color theme="0"/>
      </font>
    </dxf>
    <dxf>
      <fill>
        <patternFill>
          <bgColor theme="0"/>
        </patternFill>
      </fill>
    </dxf>
    <dxf>
      <fill>
        <patternFill>
          <bgColor theme="0"/>
        </patternFill>
      </fill>
    </dxf>
    <dxf>
      <fill>
        <patternFill>
          <bgColor theme="0"/>
        </patternFill>
      </fill>
    </dxf>
    <dxf>
      <fill>
        <patternFill>
          <bgColor theme="0"/>
        </patternFill>
      </fill>
    </dxf>
    <dxf>
      <font>
        <color theme="0"/>
      </font>
    </dxf>
    <dxf>
      <fill>
        <patternFill>
          <bgColor theme="2" tint="-9.9948118533890809E-2"/>
        </patternFill>
      </fill>
    </dxf>
    <dxf>
      <fill>
        <patternFill>
          <bgColor theme="0"/>
        </patternFill>
      </fill>
    </dxf>
    <dxf>
      <fill>
        <patternFill>
          <bgColor theme="0"/>
        </patternFill>
      </fill>
    </dxf>
    <dxf>
      <fill>
        <patternFill>
          <bgColor theme="0"/>
        </patternFill>
      </fill>
    </dxf>
    <dxf>
      <fill>
        <patternFill>
          <bgColor theme="0"/>
        </patternFill>
      </fill>
    </dxf>
    <dxf>
      <font>
        <color theme="0"/>
      </font>
    </dxf>
    <dxf>
      <fill>
        <patternFill>
          <bgColor theme="0"/>
        </patternFill>
      </fill>
    </dxf>
    <dxf>
      <fill>
        <patternFill>
          <bgColor theme="0"/>
        </patternFill>
      </fill>
    </dxf>
    <dxf>
      <fill>
        <patternFill>
          <bgColor theme="0"/>
        </patternFill>
      </fill>
    </dxf>
    <dxf>
      <fill>
        <patternFill>
          <bgColor theme="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2F2F2"/>
        </patternFill>
      </fill>
    </dxf>
    <dxf>
      <font>
        <color rgb="FFFF0000"/>
      </font>
      <fill>
        <patternFill>
          <bgColor rgb="FFFFD1C5"/>
        </patternFill>
      </fill>
    </dxf>
    <dxf>
      <font>
        <color rgb="FFA0CCEA"/>
      </font>
      <fill>
        <patternFill>
          <bgColor rgb="FFBFDDF1"/>
        </patternFill>
      </fill>
    </dxf>
    <dxf>
      <fill>
        <patternFill>
          <bgColor theme="0"/>
        </patternFill>
      </fill>
    </dxf>
    <dxf>
      <fill>
        <patternFill>
          <bgColor theme="0"/>
        </patternFill>
      </fill>
    </dxf>
    <dxf>
      <fill>
        <patternFill>
          <bgColor theme="0"/>
        </patternFill>
      </fill>
    </dxf>
    <dxf>
      <fill>
        <patternFill>
          <bgColor theme="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theme="0"/>
        </patternFill>
      </fill>
    </dxf>
    <dxf>
      <fill>
        <patternFill>
          <bgColor theme="0"/>
        </patternFill>
      </fill>
    </dxf>
    <dxf>
      <fill>
        <patternFill>
          <bgColor theme="0"/>
        </patternFill>
      </fill>
    </dxf>
    <dxf>
      <fill>
        <patternFill>
          <bgColor theme="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theme="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2F2F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externalLink" Target="externalLinks/externalLink7.xml"/><Relationship Id="rId10" Type="http://schemas.openxmlformats.org/officeDocument/2006/relationships/externalLink" Target="externalLinks/externalLink2.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2</xdr:col>
      <xdr:colOff>3135312</xdr:colOff>
      <xdr:row>260</xdr:row>
      <xdr:rowOff>500063</xdr:rowOff>
    </xdr:from>
    <xdr:ext cx="184731" cy="264560"/>
    <xdr:sp macro="" textlink="">
      <xdr:nvSpPr>
        <xdr:cNvPr id="2" name="TextBox 1">
          <a:extLst>
            <a:ext uri="{FF2B5EF4-FFF2-40B4-BE49-F238E27FC236}">
              <a16:creationId xmlns="" xmlns:a16="http://schemas.microsoft.com/office/drawing/2014/main" id="{00000000-0008-0000-2200-000002000000}"/>
            </a:ext>
          </a:extLst>
        </xdr:cNvPr>
        <xdr:cNvSpPr txBox="1"/>
      </xdr:nvSpPr>
      <xdr:spPr>
        <a:xfrm>
          <a:off x="3763962" y="510778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10</xdr:col>
      <xdr:colOff>660400</xdr:colOff>
      <xdr:row>260</xdr:row>
      <xdr:rowOff>546100</xdr:rowOff>
    </xdr:from>
    <xdr:ext cx="9699625" cy="239809"/>
    <xdr:sp macro="" textlink="">
      <xdr:nvSpPr>
        <xdr:cNvPr id="3" name="TextBox 2">
          <a:extLst>
            <a:ext uri="{FF2B5EF4-FFF2-40B4-BE49-F238E27FC236}">
              <a16:creationId xmlns="" xmlns:a16="http://schemas.microsoft.com/office/drawing/2014/main" id="{00000000-0008-0000-2200-000003000000}"/>
            </a:ext>
          </a:extLst>
        </xdr:cNvPr>
        <xdr:cNvSpPr txBox="1"/>
      </xdr:nvSpPr>
      <xdr:spPr>
        <a:xfrm>
          <a:off x="12376150" y="51123850"/>
          <a:ext cx="9699625"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GB" sz="1000" baseline="0">
            <a:solidFill>
              <a:schemeClr val="dk1"/>
            </a:solidFill>
            <a:latin typeface="Arial" panose="020B0604020202020204" pitchFamily="34" charset="0"/>
            <a:ea typeface="+mn-ea"/>
            <a:cs typeface="+mn-cs"/>
          </a:endParaRPr>
        </a:p>
      </xdr:txBody>
    </xdr:sp>
    <xdr:clientData/>
  </xdr:oneCellAnchor>
  <xdr:oneCellAnchor>
    <xdr:from>
      <xdr:col>2</xdr:col>
      <xdr:colOff>1738312</xdr:colOff>
      <xdr:row>256</xdr:row>
      <xdr:rowOff>150812</xdr:rowOff>
    </xdr:from>
    <xdr:ext cx="184731" cy="264560"/>
    <xdr:sp macro="" textlink="">
      <xdr:nvSpPr>
        <xdr:cNvPr id="4" name="TextBox 3">
          <a:extLst>
            <a:ext uri="{FF2B5EF4-FFF2-40B4-BE49-F238E27FC236}">
              <a16:creationId xmlns="" xmlns:a16="http://schemas.microsoft.com/office/drawing/2014/main" id="{00000000-0008-0000-2200-000007000000}"/>
            </a:ext>
          </a:extLst>
        </xdr:cNvPr>
        <xdr:cNvSpPr txBox="1"/>
      </xdr:nvSpPr>
      <xdr:spPr>
        <a:xfrm>
          <a:off x="2366962" y="4991893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nwgcloud.sharepoint.com/Performance%20and%20Insights/Sharepoint%20Upload%20Files/April%202019%20Resubmission%20Documents/NES%20Business-plan-data-tables-March_2019.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erformance%20and%20Insights/Sharepoint%20Upload%20Files/April%202019%20Resubmission%20Documents/NES%20Business-plan-data-tables-March_2019.xlsb"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rchive%202019%20April%20submission/FINAL%20BUSINESS%20PLAN/Models%20and%20data/NES%20Business-plan-data-tables-March_2019.xlsb"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nwafap01\winsb\Performance%20and%20Insights\Sharepoint%20Upload%20Files\April%202019%20Resubmission%20Documents\NES%20Business-plan-data-tables-March_2019.xlsb"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Current%202019%20Draft%20Determination/Draft%20Determination/DD%20response/NES%20DD%20Response%20Tables%20working.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Current%202019%20Draft%20Determination/Draft%20Determination/DD%20response/NES%20Business-plan-data-tables-March_2019.xlsb"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Ofwat%20Submission%20May%202018\NES_PR19_Business_Plan_Data_Tables_Wastewater%20update_05_03_Final%20WW.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_Inputs"/>
      <sheetName val="F_Outputs (Non-Group)"/>
      <sheetName val="F_Outputs (AIM)"/>
      <sheetName val="LWTW"/>
      <sheetName val="CLEAR_SHEET"/>
      <sheetName val="Validation flags"/>
      <sheetName val="APPOINTEE"/>
      <sheetName val="Summary (App)"/>
      <sheetName val="AppValidation"/>
      <sheetName val="AppPCview"/>
      <sheetName val="App1"/>
      <sheetName val="App1 guide"/>
      <sheetName val="App1a"/>
      <sheetName val="App1a guide"/>
      <sheetName val="App1b"/>
      <sheetName val="App1b guide"/>
      <sheetName val="App2"/>
      <sheetName val="App3"/>
      <sheetName val="App4"/>
      <sheetName val="App5"/>
      <sheetName val="App6"/>
      <sheetName val="App7"/>
      <sheetName val="App8"/>
      <sheetName val="App9"/>
      <sheetName val="App10"/>
      <sheetName val="App11"/>
      <sheetName val="App11a"/>
      <sheetName val="App12"/>
      <sheetName val="App12a"/>
      <sheetName val="App13"/>
      <sheetName val="App14"/>
      <sheetName val="App15"/>
      <sheetName val="App15a"/>
      <sheetName val="App16"/>
      <sheetName val="App17"/>
      <sheetName val="App18"/>
      <sheetName val="App19"/>
      <sheetName val="APP20 Not used"/>
      <sheetName val="App21"/>
      <sheetName val="App22"/>
      <sheetName val="App23"/>
      <sheetName val="App24"/>
      <sheetName val="App24a"/>
      <sheetName val="App25"/>
      <sheetName val="App26"/>
      <sheetName val="App27"/>
      <sheetName val="App28"/>
      <sheetName val="App29"/>
      <sheetName val="App30"/>
      <sheetName val="APP31 Not used"/>
      <sheetName val="App32"/>
      <sheetName val="App33"/>
      <sheetName val="WATER&gt;&gt;"/>
      <sheetName val="Summary (W)"/>
      <sheetName val="WS1"/>
      <sheetName val="WS1a"/>
      <sheetName val="WS2"/>
      <sheetName val="WS2a"/>
      <sheetName val="WS3"/>
      <sheetName val="WS4"/>
      <sheetName val="WS5"/>
      <sheetName val="WS6 not used"/>
      <sheetName val="WS7"/>
      <sheetName val="WS8"/>
      <sheetName val="WS9 not used"/>
      <sheetName val="WS10"/>
      <sheetName val="WS11 not used"/>
      <sheetName val="WS12"/>
      <sheetName val="WS12a"/>
      <sheetName val="WS12b not used"/>
      <sheetName val="WS13"/>
      <sheetName val="WS14 not used"/>
      <sheetName val="WS15"/>
      <sheetName val="WS16 not used"/>
      <sheetName val="WS17"/>
      <sheetName val="WS18"/>
      <sheetName val="WResources&gt;&gt;"/>
      <sheetName val="Wr1"/>
      <sheetName val="Wr2"/>
      <sheetName val="Wr3"/>
      <sheetName val="Wr4"/>
      <sheetName val="Wr5"/>
      <sheetName val="Wr6"/>
      <sheetName val="Wr7"/>
      <sheetName val="Wr8"/>
      <sheetName val="WNetwork+&gt;&gt;"/>
      <sheetName val="Wn1"/>
      <sheetName val="Wn2"/>
      <sheetName val="Wn3"/>
      <sheetName val="Wn4"/>
      <sheetName val="Wn5"/>
      <sheetName val="Wn6"/>
      <sheetName val="WASTEWATER&gt;&gt;"/>
      <sheetName val="Summary (WW)"/>
      <sheetName val="WWS1"/>
      <sheetName val="WWS1a"/>
      <sheetName val="WWS2"/>
      <sheetName val="WWS2a"/>
      <sheetName val="WWS3"/>
      <sheetName val="WWS4"/>
      <sheetName val="WWS5"/>
      <sheetName val="WWS6 not used"/>
      <sheetName val="WWS7"/>
      <sheetName val="WWS8"/>
      <sheetName val="WWS9 not used"/>
      <sheetName val="WWS10"/>
      <sheetName val="WWS11 not used"/>
      <sheetName val="WWS12"/>
      <sheetName val="WWS12a not used"/>
      <sheetName val="WWS13"/>
      <sheetName val="WWS14 not used"/>
      <sheetName val="WWS15"/>
      <sheetName val="WWS16 not used"/>
      <sheetName val="WWS17 not used"/>
      <sheetName val="WWS18"/>
      <sheetName val="WWNetwork+&gt;&gt;"/>
      <sheetName val="WWn1"/>
      <sheetName val="WWn2"/>
      <sheetName val="WWn3"/>
      <sheetName val="WWn4"/>
      <sheetName val="WWn5"/>
      <sheetName val="WWn6"/>
      <sheetName val="WWn7"/>
      <sheetName val="WWn8"/>
      <sheetName val="Bioresources&gt;&gt;"/>
      <sheetName val="Bio1"/>
      <sheetName val="Bio2"/>
      <sheetName val="Bio3"/>
      <sheetName val="Bio4"/>
      <sheetName val="Bio5"/>
      <sheetName val="Bio6"/>
      <sheetName val="Bio7"/>
      <sheetName val="Dummy&gt;&gt;"/>
      <sheetName val="Summary (Dmy)"/>
      <sheetName val="Dmmy1"/>
      <sheetName val="Dmmy2"/>
      <sheetName val="Dmmy3"/>
      <sheetName val="Dmmy4"/>
      <sheetName val="Dmmy5"/>
      <sheetName val="Dmmy6"/>
      <sheetName val="Dmmy7"/>
      <sheetName val="Dmmy8"/>
      <sheetName val="Dmmy9"/>
      <sheetName val="Dmmy10"/>
      <sheetName val="Dmmy11"/>
      <sheetName val="RETAIL&gt;&gt;"/>
      <sheetName val="Summary (R)"/>
      <sheetName val="R1"/>
      <sheetName val="R2"/>
      <sheetName val="R3"/>
      <sheetName val="R4"/>
      <sheetName val="R5"/>
      <sheetName val="R6"/>
      <sheetName val="R7"/>
      <sheetName val="R8"/>
      <sheetName val="R9"/>
      <sheetName val="R10"/>
    </sheetNames>
    <sheetDataSet>
      <sheetData sheetId="0"/>
      <sheetData sheetId="1"/>
      <sheetData sheetId="2"/>
      <sheetData sheetId="3"/>
      <sheetData sheetId="4"/>
      <sheetData sheetId="5">
        <row r="3">
          <cell r="B3" t="str">
            <v>Northumbrian Water</v>
          </cell>
          <cell r="H3">
            <v>0</v>
          </cell>
        </row>
      </sheetData>
      <sheetData sheetId="6"/>
      <sheetData sheetId="7"/>
      <sheetData sheetId="8">
        <row r="2">
          <cell r="D2" t="str">
            <v>Northumbrian Water</v>
          </cell>
        </row>
        <row r="7">
          <cell r="H7" t="str">
            <v>Water resources</v>
          </cell>
        </row>
        <row r="8">
          <cell r="H8" t="str">
            <v>Water network plus</v>
          </cell>
        </row>
        <row r="9">
          <cell r="H9" t="str">
            <v>Wastewater network plus</v>
          </cell>
        </row>
        <row r="10">
          <cell r="H10" t="str">
            <v>Bioresources (sludge)</v>
          </cell>
        </row>
        <row r="11">
          <cell r="H11" t="str">
            <v>Residential retail</v>
          </cell>
        </row>
        <row r="12">
          <cell r="H12" t="str">
            <v>Business retail</v>
          </cell>
        </row>
        <row r="13">
          <cell r="H13" t="str">
            <v>Direct procurement for customers</v>
          </cell>
        </row>
        <row r="14">
          <cell r="H14" t="str">
            <v>Dummy control</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row r="122">
          <cell r="H122">
            <v>0.17</v>
          </cell>
          <cell r="I122">
            <v>0.17</v>
          </cell>
          <cell r="J122">
            <v>0.17</v>
          </cell>
          <cell r="K122">
            <v>0.17</v>
          </cell>
          <cell r="L122">
            <v>0.17</v>
          </cell>
        </row>
      </sheetData>
      <sheetData sheetId="48"/>
      <sheetData sheetId="49"/>
      <sheetData sheetId="50"/>
      <sheetData sheetId="51"/>
      <sheetData sheetId="52"/>
      <sheetData sheetId="53"/>
      <sheetData sheetId="54"/>
      <sheetData sheetId="55"/>
      <sheetData sheetId="56">
        <row r="47">
          <cell r="G47">
            <v>2.93</v>
          </cell>
          <cell r="H47">
            <v>0</v>
          </cell>
          <cell r="I47">
            <v>11.274999999999999</v>
          </cell>
          <cell r="J47">
            <v>24.195000000000004</v>
          </cell>
          <cell r="L47">
            <v>5.4149999999999991</v>
          </cell>
          <cell r="M47">
            <v>0</v>
          </cell>
          <cell r="N47">
            <v>7.1099999999999994</v>
          </cell>
          <cell r="O47">
            <v>19.283999999999999</v>
          </cell>
          <cell r="Q47">
            <v>4.7839999999999998</v>
          </cell>
          <cell r="R47">
            <v>0</v>
          </cell>
          <cell r="S47">
            <v>3.3090000000000002</v>
          </cell>
          <cell r="T47">
            <v>19.559999999999999</v>
          </cell>
          <cell r="V47">
            <v>4.4030000000000005</v>
          </cell>
          <cell r="W47">
            <v>6.7320000000000002</v>
          </cell>
          <cell r="X47">
            <v>15.382</v>
          </cell>
          <cell r="Y47">
            <v>43.520142999999997</v>
          </cell>
          <cell r="AA47">
            <v>4.3730000000000002</v>
          </cell>
          <cell r="AB47">
            <v>6.7329999999999997</v>
          </cell>
          <cell r="AC47">
            <v>18.585000000000001</v>
          </cell>
          <cell r="AD47">
            <v>61.575067999999995</v>
          </cell>
          <cell r="AF47">
            <v>2.895</v>
          </cell>
          <cell r="AG47">
            <v>6.7450000000000001</v>
          </cell>
          <cell r="AH47">
            <v>15.150000000000002</v>
          </cell>
          <cell r="AI47">
            <v>59.823067999999999</v>
          </cell>
          <cell r="AK47">
            <v>1.446</v>
          </cell>
          <cell r="AL47">
            <v>9.5000000000000001E-2</v>
          </cell>
          <cell r="AM47">
            <v>14.754</v>
          </cell>
          <cell r="AN47">
            <v>46.546068000000005</v>
          </cell>
          <cell r="AP47">
            <v>1.44</v>
          </cell>
          <cell r="AQ47">
            <v>9.4E-2</v>
          </cell>
          <cell r="AR47">
            <v>4.58</v>
          </cell>
          <cell r="AS47">
            <v>32.851394999999997</v>
          </cell>
        </row>
      </sheetData>
      <sheetData sheetId="57"/>
      <sheetData sheetId="58"/>
      <sheetData sheetId="59"/>
      <sheetData sheetId="60">
        <row r="16">
          <cell r="G16">
            <v>0</v>
          </cell>
          <cell r="H16">
            <v>0</v>
          </cell>
          <cell r="I16">
            <v>0</v>
          </cell>
          <cell r="J16">
            <v>0</v>
          </cell>
          <cell r="L16">
            <v>0</v>
          </cell>
          <cell r="M16">
            <v>0</v>
          </cell>
          <cell r="N16">
            <v>0</v>
          </cell>
          <cell r="O16">
            <v>0</v>
          </cell>
          <cell r="Q16">
            <v>0</v>
          </cell>
          <cell r="R16">
            <v>0</v>
          </cell>
          <cell r="S16">
            <v>0</v>
          </cell>
          <cell r="T16">
            <v>0</v>
          </cell>
          <cell r="V16">
            <v>0</v>
          </cell>
          <cell r="W16">
            <v>0</v>
          </cell>
          <cell r="X16">
            <v>0</v>
          </cell>
          <cell r="Y16">
            <v>0</v>
          </cell>
          <cell r="AA16">
            <v>0</v>
          </cell>
          <cell r="AB16">
            <v>0</v>
          </cell>
          <cell r="AC16">
            <v>0</v>
          </cell>
          <cell r="AD16">
            <v>0</v>
          </cell>
          <cell r="AF16">
            <v>0</v>
          </cell>
          <cell r="AG16">
            <v>0</v>
          </cell>
          <cell r="AH16">
            <v>0</v>
          </cell>
          <cell r="AI16">
            <v>0</v>
          </cell>
          <cell r="AK16">
            <v>0</v>
          </cell>
          <cell r="AL16">
            <v>0</v>
          </cell>
          <cell r="AM16">
            <v>0</v>
          </cell>
          <cell r="AN16">
            <v>0</v>
          </cell>
          <cell r="AP16">
            <v>0</v>
          </cell>
          <cell r="AQ16">
            <v>0</v>
          </cell>
          <cell r="AR16">
            <v>0</v>
          </cell>
          <cell r="AS16">
            <v>0</v>
          </cell>
        </row>
        <row r="17">
          <cell r="G17">
            <v>28.068000000000001</v>
          </cell>
          <cell r="H17">
            <v>0</v>
          </cell>
          <cell r="I17">
            <v>0.27500000000000002</v>
          </cell>
          <cell r="J17">
            <v>0</v>
          </cell>
          <cell r="L17">
            <v>28.068000000000001</v>
          </cell>
          <cell r="M17">
            <v>0</v>
          </cell>
          <cell r="N17">
            <v>0.27500000000000002</v>
          </cell>
          <cell r="O17">
            <v>0</v>
          </cell>
          <cell r="Q17">
            <v>28.068000000000001</v>
          </cell>
          <cell r="R17">
            <v>0</v>
          </cell>
          <cell r="S17">
            <v>0.27500000000000002</v>
          </cell>
          <cell r="T17">
            <v>0</v>
          </cell>
          <cell r="V17">
            <v>26.978000000000002</v>
          </cell>
          <cell r="W17">
            <v>0</v>
          </cell>
          <cell r="X17">
            <v>0.26400000000000001</v>
          </cell>
          <cell r="Y17">
            <v>0</v>
          </cell>
          <cell r="AA17">
            <v>26.978000000000002</v>
          </cell>
          <cell r="AB17">
            <v>0</v>
          </cell>
          <cell r="AC17">
            <v>0.26400000000000001</v>
          </cell>
          <cell r="AD17">
            <v>0</v>
          </cell>
          <cell r="AF17">
            <v>26.978000000000002</v>
          </cell>
          <cell r="AG17">
            <v>0</v>
          </cell>
          <cell r="AH17">
            <v>0.26400000000000001</v>
          </cell>
          <cell r="AI17">
            <v>0</v>
          </cell>
          <cell r="AK17">
            <v>26.978000000000002</v>
          </cell>
          <cell r="AL17">
            <v>0</v>
          </cell>
          <cell r="AM17">
            <v>0.26400000000000001</v>
          </cell>
          <cell r="AN17">
            <v>0</v>
          </cell>
          <cell r="AP17">
            <v>26.978000000000002</v>
          </cell>
          <cell r="AQ17">
            <v>0</v>
          </cell>
          <cell r="AR17">
            <v>0.26400000000000001</v>
          </cell>
          <cell r="AS17">
            <v>0</v>
          </cell>
        </row>
        <row r="18">
          <cell r="G18">
            <v>0</v>
          </cell>
          <cell r="H18">
            <v>0</v>
          </cell>
          <cell r="I18">
            <v>0</v>
          </cell>
          <cell r="J18">
            <v>0</v>
          </cell>
          <cell r="L18">
            <v>0</v>
          </cell>
          <cell r="M18">
            <v>0</v>
          </cell>
          <cell r="N18">
            <v>0</v>
          </cell>
          <cell r="O18">
            <v>0</v>
          </cell>
          <cell r="Q18">
            <v>0</v>
          </cell>
          <cell r="R18">
            <v>0</v>
          </cell>
          <cell r="S18">
            <v>0</v>
          </cell>
          <cell r="T18">
            <v>0</v>
          </cell>
          <cell r="V18">
            <v>0</v>
          </cell>
          <cell r="W18">
            <v>0</v>
          </cell>
          <cell r="X18">
            <v>0</v>
          </cell>
          <cell r="Y18">
            <v>0</v>
          </cell>
          <cell r="AA18">
            <v>0</v>
          </cell>
          <cell r="AB18">
            <v>0</v>
          </cell>
          <cell r="AC18">
            <v>0</v>
          </cell>
          <cell r="AD18">
            <v>0</v>
          </cell>
          <cell r="AF18">
            <v>0</v>
          </cell>
          <cell r="AG18">
            <v>0</v>
          </cell>
          <cell r="AH18">
            <v>0</v>
          </cell>
          <cell r="AI18">
            <v>0</v>
          </cell>
          <cell r="AK18">
            <v>0</v>
          </cell>
          <cell r="AL18">
            <v>0</v>
          </cell>
          <cell r="AM18">
            <v>0</v>
          </cell>
          <cell r="AN18">
            <v>0</v>
          </cell>
          <cell r="AP18">
            <v>0</v>
          </cell>
          <cell r="AQ18">
            <v>0</v>
          </cell>
          <cell r="AR18">
            <v>0</v>
          </cell>
          <cell r="AS18">
            <v>0</v>
          </cell>
        </row>
        <row r="19">
          <cell r="G19">
            <v>0</v>
          </cell>
          <cell r="H19">
            <v>0</v>
          </cell>
          <cell r="I19">
            <v>0</v>
          </cell>
          <cell r="J19">
            <v>0</v>
          </cell>
          <cell r="L19">
            <v>0</v>
          </cell>
          <cell r="M19">
            <v>0</v>
          </cell>
          <cell r="N19">
            <v>0</v>
          </cell>
          <cell r="O19">
            <v>0</v>
          </cell>
          <cell r="Q19">
            <v>0</v>
          </cell>
          <cell r="R19">
            <v>0</v>
          </cell>
          <cell r="S19">
            <v>0</v>
          </cell>
          <cell r="T19">
            <v>0</v>
          </cell>
          <cell r="V19">
            <v>0</v>
          </cell>
          <cell r="W19">
            <v>0</v>
          </cell>
          <cell r="X19">
            <v>0</v>
          </cell>
          <cell r="Y19">
            <v>0</v>
          </cell>
          <cell r="AA19">
            <v>0</v>
          </cell>
          <cell r="AB19">
            <v>0</v>
          </cell>
          <cell r="AC19">
            <v>0</v>
          </cell>
          <cell r="AD19">
            <v>0</v>
          </cell>
          <cell r="AF19">
            <v>0</v>
          </cell>
          <cell r="AG19">
            <v>0</v>
          </cell>
          <cell r="AH19">
            <v>0</v>
          </cell>
          <cell r="AI19">
            <v>0</v>
          </cell>
          <cell r="AK19">
            <v>0</v>
          </cell>
          <cell r="AL19">
            <v>0</v>
          </cell>
          <cell r="AM19">
            <v>0</v>
          </cell>
          <cell r="AN19">
            <v>0</v>
          </cell>
          <cell r="AP19">
            <v>0</v>
          </cell>
          <cell r="AQ19">
            <v>0</v>
          </cell>
          <cell r="AR19">
            <v>0</v>
          </cell>
          <cell r="AS19">
            <v>0</v>
          </cell>
        </row>
      </sheetData>
      <sheetData sheetId="61"/>
      <sheetData sheetId="62"/>
      <sheetData sheetId="63">
        <row r="13">
          <cell r="G13">
            <v>4.9390000000000001</v>
          </cell>
          <cell r="H13">
            <v>1.03</v>
          </cell>
          <cell r="I13">
            <v>0</v>
          </cell>
          <cell r="J13">
            <v>0</v>
          </cell>
          <cell r="L13">
            <v>5.0419999999999998</v>
          </cell>
          <cell r="M13">
            <v>1.0509999999999999</v>
          </cell>
          <cell r="N13">
            <v>0</v>
          </cell>
          <cell r="O13">
            <v>0</v>
          </cell>
          <cell r="Q13">
            <v>5.141</v>
          </cell>
          <cell r="R13">
            <v>1.0720000000000001</v>
          </cell>
          <cell r="S13">
            <v>0</v>
          </cell>
          <cell r="T13">
            <v>0</v>
          </cell>
          <cell r="V13">
            <v>4.9390000000000001</v>
          </cell>
          <cell r="W13">
            <v>1.03</v>
          </cell>
          <cell r="X13">
            <v>0</v>
          </cell>
          <cell r="Y13">
            <v>0</v>
          </cell>
          <cell r="AA13">
            <v>4.9390000000000001</v>
          </cell>
          <cell r="AB13">
            <v>1.03</v>
          </cell>
          <cell r="AC13">
            <v>0</v>
          </cell>
          <cell r="AD13">
            <v>0</v>
          </cell>
          <cell r="AF13">
            <v>4.9390000000000001</v>
          </cell>
          <cell r="AG13">
            <v>1.03</v>
          </cell>
          <cell r="AH13">
            <v>0</v>
          </cell>
          <cell r="AI13">
            <v>0</v>
          </cell>
          <cell r="AK13">
            <v>4.9390000000000001</v>
          </cell>
          <cell r="AL13">
            <v>1.03</v>
          </cell>
          <cell r="AM13">
            <v>0</v>
          </cell>
          <cell r="AN13">
            <v>0</v>
          </cell>
          <cell r="AP13">
            <v>4.9390000000000001</v>
          </cell>
          <cell r="AQ13">
            <v>1.03</v>
          </cell>
          <cell r="AR13">
            <v>0</v>
          </cell>
          <cell r="AS13">
            <v>0</v>
          </cell>
        </row>
        <row r="26">
          <cell r="G26">
            <v>1.7999999999999999E-2</v>
          </cell>
          <cell r="H26">
            <v>6.0000000000000001E-3</v>
          </cell>
          <cell r="I26">
            <v>0.312</v>
          </cell>
          <cell r="J26">
            <v>1.827</v>
          </cell>
          <cell r="L26">
            <v>1.7999999999999999E-2</v>
          </cell>
          <cell r="M26">
            <v>6.0000000000000001E-3</v>
          </cell>
          <cell r="N26">
            <v>0.31900000000000001</v>
          </cell>
          <cell r="O26">
            <v>1.8660000000000003</v>
          </cell>
          <cell r="Q26">
            <v>1.9E-2</v>
          </cell>
          <cell r="R26">
            <v>6.0000000000000001E-3</v>
          </cell>
          <cell r="S26">
            <v>0.32500000000000001</v>
          </cell>
          <cell r="T26">
            <v>1.9020000000000001</v>
          </cell>
          <cell r="V26">
            <v>1.7999999999999999E-2</v>
          </cell>
          <cell r="W26">
            <v>6.0000000000000001E-3</v>
          </cell>
          <cell r="X26">
            <v>0.312</v>
          </cell>
          <cell r="Y26">
            <v>1.827</v>
          </cell>
          <cell r="AA26">
            <v>1.7999999999999999E-2</v>
          </cell>
          <cell r="AB26">
            <v>6.0000000000000001E-3</v>
          </cell>
          <cell r="AC26">
            <v>0.312</v>
          </cell>
          <cell r="AD26">
            <v>1.827</v>
          </cell>
          <cell r="AF26">
            <v>1.7999999999999999E-2</v>
          </cell>
          <cell r="AG26">
            <v>6.0000000000000001E-3</v>
          </cell>
          <cell r="AH26">
            <v>0.312</v>
          </cell>
          <cell r="AI26">
            <v>1.827</v>
          </cell>
          <cell r="AK26">
            <v>1.7999999999999999E-2</v>
          </cell>
          <cell r="AL26">
            <v>6.0000000000000001E-3</v>
          </cell>
          <cell r="AM26">
            <v>0.312</v>
          </cell>
          <cell r="AN26">
            <v>1.827</v>
          </cell>
          <cell r="AP26">
            <v>1.7999999999999999E-2</v>
          </cell>
          <cell r="AQ26">
            <v>6.0000000000000001E-3</v>
          </cell>
          <cell r="AR26">
            <v>0.312</v>
          </cell>
          <cell r="AS26">
            <v>1.827</v>
          </cell>
        </row>
      </sheetData>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row r="10">
          <cell r="N10">
            <v>6.0350000000000001</v>
          </cell>
          <cell r="V10">
            <v>6.2230000000000008</v>
          </cell>
          <cell r="AD10">
            <v>6.4740000000000002</v>
          </cell>
          <cell r="AL10">
            <v>6.1290000000000004</v>
          </cell>
          <cell r="AT10">
            <v>6.0510000000000002</v>
          </cell>
          <cell r="BB10">
            <v>5.9729999999999999</v>
          </cell>
          <cell r="BJ10">
            <v>5.8960000000000008</v>
          </cell>
          <cell r="BR10">
            <v>5.8199999999999994</v>
          </cell>
        </row>
      </sheetData>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row r="56">
          <cell r="G56">
            <v>17.684000000000001</v>
          </cell>
          <cell r="H56">
            <v>9.8790000000000013</v>
          </cell>
          <cell r="I56">
            <v>0</v>
          </cell>
          <cell r="J56">
            <v>0</v>
          </cell>
          <cell r="K56">
            <v>0</v>
          </cell>
          <cell r="M56">
            <v>15.57</v>
          </cell>
          <cell r="N56">
            <v>6.0509999999999993</v>
          </cell>
          <cell r="O56">
            <v>0</v>
          </cell>
          <cell r="P56">
            <v>0</v>
          </cell>
          <cell r="Q56">
            <v>0</v>
          </cell>
          <cell r="S56">
            <v>22.019999999999996</v>
          </cell>
          <cell r="T56">
            <v>9.0399999999999991</v>
          </cell>
          <cell r="U56">
            <v>0</v>
          </cell>
          <cell r="V56">
            <v>0</v>
          </cell>
          <cell r="W56">
            <v>0</v>
          </cell>
          <cell r="Y56">
            <v>31.284579725384614</v>
          </cell>
          <cell r="Z56">
            <v>12.624000000000002</v>
          </cell>
          <cell r="AA56">
            <v>0</v>
          </cell>
          <cell r="AB56">
            <v>0</v>
          </cell>
          <cell r="AC56">
            <v>0</v>
          </cell>
          <cell r="AE56">
            <v>40.463318306025641</v>
          </cell>
          <cell r="AF56">
            <v>30.544</v>
          </cell>
          <cell r="AG56">
            <v>0</v>
          </cell>
          <cell r="AH56">
            <v>0</v>
          </cell>
          <cell r="AI56">
            <v>0</v>
          </cell>
          <cell r="AK56">
            <v>41.505784853589745</v>
          </cell>
          <cell r="AL56">
            <v>55.68</v>
          </cell>
          <cell r="AM56">
            <v>0</v>
          </cell>
          <cell r="AN56">
            <v>0</v>
          </cell>
          <cell r="AO56">
            <v>0</v>
          </cell>
          <cell r="AQ56">
            <v>42.850195110000001</v>
          </cell>
          <cell r="AR56">
            <v>119.37500000000001</v>
          </cell>
          <cell r="AS56">
            <v>0</v>
          </cell>
          <cell r="AT56">
            <v>0</v>
          </cell>
          <cell r="AU56">
            <v>0</v>
          </cell>
          <cell r="AW56">
            <v>20.474</v>
          </cell>
          <cell r="AX56">
            <v>87.37</v>
          </cell>
          <cell r="AY56">
            <v>0</v>
          </cell>
          <cell r="AZ56">
            <v>0</v>
          </cell>
          <cell r="BA56">
            <v>0</v>
          </cell>
        </row>
      </sheetData>
      <sheetData sheetId="97"/>
      <sheetData sheetId="98"/>
      <sheetData sheetId="99"/>
      <sheetData sheetId="100">
        <row r="17">
          <cell r="J17">
            <v>0</v>
          </cell>
          <cell r="N17">
            <v>0</v>
          </cell>
          <cell r="R17">
            <v>0</v>
          </cell>
          <cell r="V17">
            <v>0</v>
          </cell>
          <cell r="Z17">
            <v>0</v>
          </cell>
          <cell r="AD17">
            <v>0</v>
          </cell>
          <cell r="AH17">
            <v>0</v>
          </cell>
          <cell r="AL17">
            <v>0</v>
          </cell>
        </row>
        <row r="18">
          <cell r="J18">
            <v>2.5259999999999998</v>
          </cell>
          <cell r="N18">
            <v>3.8019999999999996</v>
          </cell>
          <cell r="R18">
            <v>3.9170000000000003</v>
          </cell>
          <cell r="V18">
            <v>3.7050000000000001</v>
          </cell>
          <cell r="Z18">
            <v>3.6589999999999998</v>
          </cell>
          <cell r="AD18">
            <v>3.6110000000000002</v>
          </cell>
          <cell r="AH18">
            <v>3.5700000000000003</v>
          </cell>
          <cell r="AL18">
            <v>3.5389999999999997</v>
          </cell>
        </row>
        <row r="19">
          <cell r="J19">
            <v>0</v>
          </cell>
          <cell r="N19">
            <v>0</v>
          </cell>
          <cell r="R19">
            <v>0</v>
          </cell>
          <cell r="V19">
            <v>0</v>
          </cell>
          <cell r="Z19">
            <v>0</v>
          </cell>
          <cell r="AD19">
            <v>0</v>
          </cell>
          <cell r="AH19">
            <v>0</v>
          </cell>
          <cell r="AL19">
            <v>0</v>
          </cell>
        </row>
      </sheetData>
      <sheetData sheetId="101"/>
      <sheetData sheetId="102"/>
      <sheetData sheetId="103">
        <row r="13">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cell r="AQ13">
            <v>0</v>
          </cell>
          <cell r="AR13">
            <v>0</v>
          </cell>
          <cell r="AS13">
            <v>0</v>
          </cell>
          <cell r="AT13">
            <v>0</v>
          </cell>
          <cell r="AU13">
            <v>0</v>
          </cell>
          <cell r="AV13">
            <v>0</v>
          </cell>
          <cell r="AW13">
            <v>0</v>
          </cell>
          <cell r="AX13">
            <v>0</v>
          </cell>
          <cell r="AY13">
            <v>0</v>
          </cell>
          <cell r="AZ13">
            <v>0</v>
          </cell>
          <cell r="BA13">
            <v>0</v>
          </cell>
          <cell r="BB13">
            <v>0</v>
          </cell>
        </row>
        <row r="26">
          <cell r="G26">
            <v>0.20200000000000001</v>
          </cell>
          <cell r="H26">
            <v>0.1</v>
          </cell>
          <cell r="I26">
            <v>0</v>
          </cell>
          <cell r="J26">
            <v>0</v>
          </cell>
          <cell r="K26">
            <v>0</v>
          </cell>
          <cell r="L26">
            <v>0.30200000000000005</v>
          </cell>
          <cell r="M26">
            <v>0.20599999999999999</v>
          </cell>
          <cell r="N26">
            <v>0.10199999999999999</v>
          </cell>
          <cell r="O26">
            <v>0</v>
          </cell>
          <cell r="P26">
            <v>0</v>
          </cell>
          <cell r="Q26">
            <v>0</v>
          </cell>
          <cell r="R26">
            <v>0.308</v>
          </cell>
          <cell r="S26">
            <v>0.21</v>
          </cell>
          <cell r="T26">
            <v>0.104</v>
          </cell>
          <cell r="U26">
            <v>0</v>
          </cell>
          <cell r="V26">
            <v>0</v>
          </cell>
          <cell r="W26">
            <v>0</v>
          </cell>
          <cell r="X26">
            <v>0.314</v>
          </cell>
          <cell r="Y26">
            <v>0.20200000000000001</v>
          </cell>
          <cell r="Z26">
            <v>0.1</v>
          </cell>
          <cell r="AA26">
            <v>0</v>
          </cell>
          <cell r="AB26">
            <v>0</v>
          </cell>
          <cell r="AC26">
            <v>0</v>
          </cell>
          <cell r="AD26">
            <v>0.30200000000000005</v>
          </cell>
          <cell r="AE26">
            <v>0.20200000000000001</v>
          </cell>
          <cell r="AF26">
            <v>0.1</v>
          </cell>
          <cell r="AG26">
            <v>0</v>
          </cell>
          <cell r="AH26">
            <v>0</v>
          </cell>
          <cell r="AI26">
            <v>0</v>
          </cell>
          <cell r="AJ26">
            <v>0.30200000000000005</v>
          </cell>
          <cell r="AK26">
            <v>0.20200000000000001</v>
          </cell>
          <cell r="AL26">
            <v>0.1</v>
          </cell>
          <cell r="AM26">
            <v>0</v>
          </cell>
          <cell r="AN26">
            <v>0</v>
          </cell>
          <cell r="AO26">
            <v>0</v>
          </cell>
          <cell r="AP26">
            <v>0.30200000000000005</v>
          </cell>
          <cell r="AQ26">
            <v>0.20200000000000001</v>
          </cell>
          <cell r="AR26">
            <v>0.1</v>
          </cell>
          <cell r="AS26">
            <v>0</v>
          </cell>
          <cell r="AT26">
            <v>0</v>
          </cell>
          <cell r="AU26">
            <v>0</v>
          </cell>
          <cell r="AV26">
            <v>0.30200000000000005</v>
          </cell>
          <cell r="AW26">
            <v>0.20200000000000001</v>
          </cell>
          <cell r="AX26">
            <v>0.1</v>
          </cell>
          <cell r="AY26">
            <v>0</v>
          </cell>
          <cell r="AZ26">
            <v>0</v>
          </cell>
          <cell r="BA26">
            <v>0</v>
          </cell>
          <cell r="BB26">
            <v>0.30200000000000005</v>
          </cell>
        </row>
      </sheetData>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_Inputs"/>
      <sheetName val="F_Outputs (Non-Group)"/>
      <sheetName val="F_Outputs (AIM)"/>
      <sheetName val="LWTW"/>
      <sheetName val="CLEAR_SHEET"/>
      <sheetName val="Validation flags"/>
      <sheetName val="APPOINTEE"/>
      <sheetName val="Summary (App)"/>
      <sheetName val="AppValidation"/>
      <sheetName val="AppPCview"/>
      <sheetName val="App1"/>
      <sheetName val="App1 guide"/>
      <sheetName val="App1a"/>
      <sheetName val="App1a guide"/>
      <sheetName val="App1b"/>
      <sheetName val="App1b guide"/>
      <sheetName val="App2"/>
      <sheetName val="App3"/>
      <sheetName val="App4"/>
      <sheetName val="App5"/>
      <sheetName val="App6"/>
      <sheetName val="App7"/>
      <sheetName val="App8"/>
      <sheetName val="App9"/>
      <sheetName val="App10"/>
      <sheetName val="App11"/>
      <sheetName val="App11a"/>
      <sheetName val="App12"/>
      <sheetName val="App12a"/>
      <sheetName val="App13"/>
      <sheetName val="App14"/>
      <sheetName val="App15"/>
      <sheetName val="App15a"/>
      <sheetName val="App16"/>
      <sheetName val="App17"/>
      <sheetName val="App18"/>
      <sheetName val="App19"/>
      <sheetName val="APP20 Not used"/>
      <sheetName val="App21"/>
      <sheetName val="App22"/>
      <sheetName val="App23"/>
      <sheetName val="App24"/>
      <sheetName val="App24a"/>
      <sheetName val="App25"/>
      <sheetName val="App26"/>
      <sheetName val="App27"/>
      <sheetName val="App28"/>
      <sheetName val="App29"/>
      <sheetName val="App30"/>
      <sheetName val="APP31 Not used"/>
      <sheetName val="App32"/>
      <sheetName val="App33"/>
      <sheetName val="WATER&gt;&gt;"/>
      <sheetName val="Summary (W)"/>
      <sheetName val="WS1"/>
      <sheetName val="WS1a"/>
      <sheetName val="WS2"/>
      <sheetName val="WS2a"/>
      <sheetName val="WS3"/>
      <sheetName val="WS4"/>
      <sheetName val="WS5"/>
      <sheetName val="WS6 not used"/>
      <sheetName val="WS7"/>
      <sheetName val="WS8"/>
      <sheetName val="WS9 not used"/>
      <sheetName val="WS10"/>
      <sheetName val="WS11 not used"/>
      <sheetName val="WS12"/>
      <sheetName val="WS12a"/>
      <sheetName val="WS12b not used"/>
      <sheetName val="WS13"/>
      <sheetName val="WS14 not used"/>
      <sheetName val="WS15"/>
      <sheetName val="WS16 not used"/>
      <sheetName val="WS17"/>
      <sheetName val="WS18"/>
      <sheetName val="WResources&gt;&gt;"/>
      <sheetName val="Wr1"/>
      <sheetName val="Wr2"/>
      <sheetName val="Wr3"/>
      <sheetName val="Wr4"/>
      <sheetName val="Wr5"/>
      <sheetName val="Wr6"/>
      <sheetName val="Wr7"/>
      <sheetName val="Wr8"/>
      <sheetName val="WNetwork+&gt;&gt;"/>
      <sheetName val="Wn1"/>
      <sheetName val="Wn2"/>
      <sheetName val="Wn3"/>
      <sheetName val="Wn4"/>
      <sheetName val="Wn5"/>
      <sheetName val="Wn6"/>
      <sheetName val="WASTEWATER&gt;&gt;"/>
      <sheetName val="Summary (WW)"/>
      <sheetName val="WWS1"/>
      <sheetName val="WWS1a"/>
      <sheetName val="WWS2"/>
      <sheetName val="WWS2a"/>
      <sheetName val="WWS3"/>
      <sheetName val="WWS4"/>
      <sheetName val="WWS5"/>
      <sheetName val="WWS6 not used"/>
      <sheetName val="WWS7"/>
      <sheetName val="WWS8"/>
      <sheetName val="WWS9 not used"/>
      <sheetName val="WWS10"/>
      <sheetName val="WWS11 not used"/>
      <sheetName val="WWS12"/>
      <sheetName val="WWS12a not used"/>
      <sheetName val="WWS13"/>
      <sheetName val="WWS14 not used"/>
      <sheetName val="WWS15"/>
      <sheetName val="WWS16 not used"/>
      <sheetName val="WWS17 not used"/>
      <sheetName val="WWS18"/>
      <sheetName val="WWNetwork+&gt;&gt;"/>
      <sheetName val="WWn1"/>
      <sheetName val="WWn2"/>
      <sheetName val="WWn3"/>
      <sheetName val="WWn4"/>
      <sheetName val="WWn5"/>
      <sheetName val="WWn6"/>
      <sheetName val="WWn7"/>
      <sheetName val="WWn8"/>
      <sheetName val="Bioresources&gt;&gt;"/>
      <sheetName val="Bio1"/>
      <sheetName val="Bio2"/>
      <sheetName val="Bio3"/>
      <sheetName val="Bio4"/>
      <sheetName val="Bio5"/>
      <sheetName val="Bio6"/>
      <sheetName val="Bio7"/>
      <sheetName val="Dummy&gt;&gt;"/>
      <sheetName val="Summary (Dmy)"/>
      <sheetName val="Dmmy1"/>
      <sheetName val="Dmmy2"/>
      <sheetName val="Dmmy3"/>
      <sheetName val="Dmmy4"/>
      <sheetName val="Dmmy5"/>
      <sheetName val="Dmmy6"/>
      <sheetName val="Dmmy7"/>
      <sheetName val="Dmmy8"/>
      <sheetName val="Dmmy9"/>
      <sheetName val="Dmmy10"/>
      <sheetName val="Dmmy11"/>
      <sheetName val="RETAIL&gt;&gt;"/>
      <sheetName val="Summary (R)"/>
      <sheetName val="R1"/>
      <sheetName val="R2"/>
      <sheetName val="R3"/>
      <sheetName val="R4"/>
      <sheetName val="R5"/>
      <sheetName val="R6"/>
      <sheetName val="R7"/>
      <sheetName val="R8"/>
      <sheetName val="R9"/>
      <sheetName val="R1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_Inputs"/>
      <sheetName val="F_Outputs (Non-Group)"/>
      <sheetName val="F_Outputs (AIM)"/>
      <sheetName val="LWTW"/>
      <sheetName val="CLEAR_SHEET"/>
      <sheetName val="Validation flags"/>
      <sheetName val="APPOINTEE"/>
      <sheetName val="Summary (App)"/>
      <sheetName val="AppValidation"/>
      <sheetName val="AppPCview"/>
      <sheetName val="App1"/>
      <sheetName val="App1 guide"/>
      <sheetName val="App1a"/>
      <sheetName val="App1a guide"/>
      <sheetName val="App1b"/>
      <sheetName val="App1b guide"/>
      <sheetName val="App2"/>
      <sheetName val="App3"/>
      <sheetName val="App4"/>
      <sheetName val="App5"/>
      <sheetName val="App6"/>
      <sheetName val="App7"/>
      <sheetName val="App8"/>
      <sheetName val="App9"/>
      <sheetName val="App10"/>
      <sheetName val="App11"/>
      <sheetName val="App11a"/>
      <sheetName val="App12"/>
      <sheetName val="App12a"/>
      <sheetName val="App13"/>
      <sheetName val="App14"/>
      <sheetName val="App15"/>
      <sheetName val="App15a"/>
      <sheetName val="App16"/>
      <sheetName val="App17"/>
      <sheetName val="App18"/>
      <sheetName val="App19"/>
      <sheetName val="APP20 Not used"/>
      <sheetName val="App21"/>
      <sheetName val="App22"/>
      <sheetName val="App23"/>
      <sheetName val="App24"/>
      <sheetName val="App24a"/>
      <sheetName val="App25"/>
      <sheetName val="App26"/>
      <sheetName val="App27"/>
      <sheetName val="App28"/>
      <sheetName val="App29"/>
      <sheetName val="App30"/>
      <sheetName val="APP31 Not used"/>
      <sheetName val="App32"/>
      <sheetName val="App33"/>
      <sheetName val="WATER&gt;&gt;"/>
      <sheetName val="Summary (W)"/>
      <sheetName val="WS1"/>
      <sheetName val="WS1a"/>
      <sheetName val="WS2"/>
      <sheetName val="WS2a"/>
      <sheetName val="WS3"/>
      <sheetName val="WS4"/>
      <sheetName val="WS5"/>
      <sheetName val="WS6 not used"/>
      <sheetName val="WS7"/>
      <sheetName val="WS8"/>
      <sheetName val="WS9 not used"/>
      <sheetName val="WS10"/>
      <sheetName val="WS11 not used"/>
      <sheetName val="WS12"/>
      <sheetName val="WS12a"/>
      <sheetName val="WS12b not used"/>
      <sheetName val="WS13"/>
      <sheetName val="WS14 not used"/>
      <sheetName val="WS15"/>
      <sheetName val="WS16 not used"/>
      <sheetName val="WS17"/>
      <sheetName val="WS18"/>
      <sheetName val="WResources&gt;&gt;"/>
      <sheetName val="Wr1"/>
      <sheetName val="Wr2"/>
      <sheetName val="Wr3"/>
      <sheetName val="Wr4"/>
      <sheetName val="Wr5"/>
      <sheetName val="Wr6"/>
      <sheetName val="Wr7"/>
      <sheetName val="Wr8"/>
      <sheetName val="WNetwork+&gt;&gt;"/>
      <sheetName val="Wn1"/>
      <sheetName val="Wn2"/>
      <sheetName val="Wn3"/>
      <sheetName val="Wn4"/>
      <sheetName val="Wn5"/>
      <sheetName val="Wn6"/>
      <sheetName val="WASTEWATER&gt;&gt;"/>
      <sheetName val="Summary (WW)"/>
      <sheetName val="WWS1"/>
      <sheetName val="WWS1a"/>
      <sheetName val="WWS2"/>
      <sheetName val="WWS2a"/>
      <sheetName val="WWS3"/>
      <sheetName val="WWS4"/>
      <sheetName val="WWS5"/>
      <sheetName val="WWS6 not used"/>
      <sheetName val="WWS7"/>
      <sheetName val="WWS8"/>
      <sheetName val="WWS9 not used"/>
      <sheetName val="WWS10"/>
      <sheetName val="WWS11 not used"/>
      <sheetName val="WWS12"/>
      <sheetName val="WWS12a not used"/>
      <sheetName val="WWS13"/>
      <sheetName val="WWS14 not used"/>
      <sheetName val="WWS15"/>
      <sheetName val="WWS16 not used"/>
      <sheetName val="WWS17 not used"/>
      <sheetName val="WWS18"/>
      <sheetName val="WWNetwork+&gt;&gt;"/>
      <sheetName val="WWn1"/>
      <sheetName val="WWn2"/>
      <sheetName val="WWn3"/>
      <sheetName val="WWn4"/>
      <sheetName val="WWn5"/>
      <sheetName val="WWn6"/>
      <sheetName val="WWn7"/>
      <sheetName val="WWn8"/>
      <sheetName val="Bioresources&gt;&gt;"/>
      <sheetName val="Bio1"/>
      <sheetName val="Bio2"/>
      <sheetName val="Bio3"/>
      <sheetName val="Bio4"/>
      <sheetName val="Bio5"/>
      <sheetName val="Bio6"/>
      <sheetName val="Bio7"/>
      <sheetName val="Dummy&gt;&gt;"/>
      <sheetName val="Summary (Dmy)"/>
      <sheetName val="Dmmy1"/>
      <sheetName val="Dmmy2"/>
      <sheetName val="Dmmy3"/>
      <sheetName val="Dmmy4"/>
      <sheetName val="Dmmy5"/>
      <sheetName val="Dmmy6"/>
      <sheetName val="Dmmy7"/>
      <sheetName val="Dmmy8"/>
      <sheetName val="Dmmy9"/>
      <sheetName val="Dmmy10"/>
      <sheetName val="Dmmy11"/>
      <sheetName val="RETAIL&gt;&gt;"/>
      <sheetName val="Summary (R)"/>
      <sheetName val="R1"/>
      <sheetName val="R2"/>
      <sheetName val="R3"/>
      <sheetName val="R4"/>
      <sheetName val="R5"/>
      <sheetName val="R6"/>
      <sheetName val="R7"/>
      <sheetName val="R8"/>
      <sheetName val="R9"/>
      <sheetName val="R10"/>
    </sheetNames>
    <sheetDataSet>
      <sheetData sheetId="0"/>
      <sheetData sheetId="1"/>
      <sheetData sheetId="2"/>
      <sheetData sheetId="3"/>
      <sheetData sheetId="4"/>
      <sheetData sheetId="5">
        <row r="3">
          <cell r="B3" t="str">
            <v>Northumbrian Water</v>
          </cell>
        </row>
      </sheetData>
      <sheetData sheetId="6"/>
      <sheetData sheetId="7"/>
      <sheetData sheetId="8">
        <row r="2">
          <cell r="D2" t="str">
            <v>Northumbrian Water</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row r="122">
          <cell r="H122">
            <v>0.17</v>
          </cell>
        </row>
      </sheetData>
      <sheetData sheetId="48"/>
      <sheetData sheetId="49"/>
      <sheetData sheetId="50"/>
      <sheetData sheetId="51"/>
      <sheetData sheetId="52"/>
      <sheetData sheetId="53"/>
      <sheetData sheetId="54"/>
      <sheetData sheetId="55"/>
      <sheetData sheetId="56">
        <row r="47">
          <cell r="G47">
            <v>2.93</v>
          </cell>
        </row>
      </sheetData>
      <sheetData sheetId="57"/>
      <sheetData sheetId="58">
        <row r="17">
          <cell r="G17">
            <v>0.72599999999999998</v>
          </cell>
        </row>
      </sheetData>
      <sheetData sheetId="59"/>
      <sheetData sheetId="60">
        <row r="16">
          <cell r="G16">
            <v>0</v>
          </cell>
        </row>
      </sheetData>
      <sheetData sheetId="61"/>
      <sheetData sheetId="62"/>
      <sheetData sheetId="63">
        <row r="13">
          <cell r="G13">
            <v>4.9390000000000001</v>
          </cell>
        </row>
      </sheetData>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row r="10">
          <cell r="N10">
            <v>6.0350000000000001</v>
          </cell>
        </row>
      </sheetData>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row r="56">
          <cell r="G56">
            <v>17.684000000000001</v>
          </cell>
        </row>
      </sheetData>
      <sheetData sheetId="97"/>
      <sheetData sheetId="98">
        <row r="5">
          <cell r="G5">
            <v>8.75</v>
          </cell>
        </row>
      </sheetData>
      <sheetData sheetId="99"/>
      <sheetData sheetId="100">
        <row r="17">
          <cell r="J17">
            <v>0</v>
          </cell>
        </row>
      </sheetData>
      <sheetData sheetId="101"/>
      <sheetData sheetId="102"/>
      <sheetData sheetId="103">
        <row r="13">
          <cell r="G13">
            <v>0</v>
          </cell>
        </row>
      </sheetData>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ation flags"/>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ised totex for F Model"/>
      <sheetName val="Sharepoint WS2"/>
      <sheetName val="WS2"/>
      <sheetName val="Sharepoint WWS2"/>
      <sheetName val="WWS2"/>
      <sheetName val="WS1"/>
      <sheetName val="WWS1"/>
      <sheetName val="WS1 Apr BP"/>
      <sheetName val="WWS1 Apr BP"/>
      <sheetName val="WS2 Apr BP"/>
      <sheetName val="WWS2 Apr BP"/>
      <sheetName val="APR19 Waste enh"/>
      <sheetName val="APR19 Water enh"/>
      <sheetName val="App26 BP"/>
      <sheetName val="App26 working"/>
      <sheetName val="R1"/>
      <sheetName val="APR19 Retail"/>
      <sheetName val="APR19 HH props"/>
      <sheetName val="App28"/>
      <sheetName val="APR19 Water"/>
      <sheetName val="APR19 G&amp;C"/>
      <sheetName val="APR19 Wastewater"/>
      <sheetName val="Sheet2"/>
      <sheetName val="Sheet3"/>
      <sheetName val="Sheet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_Inputs"/>
      <sheetName val="F_Outputs (Non-Group)"/>
      <sheetName val="F_Outputs (AIM)"/>
      <sheetName val="LWTW"/>
      <sheetName val="CLEAR_SHEET"/>
      <sheetName val="Validation flags"/>
      <sheetName val="APPOINTEE"/>
      <sheetName val="Summary (App)"/>
      <sheetName val="AppValidation"/>
      <sheetName val="AppPCview"/>
      <sheetName val="App1"/>
      <sheetName val="App1 guide"/>
      <sheetName val="App1a"/>
      <sheetName val="App1a guide"/>
      <sheetName val="App1b"/>
      <sheetName val="App1b guide"/>
      <sheetName val="App2"/>
      <sheetName val="App3"/>
      <sheetName val="App4"/>
      <sheetName val="App5"/>
      <sheetName val="App6"/>
      <sheetName val="App7"/>
      <sheetName val="App8"/>
      <sheetName val="App9"/>
      <sheetName val="App10"/>
      <sheetName val="App11"/>
      <sheetName val="App11a"/>
      <sheetName val="App12"/>
      <sheetName val="App12a"/>
      <sheetName val="App13"/>
      <sheetName val="App14"/>
      <sheetName val="App15"/>
      <sheetName val="App15a"/>
      <sheetName val="App16"/>
      <sheetName val="App17"/>
      <sheetName val="App18"/>
      <sheetName val="App19"/>
      <sheetName val="APP20 Not used"/>
      <sheetName val="App21"/>
      <sheetName val="App22"/>
      <sheetName val="App23"/>
      <sheetName val="App24"/>
      <sheetName val="App24a"/>
      <sheetName val="App25"/>
      <sheetName val="App26"/>
      <sheetName val="App27"/>
      <sheetName val="App28"/>
      <sheetName val="App29"/>
      <sheetName val="App30"/>
      <sheetName val="APP31 Not used"/>
      <sheetName val="App32"/>
      <sheetName val="App33"/>
      <sheetName val="WATER&gt;&gt;"/>
      <sheetName val="Summary (W)"/>
      <sheetName val="WS1"/>
      <sheetName val="WS1a"/>
      <sheetName val="WS2"/>
      <sheetName val="WS2a"/>
      <sheetName val="WS3"/>
      <sheetName val="WS4"/>
      <sheetName val="WS5"/>
      <sheetName val="WS6 not used"/>
      <sheetName val="WS7"/>
      <sheetName val="WS8"/>
      <sheetName val="WS9 not used"/>
      <sheetName val="WS10"/>
      <sheetName val="WS11 not used"/>
      <sheetName val="WS12"/>
      <sheetName val="WS12a"/>
      <sheetName val="WS12b not used"/>
      <sheetName val="WS13"/>
      <sheetName val="WS14 not used"/>
      <sheetName val="WS15"/>
      <sheetName val="WS16 not used"/>
      <sheetName val="WS17"/>
      <sheetName val="WS18"/>
      <sheetName val="WResources&gt;&gt;"/>
      <sheetName val="Wr1"/>
      <sheetName val="Wr2"/>
      <sheetName val="Wr3"/>
      <sheetName val="Wr4"/>
      <sheetName val="Wr5"/>
      <sheetName val="Wr6"/>
      <sheetName val="Wr7"/>
      <sheetName val="Wr8"/>
      <sheetName val="WNetwork+&gt;&gt;"/>
      <sheetName val="Wn1"/>
      <sheetName val="Wn2"/>
      <sheetName val="Wn3"/>
      <sheetName val="Wn4"/>
      <sheetName val="Wn5"/>
      <sheetName val="Wn6"/>
      <sheetName val="WASTEWATER&gt;&gt;"/>
      <sheetName val="Summary (WW)"/>
      <sheetName val="WWS1"/>
      <sheetName val="WWS1a"/>
      <sheetName val="WWS2"/>
      <sheetName val="WWS2a"/>
      <sheetName val="WWS3"/>
      <sheetName val="WWS4"/>
      <sheetName val="WWS5"/>
      <sheetName val="WWS6 not used"/>
      <sheetName val="WWS7"/>
      <sheetName val="WWS8"/>
      <sheetName val="WWS9 not used"/>
      <sheetName val="WWS10"/>
      <sheetName val="WWS11 not used"/>
      <sheetName val="WWS12"/>
      <sheetName val="WWS12a not used"/>
      <sheetName val="WWS13"/>
      <sheetName val="WWS14 not used"/>
      <sheetName val="WWS15"/>
      <sheetName val="WWS16 not used"/>
      <sheetName val="WWS17 not used"/>
      <sheetName val="WWS18"/>
      <sheetName val="WWNetwork+&gt;&gt;"/>
      <sheetName val="WWn1"/>
      <sheetName val="WWn2"/>
      <sheetName val="WWn3"/>
      <sheetName val="WWn4"/>
      <sheetName val="WWn5"/>
      <sheetName val="WWn6"/>
      <sheetName val="WWn7"/>
      <sheetName val="WWn8"/>
      <sheetName val="Bioresources&gt;&gt;"/>
      <sheetName val="Bio1"/>
      <sheetName val="Bio2"/>
      <sheetName val="Bio3"/>
      <sheetName val="Bio4"/>
      <sheetName val="Bio5"/>
      <sheetName val="Bio6"/>
      <sheetName val="Bio7"/>
      <sheetName val="Dummy&gt;&gt;"/>
      <sheetName val="Summary (Dmy)"/>
      <sheetName val="Dmmy1"/>
      <sheetName val="Dmmy2"/>
      <sheetName val="Dmmy3"/>
      <sheetName val="Dmmy4"/>
      <sheetName val="Dmmy5"/>
      <sheetName val="Dmmy6"/>
      <sheetName val="Dmmy7"/>
      <sheetName val="Dmmy8"/>
      <sheetName val="Dmmy9"/>
      <sheetName val="Dmmy10"/>
      <sheetName val="Dmmy11"/>
      <sheetName val="RETAIL&gt;&gt;"/>
      <sheetName val="Summary (R)"/>
      <sheetName val="R1"/>
      <sheetName val="R2"/>
      <sheetName val="R3"/>
      <sheetName val="R4"/>
      <sheetName val="R5"/>
      <sheetName val="R6"/>
      <sheetName val="R7"/>
      <sheetName val="R8"/>
      <sheetName val="R9"/>
      <sheetName val="R10"/>
    </sheetNames>
    <sheetDataSet>
      <sheetData sheetId="0"/>
      <sheetData sheetId="1"/>
      <sheetData sheetId="2"/>
      <sheetData sheetId="3"/>
      <sheetData sheetId="4"/>
      <sheetData sheetId="5">
        <row r="3">
          <cell r="B3" t="str">
            <v>Northumbrian Water</v>
          </cell>
        </row>
      </sheetData>
      <sheetData sheetId="6"/>
      <sheetData sheetId="7"/>
      <sheetData sheetId="8">
        <row r="2">
          <cell r="D2" t="str">
            <v>Northumbrian Water</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row r="122">
          <cell r="H122">
            <v>0.17</v>
          </cell>
        </row>
      </sheetData>
      <sheetData sheetId="48"/>
      <sheetData sheetId="49"/>
      <sheetData sheetId="50"/>
      <sheetData sheetId="51"/>
      <sheetData sheetId="52"/>
      <sheetData sheetId="53"/>
      <sheetData sheetId="54"/>
      <sheetData sheetId="55"/>
      <sheetData sheetId="56">
        <row r="47">
          <cell r="G47">
            <v>2.93</v>
          </cell>
        </row>
      </sheetData>
      <sheetData sheetId="57"/>
      <sheetData sheetId="58">
        <row r="17">
          <cell r="G17">
            <v>0.72599999999999998</v>
          </cell>
        </row>
      </sheetData>
      <sheetData sheetId="59"/>
      <sheetData sheetId="60">
        <row r="16">
          <cell r="G16">
            <v>0</v>
          </cell>
        </row>
      </sheetData>
      <sheetData sheetId="61"/>
      <sheetData sheetId="62"/>
      <sheetData sheetId="63">
        <row r="13">
          <cell r="G13">
            <v>4.9390000000000001</v>
          </cell>
        </row>
      </sheetData>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row r="10">
          <cell r="N10">
            <v>6.0350000000000001</v>
          </cell>
        </row>
      </sheetData>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row r="56">
          <cell r="G56">
            <v>17.684000000000001</v>
          </cell>
        </row>
      </sheetData>
      <sheetData sheetId="97"/>
      <sheetData sheetId="98">
        <row r="5">
          <cell r="G5">
            <v>8.75</v>
          </cell>
        </row>
      </sheetData>
      <sheetData sheetId="99"/>
      <sheetData sheetId="100">
        <row r="17">
          <cell r="J17">
            <v>0</v>
          </cell>
        </row>
      </sheetData>
      <sheetData sheetId="101"/>
      <sheetData sheetId="102"/>
      <sheetData sheetId="103">
        <row r="13">
          <cell r="G13">
            <v>0</v>
          </cell>
        </row>
      </sheetData>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ation flag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G576"/>
  <sheetViews>
    <sheetView tabSelected="1" zoomScale="80" zoomScaleNormal="80" workbookViewId="0">
      <selection activeCell="AC135" sqref="AC135"/>
    </sheetView>
  </sheetViews>
  <sheetFormatPr defaultColWidth="10.28515625" defaultRowHeight="12.75" zeroHeight="1" x14ac:dyDescent="0.2"/>
  <cols>
    <col min="1" max="1" width="10.42578125" style="9" customWidth="1"/>
    <col min="2" max="2" width="25.28515625" style="10" customWidth="1"/>
    <col min="3" max="4" width="9.85546875" style="11" customWidth="1"/>
    <col min="5" max="13" width="13.140625" style="11" customWidth="1"/>
    <col min="14" max="14" width="10.42578125" style="11" customWidth="1"/>
    <col min="15" max="15" width="53.7109375" style="12" customWidth="1"/>
    <col min="16" max="16" width="13.28515625" style="11" bestFit="1" customWidth="1"/>
    <col min="17" max="17" width="20.140625" style="13" customWidth="1"/>
    <col min="18" max="18" width="9.85546875" style="11" customWidth="1"/>
    <col min="19" max="19" width="9.85546875" style="12" customWidth="1"/>
    <col min="20" max="20" width="49.85546875" style="12" customWidth="1"/>
    <col min="21" max="21" width="9.28515625" style="14" customWidth="1"/>
    <col min="22" max="22" width="28.5703125" style="15" customWidth="1"/>
    <col min="23" max="23" width="14.28515625" style="15" customWidth="1"/>
    <col min="24" max="24" width="32.140625" style="15" customWidth="1"/>
    <col min="25" max="25" width="28.5703125" style="15" customWidth="1"/>
    <col min="26" max="26" width="32.140625" style="15" customWidth="1"/>
    <col min="27" max="28" width="28.5703125" style="15" customWidth="1"/>
    <col min="29" max="29" width="14.28515625" style="15" customWidth="1"/>
    <col min="30" max="30" width="32.140625" style="15" customWidth="1"/>
    <col min="31" max="31" width="28.5703125" style="15" customWidth="1"/>
    <col min="32" max="32" width="32.140625" style="15" customWidth="1"/>
    <col min="33" max="33" width="28.5703125" style="15" customWidth="1"/>
    <col min="34" max="34" width="10.28515625" style="16" customWidth="1"/>
    <col min="35" max="16384" width="10.28515625" style="16"/>
  </cols>
  <sheetData>
    <row r="1" spans="1:33" s="1" customFormat="1" ht="22.5" customHeight="1" x14ac:dyDescent="0.25">
      <c r="B1" s="2" t="s">
        <v>0</v>
      </c>
      <c r="C1" s="3"/>
      <c r="D1" s="3"/>
      <c r="E1" s="3"/>
      <c r="F1" s="3"/>
      <c r="G1" s="3"/>
      <c r="H1" s="3"/>
      <c r="I1" s="3"/>
      <c r="J1" s="3"/>
      <c r="K1" s="3"/>
      <c r="L1" s="3"/>
      <c r="M1" s="3"/>
      <c r="N1" s="3"/>
      <c r="O1" s="4"/>
      <c r="P1" s="3"/>
      <c r="Q1" s="4"/>
      <c r="R1" s="3"/>
      <c r="S1" s="4"/>
      <c r="T1" s="4"/>
      <c r="U1" s="5" t="str">
        <f>[1]AppValidation!D2</f>
        <v>Northumbrian Water</v>
      </c>
      <c r="V1" s="6"/>
      <c r="W1" s="6"/>
      <c r="X1" s="6"/>
      <c r="Y1" s="6"/>
      <c r="Z1" s="6"/>
      <c r="AA1" s="7" t="str">
        <f>[1]AppValidation!$D$2</f>
        <v>Northumbrian Water</v>
      </c>
      <c r="AB1" s="6"/>
      <c r="AC1" s="6"/>
      <c r="AD1" s="6"/>
      <c r="AE1" s="6"/>
      <c r="AF1" s="6"/>
      <c r="AG1" s="8"/>
    </row>
    <row r="2" spans="1:33" ht="13.5" thickBot="1" x14ac:dyDescent="0.25"/>
    <row r="3" spans="1:33" ht="14.25" customHeight="1" x14ac:dyDescent="0.25">
      <c r="A3" s="17" t="s">
        <v>1</v>
      </c>
      <c r="B3" s="18">
        <f>SUM(COLUMN()-1)</f>
        <v>1</v>
      </c>
      <c r="C3" s="19">
        <f>SUM(COLUMN()-1)</f>
        <v>2</v>
      </c>
      <c r="D3" s="19">
        <f t="shared" ref="D3:AG3" si="0">SUM(COLUMN()-1)</f>
        <v>3</v>
      </c>
      <c r="E3" s="1071">
        <f>SUM(COLUMN()-1)</f>
        <v>4</v>
      </c>
      <c r="F3" s="1072"/>
      <c r="G3" s="1072"/>
      <c r="H3" s="1072"/>
      <c r="I3" s="1072"/>
      <c r="J3" s="1072"/>
      <c r="K3" s="1072"/>
      <c r="L3" s="1072"/>
      <c r="M3" s="20">
        <v>12</v>
      </c>
      <c r="N3" s="19">
        <f t="shared" si="0"/>
        <v>13</v>
      </c>
      <c r="O3" s="19">
        <f t="shared" si="0"/>
        <v>14</v>
      </c>
      <c r="P3" s="19">
        <f t="shared" si="0"/>
        <v>15</v>
      </c>
      <c r="Q3" s="19">
        <f t="shared" si="0"/>
        <v>16</v>
      </c>
      <c r="R3" s="19">
        <f t="shared" si="0"/>
        <v>17</v>
      </c>
      <c r="S3" s="19">
        <f t="shared" si="0"/>
        <v>18</v>
      </c>
      <c r="T3" s="19">
        <f>SUM(COLUMN()-1)</f>
        <v>19</v>
      </c>
      <c r="U3" s="19">
        <f t="shared" si="0"/>
        <v>20</v>
      </c>
      <c r="V3" s="21">
        <f t="shared" si="0"/>
        <v>21</v>
      </c>
      <c r="W3" s="19">
        <f t="shared" si="0"/>
        <v>22</v>
      </c>
      <c r="X3" s="19">
        <f t="shared" si="0"/>
        <v>23</v>
      </c>
      <c r="Y3" s="19">
        <f t="shared" si="0"/>
        <v>24</v>
      </c>
      <c r="Z3" s="19">
        <f t="shared" si="0"/>
        <v>25</v>
      </c>
      <c r="AA3" s="20">
        <f t="shared" si="0"/>
        <v>26</v>
      </c>
      <c r="AB3" s="21">
        <f t="shared" si="0"/>
        <v>27</v>
      </c>
      <c r="AC3" s="19">
        <f t="shared" si="0"/>
        <v>28</v>
      </c>
      <c r="AD3" s="19">
        <f t="shared" si="0"/>
        <v>29</v>
      </c>
      <c r="AE3" s="19">
        <f t="shared" si="0"/>
        <v>30</v>
      </c>
      <c r="AF3" s="19">
        <f t="shared" si="0"/>
        <v>31</v>
      </c>
      <c r="AG3" s="20">
        <f t="shared" si="0"/>
        <v>32</v>
      </c>
    </row>
    <row r="4" spans="1:33" ht="33.75" customHeight="1" x14ac:dyDescent="0.2">
      <c r="A4" s="22"/>
      <c r="B4" s="23"/>
      <c r="C4" s="24"/>
      <c r="D4" s="24"/>
      <c r="E4" s="25"/>
      <c r="F4" s="24"/>
      <c r="G4" s="24"/>
      <c r="H4" s="24"/>
      <c r="I4" s="26" t="s">
        <v>2</v>
      </c>
      <c r="J4" s="24"/>
      <c r="K4" s="24"/>
      <c r="L4" s="24"/>
      <c r="M4" s="27"/>
      <c r="N4" s="24"/>
      <c r="O4" s="28"/>
      <c r="P4" s="24"/>
      <c r="Q4" s="28"/>
      <c r="R4" s="29"/>
      <c r="S4" s="30"/>
      <c r="T4" s="30"/>
      <c r="U4" s="31"/>
      <c r="V4" s="1073" t="s">
        <v>3</v>
      </c>
      <c r="W4" s="1074"/>
      <c r="X4" s="1074"/>
      <c r="Y4" s="1074"/>
      <c r="Z4" s="1074"/>
      <c r="AA4" s="1075"/>
      <c r="AB4" s="1076" t="s">
        <v>4</v>
      </c>
      <c r="AC4" s="1074"/>
      <c r="AD4" s="1074"/>
      <c r="AE4" s="1074"/>
      <c r="AF4" s="1074"/>
      <c r="AG4" s="1075"/>
    </row>
    <row r="5" spans="1:33" s="45" customFormat="1" ht="63" customHeight="1" thickBot="1" x14ac:dyDescent="0.25">
      <c r="A5" s="32"/>
      <c r="B5" s="33" t="s">
        <v>5</v>
      </c>
      <c r="C5" s="34" t="s">
        <v>6</v>
      </c>
      <c r="D5" s="35" t="s">
        <v>7</v>
      </c>
      <c r="E5" s="36" t="str">
        <f>[1]AppValidation!H7</f>
        <v>Water resources</v>
      </c>
      <c r="F5" s="37" t="str">
        <f>[1]AppValidation!H8</f>
        <v>Water network plus</v>
      </c>
      <c r="G5" s="37" t="str">
        <f>[1]AppValidation!H9</f>
        <v>Wastewater network plus</v>
      </c>
      <c r="H5" s="37" t="str">
        <f>[1]AppValidation!H10</f>
        <v>Bioresources (sludge)</v>
      </c>
      <c r="I5" s="37" t="str">
        <f>[1]AppValidation!H11</f>
        <v>Residential retail</v>
      </c>
      <c r="J5" s="37" t="str">
        <f>[1]AppValidation!H12</f>
        <v>Business retail</v>
      </c>
      <c r="K5" s="37" t="str">
        <f>[1]AppValidation!H13</f>
        <v>Direct procurement for customers</v>
      </c>
      <c r="L5" s="37" t="str">
        <f>[1]AppValidation!H14</f>
        <v>Dummy control</v>
      </c>
      <c r="M5" s="38" t="s">
        <v>8</v>
      </c>
      <c r="N5" s="39" t="s">
        <v>9</v>
      </c>
      <c r="O5" s="40" t="s">
        <v>10</v>
      </c>
      <c r="P5" s="35" t="s">
        <v>11</v>
      </c>
      <c r="Q5" s="40" t="s">
        <v>12</v>
      </c>
      <c r="R5" s="39" t="s">
        <v>13</v>
      </c>
      <c r="S5" s="40" t="s">
        <v>14</v>
      </c>
      <c r="T5" s="40" t="s">
        <v>15</v>
      </c>
      <c r="U5" s="35" t="s">
        <v>16</v>
      </c>
      <c r="V5" s="41" t="s">
        <v>17</v>
      </c>
      <c r="W5" s="42" t="s">
        <v>18</v>
      </c>
      <c r="X5" s="43" t="s">
        <v>19</v>
      </c>
      <c r="Y5" s="43" t="s">
        <v>20</v>
      </c>
      <c r="Z5" s="43" t="s">
        <v>21</v>
      </c>
      <c r="AA5" s="44" t="s">
        <v>22</v>
      </c>
      <c r="AB5" s="41" t="s">
        <v>23</v>
      </c>
      <c r="AC5" s="42" t="s">
        <v>24</v>
      </c>
      <c r="AD5" s="43" t="s">
        <v>25</v>
      </c>
      <c r="AE5" s="43" t="s">
        <v>26</v>
      </c>
      <c r="AF5" s="43" t="s">
        <v>27</v>
      </c>
      <c r="AG5" s="44" t="s">
        <v>28</v>
      </c>
    </row>
    <row r="6" spans="1:33" ht="15.75" hidden="1" customHeight="1" x14ac:dyDescent="0.2">
      <c r="B6" s="46" t="str">
        <f t="shared" ref="B6:B69" si="1">CONCATENATE("PR14", C6, D6, "_", N6)</f>
        <v>PR14AFWWSW_W-A1</v>
      </c>
      <c r="C6" s="47" t="s">
        <v>29</v>
      </c>
      <c r="D6" s="48" t="s">
        <v>30</v>
      </c>
      <c r="E6" s="49"/>
      <c r="F6" s="50"/>
      <c r="G6" s="50"/>
      <c r="H6" s="50"/>
      <c r="I6" s="50"/>
      <c r="J6" s="50"/>
      <c r="K6" s="50"/>
      <c r="L6" s="50"/>
      <c r="M6" s="51">
        <f>SUM(E6:L6)</f>
        <v>0</v>
      </c>
      <c r="N6" s="52" t="s">
        <v>31</v>
      </c>
      <c r="O6" s="53" t="s">
        <v>32</v>
      </c>
      <c r="P6" s="54" t="s">
        <v>33</v>
      </c>
      <c r="Q6" s="55" t="s">
        <v>34</v>
      </c>
      <c r="R6" s="54"/>
      <c r="S6" s="55" t="s">
        <v>35</v>
      </c>
      <c r="T6" s="55" t="s">
        <v>36</v>
      </c>
      <c r="U6" s="56">
        <v>1</v>
      </c>
      <c r="V6" s="57"/>
      <c r="W6" s="58"/>
      <c r="X6" s="58"/>
      <c r="Y6" s="59"/>
      <c r="Z6" s="58"/>
      <c r="AA6" s="60"/>
      <c r="AB6" s="57"/>
      <c r="AC6" s="58"/>
      <c r="AD6" s="58"/>
      <c r="AE6" s="59"/>
      <c r="AF6" s="58"/>
      <c r="AG6" s="60"/>
    </row>
    <row r="7" spans="1:33" ht="15.75" hidden="1" customHeight="1" x14ac:dyDescent="0.2">
      <c r="B7" s="61" t="str">
        <f t="shared" si="1"/>
        <v>PR14AFWWSW_W-A2</v>
      </c>
      <c r="C7" s="62" t="s">
        <v>29</v>
      </c>
      <c r="D7" s="63" t="s">
        <v>30</v>
      </c>
      <c r="E7" s="64"/>
      <c r="F7" s="65"/>
      <c r="G7" s="65"/>
      <c r="H7" s="65"/>
      <c r="I7" s="65"/>
      <c r="J7" s="65"/>
      <c r="K7" s="65"/>
      <c r="L7" s="65"/>
      <c r="M7" s="66">
        <f t="shared" ref="M7:M70" si="2">SUM(E7:L7)</f>
        <v>0</v>
      </c>
      <c r="N7" s="67" t="s">
        <v>37</v>
      </c>
      <c r="O7" s="68" t="s">
        <v>38</v>
      </c>
      <c r="P7" s="69" t="s">
        <v>39</v>
      </c>
      <c r="Q7" s="70" t="s">
        <v>34</v>
      </c>
      <c r="R7" s="69"/>
      <c r="S7" s="70" t="s">
        <v>35</v>
      </c>
      <c r="T7" s="70" t="s">
        <v>40</v>
      </c>
      <c r="U7" s="71">
        <v>1</v>
      </c>
      <c r="V7" s="72"/>
      <c r="W7" s="73"/>
      <c r="X7" s="73"/>
      <c r="Y7" s="74"/>
      <c r="Z7" s="73"/>
      <c r="AA7" s="75"/>
      <c r="AB7" s="72"/>
      <c r="AC7" s="73"/>
      <c r="AD7" s="73"/>
      <c r="AE7" s="74"/>
      <c r="AF7" s="73"/>
      <c r="AG7" s="75"/>
    </row>
    <row r="8" spans="1:33" ht="15.75" hidden="1" customHeight="1" x14ac:dyDescent="0.2">
      <c r="B8" s="61" t="str">
        <f t="shared" si="1"/>
        <v>PR14AFWWSW_W-A3</v>
      </c>
      <c r="C8" s="62" t="s">
        <v>29</v>
      </c>
      <c r="D8" s="63" t="s">
        <v>30</v>
      </c>
      <c r="E8" s="64"/>
      <c r="F8" s="65"/>
      <c r="G8" s="65"/>
      <c r="H8" s="65"/>
      <c r="I8" s="65"/>
      <c r="J8" s="65"/>
      <c r="K8" s="65"/>
      <c r="L8" s="65"/>
      <c r="M8" s="66">
        <f t="shared" si="2"/>
        <v>0</v>
      </c>
      <c r="N8" s="67" t="s">
        <v>41</v>
      </c>
      <c r="O8" s="68" t="s">
        <v>42</v>
      </c>
      <c r="P8" s="69" t="s">
        <v>39</v>
      </c>
      <c r="Q8" s="70" t="s">
        <v>34</v>
      </c>
      <c r="R8" s="69"/>
      <c r="S8" s="70" t="s">
        <v>35</v>
      </c>
      <c r="T8" s="70" t="s">
        <v>36</v>
      </c>
      <c r="U8" s="71">
        <v>1</v>
      </c>
      <c r="V8" s="72"/>
      <c r="W8" s="73"/>
      <c r="X8" s="73"/>
      <c r="Y8" s="74"/>
      <c r="Z8" s="73"/>
      <c r="AA8" s="75"/>
      <c r="AB8" s="72"/>
      <c r="AC8" s="73"/>
      <c r="AD8" s="73"/>
      <c r="AE8" s="74"/>
      <c r="AF8" s="73"/>
      <c r="AG8" s="75"/>
    </row>
    <row r="9" spans="1:33" ht="15.75" hidden="1" customHeight="1" x14ac:dyDescent="0.2">
      <c r="B9" s="61" t="str">
        <f t="shared" si="1"/>
        <v>PR14AFWWSW_W-A4</v>
      </c>
      <c r="C9" s="62" t="s">
        <v>29</v>
      </c>
      <c r="D9" s="63" t="s">
        <v>30</v>
      </c>
      <c r="E9" s="64"/>
      <c r="F9" s="65"/>
      <c r="G9" s="65"/>
      <c r="H9" s="65"/>
      <c r="I9" s="65"/>
      <c r="J9" s="65"/>
      <c r="K9" s="65"/>
      <c r="L9" s="65"/>
      <c r="M9" s="66">
        <f t="shared" si="2"/>
        <v>0</v>
      </c>
      <c r="N9" s="67" t="s">
        <v>43</v>
      </c>
      <c r="O9" s="68" t="s">
        <v>44</v>
      </c>
      <c r="P9" s="69" t="s">
        <v>33</v>
      </c>
      <c r="Q9" s="70" t="s">
        <v>34</v>
      </c>
      <c r="R9" s="69"/>
      <c r="S9" s="70" t="s">
        <v>35</v>
      </c>
      <c r="T9" s="70" t="s">
        <v>36</v>
      </c>
      <c r="U9" s="71">
        <v>1</v>
      </c>
      <c r="V9" s="72"/>
      <c r="W9" s="73"/>
      <c r="X9" s="73"/>
      <c r="Y9" s="74"/>
      <c r="Z9" s="73"/>
      <c r="AA9" s="75"/>
      <c r="AB9" s="72"/>
      <c r="AC9" s="73"/>
      <c r="AD9" s="73"/>
      <c r="AE9" s="74"/>
      <c r="AF9" s="73"/>
      <c r="AG9" s="75"/>
    </row>
    <row r="10" spans="1:33" ht="15.75" hidden="1" customHeight="1" x14ac:dyDescent="0.2">
      <c r="B10" s="61" t="str">
        <f t="shared" si="1"/>
        <v>PR14AFWWSW_W-A5</v>
      </c>
      <c r="C10" s="62" t="s">
        <v>29</v>
      </c>
      <c r="D10" s="63" t="s">
        <v>30</v>
      </c>
      <c r="E10" s="64"/>
      <c r="F10" s="65"/>
      <c r="G10" s="65"/>
      <c r="H10" s="65"/>
      <c r="I10" s="65"/>
      <c r="J10" s="65"/>
      <c r="K10" s="65"/>
      <c r="L10" s="65"/>
      <c r="M10" s="66">
        <f t="shared" si="2"/>
        <v>0</v>
      </c>
      <c r="N10" s="67" t="s">
        <v>45</v>
      </c>
      <c r="O10" s="68" t="s">
        <v>46</v>
      </c>
      <c r="P10" s="69" t="s">
        <v>47</v>
      </c>
      <c r="Q10" s="70"/>
      <c r="R10" s="69"/>
      <c r="S10" s="70" t="s">
        <v>48</v>
      </c>
      <c r="T10" s="70" t="s">
        <v>48</v>
      </c>
      <c r="U10" s="71" t="s">
        <v>48</v>
      </c>
      <c r="V10" s="72"/>
      <c r="W10" s="73"/>
      <c r="X10" s="73"/>
      <c r="Y10" s="74"/>
      <c r="Z10" s="73"/>
      <c r="AA10" s="75"/>
      <c r="AB10" s="72"/>
      <c r="AC10" s="73"/>
      <c r="AD10" s="73"/>
      <c r="AE10" s="74"/>
      <c r="AF10" s="73"/>
      <c r="AG10" s="75"/>
    </row>
    <row r="11" spans="1:33" ht="15.75" hidden="1" customHeight="1" x14ac:dyDescent="0.2">
      <c r="B11" s="61" t="str">
        <f t="shared" si="1"/>
        <v>PR14AFWWSW_W-B1</v>
      </c>
      <c r="C11" s="62" t="s">
        <v>29</v>
      </c>
      <c r="D11" s="63" t="s">
        <v>30</v>
      </c>
      <c r="E11" s="64"/>
      <c r="F11" s="65"/>
      <c r="G11" s="65"/>
      <c r="H11" s="65"/>
      <c r="I11" s="65"/>
      <c r="J11" s="65"/>
      <c r="K11" s="65"/>
      <c r="L11" s="65"/>
      <c r="M11" s="66">
        <f t="shared" si="2"/>
        <v>0</v>
      </c>
      <c r="N11" s="67" t="s">
        <v>49</v>
      </c>
      <c r="O11" s="68" t="s">
        <v>50</v>
      </c>
      <c r="P11" s="69" t="s">
        <v>39</v>
      </c>
      <c r="Q11" s="70" t="s">
        <v>34</v>
      </c>
      <c r="R11" s="69"/>
      <c r="S11" s="70" t="s">
        <v>51</v>
      </c>
      <c r="T11" s="70" t="s">
        <v>52</v>
      </c>
      <c r="U11" s="71">
        <v>2</v>
      </c>
      <c r="V11" s="72"/>
      <c r="W11" s="73"/>
      <c r="X11" s="73"/>
      <c r="Y11" s="74"/>
      <c r="Z11" s="73"/>
      <c r="AA11" s="75"/>
      <c r="AB11" s="72"/>
      <c r="AC11" s="73"/>
      <c r="AD11" s="73"/>
      <c r="AE11" s="74"/>
      <c r="AF11" s="73"/>
      <c r="AG11" s="75"/>
    </row>
    <row r="12" spans="1:33" ht="15.75" hidden="1" customHeight="1" x14ac:dyDescent="0.2">
      <c r="B12" s="61" t="str">
        <f t="shared" si="1"/>
        <v>PR14AFWWSW_W-B2</v>
      </c>
      <c r="C12" s="62" t="s">
        <v>29</v>
      </c>
      <c r="D12" s="63" t="s">
        <v>30</v>
      </c>
      <c r="E12" s="64"/>
      <c r="F12" s="65"/>
      <c r="G12" s="65"/>
      <c r="H12" s="65"/>
      <c r="I12" s="65"/>
      <c r="J12" s="65"/>
      <c r="K12" s="65"/>
      <c r="L12" s="65"/>
      <c r="M12" s="66">
        <f t="shared" si="2"/>
        <v>0</v>
      </c>
      <c r="N12" s="67" t="s">
        <v>53</v>
      </c>
      <c r="O12" s="68" t="s">
        <v>54</v>
      </c>
      <c r="P12" s="69" t="s">
        <v>39</v>
      </c>
      <c r="Q12" s="70" t="s">
        <v>34</v>
      </c>
      <c r="R12" s="69"/>
      <c r="S12" s="70" t="s">
        <v>35</v>
      </c>
      <c r="T12" s="70" t="s">
        <v>55</v>
      </c>
      <c r="U12" s="71">
        <v>2</v>
      </c>
      <c r="V12" s="72"/>
      <c r="W12" s="73"/>
      <c r="X12" s="73"/>
      <c r="Y12" s="74"/>
      <c r="Z12" s="73"/>
      <c r="AA12" s="75"/>
      <c r="AB12" s="72"/>
      <c r="AC12" s="73"/>
      <c r="AD12" s="73"/>
      <c r="AE12" s="74"/>
      <c r="AF12" s="73"/>
      <c r="AG12" s="75"/>
    </row>
    <row r="13" spans="1:33" ht="15.75" hidden="1" customHeight="1" x14ac:dyDescent="0.2">
      <c r="B13" s="61" t="str">
        <f t="shared" si="1"/>
        <v>PR14AFWWSW_W-C1</v>
      </c>
      <c r="C13" s="62" t="s">
        <v>29</v>
      </c>
      <c r="D13" s="63" t="s">
        <v>30</v>
      </c>
      <c r="E13" s="64"/>
      <c r="F13" s="65"/>
      <c r="G13" s="65"/>
      <c r="H13" s="65"/>
      <c r="I13" s="65"/>
      <c r="J13" s="65"/>
      <c r="K13" s="65"/>
      <c r="L13" s="65"/>
      <c r="M13" s="66">
        <f t="shared" si="2"/>
        <v>0</v>
      </c>
      <c r="N13" s="67" t="s">
        <v>56</v>
      </c>
      <c r="O13" s="68" t="s">
        <v>57</v>
      </c>
      <c r="P13" s="69" t="s">
        <v>33</v>
      </c>
      <c r="Q13" s="70" t="s">
        <v>34</v>
      </c>
      <c r="R13" s="69"/>
      <c r="S13" s="70" t="s">
        <v>35</v>
      </c>
      <c r="T13" s="70" t="s">
        <v>58</v>
      </c>
      <c r="U13" s="76">
        <v>0</v>
      </c>
      <c r="V13" s="72"/>
      <c r="W13" s="73"/>
      <c r="X13" s="73"/>
      <c r="Y13" s="74"/>
      <c r="Z13" s="73"/>
      <c r="AA13" s="75"/>
      <c r="AB13" s="72"/>
      <c r="AC13" s="73"/>
      <c r="AD13" s="73"/>
      <c r="AE13" s="74"/>
      <c r="AF13" s="73"/>
      <c r="AG13" s="75"/>
    </row>
    <row r="14" spans="1:33" ht="15.75" hidden="1" customHeight="1" x14ac:dyDescent="0.2">
      <c r="B14" s="61" t="str">
        <f t="shared" si="1"/>
        <v>PR14AFWWSW_W-C2</v>
      </c>
      <c r="C14" s="62" t="s">
        <v>29</v>
      </c>
      <c r="D14" s="63" t="s">
        <v>30</v>
      </c>
      <c r="E14" s="64"/>
      <c r="F14" s="65"/>
      <c r="G14" s="65"/>
      <c r="H14" s="65"/>
      <c r="I14" s="65"/>
      <c r="J14" s="65"/>
      <c r="K14" s="65"/>
      <c r="L14" s="65"/>
      <c r="M14" s="66">
        <f t="shared" si="2"/>
        <v>0</v>
      </c>
      <c r="N14" s="67" t="s">
        <v>59</v>
      </c>
      <c r="O14" s="68" t="s">
        <v>60</v>
      </c>
      <c r="P14" s="69" t="s">
        <v>39</v>
      </c>
      <c r="Q14" s="70" t="s">
        <v>34</v>
      </c>
      <c r="R14" s="69"/>
      <c r="S14" s="70" t="s">
        <v>35</v>
      </c>
      <c r="T14" s="70" t="s">
        <v>61</v>
      </c>
      <c r="U14" s="76">
        <v>0</v>
      </c>
      <c r="V14" s="72"/>
      <c r="W14" s="73"/>
      <c r="X14" s="73"/>
      <c r="Y14" s="74"/>
      <c r="Z14" s="73"/>
      <c r="AA14" s="75"/>
      <c r="AB14" s="72"/>
      <c r="AC14" s="73"/>
      <c r="AD14" s="73"/>
      <c r="AE14" s="74"/>
      <c r="AF14" s="73"/>
      <c r="AG14" s="75"/>
    </row>
    <row r="15" spans="1:33" ht="15.75" hidden="1" customHeight="1" x14ac:dyDescent="0.2">
      <c r="B15" s="61" t="str">
        <f t="shared" si="1"/>
        <v>PR14AFWWSW_W-C3</v>
      </c>
      <c r="C15" s="62" t="s">
        <v>29</v>
      </c>
      <c r="D15" s="63" t="s">
        <v>30</v>
      </c>
      <c r="E15" s="64"/>
      <c r="F15" s="65"/>
      <c r="G15" s="65"/>
      <c r="H15" s="65"/>
      <c r="I15" s="65"/>
      <c r="J15" s="65"/>
      <c r="K15" s="65"/>
      <c r="L15" s="65"/>
      <c r="M15" s="66">
        <f t="shared" si="2"/>
        <v>0</v>
      </c>
      <c r="N15" s="67" t="s">
        <v>62</v>
      </c>
      <c r="O15" s="68" t="s">
        <v>63</v>
      </c>
      <c r="P15" s="69" t="s">
        <v>47</v>
      </c>
      <c r="Q15" s="70"/>
      <c r="R15" s="69"/>
      <c r="S15" s="70" t="s">
        <v>35</v>
      </c>
      <c r="T15" s="70" t="s">
        <v>64</v>
      </c>
      <c r="U15" s="76">
        <v>0</v>
      </c>
      <c r="V15" s="72"/>
      <c r="W15" s="73"/>
      <c r="X15" s="73"/>
      <c r="Y15" s="74"/>
      <c r="Z15" s="73"/>
      <c r="AA15" s="75"/>
      <c r="AB15" s="72"/>
      <c r="AC15" s="73"/>
      <c r="AD15" s="73"/>
      <c r="AE15" s="74"/>
      <c r="AF15" s="73"/>
      <c r="AG15" s="75"/>
    </row>
    <row r="16" spans="1:33" ht="15.75" hidden="1" customHeight="1" x14ac:dyDescent="0.2">
      <c r="B16" s="61" t="str">
        <f t="shared" si="1"/>
        <v>PR14AFWWSW_W-C4</v>
      </c>
      <c r="C16" s="62" t="s">
        <v>29</v>
      </c>
      <c r="D16" s="63" t="s">
        <v>30</v>
      </c>
      <c r="E16" s="64"/>
      <c r="F16" s="65"/>
      <c r="G16" s="65"/>
      <c r="H16" s="65"/>
      <c r="I16" s="65"/>
      <c r="J16" s="65"/>
      <c r="K16" s="65"/>
      <c r="L16" s="65"/>
      <c r="M16" s="66">
        <f t="shared" si="2"/>
        <v>0</v>
      </c>
      <c r="N16" s="67" t="s">
        <v>65</v>
      </c>
      <c r="O16" s="68" t="s">
        <v>66</v>
      </c>
      <c r="P16" s="69" t="s">
        <v>47</v>
      </c>
      <c r="Q16" s="70"/>
      <c r="R16" s="69"/>
      <c r="S16" s="70" t="s">
        <v>35</v>
      </c>
      <c r="T16" s="70" t="s">
        <v>64</v>
      </c>
      <c r="U16" s="76">
        <v>0</v>
      </c>
      <c r="V16" s="72"/>
      <c r="W16" s="73"/>
      <c r="X16" s="73"/>
      <c r="Y16" s="74"/>
      <c r="Z16" s="73"/>
      <c r="AA16" s="75"/>
      <c r="AB16" s="72"/>
      <c r="AC16" s="73"/>
      <c r="AD16" s="73"/>
      <c r="AE16" s="74"/>
      <c r="AF16" s="73"/>
      <c r="AG16" s="75"/>
    </row>
    <row r="17" spans="2:33" ht="15.75" hidden="1" customHeight="1" x14ac:dyDescent="0.2">
      <c r="B17" s="61" t="str">
        <f t="shared" si="1"/>
        <v>PR14AFWHHR_R-A1</v>
      </c>
      <c r="C17" s="62" t="s">
        <v>29</v>
      </c>
      <c r="D17" s="63" t="s">
        <v>67</v>
      </c>
      <c r="E17" s="64"/>
      <c r="F17" s="65"/>
      <c r="G17" s="65"/>
      <c r="H17" s="65"/>
      <c r="I17" s="65"/>
      <c r="J17" s="65"/>
      <c r="K17" s="65"/>
      <c r="L17" s="65"/>
      <c r="M17" s="66">
        <f t="shared" si="2"/>
        <v>0</v>
      </c>
      <c r="N17" s="67" t="s">
        <v>68</v>
      </c>
      <c r="O17" s="68" t="s">
        <v>69</v>
      </c>
      <c r="P17" s="69" t="s">
        <v>33</v>
      </c>
      <c r="Q17" s="70" t="s">
        <v>34</v>
      </c>
      <c r="R17" s="69"/>
      <c r="S17" s="70" t="s">
        <v>70</v>
      </c>
      <c r="T17" s="70" t="s">
        <v>71</v>
      </c>
      <c r="U17" s="76">
        <v>0</v>
      </c>
      <c r="V17" s="72"/>
      <c r="W17" s="73"/>
      <c r="X17" s="73"/>
      <c r="Y17" s="74"/>
      <c r="Z17" s="73"/>
      <c r="AA17" s="75"/>
      <c r="AB17" s="72"/>
      <c r="AC17" s="73"/>
      <c r="AD17" s="73"/>
      <c r="AE17" s="74"/>
      <c r="AF17" s="73"/>
      <c r="AG17" s="75"/>
    </row>
    <row r="18" spans="2:33" ht="15.75" hidden="1" customHeight="1" x14ac:dyDescent="0.2">
      <c r="B18" s="61" t="str">
        <f t="shared" si="1"/>
        <v>PR14AFWHHR_R-A2</v>
      </c>
      <c r="C18" s="62" t="s">
        <v>29</v>
      </c>
      <c r="D18" s="63" t="s">
        <v>67</v>
      </c>
      <c r="E18" s="64"/>
      <c r="F18" s="65"/>
      <c r="G18" s="65"/>
      <c r="H18" s="65"/>
      <c r="I18" s="65"/>
      <c r="J18" s="65"/>
      <c r="K18" s="65"/>
      <c r="L18" s="65"/>
      <c r="M18" s="66">
        <f t="shared" si="2"/>
        <v>0</v>
      </c>
      <c r="N18" s="67" t="s">
        <v>72</v>
      </c>
      <c r="O18" s="68" t="s">
        <v>73</v>
      </c>
      <c r="P18" s="69" t="s">
        <v>47</v>
      </c>
      <c r="Q18" s="70"/>
      <c r="R18" s="69"/>
      <c r="S18" s="70" t="s">
        <v>48</v>
      </c>
      <c r="T18" s="70" t="s">
        <v>48</v>
      </c>
      <c r="U18" s="71" t="s">
        <v>48</v>
      </c>
      <c r="V18" s="72"/>
      <c r="W18" s="73"/>
      <c r="X18" s="73"/>
      <c r="Y18" s="74"/>
      <c r="Z18" s="73"/>
      <c r="AA18" s="75"/>
      <c r="AB18" s="72"/>
      <c r="AC18" s="73"/>
      <c r="AD18" s="73"/>
      <c r="AE18" s="74"/>
      <c r="AF18" s="73"/>
      <c r="AG18" s="75"/>
    </row>
    <row r="19" spans="2:33" ht="15.75" hidden="1" customHeight="1" x14ac:dyDescent="0.2">
      <c r="B19" s="61" t="str">
        <f t="shared" si="1"/>
        <v>PR14ANHWSW_W-A2</v>
      </c>
      <c r="C19" s="62" t="s">
        <v>74</v>
      </c>
      <c r="D19" s="63" t="s">
        <v>30</v>
      </c>
      <c r="E19" s="64"/>
      <c r="F19" s="65"/>
      <c r="G19" s="65"/>
      <c r="H19" s="65"/>
      <c r="I19" s="65"/>
      <c r="J19" s="65"/>
      <c r="K19" s="65"/>
      <c r="L19" s="65"/>
      <c r="M19" s="66">
        <f t="shared" si="2"/>
        <v>0</v>
      </c>
      <c r="N19" s="77" t="s">
        <v>37</v>
      </c>
      <c r="O19" s="70" t="s">
        <v>75</v>
      </c>
      <c r="P19" s="69" t="s">
        <v>33</v>
      </c>
      <c r="Q19" s="70" t="s">
        <v>34</v>
      </c>
      <c r="R19" s="69"/>
      <c r="S19" s="70" t="s">
        <v>76</v>
      </c>
      <c r="T19" s="70" t="s">
        <v>77</v>
      </c>
      <c r="U19" s="71">
        <v>2</v>
      </c>
      <c r="V19" s="72"/>
      <c r="W19" s="73"/>
      <c r="X19" s="73"/>
      <c r="Y19" s="74"/>
      <c r="Z19" s="73"/>
      <c r="AA19" s="75"/>
      <c r="AB19" s="72"/>
      <c r="AC19" s="73"/>
      <c r="AD19" s="73"/>
      <c r="AE19" s="74"/>
      <c r="AF19" s="73"/>
      <c r="AG19" s="75"/>
    </row>
    <row r="20" spans="2:33" ht="15.75" hidden="1" customHeight="1" x14ac:dyDescent="0.2">
      <c r="B20" s="61" t="str">
        <f t="shared" si="1"/>
        <v>PR14ANHWSW_W-A3</v>
      </c>
      <c r="C20" s="62" t="s">
        <v>74</v>
      </c>
      <c r="D20" s="63" t="s">
        <v>30</v>
      </c>
      <c r="E20" s="64"/>
      <c r="F20" s="65"/>
      <c r="G20" s="65"/>
      <c r="H20" s="65"/>
      <c r="I20" s="65"/>
      <c r="J20" s="65"/>
      <c r="K20" s="65"/>
      <c r="L20" s="65"/>
      <c r="M20" s="66">
        <f t="shared" si="2"/>
        <v>0</v>
      </c>
      <c r="N20" s="77" t="s">
        <v>41</v>
      </c>
      <c r="O20" s="70" t="s">
        <v>78</v>
      </c>
      <c r="P20" s="69" t="s">
        <v>33</v>
      </c>
      <c r="Q20" s="70" t="s">
        <v>34</v>
      </c>
      <c r="R20" s="69"/>
      <c r="S20" s="70" t="s">
        <v>35</v>
      </c>
      <c r="T20" s="70" t="s">
        <v>58</v>
      </c>
      <c r="U20" s="76">
        <v>0</v>
      </c>
      <c r="V20" s="78"/>
      <c r="W20" s="73"/>
      <c r="X20" s="73"/>
      <c r="Y20" s="74"/>
      <c r="Z20" s="73"/>
      <c r="AA20" s="75"/>
      <c r="AB20" s="78"/>
      <c r="AC20" s="73"/>
      <c r="AD20" s="73"/>
      <c r="AE20" s="74"/>
      <c r="AF20" s="73"/>
      <c r="AG20" s="75"/>
    </row>
    <row r="21" spans="2:33" ht="15.75" hidden="1" customHeight="1" x14ac:dyDescent="0.2">
      <c r="B21" s="61" t="str">
        <f t="shared" si="1"/>
        <v>PR14ANHWSW_W-A4</v>
      </c>
      <c r="C21" s="62" t="s">
        <v>74</v>
      </c>
      <c r="D21" s="63" t="s">
        <v>30</v>
      </c>
      <c r="E21" s="64"/>
      <c r="F21" s="65"/>
      <c r="G21" s="65"/>
      <c r="H21" s="65"/>
      <c r="I21" s="65"/>
      <c r="J21" s="65"/>
      <c r="K21" s="65"/>
      <c r="L21" s="65"/>
      <c r="M21" s="66">
        <f t="shared" si="2"/>
        <v>0</v>
      </c>
      <c r="N21" s="77" t="s">
        <v>43</v>
      </c>
      <c r="O21" s="70" t="s">
        <v>79</v>
      </c>
      <c r="P21" s="69" t="s">
        <v>33</v>
      </c>
      <c r="Q21" s="70" t="s">
        <v>34</v>
      </c>
      <c r="R21" s="69"/>
      <c r="S21" s="70" t="s">
        <v>35</v>
      </c>
      <c r="T21" s="70" t="s">
        <v>55</v>
      </c>
      <c r="U21" s="71">
        <v>2</v>
      </c>
      <c r="V21" s="78"/>
      <c r="W21" s="73"/>
      <c r="X21" s="73"/>
      <c r="Y21" s="74"/>
      <c r="Z21" s="73"/>
      <c r="AA21" s="75"/>
      <c r="AB21" s="78"/>
      <c r="AC21" s="73"/>
      <c r="AD21" s="73"/>
      <c r="AE21" s="74"/>
      <c r="AF21" s="73"/>
      <c r="AG21" s="75"/>
    </row>
    <row r="22" spans="2:33" ht="15.75" hidden="1" customHeight="1" x14ac:dyDescent="0.2">
      <c r="B22" s="61" t="str">
        <f t="shared" si="1"/>
        <v>PR14ANHWSW_W-B1</v>
      </c>
      <c r="C22" s="62" t="s">
        <v>74</v>
      </c>
      <c r="D22" s="63" t="s">
        <v>30</v>
      </c>
      <c r="E22" s="64"/>
      <c r="F22" s="65"/>
      <c r="G22" s="65"/>
      <c r="H22" s="65"/>
      <c r="I22" s="65"/>
      <c r="J22" s="65"/>
      <c r="K22" s="65"/>
      <c r="L22" s="65"/>
      <c r="M22" s="66">
        <f t="shared" si="2"/>
        <v>0</v>
      </c>
      <c r="N22" s="77" t="s">
        <v>49</v>
      </c>
      <c r="O22" s="70" t="s">
        <v>80</v>
      </c>
      <c r="P22" s="69" t="s">
        <v>33</v>
      </c>
      <c r="Q22" s="70" t="s">
        <v>34</v>
      </c>
      <c r="R22" s="69"/>
      <c r="S22" s="70" t="s">
        <v>51</v>
      </c>
      <c r="T22" s="70" t="s">
        <v>81</v>
      </c>
      <c r="U22" s="76">
        <v>0</v>
      </c>
      <c r="V22" s="78"/>
      <c r="W22" s="73"/>
      <c r="X22" s="73"/>
      <c r="Y22" s="74"/>
      <c r="Z22" s="73"/>
      <c r="AA22" s="75"/>
      <c r="AB22" s="78"/>
      <c r="AC22" s="73"/>
      <c r="AD22" s="73"/>
      <c r="AE22" s="74"/>
      <c r="AF22" s="73"/>
      <c r="AG22" s="75"/>
    </row>
    <row r="23" spans="2:33" ht="15.75" hidden="1" customHeight="1" x14ac:dyDescent="0.2">
      <c r="B23" s="61" t="str">
        <f t="shared" si="1"/>
        <v>PR14ANHWSW_W-C1</v>
      </c>
      <c r="C23" s="62" t="s">
        <v>74</v>
      </c>
      <c r="D23" s="63" t="s">
        <v>30</v>
      </c>
      <c r="E23" s="64"/>
      <c r="F23" s="65"/>
      <c r="G23" s="65"/>
      <c r="H23" s="65"/>
      <c r="I23" s="65"/>
      <c r="J23" s="65"/>
      <c r="K23" s="65"/>
      <c r="L23" s="65"/>
      <c r="M23" s="66">
        <f t="shared" si="2"/>
        <v>0</v>
      </c>
      <c r="N23" s="77" t="s">
        <v>56</v>
      </c>
      <c r="O23" s="70" t="s">
        <v>82</v>
      </c>
      <c r="P23" s="69" t="s">
        <v>39</v>
      </c>
      <c r="Q23" s="70" t="s">
        <v>34</v>
      </c>
      <c r="R23" s="69"/>
      <c r="S23" s="70" t="s">
        <v>51</v>
      </c>
      <c r="T23" s="70" t="s">
        <v>83</v>
      </c>
      <c r="U23" s="71">
        <v>1</v>
      </c>
      <c r="V23" s="78"/>
      <c r="W23" s="73"/>
      <c r="X23" s="73"/>
      <c r="Y23" s="74"/>
      <c r="Z23" s="73"/>
      <c r="AA23" s="75"/>
      <c r="AB23" s="78"/>
      <c r="AC23" s="73"/>
      <c r="AD23" s="73"/>
      <c r="AE23" s="74"/>
      <c r="AF23" s="73"/>
      <c r="AG23" s="75"/>
    </row>
    <row r="24" spans="2:33" ht="15.75" hidden="1" customHeight="1" x14ac:dyDescent="0.2">
      <c r="B24" s="61" t="str">
        <f t="shared" si="1"/>
        <v>PR14ANHWSW_W-C2</v>
      </c>
      <c r="C24" s="62" t="s">
        <v>74</v>
      </c>
      <c r="D24" s="63" t="s">
        <v>30</v>
      </c>
      <c r="E24" s="64"/>
      <c r="F24" s="65"/>
      <c r="G24" s="65"/>
      <c r="H24" s="65"/>
      <c r="I24" s="65"/>
      <c r="J24" s="65"/>
      <c r="K24" s="65"/>
      <c r="L24" s="65"/>
      <c r="M24" s="66">
        <f t="shared" si="2"/>
        <v>0</v>
      </c>
      <c r="N24" s="77" t="s">
        <v>59</v>
      </c>
      <c r="O24" s="70" t="s">
        <v>84</v>
      </c>
      <c r="P24" s="69" t="s">
        <v>47</v>
      </c>
      <c r="Q24" s="70"/>
      <c r="R24" s="69"/>
      <c r="S24" s="70" t="s">
        <v>35</v>
      </c>
      <c r="T24" s="70" t="s">
        <v>85</v>
      </c>
      <c r="U24" s="76">
        <v>0</v>
      </c>
      <c r="V24" s="78"/>
      <c r="W24" s="73"/>
      <c r="X24" s="73"/>
      <c r="Y24" s="74"/>
      <c r="Z24" s="73"/>
      <c r="AA24" s="75"/>
      <c r="AB24" s="78"/>
      <c r="AC24" s="73"/>
      <c r="AD24" s="73"/>
      <c r="AE24" s="74"/>
      <c r="AF24" s="73"/>
      <c r="AG24" s="75"/>
    </row>
    <row r="25" spans="2:33" ht="15.75" hidden="1" customHeight="1" x14ac:dyDescent="0.2">
      <c r="B25" s="61" t="str">
        <f t="shared" si="1"/>
        <v>PR14ANHWSW_W-D1</v>
      </c>
      <c r="C25" s="62" t="s">
        <v>74</v>
      </c>
      <c r="D25" s="63" t="s">
        <v>30</v>
      </c>
      <c r="E25" s="64"/>
      <c r="F25" s="65"/>
      <c r="G25" s="65"/>
      <c r="H25" s="65"/>
      <c r="I25" s="65"/>
      <c r="J25" s="65"/>
      <c r="K25" s="65"/>
      <c r="L25" s="65"/>
      <c r="M25" s="66">
        <f t="shared" si="2"/>
        <v>0</v>
      </c>
      <c r="N25" s="77" t="s">
        <v>86</v>
      </c>
      <c r="O25" s="70" t="s">
        <v>87</v>
      </c>
      <c r="P25" s="69" t="s">
        <v>47</v>
      </c>
      <c r="Q25" s="70"/>
      <c r="R25" s="69"/>
      <c r="S25" s="70" t="s">
        <v>70</v>
      </c>
      <c r="T25" s="70" t="s">
        <v>88</v>
      </c>
      <c r="U25" s="76">
        <v>0</v>
      </c>
      <c r="V25" s="78"/>
      <c r="W25" s="73"/>
      <c r="X25" s="73"/>
      <c r="Y25" s="74"/>
      <c r="Z25" s="73"/>
      <c r="AA25" s="75"/>
      <c r="AB25" s="78"/>
      <c r="AC25" s="73"/>
      <c r="AD25" s="73"/>
      <c r="AE25" s="74"/>
      <c r="AF25" s="73"/>
      <c r="AG25" s="75"/>
    </row>
    <row r="26" spans="2:33" ht="15.75" hidden="1" customHeight="1" x14ac:dyDescent="0.2">
      <c r="B26" s="61" t="str">
        <f t="shared" si="1"/>
        <v>PR14ANHWSW_W-D2</v>
      </c>
      <c r="C26" s="62" t="s">
        <v>74</v>
      </c>
      <c r="D26" s="63" t="s">
        <v>30</v>
      </c>
      <c r="E26" s="64"/>
      <c r="F26" s="65"/>
      <c r="G26" s="65"/>
      <c r="H26" s="65"/>
      <c r="I26" s="65"/>
      <c r="J26" s="65"/>
      <c r="K26" s="65"/>
      <c r="L26" s="65"/>
      <c r="M26" s="66">
        <f t="shared" si="2"/>
        <v>0</v>
      </c>
      <c r="N26" s="77" t="s">
        <v>89</v>
      </c>
      <c r="O26" s="70" t="s">
        <v>90</v>
      </c>
      <c r="P26" s="69" t="s">
        <v>47</v>
      </c>
      <c r="Q26" s="70"/>
      <c r="R26" s="69"/>
      <c r="S26" s="70" t="s">
        <v>70</v>
      </c>
      <c r="T26" s="70" t="s">
        <v>88</v>
      </c>
      <c r="U26" s="76">
        <v>0</v>
      </c>
      <c r="V26" s="78"/>
      <c r="W26" s="73"/>
      <c r="X26" s="73"/>
      <c r="Y26" s="74"/>
      <c r="Z26" s="73"/>
      <c r="AA26" s="75"/>
      <c r="AB26" s="78"/>
      <c r="AC26" s="73"/>
      <c r="AD26" s="73"/>
      <c r="AE26" s="74"/>
      <c r="AF26" s="73"/>
      <c r="AG26" s="75"/>
    </row>
    <row r="27" spans="2:33" ht="15.75" hidden="1" customHeight="1" x14ac:dyDescent="0.2">
      <c r="B27" s="61" t="str">
        <f t="shared" si="1"/>
        <v>PR14ANHWSW_W-D3</v>
      </c>
      <c r="C27" s="62" t="s">
        <v>74</v>
      </c>
      <c r="D27" s="63" t="s">
        <v>30</v>
      </c>
      <c r="E27" s="64"/>
      <c r="F27" s="65"/>
      <c r="G27" s="65"/>
      <c r="H27" s="65"/>
      <c r="I27" s="65"/>
      <c r="J27" s="65"/>
      <c r="K27" s="65"/>
      <c r="L27" s="65"/>
      <c r="M27" s="66">
        <f t="shared" si="2"/>
        <v>0</v>
      </c>
      <c r="N27" s="77" t="s">
        <v>91</v>
      </c>
      <c r="O27" s="70" t="s">
        <v>92</v>
      </c>
      <c r="P27" s="69" t="s">
        <v>39</v>
      </c>
      <c r="Q27" s="70" t="s">
        <v>34</v>
      </c>
      <c r="R27" s="69"/>
      <c r="S27" s="70" t="s">
        <v>35</v>
      </c>
      <c r="T27" s="70" t="s">
        <v>93</v>
      </c>
      <c r="U27" s="76">
        <v>0</v>
      </c>
      <c r="V27" s="78"/>
      <c r="W27" s="73"/>
      <c r="X27" s="73"/>
      <c r="Y27" s="74"/>
      <c r="Z27" s="73"/>
      <c r="AA27" s="75"/>
      <c r="AB27" s="78"/>
      <c r="AC27" s="73"/>
      <c r="AD27" s="73"/>
      <c r="AE27" s="74"/>
      <c r="AF27" s="73"/>
      <c r="AG27" s="75"/>
    </row>
    <row r="28" spans="2:33" ht="15.75" hidden="1" customHeight="1" x14ac:dyDescent="0.2">
      <c r="B28" s="61" t="str">
        <f t="shared" si="1"/>
        <v>PR14ANHWSW_W-D4</v>
      </c>
      <c r="C28" s="62" t="s">
        <v>74</v>
      </c>
      <c r="D28" s="63" t="s">
        <v>30</v>
      </c>
      <c r="E28" s="64"/>
      <c r="F28" s="65"/>
      <c r="G28" s="65"/>
      <c r="H28" s="65"/>
      <c r="I28" s="65"/>
      <c r="J28" s="65"/>
      <c r="K28" s="65"/>
      <c r="L28" s="65"/>
      <c r="M28" s="66">
        <f t="shared" si="2"/>
        <v>0</v>
      </c>
      <c r="N28" s="77" t="s">
        <v>94</v>
      </c>
      <c r="O28" s="70" t="s">
        <v>95</v>
      </c>
      <c r="P28" s="69" t="s">
        <v>33</v>
      </c>
      <c r="Q28" s="70" t="s">
        <v>34</v>
      </c>
      <c r="R28" s="69" t="s">
        <v>96</v>
      </c>
      <c r="S28" s="70" t="s">
        <v>35</v>
      </c>
      <c r="T28" s="70" t="s">
        <v>36</v>
      </c>
      <c r="U28" s="76">
        <v>0</v>
      </c>
      <c r="V28" s="78"/>
      <c r="W28" s="73"/>
      <c r="X28" s="73"/>
      <c r="Y28" s="74"/>
      <c r="Z28" s="73"/>
      <c r="AA28" s="75"/>
      <c r="AB28" s="78"/>
      <c r="AC28" s="73"/>
      <c r="AD28" s="73"/>
      <c r="AE28" s="74"/>
      <c r="AF28" s="73"/>
      <c r="AG28" s="75"/>
    </row>
    <row r="29" spans="2:33" ht="15.75" hidden="1" customHeight="1" x14ac:dyDescent="0.2">
      <c r="B29" s="61" t="str">
        <f t="shared" si="1"/>
        <v>PR14ANHWSW_W-E1</v>
      </c>
      <c r="C29" s="62" t="s">
        <v>74</v>
      </c>
      <c r="D29" s="63" t="s">
        <v>30</v>
      </c>
      <c r="E29" s="64"/>
      <c r="F29" s="65"/>
      <c r="G29" s="65"/>
      <c r="H29" s="65"/>
      <c r="I29" s="65"/>
      <c r="J29" s="65"/>
      <c r="K29" s="65"/>
      <c r="L29" s="65"/>
      <c r="M29" s="66">
        <f t="shared" si="2"/>
        <v>0</v>
      </c>
      <c r="N29" s="77" t="s">
        <v>97</v>
      </c>
      <c r="O29" s="70" t="s">
        <v>98</v>
      </c>
      <c r="P29" s="69" t="s">
        <v>47</v>
      </c>
      <c r="Q29" s="70"/>
      <c r="R29" s="69"/>
      <c r="S29" s="70" t="s">
        <v>51</v>
      </c>
      <c r="T29" s="70" t="s">
        <v>99</v>
      </c>
      <c r="U29" s="76">
        <v>0</v>
      </c>
      <c r="V29" s="78"/>
      <c r="W29" s="73"/>
      <c r="X29" s="73"/>
      <c r="Y29" s="74"/>
      <c r="Z29" s="73"/>
      <c r="AA29" s="75"/>
      <c r="AB29" s="78"/>
      <c r="AC29" s="73"/>
      <c r="AD29" s="73"/>
      <c r="AE29" s="74"/>
      <c r="AF29" s="73"/>
      <c r="AG29" s="75"/>
    </row>
    <row r="30" spans="2:33" ht="15.75" hidden="1" customHeight="1" x14ac:dyDescent="0.2">
      <c r="B30" s="61" t="str">
        <f t="shared" si="1"/>
        <v>PR14ANHWSW_W-E2</v>
      </c>
      <c r="C30" s="62" t="s">
        <v>74</v>
      </c>
      <c r="D30" s="63" t="s">
        <v>30</v>
      </c>
      <c r="E30" s="64"/>
      <c r="F30" s="65"/>
      <c r="G30" s="65"/>
      <c r="H30" s="65"/>
      <c r="I30" s="65"/>
      <c r="J30" s="65"/>
      <c r="K30" s="65"/>
      <c r="L30" s="65"/>
      <c r="M30" s="66">
        <f t="shared" si="2"/>
        <v>0</v>
      </c>
      <c r="N30" s="77" t="s">
        <v>100</v>
      </c>
      <c r="O30" s="70" t="s">
        <v>101</v>
      </c>
      <c r="P30" s="69" t="s">
        <v>39</v>
      </c>
      <c r="Q30" s="70" t="s">
        <v>34</v>
      </c>
      <c r="R30" s="69"/>
      <c r="S30" s="70" t="s">
        <v>35</v>
      </c>
      <c r="T30" s="70" t="s">
        <v>102</v>
      </c>
      <c r="U30" s="76">
        <v>0</v>
      </c>
      <c r="V30" s="78"/>
      <c r="W30" s="73"/>
      <c r="X30" s="73"/>
      <c r="Y30" s="74"/>
      <c r="Z30" s="73"/>
      <c r="AA30" s="75"/>
      <c r="AB30" s="78"/>
      <c r="AC30" s="73"/>
      <c r="AD30" s="73"/>
      <c r="AE30" s="74"/>
      <c r="AF30" s="73"/>
      <c r="AG30" s="75"/>
    </row>
    <row r="31" spans="2:33" ht="15.75" hidden="1" customHeight="1" x14ac:dyDescent="0.2">
      <c r="B31" s="61" t="str">
        <f t="shared" si="1"/>
        <v>PR14ANHWSW_W-F1</v>
      </c>
      <c r="C31" s="62" t="s">
        <v>74</v>
      </c>
      <c r="D31" s="63" t="s">
        <v>30</v>
      </c>
      <c r="E31" s="64"/>
      <c r="F31" s="65"/>
      <c r="G31" s="65"/>
      <c r="H31" s="65"/>
      <c r="I31" s="65"/>
      <c r="J31" s="65"/>
      <c r="K31" s="65"/>
      <c r="L31" s="65"/>
      <c r="M31" s="66">
        <f t="shared" si="2"/>
        <v>0</v>
      </c>
      <c r="N31" s="77" t="s">
        <v>103</v>
      </c>
      <c r="O31" s="70" t="s">
        <v>104</v>
      </c>
      <c r="P31" s="69" t="s">
        <v>47</v>
      </c>
      <c r="Q31" s="70"/>
      <c r="R31" s="69"/>
      <c r="S31" s="70" t="s">
        <v>51</v>
      </c>
      <c r="T31" s="70" t="s">
        <v>105</v>
      </c>
      <c r="U31" s="76">
        <v>0</v>
      </c>
      <c r="V31" s="78"/>
      <c r="W31" s="73"/>
      <c r="X31" s="73"/>
      <c r="Y31" s="74"/>
      <c r="Z31" s="73"/>
      <c r="AA31" s="75"/>
      <c r="AB31" s="78"/>
      <c r="AC31" s="73"/>
      <c r="AD31" s="73"/>
      <c r="AE31" s="74"/>
      <c r="AF31" s="73"/>
      <c r="AG31" s="75"/>
    </row>
    <row r="32" spans="2:33" ht="15.75" hidden="1" customHeight="1" x14ac:dyDescent="0.2">
      <c r="B32" s="61" t="str">
        <f t="shared" si="1"/>
        <v>PR14ANHWSW_W-F2</v>
      </c>
      <c r="C32" s="62" t="s">
        <v>74</v>
      </c>
      <c r="D32" s="63" t="s">
        <v>30</v>
      </c>
      <c r="E32" s="64"/>
      <c r="F32" s="65"/>
      <c r="G32" s="65"/>
      <c r="H32" s="65"/>
      <c r="I32" s="65"/>
      <c r="J32" s="65"/>
      <c r="K32" s="65"/>
      <c r="L32" s="65"/>
      <c r="M32" s="66">
        <f t="shared" si="2"/>
        <v>0</v>
      </c>
      <c r="N32" s="77" t="s">
        <v>106</v>
      </c>
      <c r="O32" s="70" t="s">
        <v>107</v>
      </c>
      <c r="P32" s="69" t="s">
        <v>47</v>
      </c>
      <c r="Q32" s="70"/>
      <c r="R32" s="69"/>
      <c r="S32" s="70" t="s">
        <v>51</v>
      </c>
      <c r="T32" s="70" t="s">
        <v>108</v>
      </c>
      <c r="U32" s="76">
        <v>0</v>
      </c>
      <c r="V32" s="78"/>
      <c r="W32" s="73"/>
      <c r="X32" s="73"/>
      <c r="Y32" s="74"/>
      <c r="Z32" s="73"/>
      <c r="AA32" s="75"/>
      <c r="AB32" s="78"/>
      <c r="AC32" s="73"/>
      <c r="AD32" s="73"/>
      <c r="AE32" s="74"/>
      <c r="AF32" s="73"/>
      <c r="AG32" s="75"/>
    </row>
    <row r="33" spans="2:33" ht="15.75" hidden="1" customHeight="1" x14ac:dyDescent="0.2">
      <c r="B33" s="61" t="str">
        <f t="shared" si="1"/>
        <v>PR14ANHWSW_W-G1</v>
      </c>
      <c r="C33" s="62" t="s">
        <v>74</v>
      </c>
      <c r="D33" s="63" t="s">
        <v>30</v>
      </c>
      <c r="E33" s="64"/>
      <c r="F33" s="65"/>
      <c r="G33" s="65"/>
      <c r="H33" s="65"/>
      <c r="I33" s="65"/>
      <c r="J33" s="65"/>
      <c r="K33" s="65"/>
      <c r="L33" s="65"/>
      <c r="M33" s="66">
        <f t="shared" si="2"/>
        <v>0</v>
      </c>
      <c r="N33" s="77" t="s">
        <v>109</v>
      </c>
      <c r="O33" s="70" t="s">
        <v>110</v>
      </c>
      <c r="P33" s="69" t="s">
        <v>47</v>
      </c>
      <c r="Q33" s="70"/>
      <c r="R33" s="69"/>
      <c r="S33" s="70" t="s">
        <v>51</v>
      </c>
      <c r="T33" s="70" t="s">
        <v>111</v>
      </c>
      <c r="U33" s="71" t="s">
        <v>112</v>
      </c>
      <c r="V33" s="78"/>
      <c r="W33" s="73"/>
      <c r="X33" s="73"/>
      <c r="Y33" s="74"/>
      <c r="Z33" s="73"/>
      <c r="AA33" s="75"/>
      <c r="AB33" s="78"/>
      <c r="AC33" s="73"/>
      <c r="AD33" s="73"/>
      <c r="AE33" s="74"/>
      <c r="AF33" s="73"/>
      <c r="AG33" s="75"/>
    </row>
    <row r="34" spans="2:33" ht="15.75" hidden="1" customHeight="1" x14ac:dyDescent="0.2">
      <c r="B34" s="61" t="str">
        <f t="shared" si="1"/>
        <v>PR14ANHWSW_W-H1</v>
      </c>
      <c r="C34" s="62" t="s">
        <v>74</v>
      </c>
      <c r="D34" s="63" t="s">
        <v>30</v>
      </c>
      <c r="E34" s="64"/>
      <c r="F34" s="65"/>
      <c r="G34" s="65"/>
      <c r="H34" s="65"/>
      <c r="I34" s="65"/>
      <c r="J34" s="65"/>
      <c r="K34" s="65"/>
      <c r="L34" s="65"/>
      <c r="M34" s="66">
        <f t="shared" si="2"/>
        <v>0</v>
      </c>
      <c r="N34" s="77" t="s">
        <v>113</v>
      </c>
      <c r="O34" s="70" t="s">
        <v>114</v>
      </c>
      <c r="P34" s="69" t="s">
        <v>39</v>
      </c>
      <c r="Q34" s="70" t="s">
        <v>34</v>
      </c>
      <c r="R34" s="69"/>
      <c r="S34" s="70" t="s">
        <v>115</v>
      </c>
      <c r="T34" s="70" t="s">
        <v>116</v>
      </c>
      <c r="U34" s="71" t="s">
        <v>112</v>
      </c>
      <c r="V34" s="78"/>
      <c r="W34" s="73"/>
      <c r="X34" s="73"/>
      <c r="Y34" s="74"/>
      <c r="Z34" s="73"/>
      <c r="AA34" s="75"/>
      <c r="AB34" s="78"/>
      <c r="AC34" s="73"/>
      <c r="AD34" s="73"/>
      <c r="AE34" s="74"/>
      <c r="AF34" s="73"/>
      <c r="AG34" s="75"/>
    </row>
    <row r="35" spans="2:33" ht="15.75" hidden="1" customHeight="1" x14ac:dyDescent="0.2">
      <c r="B35" s="61" t="str">
        <f t="shared" si="1"/>
        <v>PR14ANHWSW_W-H2</v>
      </c>
      <c r="C35" s="62" t="s">
        <v>74</v>
      </c>
      <c r="D35" s="63" t="s">
        <v>30</v>
      </c>
      <c r="E35" s="64"/>
      <c r="F35" s="65"/>
      <c r="G35" s="65"/>
      <c r="H35" s="65"/>
      <c r="I35" s="65"/>
      <c r="J35" s="65"/>
      <c r="K35" s="65"/>
      <c r="L35" s="65"/>
      <c r="M35" s="66">
        <f t="shared" si="2"/>
        <v>0</v>
      </c>
      <c r="N35" s="77" t="s">
        <v>117</v>
      </c>
      <c r="O35" s="70" t="s">
        <v>118</v>
      </c>
      <c r="P35" s="69" t="s">
        <v>39</v>
      </c>
      <c r="Q35" s="70" t="s">
        <v>34</v>
      </c>
      <c r="R35" s="69"/>
      <c r="S35" s="70" t="s">
        <v>115</v>
      </c>
      <c r="T35" s="70" t="s">
        <v>116</v>
      </c>
      <c r="U35" s="71" t="s">
        <v>112</v>
      </c>
      <c r="V35" s="78"/>
      <c r="W35" s="73"/>
      <c r="X35" s="73"/>
      <c r="Y35" s="74"/>
      <c r="Z35" s="73"/>
      <c r="AA35" s="75"/>
      <c r="AB35" s="78"/>
      <c r="AC35" s="73"/>
      <c r="AD35" s="73"/>
      <c r="AE35" s="74"/>
      <c r="AF35" s="73"/>
      <c r="AG35" s="75"/>
    </row>
    <row r="36" spans="2:33" ht="15.75" hidden="1" customHeight="1" x14ac:dyDescent="0.2">
      <c r="B36" s="61" t="str">
        <f t="shared" si="1"/>
        <v>PR14ANHWSW_W-I1</v>
      </c>
      <c r="C36" s="62" t="s">
        <v>74</v>
      </c>
      <c r="D36" s="63" t="s">
        <v>30</v>
      </c>
      <c r="E36" s="64"/>
      <c r="F36" s="65"/>
      <c r="G36" s="65"/>
      <c r="H36" s="65"/>
      <c r="I36" s="65"/>
      <c r="J36" s="65"/>
      <c r="K36" s="65"/>
      <c r="L36" s="65"/>
      <c r="M36" s="66">
        <f t="shared" si="2"/>
        <v>0</v>
      </c>
      <c r="N36" s="77" t="s">
        <v>119</v>
      </c>
      <c r="O36" s="70" t="s">
        <v>120</v>
      </c>
      <c r="P36" s="69" t="s">
        <v>39</v>
      </c>
      <c r="Q36" s="70" t="s">
        <v>34</v>
      </c>
      <c r="R36" s="69"/>
      <c r="S36" s="70" t="s">
        <v>51</v>
      </c>
      <c r="T36" s="70" t="s">
        <v>52</v>
      </c>
      <c r="U36" s="71">
        <v>2</v>
      </c>
      <c r="V36" s="78"/>
      <c r="W36" s="73"/>
      <c r="X36" s="73"/>
      <c r="Y36" s="74"/>
      <c r="Z36" s="73"/>
      <c r="AA36" s="75"/>
      <c r="AB36" s="78"/>
      <c r="AC36" s="73"/>
      <c r="AD36" s="73"/>
      <c r="AE36" s="74"/>
      <c r="AF36" s="73"/>
      <c r="AG36" s="75"/>
    </row>
    <row r="37" spans="2:33" ht="15.75" hidden="1" customHeight="1" x14ac:dyDescent="0.2">
      <c r="B37" s="61" t="str">
        <f t="shared" si="1"/>
        <v>PR14ANHWSWW_S-A2</v>
      </c>
      <c r="C37" s="62" t="s">
        <v>74</v>
      </c>
      <c r="D37" s="63" t="s">
        <v>121</v>
      </c>
      <c r="E37" s="64"/>
      <c r="F37" s="65"/>
      <c r="G37" s="65"/>
      <c r="H37" s="65"/>
      <c r="I37" s="65"/>
      <c r="J37" s="65"/>
      <c r="K37" s="65"/>
      <c r="L37" s="65"/>
      <c r="M37" s="66">
        <f t="shared" si="2"/>
        <v>0</v>
      </c>
      <c r="N37" s="77" t="s">
        <v>122</v>
      </c>
      <c r="O37" s="70" t="s">
        <v>123</v>
      </c>
      <c r="P37" s="69" t="s">
        <v>33</v>
      </c>
      <c r="Q37" s="70" t="s">
        <v>34</v>
      </c>
      <c r="R37" s="69"/>
      <c r="S37" s="70" t="s">
        <v>35</v>
      </c>
      <c r="T37" s="70" t="s">
        <v>124</v>
      </c>
      <c r="U37" s="76">
        <v>0</v>
      </c>
      <c r="V37" s="78"/>
      <c r="W37" s="73"/>
      <c r="X37" s="73"/>
      <c r="Y37" s="74"/>
      <c r="Z37" s="73"/>
      <c r="AA37" s="75"/>
      <c r="AB37" s="78"/>
      <c r="AC37" s="73"/>
      <c r="AD37" s="73"/>
      <c r="AE37" s="74"/>
      <c r="AF37" s="73"/>
      <c r="AG37" s="75"/>
    </row>
    <row r="38" spans="2:33" ht="15.75" hidden="1" customHeight="1" x14ac:dyDescent="0.2">
      <c r="B38" s="61" t="str">
        <f t="shared" si="1"/>
        <v>PR14ANHWSWW_S-A3</v>
      </c>
      <c r="C38" s="62" t="s">
        <v>74</v>
      </c>
      <c r="D38" s="63" t="s">
        <v>121</v>
      </c>
      <c r="E38" s="64"/>
      <c r="F38" s="65"/>
      <c r="G38" s="65"/>
      <c r="H38" s="65"/>
      <c r="I38" s="65"/>
      <c r="J38" s="65"/>
      <c r="K38" s="65"/>
      <c r="L38" s="65"/>
      <c r="M38" s="66">
        <f t="shared" si="2"/>
        <v>0</v>
      </c>
      <c r="N38" s="77" t="s">
        <v>125</v>
      </c>
      <c r="O38" s="70" t="s">
        <v>126</v>
      </c>
      <c r="P38" s="69" t="s">
        <v>39</v>
      </c>
      <c r="Q38" s="70" t="s">
        <v>34</v>
      </c>
      <c r="R38" s="69"/>
      <c r="S38" s="70" t="s">
        <v>35</v>
      </c>
      <c r="T38" s="70" t="s">
        <v>127</v>
      </c>
      <c r="U38" s="76">
        <v>0</v>
      </c>
      <c r="V38" s="78"/>
      <c r="W38" s="73"/>
      <c r="X38" s="73"/>
      <c r="Y38" s="74"/>
      <c r="Z38" s="73"/>
      <c r="AA38" s="75"/>
      <c r="AB38" s="78"/>
      <c r="AC38" s="73"/>
      <c r="AD38" s="73"/>
      <c r="AE38" s="74"/>
      <c r="AF38" s="73"/>
      <c r="AG38" s="75"/>
    </row>
    <row r="39" spans="2:33" ht="15.75" hidden="1" customHeight="1" x14ac:dyDescent="0.2">
      <c r="B39" s="61" t="str">
        <f t="shared" si="1"/>
        <v>PR14ANHWSWW_S-A4</v>
      </c>
      <c r="C39" s="62" t="s">
        <v>74</v>
      </c>
      <c r="D39" s="63" t="s">
        <v>121</v>
      </c>
      <c r="E39" s="64"/>
      <c r="F39" s="65"/>
      <c r="G39" s="65"/>
      <c r="H39" s="65"/>
      <c r="I39" s="65"/>
      <c r="J39" s="65"/>
      <c r="K39" s="65"/>
      <c r="L39" s="65"/>
      <c r="M39" s="66">
        <f t="shared" si="2"/>
        <v>0</v>
      </c>
      <c r="N39" s="77" t="s">
        <v>128</v>
      </c>
      <c r="O39" s="70" t="s">
        <v>129</v>
      </c>
      <c r="P39" s="69" t="s">
        <v>47</v>
      </c>
      <c r="Q39" s="70"/>
      <c r="R39" s="69"/>
      <c r="S39" s="70" t="s">
        <v>51</v>
      </c>
      <c r="T39" s="70" t="s">
        <v>130</v>
      </c>
      <c r="U39" s="76">
        <v>0</v>
      </c>
      <c r="V39" s="78"/>
      <c r="W39" s="73"/>
      <c r="X39" s="73"/>
      <c r="Y39" s="74"/>
      <c r="Z39" s="73"/>
      <c r="AA39" s="75"/>
      <c r="AB39" s="78"/>
      <c r="AC39" s="73"/>
      <c r="AD39" s="73"/>
      <c r="AE39" s="74"/>
      <c r="AF39" s="73"/>
      <c r="AG39" s="75"/>
    </row>
    <row r="40" spans="2:33" ht="15.75" hidden="1" customHeight="1" x14ac:dyDescent="0.2">
      <c r="B40" s="61" t="str">
        <f t="shared" si="1"/>
        <v>PR14ANHWSWW_S-B1</v>
      </c>
      <c r="C40" s="62" t="s">
        <v>74</v>
      </c>
      <c r="D40" s="63" t="s">
        <v>121</v>
      </c>
      <c r="E40" s="64"/>
      <c r="F40" s="65"/>
      <c r="G40" s="65"/>
      <c r="H40" s="65"/>
      <c r="I40" s="65"/>
      <c r="J40" s="65"/>
      <c r="K40" s="65"/>
      <c r="L40" s="65"/>
      <c r="M40" s="66">
        <f t="shared" si="2"/>
        <v>0</v>
      </c>
      <c r="N40" s="77" t="s">
        <v>131</v>
      </c>
      <c r="O40" s="70" t="s">
        <v>132</v>
      </c>
      <c r="P40" s="69" t="s">
        <v>33</v>
      </c>
      <c r="Q40" s="70" t="s">
        <v>34</v>
      </c>
      <c r="R40" s="69"/>
      <c r="S40" s="70" t="s">
        <v>51</v>
      </c>
      <c r="T40" s="70" t="s">
        <v>81</v>
      </c>
      <c r="U40" s="76">
        <v>0</v>
      </c>
      <c r="V40" s="78"/>
      <c r="W40" s="73"/>
      <c r="X40" s="73"/>
      <c r="Y40" s="74"/>
      <c r="Z40" s="73"/>
      <c r="AA40" s="75"/>
      <c r="AB40" s="78"/>
      <c r="AC40" s="73"/>
      <c r="AD40" s="73"/>
      <c r="AE40" s="74"/>
      <c r="AF40" s="73"/>
      <c r="AG40" s="75"/>
    </row>
    <row r="41" spans="2:33" ht="15.75" hidden="1" customHeight="1" x14ac:dyDescent="0.2">
      <c r="B41" s="61" t="str">
        <f t="shared" si="1"/>
        <v>PR14ANHWSWW_S-C1</v>
      </c>
      <c r="C41" s="62" t="s">
        <v>74</v>
      </c>
      <c r="D41" s="63" t="s">
        <v>121</v>
      </c>
      <c r="E41" s="64"/>
      <c r="F41" s="65"/>
      <c r="G41" s="65"/>
      <c r="H41" s="65"/>
      <c r="I41" s="65"/>
      <c r="J41" s="65"/>
      <c r="K41" s="65"/>
      <c r="L41" s="65"/>
      <c r="M41" s="66">
        <f t="shared" si="2"/>
        <v>0</v>
      </c>
      <c r="N41" s="77" t="s">
        <v>133</v>
      </c>
      <c r="O41" s="70" t="s">
        <v>134</v>
      </c>
      <c r="P41" s="69" t="s">
        <v>33</v>
      </c>
      <c r="Q41" s="70" t="s">
        <v>34</v>
      </c>
      <c r="R41" s="69"/>
      <c r="S41" s="70" t="s">
        <v>51</v>
      </c>
      <c r="T41" s="70" t="s">
        <v>135</v>
      </c>
      <c r="U41" s="76">
        <v>0</v>
      </c>
      <c r="V41" s="78"/>
      <c r="W41" s="73"/>
      <c r="X41" s="73"/>
      <c r="Y41" s="74"/>
      <c r="Z41" s="73"/>
      <c r="AA41" s="75"/>
      <c r="AB41" s="78"/>
      <c r="AC41" s="73"/>
      <c r="AD41" s="73"/>
      <c r="AE41" s="74"/>
      <c r="AF41" s="73"/>
      <c r="AG41" s="75"/>
    </row>
    <row r="42" spans="2:33" ht="15.75" hidden="1" customHeight="1" x14ac:dyDescent="0.2">
      <c r="B42" s="61" t="str">
        <f t="shared" si="1"/>
        <v>PR14ANHWSWW_S-C2</v>
      </c>
      <c r="C42" s="62" t="s">
        <v>74</v>
      </c>
      <c r="D42" s="63" t="s">
        <v>121</v>
      </c>
      <c r="E42" s="64"/>
      <c r="F42" s="65"/>
      <c r="G42" s="65"/>
      <c r="H42" s="65"/>
      <c r="I42" s="65"/>
      <c r="J42" s="65"/>
      <c r="K42" s="65"/>
      <c r="L42" s="65"/>
      <c r="M42" s="66">
        <f t="shared" si="2"/>
        <v>0</v>
      </c>
      <c r="N42" s="77" t="s">
        <v>136</v>
      </c>
      <c r="O42" s="70" t="s">
        <v>137</v>
      </c>
      <c r="P42" s="69" t="s">
        <v>47</v>
      </c>
      <c r="Q42" s="70"/>
      <c r="R42" s="69"/>
      <c r="S42" s="70" t="s">
        <v>51</v>
      </c>
      <c r="T42" s="70" t="s">
        <v>99</v>
      </c>
      <c r="U42" s="76">
        <v>0</v>
      </c>
      <c r="V42" s="78"/>
      <c r="W42" s="73"/>
      <c r="X42" s="73"/>
      <c r="Y42" s="74"/>
      <c r="Z42" s="73"/>
      <c r="AA42" s="75"/>
      <c r="AB42" s="78"/>
      <c r="AC42" s="73"/>
      <c r="AD42" s="73"/>
      <c r="AE42" s="74"/>
      <c r="AF42" s="73"/>
      <c r="AG42" s="75"/>
    </row>
    <row r="43" spans="2:33" ht="15.75" hidden="1" customHeight="1" x14ac:dyDescent="0.2">
      <c r="B43" s="61" t="str">
        <f t="shared" si="1"/>
        <v>PR14ANHWSWW_S-C3</v>
      </c>
      <c r="C43" s="62" t="s">
        <v>74</v>
      </c>
      <c r="D43" s="63" t="s">
        <v>121</v>
      </c>
      <c r="E43" s="64"/>
      <c r="F43" s="65"/>
      <c r="G43" s="65"/>
      <c r="H43" s="65"/>
      <c r="I43" s="65"/>
      <c r="J43" s="65"/>
      <c r="K43" s="65"/>
      <c r="L43" s="65"/>
      <c r="M43" s="66">
        <f t="shared" si="2"/>
        <v>0</v>
      </c>
      <c r="N43" s="77" t="s">
        <v>138</v>
      </c>
      <c r="O43" s="70" t="s">
        <v>139</v>
      </c>
      <c r="P43" s="69" t="s">
        <v>33</v>
      </c>
      <c r="Q43" s="70" t="s">
        <v>34</v>
      </c>
      <c r="R43" s="69"/>
      <c r="S43" s="70" t="s">
        <v>35</v>
      </c>
      <c r="T43" s="70" t="s">
        <v>140</v>
      </c>
      <c r="U43" s="76">
        <v>0</v>
      </c>
      <c r="V43" s="78"/>
      <c r="W43" s="73"/>
      <c r="X43" s="73"/>
      <c r="Y43" s="74"/>
      <c r="Z43" s="73"/>
      <c r="AA43" s="75"/>
      <c r="AB43" s="78"/>
      <c r="AC43" s="73"/>
      <c r="AD43" s="73"/>
      <c r="AE43" s="74"/>
      <c r="AF43" s="73"/>
      <c r="AG43" s="75"/>
    </row>
    <row r="44" spans="2:33" ht="15.75" hidden="1" customHeight="1" x14ac:dyDescent="0.2">
      <c r="B44" s="61" t="str">
        <f t="shared" si="1"/>
        <v>PR14ANHWSWW_S-C4</v>
      </c>
      <c r="C44" s="62" t="s">
        <v>74</v>
      </c>
      <c r="D44" s="63" t="s">
        <v>121</v>
      </c>
      <c r="E44" s="64"/>
      <c r="F44" s="65"/>
      <c r="G44" s="65"/>
      <c r="H44" s="65"/>
      <c r="I44" s="65"/>
      <c r="J44" s="65"/>
      <c r="K44" s="65"/>
      <c r="L44" s="65"/>
      <c r="M44" s="66">
        <f t="shared" si="2"/>
        <v>0</v>
      </c>
      <c r="N44" s="77" t="s">
        <v>141</v>
      </c>
      <c r="O44" s="70" t="s">
        <v>142</v>
      </c>
      <c r="P44" s="69" t="s">
        <v>39</v>
      </c>
      <c r="Q44" s="70" t="s">
        <v>34</v>
      </c>
      <c r="R44" s="69"/>
      <c r="S44" s="70" t="s">
        <v>35</v>
      </c>
      <c r="T44" s="70" t="s">
        <v>102</v>
      </c>
      <c r="U44" s="76">
        <v>0</v>
      </c>
      <c r="V44" s="78"/>
      <c r="W44" s="73"/>
      <c r="X44" s="73"/>
      <c r="Y44" s="74"/>
      <c r="Z44" s="73"/>
      <c r="AA44" s="75"/>
      <c r="AB44" s="78"/>
      <c r="AC44" s="73"/>
      <c r="AD44" s="73"/>
      <c r="AE44" s="74"/>
      <c r="AF44" s="73"/>
      <c r="AG44" s="75"/>
    </row>
    <row r="45" spans="2:33" ht="15.75" hidden="1" customHeight="1" x14ac:dyDescent="0.2">
      <c r="B45" s="61" t="str">
        <f t="shared" si="1"/>
        <v>PR14ANHWSWW_S-D1</v>
      </c>
      <c r="C45" s="62" t="s">
        <v>74</v>
      </c>
      <c r="D45" s="63" t="s">
        <v>121</v>
      </c>
      <c r="E45" s="64"/>
      <c r="F45" s="65"/>
      <c r="G45" s="65"/>
      <c r="H45" s="65"/>
      <c r="I45" s="65"/>
      <c r="J45" s="65"/>
      <c r="K45" s="65"/>
      <c r="L45" s="65"/>
      <c r="M45" s="66">
        <f t="shared" si="2"/>
        <v>0</v>
      </c>
      <c r="N45" s="77" t="s">
        <v>143</v>
      </c>
      <c r="O45" s="70" t="s">
        <v>144</v>
      </c>
      <c r="P45" s="69" t="s">
        <v>47</v>
      </c>
      <c r="Q45" s="70"/>
      <c r="R45" s="69"/>
      <c r="S45" s="70" t="s">
        <v>51</v>
      </c>
      <c r="T45" s="70" t="s">
        <v>105</v>
      </c>
      <c r="U45" s="76">
        <v>0</v>
      </c>
      <c r="V45" s="78"/>
      <c r="W45" s="73"/>
      <c r="X45" s="73"/>
      <c r="Y45" s="74"/>
      <c r="Z45" s="73"/>
      <c r="AA45" s="75"/>
      <c r="AB45" s="78"/>
      <c r="AC45" s="73"/>
      <c r="AD45" s="73"/>
      <c r="AE45" s="74"/>
      <c r="AF45" s="73"/>
      <c r="AG45" s="75"/>
    </row>
    <row r="46" spans="2:33" ht="15.75" hidden="1" customHeight="1" x14ac:dyDescent="0.2">
      <c r="B46" s="61" t="str">
        <f t="shared" si="1"/>
        <v>PR14ANHWSWW_S-D2</v>
      </c>
      <c r="C46" s="62" t="s">
        <v>74</v>
      </c>
      <c r="D46" s="63" t="s">
        <v>121</v>
      </c>
      <c r="E46" s="64"/>
      <c r="F46" s="65"/>
      <c r="G46" s="65"/>
      <c r="H46" s="65"/>
      <c r="I46" s="65"/>
      <c r="J46" s="65"/>
      <c r="K46" s="65"/>
      <c r="L46" s="65"/>
      <c r="M46" s="66">
        <f t="shared" si="2"/>
        <v>0</v>
      </c>
      <c r="N46" s="77" t="s">
        <v>145</v>
      </c>
      <c r="O46" s="70" t="s">
        <v>146</v>
      </c>
      <c r="P46" s="69" t="s">
        <v>47</v>
      </c>
      <c r="Q46" s="70"/>
      <c r="R46" s="69"/>
      <c r="S46" s="70" t="s">
        <v>51</v>
      </c>
      <c r="T46" s="70" t="s">
        <v>108</v>
      </c>
      <c r="U46" s="76">
        <v>0</v>
      </c>
      <c r="V46" s="78"/>
      <c r="W46" s="73"/>
      <c r="X46" s="73"/>
      <c r="Y46" s="74"/>
      <c r="Z46" s="73"/>
      <c r="AA46" s="75"/>
      <c r="AB46" s="78"/>
      <c r="AC46" s="73"/>
      <c r="AD46" s="73"/>
      <c r="AE46" s="74"/>
      <c r="AF46" s="73"/>
      <c r="AG46" s="75"/>
    </row>
    <row r="47" spans="2:33" ht="15.75" hidden="1" customHeight="1" x14ac:dyDescent="0.2">
      <c r="B47" s="61" t="str">
        <f t="shared" si="1"/>
        <v>PR14ANHWSWW_S-E1</v>
      </c>
      <c r="C47" s="62" t="s">
        <v>74</v>
      </c>
      <c r="D47" s="63" t="s">
        <v>121</v>
      </c>
      <c r="E47" s="64"/>
      <c r="F47" s="65"/>
      <c r="G47" s="65"/>
      <c r="H47" s="65"/>
      <c r="I47" s="65"/>
      <c r="J47" s="65"/>
      <c r="K47" s="65"/>
      <c r="L47" s="65"/>
      <c r="M47" s="66">
        <f t="shared" si="2"/>
        <v>0</v>
      </c>
      <c r="N47" s="77" t="s">
        <v>147</v>
      </c>
      <c r="O47" s="70" t="s">
        <v>148</v>
      </c>
      <c r="P47" s="69" t="s">
        <v>47</v>
      </c>
      <c r="Q47" s="70"/>
      <c r="R47" s="69"/>
      <c r="S47" s="70" t="s">
        <v>51</v>
      </c>
      <c r="T47" s="70" t="s">
        <v>111</v>
      </c>
      <c r="U47" s="71" t="s">
        <v>112</v>
      </c>
      <c r="V47" s="78"/>
      <c r="W47" s="73"/>
      <c r="X47" s="73"/>
      <c r="Y47" s="74"/>
      <c r="Z47" s="73"/>
      <c r="AA47" s="75"/>
      <c r="AB47" s="78"/>
      <c r="AC47" s="73"/>
      <c r="AD47" s="73"/>
      <c r="AE47" s="74"/>
      <c r="AF47" s="73"/>
      <c r="AG47" s="75"/>
    </row>
    <row r="48" spans="2:33" ht="15.75" hidden="1" customHeight="1" x14ac:dyDescent="0.2">
      <c r="B48" s="61" t="str">
        <f t="shared" si="1"/>
        <v>PR14ANHWSWW_S-F1</v>
      </c>
      <c r="C48" s="62" t="s">
        <v>74</v>
      </c>
      <c r="D48" s="63" t="s">
        <v>121</v>
      </c>
      <c r="E48" s="64"/>
      <c r="F48" s="65"/>
      <c r="G48" s="65"/>
      <c r="H48" s="65"/>
      <c r="I48" s="65"/>
      <c r="J48" s="65"/>
      <c r="K48" s="65"/>
      <c r="L48" s="65"/>
      <c r="M48" s="66">
        <f t="shared" si="2"/>
        <v>0</v>
      </c>
      <c r="N48" s="77" t="s">
        <v>149</v>
      </c>
      <c r="O48" s="70" t="s">
        <v>150</v>
      </c>
      <c r="P48" s="69" t="s">
        <v>39</v>
      </c>
      <c r="Q48" s="70" t="s">
        <v>34</v>
      </c>
      <c r="R48" s="69"/>
      <c r="S48" s="70" t="s">
        <v>115</v>
      </c>
      <c r="T48" s="70" t="s">
        <v>116</v>
      </c>
      <c r="U48" s="71" t="s">
        <v>112</v>
      </c>
      <c r="V48" s="78"/>
      <c r="W48" s="73"/>
      <c r="X48" s="73"/>
      <c r="Y48" s="74"/>
      <c r="Z48" s="73"/>
      <c r="AA48" s="75"/>
      <c r="AB48" s="78"/>
      <c r="AC48" s="73"/>
      <c r="AD48" s="73"/>
      <c r="AE48" s="74"/>
      <c r="AF48" s="73"/>
      <c r="AG48" s="75"/>
    </row>
    <row r="49" spans="2:33" ht="15.75" hidden="1" customHeight="1" x14ac:dyDescent="0.2">
      <c r="B49" s="61" t="str">
        <f t="shared" si="1"/>
        <v>PR14ANHWSWW_S-F2</v>
      </c>
      <c r="C49" s="62" t="s">
        <v>74</v>
      </c>
      <c r="D49" s="63" t="s">
        <v>121</v>
      </c>
      <c r="E49" s="64"/>
      <c r="F49" s="65"/>
      <c r="G49" s="65"/>
      <c r="H49" s="65"/>
      <c r="I49" s="65"/>
      <c r="J49" s="65"/>
      <c r="K49" s="65"/>
      <c r="L49" s="65"/>
      <c r="M49" s="66">
        <f t="shared" si="2"/>
        <v>0</v>
      </c>
      <c r="N49" s="77" t="s">
        <v>151</v>
      </c>
      <c r="O49" s="70" t="s">
        <v>152</v>
      </c>
      <c r="P49" s="69" t="s">
        <v>39</v>
      </c>
      <c r="Q49" s="70" t="s">
        <v>34</v>
      </c>
      <c r="R49" s="69"/>
      <c r="S49" s="70" t="s">
        <v>115</v>
      </c>
      <c r="T49" s="70" t="s">
        <v>116</v>
      </c>
      <c r="U49" s="71" t="s">
        <v>112</v>
      </c>
      <c r="V49" s="78"/>
      <c r="W49" s="73"/>
      <c r="X49" s="73"/>
      <c r="Y49" s="74"/>
      <c r="Z49" s="73"/>
      <c r="AA49" s="75"/>
      <c r="AB49" s="78"/>
      <c r="AC49" s="73"/>
      <c r="AD49" s="73"/>
      <c r="AE49" s="74"/>
      <c r="AF49" s="73"/>
      <c r="AG49" s="75"/>
    </row>
    <row r="50" spans="2:33" ht="15.75" hidden="1" customHeight="1" x14ac:dyDescent="0.2">
      <c r="B50" s="61" t="str">
        <f t="shared" si="1"/>
        <v>PR14ANHHHR_R-A1</v>
      </c>
      <c r="C50" s="62" t="s">
        <v>74</v>
      </c>
      <c r="D50" s="63" t="s">
        <v>67</v>
      </c>
      <c r="E50" s="64"/>
      <c r="F50" s="65"/>
      <c r="G50" s="65"/>
      <c r="H50" s="65"/>
      <c r="I50" s="65"/>
      <c r="J50" s="65"/>
      <c r="K50" s="65"/>
      <c r="L50" s="65"/>
      <c r="M50" s="66">
        <f t="shared" si="2"/>
        <v>0</v>
      </c>
      <c r="N50" s="77" t="s">
        <v>68</v>
      </c>
      <c r="O50" s="70" t="s">
        <v>153</v>
      </c>
      <c r="P50" s="69" t="s">
        <v>47</v>
      </c>
      <c r="Q50" s="70"/>
      <c r="R50" s="69"/>
      <c r="S50" s="70" t="s">
        <v>154</v>
      </c>
      <c r="T50" s="70" t="s">
        <v>155</v>
      </c>
      <c r="U50" s="71" t="s">
        <v>112</v>
      </c>
      <c r="V50" s="79"/>
      <c r="W50" s="73"/>
      <c r="X50" s="73"/>
      <c r="Y50" s="74"/>
      <c r="Z50" s="73"/>
      <c r="AA50" s="75"/>
      <c r="AB50" s="79"/>
      <c r="AC50" s="73"/>
      <c r="AD50" s="73"/>
      <c r="AE50" s="74"/>
      <c r="AF50" s="73"/>
      <c r="AG50" s="75"/>
    </row>
    <row r="51" spans="2:33" ht="15.75" hidden="1" customHeight="1" x14ac:dyDescent="0.2">
      <c r="B51" s="61" t="str">
        <f t="shared" si="1"/>
        <v>PR14ANHHHR_R-A2</v>
      </c>
      <c r="C51" s="62" t="s">
        <v>74</v>
      </c>
      <c r="D51" s="63" t="s">
        <v>67</v>
      </c>
      <c r="E51" s="64"/>
      <c r="F51" s="65"/>
      <c r="G51" s="65"/>
      <c r="H51" s="65"/>
      <c r="I51" s="65"/>
      <c r="J51" s="65"/>
      <c r="K51" s="65"/>
      <c r="L51" s="65"/>
      <c r="M51" s="66">
        <f t="shared" si="2"/>
        <v>0</v>
      </c>
      <c r="N51" s="77" t="s">
        <v>72</v>
      </c>
      <c r="O51" s="70" t="s">
        <v>156</v>
      </c>
      <c r="P51" s="69" t="s">
        <v>33</v>
      </c>
      <c r="Q51" s="70" t="s">
        <v>34</v>
      </c>
      <c r="R51" s="69"/>
      <c r="S51" s="70" t="s">
        <v>70</v>
      </c>
      <c r="T51" s="70" t="s">
        <v>71</v>
      </c>
      <c r="U51" s="76">
        <v>0</v>
      </c>
      <c r="V51" s="78"/>
      <c r="W51" s="73"/>
      <c r="X51" s="73"/>
      <c r="Y51" s="74"/>
      <c r="Z51" s="73"/>
      <c r="AA51" s="75"/>
      <c r="AB51" s="78"/>
      <c r="AC51" s="73"/>
      <c r="AD51" s="73"/>
      <c r="AE51" s="74"/>
      <c r="AF51" s="73"/>
      <c r="AG51" s="75"/>
    </row>
    <row r="52" spans="2:33" ht="15.75" hidden="1" customHeight="1" x14ac:dyDescent="0.2">
      <c r="B52" s="61" t="str">
        <f t="shared" si="1"/>
        <v>PR14ANHHHR_R-A3</v>
      </c>
      <c r="C52" s="62" t="s">
        <v>74</v>
      </c>
      <c r="D52" s="63" t="s">
        <v>67</v>
      </c>
      <c r="E52" s="64"/>
      <c r="F52" s="65"/>
      <c r="G52" s="65"/>
      <c r="H52" s="65"/>
      <c r="I52" s="65"/>
      <c r="J52" s="65"/>
      <c r="K52" s="65"/>
      <c r="L52" s="65"/>
      <c r="M52" s="66">
        <f t="shared" si="2"/>
        <v>0</v>
      </c>
      <c r="N52" s="77" t="s">
        <v>157</v>
      </c>
      <c r="O52" s="70" t="s">
        <v>158</v>
      </c>
      <c r="P52" s="69" t="s">
        <v>47</v>
      </c>
      <c r="Q52" s="70"/>
      <c r="R52" s="69"/>
      <c r="S52" s="70" t="s">
        <v>159</v>
      </c>
      <c r="T52" s="70" t="s">
        <v>160</v>
      </c>
      <c r="U52" s="71" t="s">
        <v>112</v>
      </c>
      <c r="V52" s="78"/>
      <c r="W52" s="73"/>
      <c r="X52" s="73"/>
      <c r="Y52" s="74"/>
      <c r="Z52" s="73"/>
      <c r="AA52" s="75"/>
      <c r="AB52" s="78"/>
      <c r="AC52" s="73"/>
      <c r="AD52" s="73"/>
      <c r="AE52" s="74"/>
      <c r="AF52" s="73"/>
      <c r="AG52" s="75"/>
    </row>
    <row r="53" spans="2:33" ht="15.75" hidden="1" customHeight="1" x14ac:dyDescent="0.2">
      <c r="B53" s="61" t="str">
        <f t="shared" si="1"/>
        <v>PR14ANHHHR_R-B1</v>
      </c>
      <c r="C53" s="62" t="s">
        <v>74</v>
      </c>
      <c r="D53" s="63" t="s">
        <v>67</v>
      </c>
      <c r="E53" s="64"/>
      <c r="F53" s="65"/>
      <c r="G53" s="65"/>
      <c r="H53" s="65"/>
      <c r="I53" s="65"/>
      <c r="J53" s="65"/>
      <c r="K53" s="65"/>
      <c r="L53" s="65"/>
      <c r="M53" s="66">
        <f t="shared" si="2"/>
        <v>0</v>
      </c>
      <c r="N53" s="77" t="s">
        <v>161</v>
      </c>
      <c r="O53" s="70" t="s">
        <v>162</v>
      </c>
      <c r="P53" s="69" t="s">
        <v>33</v>
      </c>
      <c r="Q53" s="70" t="s">
        <v>34</v>
      </c>
      <c r="R53" s="69"/>
      <c r="S53" s="70" t="s">
        <v>51</v>
      </c>
      <c r="T53" s="70" t="s">
        <v>81</v>
      </c>
      <c r="U53" s="76">
        <v>0</v>
      </c>
      <c r="V53" s="78"/>
      <c r="W53" s="73"/>
      <c r="X53" s="73"/>
      <c r="Y53" s="74"/>
      <c r="Z53" s="73"/>
      <c r="AA53" s="75"/>
      <c r="AB53" s="78"/>
      <c r="AC53" s="73"/>
      <c r="AD53" s="73"/>
      <c r="AE53" s="74"/>
      <c r="AF53" s="73"/>
      <c r="AG53" s="75"/>
    </row>
    <row r="54" spans="2:33" ht="15.75" hidden="1" customHeight="1" x14ac:dyDescent="0.2">
      <c r="B54" s="61" t="str">
        <f t="shared" si="1"/>
        <v>PR14ANHHHR_R-B2</v>
      </c>
      <c r="C54" s="62" t="s">
        <v>74</v>
      </c>
      <c r="D54" s="63" t="s">
        <v>67</v>
      </c>
      <c r="E54" s="64"/>
      <c r="F54" s="65"/>
      <c r="G54" s="65"/>
      <c r="H54" s="65"/>
      <c r="I54" s="65"/>
      <c r="J54" s="65"/>
      <c r="K54" s="65"/>
      <c r="L54" s="65"/>
      <c r="M54" s="66">
        <f t="shared" si="2"/>
        <v>0</v>
      </c>
      <c r="N54" s="77" t="s">
        <v>163</v>
      </c>
      <c r="O54" s="70" t="s">
        <v>164</v>
      </c>
      <c r="P54" s="69" t="s">
        <v>33</v>
      </c>
      <c r="Q54" s="70" t="s">
        <v>34</v>
      </c>
      <c r="R54" s="69"/>
      <c r="S54" s="70" t="s">
        <v>51</v>
      </c>
      <c r="T54" s="70" t="s">
        <v>81</v>
      </c>
      <c r="U54" s="76">
        <v>0</v>
      </c>
      <c r="V54" s="78"/>
      <c r="W54" s="73"/>
      <c r="X54" s="73"/>
      <c r="Y54" s="74"/>
      <c r="Z54" s="73"/>
      <c r="AA54" s="75"/>
      <c r="AB54" s="78"/>
      <c r="AC54" s="73"/>
      <c r="AD54" s="73"/>
      <c r="AE54" s="74"/>
      <c r="AF54" s="73"/>
      <c r="AG54" s="75"/>
    </row>
    <row r="55" spans="2:33" ht="15.75" hidden="1" customHeight="1" x14ac:dyDescent="0.2">
      <c r="B55" s="61" t="str">
        <f t="shared" si="1"/>
        <v>PR14ANHHHR_R-C1</v>
      </c>
      <c r="C55" s="62" t="s">
        <v>74</v>
      </c>
      <c r="D55" s="63" t="s">
        <v>67</v>
      </c>
      <c r="E55" s="64"/>
      <c r="F55" s="65"/>
      <c r="G55" s="65"/>
      <c r="H55" s="65"/>
      <c r="I55" s="65"/>
      <c r="J55" s="65"/>
      <c r="K55" s="65"/>
      <c r="L55" s="65"/>
      <c r="M55" s="66">
        <f t="shared" si="2"/>
        <v>0</v>
      </c>
      <c r="N55" s="77" t="s">
        <v>165</v>
      </c>
      <c r="O55" s="70" t="s">
        <v>166</v>
      </c>
      <c r="P55" s="69" t="s">
        <v>47</v>
      </c>
      <c r="Q55" s="70"/>
      <c r="R55" s="69"/>
      <c r="S55" s="70" t="s">
        <v>51</v>
      </c>
      <c r="T55" s="70" t="s">
        <v>105</v>
      </c>
      <c r="U55" s="76">
        <v>0</v>
      </c>
      <c r="V55" s="78"/>
      <c r="W55" s="73"/>
      <c r="X55" s="73"/>
      <c r="Y55" s="74"/>
      <c r="Z55" s="73"/>
      <c r="AA55" s="75"/>
      <c r="AB55" s="78"/>
      <c r="AC55" s="73"/>
      <c r="AD55" s="73"/>
      <c r="AE55" s="74"/>
      <c r="AF55" s="73"/>
      <c r="AG55" s="75"/>
    </row>
    <row r="56" spans="2:33" ht="15.75" hidden="1" customHeight="1" x14ac:dyDescent="0.2">
      <c r="B56" s="61" t="str">
        <f t="shared" si="1"/>
        <v>PR14ANHHHR_R-C2</v>
      </c>
      <c r="C56" s="62" t="s">
        <v>74</v>
      </c>
      <c r="D56" s="63" t="s">
        <v>67</v>
      </c>
      <c r="E56" s="64"/>
      <c r="F56" s="65"/>
      <c r="G56" s="65"/>
      <c r="H56" s="65"/>
      <c r="I56" s="65"/>
      <c r="J56" s="65"/>
      <c r="K56" s="65"/>
      <c r="L56" s="65"/>
      <c r="M56" s="66">
        <f t="shared" si="2"/>
        <v>0</v>
      </c>
      <c r="N56" s="77" t="s">
        <v>167</v>
      </c>
      <c r="O56" s="70" t="s">
        <v>168</v>
      </c>
      <c r="P56" s="69" t="s">
        <v>47</v>
      </c>
      <c r="Q56" s="70"/>
      <c r="R56" s="69"/>
      <c r="S56" s="70" t="s">
        <v>51</v>
      </c>
      <c r="T56" s="70" t="s">
        <v>108</v>
      </c>
      <c r="U56" s="76">
        <v>0</v>
      </c>
      <c r="V56" s="78"/>
      <c r="W56" s="73"/>
      <c r="X56" s="73"/>
      <c r="Y56" s="74"/>
      <c r="Z56" s="73"/>
      <c r="AA56" s="75"/>
      <c r="AB56" s="78"/>
      <c r="AC56" s="73"/>
      <c r="AD56" s="73"/>
      <c r="AE56" s="74"/>
      <c r="AF56" s="73"/>
      <c r="AG56" s="75"/>
    </row>
    <row r="57" spans="2:33" ht="15.75" hidden="1" customHeight="1" x14ac:dyDescent="0.2">
      <c r="B57" s="61" t="str">
        <f t="shared" si="1"/>
        <v>PR14ANHHHR_R-D1</v>
      </c>
      <c r="C57" s="62" t="s">
        <v>74</v>
      </c>
      <c r="D57" s="63" t="s">
        <v>67</v>
      </c>
      <c r="E57" s="64"/>
      <c r="F57" s="65"/>
      <c r="G57" s="65"/>
      <c r="H57" s="65"/>
      <c r="I57" s="65"/>
      <c r="J57" s="65"/>
      <c r="K57" s="65"/>
      <c r="L57" s="65"/>
      <c r="M57" s="66">
        <f t="shared" si="2"/>
        <v>0</v>
      </c>
      <c r="N57" s="77" t="s">
        <v>169</v>
      </c>
      <c r="O57" s="70" t="s">
        <v>170</v>
      </c>
      <c r="P57" s="69" t="s">
        <v>47</v>
      </c>
      <c r="Q57" s="70"/>
      <c r="R57" s="69"/>
      <c r="S57" s="70" t="s">
        <v>51</v>
      </c>
      <c r="T57" s="70" t="s">
        <v>111</v>
      </c>
      <c r="U57" s="71" t="s">
        <v>112</v>
      </c>
      <c r="V57" s="78"/>
      <c r="W57" s="73"/>
      <c r="X57" s="73"/>
      <c r="Y57" s="74"/>
      <c r="Z57" s="73"/>
      <c r="AA57" s="75"/>
      <c r="AB57" s="78"/>
      <c r="AC57" s="73"/>
      <c r="AD57" s="73"/>
      <c r="AE57" s="74"/>
      <c r="AF57" s="73"/>
      <c r="AG57" s="75"/>
    </row>
    <row r="58" spans="2:33" ht="15.75" hidden="1" customHeight="1" x14ac:dyDescent="0.2">
      <c r="B58" s="61" t="str">
        <f t="shared" si="1"/>
        <v>PR14BRLWSW_A1</v>
      </c>
      <c r="C58" s="62" t="s">
        <v>171</v>
      </c>
      <c r="D58" s="63" t="s">
        <v>30</v>
      </c>
      <c r="E58" s="64"/>
      <c r="F58" s="65"/>
      <c r="G58" s="65"/>
      <c r="H58" s="65"/>
      <c r="I58" s="65"/>
      <c r="J58" s="65"/>
      <c r="K58" s="65"/>
      <c r="L58" s="65"/>
      <c r="M58" s="66">
        <f t="shared" si="2"/>
        <v>0</v>
      </c>
      <c r="N58" s="77" t="s">
        <v>172</v>
      </c>
      <c r="O58" s="70" t="s">
        <v>173</v>
      </c>
      <c r="P58" s="69" t="s">
        <v>33</v>
      </c>
      <c r="Q58" s="70" t="s">
        <v>34</v>
      </c>
      <c r="R58" s="69"/>
      <c r="S58" s="70" t="s">
        <v>76</v>
      </c>
      <c r="T58" s="70" t="s">
        <v>77</v>
      </c>
      <c r="U58" s="71">
        <v>1</v>
      </c>
      <c r="V58" s="78"/>
      <c r="W58" s="73"/>
      <c r="X58" s="73"/>
      <c r="Y58" s="74"/>
      <c r="Z58" s="73"/>
      <c r="AA58" s="75"/>
      <c r="AB58" s="78"/>
      <c r="AC58" s="73"/>
      <c r="AD58" s="73"/>
      <c r="AE58" s="74"/>
      <c r="AF58" s="73"/>
      <c r="AG58" s="75"/>
    </row>
    <row r="59" spans="2:33" ht="15.75" hidden="1" customHeight="1" x14ac:dyDescent="0.2">
      <c r="B59" s="61" t="str">
        <f t="shared" si="1"/>
        <v>PR14BRLWSW_A2</v>
      </c>
      <c r="C59" s="62" t="s">
        <v>171</v>
      </c>
      <c r="D59" s="63" t="s">
        <v>30</v>
      </c>
      <c r="E59" s="64"/>
      <c r="F59" s="65"/>
      <c r="G59" s="65"/>
      <c r="H59" s="65"/>
      <c r="I59" s="65"/>
      <c r="J59" s="65"/>
      <c r="K59" s="65"/>
      <c r="L59" s="65"/>
      <c r="M59" s="66">
        <f t="shared" si="2"/>
        <v>0</v>
      </c>
      <c r="N59" s="77" t="s">
        <v>174</v>
      </c>
      <c r="O59" s="70" t="s">
        <v>175</v>
      </c>
      <c r="P59" s="69" t="s">
        <v>39</v>
      </c>
      <c r="Q59" s="70" t="s">
        <v>176</v>
      </c>
      <c r="R59" s="69"/>
      <c r="S59" s="70" t="s">
        <v>115</v>
      </c>
      <c r="T59" s="70" t="s">
        <v>177</v>
      </c>
      <c r="U59" s="71" t="s">
        <v>112</v>
      </c>
      <c r="V59" s="78"/>
      <c r="W59" s="73"/>
      <c r="X59" s="73"/>
      <c r="Y59" s="74"/>
      <c r="Z59" s="73"/>
      <c r="AA59" s="75"/>
      <c r="AB59" s="78"/>
      <c r="AC59" s="73"/>
      <c r="AD59" s="73"/>
      <c r="AE59" s="74"/>
      <c r="AF59" s="73"/>
      <c r="AG59" s="75"/>
    </row>
    <row r="60" spans="2:33" ht="15.75" hidden="1" customHeight="1" x14ac:dyDescent="0.2">
      <c r="B60" s="61" t="str">
        <f t="shared" si="1"/>
        <v>PR14BRLWSW_A3</v>
      </c>
      <c r="C60" s="62" t="s">
        <v>171</v>
      </c>
      <c r="D60" s="63" t="s">
        <v>30</v>
      </c>
      <c r="E60" s="64"/>
      <c r="F60" s="65"/>
      <c r="G60" s="65"/>
      <c r="H60" s="65"/>
      <c r="I60" s="65"/>
      <c r="J60" s="65"/>
      <c r="K60" s="65"/>
      <c r="L60" s="65"/>
      <c r="M60" s="66">
        <f t="shared" si="2"/>
        <v>0</v>
      </c>
      <c r="N60" s="77" t="s">
        <v>178</v>
      </c>
      <c r="O60" s="70" t="s">
        <v>179</v>
      </c>
      <c r="P60" s="69" t="s">
        <v>39</v>
      </c>
      <c r="Q60" s="70" t="s">
        <v>176</v>
      </c>
      <c r="R60" s="69"/>
      <c r="S60" s="70" t="s">
        <v>115</v>
      </c>
      <c r="T60" s="70" t="s">
        <v>177</v>
      </c>
      <c r="U60" s="71" t="s">
        <v>112</v>
      </c>
      <c r="V60" s="78"/>
      <c r="W60" s="73"/>
      <c r="X60" s="73"/>
      <c r="Y60" s="74"/>
      <c r="Z60" s="73"/>
      <c r="AA60" s="75"/>
      <c r="AB60" s="78"/>
      <c r="AC60" s="73"/>
      <c r="AD60" s="73"/>
      <c r="AE60" s="74"/>
      <c r="AF60" s="73"/>
      <c r="AG60" s="75"/>
    </row>
    <row r="61" spans="2:33" ht="15.75" hidden="1" customHeight="1" x14ac:dyDescent="0.2">
      <c r="B61" s="61" t="str">
        <f t="shared" si="1"/>
        <v>PR14BRLWSW_B1</v>
      </c>
      <c r="C61" s="62" t="s">
        <v>171</v>
      </c>
      <c r="D61" s="63" t="s">
        <v>30</v>
      </c>
      <c r="E61" s="64"/>
      <c r="F61" s="65"/>
      <c r="G61" s="65"/>
      <c r="H61" s="65"/>
      <c r="I61" s="65"/>
      <c r="J61" s="65"/>
      <c r="K61" s="65"/>
      <c r="L61" s="65"/>
      <c r="M61" s="66">
        <f t="shared" si="2"/>
        <v>0</v>
      </c>
      <c r="N61" s="77" t="s">
        <v>180</v>
      </c>
      <c r="O61" s="70" t="s">
        <v>181</v>
      </c>
      <c r="P61" s="69" t="s">
        <v>33</v>
      </c>
      <c r="Q61" s="70" t="s">
        <v>34</v>
      </c>
      <c r="R61" s="69"/>
      <c r="S61" s="70" t="s">
        <v>35</v>
      </c>
      <c r="T61" s="70" t="s">
        <v>182</v>
      </c>
      <c r="U61" s="76">
        <v>0</v>
      </c>
      <c r="V61" s="78"/>
      <c r="W61" s="73"/>
      <c r="X61" s="73"/>
      <c r="Y61" s="74"/>
      <c r="Z61" s="73"/>
      <c r="AA61" s="75"/>
      <c r="AB61" s="78"/>
      <c r="AC61" s="73"/>
      <c r="AD61" s="73"/>
      <c r="AE61" s="74"/>
      <c r="AF61" s="73"/>
      <c r="AG61" s="75"/>
    </row>
    <row r="62" spans="2:33" ht="15.75" hidden="1" customHeight="1" x14ac:dyDescent="0.2">
      <c r="B62" s="61" t="str">
        <f t="shared" si="1"/>
        <v>PR14BRLWSW_C1</v>
      </c>
      <c r="C62" s="62" t="s">
        <v>171</v>
      </c>
      <c r="D62" s="63" t="s">
        <v>30</v>
      </c>
      <c r="E62" s="64"/>
      <c r="F62" s="65"/>
      <c r="G62" s="65"/>
      <c r="H62" s="65"/>
      <c r="I62" s="65"/>
      <c r="J62" s="65"/>
      <c r="K62" s="65"/>
      <c r="L62" s="65"/>
      <c r="M62" s="66">
        <f t="shared" si="2"/>
        <v>0</v>
      </c>
      <c r="N62" s="77" t="s">
        <v>183</v>
      </c>
      <c r="O62" s="70" t="s">
        <v>184</v>
      </c>
      <c r="P62" s="69" t="s">
        <v>47</v>
      </c>
      <c r="Q62" s="70"/>
      <c r="R62" s="69"/>
      <c r="S62" s="70" t="s">
        <v>70</v>
      </c>
      <c r="T62" s="70" t="s">
        <v>88</v>
      </c>
      <c r="U62" s="76">
        <v>0</v>
      </c>
      <c r="V62" s="78"/>
      <c r="W62" s="73"/>
      <c r="X62" s="73"/>
      <c r="Y62" s="74"/>
      <c r="Z62" s="73"/>
      <c r="AA62" s="75"/>
      <c r="AB62" s="78"/>
      <c r="AC62" s="73"/>
      <c r="AD62" s="73"/>
      <c r="AE62" s="74"/>
      <c r="AF62" s="73"/>
      <c r="AG62" s="75"/>
    </row>
    <row r="63" spans="2:33" ht="15.75" hidden="1" customHeight="1" x14ac:dyDescent="0.2">
      <c r="B63" s="61" t="str">
        <f t="shared" si="1"/>
        <v>PR14BRLWSW_C2</v>
      </c>
      <c r="C63" s="62" t="s">
        <v>171</v>
      </c>
      <c r="D63" s="63" t="s">
        <v>30</v>
      </c>
      <c r="E63" s="64"/>
      <c r="F63" s="65"/>
      <c r="G63" s="65"/>
      <c r="H63" s="65"/>
      <c r="I63" s="65"/>
      <c r="J63" s="65"/>
      <c r="K63" s="65"/>
      <c r="L63" s="65"/>
      <c r="M63" s="66">
        <f t="shared" si="2"/>
        <v>0</v>
      </c>
      <c r="N63" s="77" t="s">
        <v>185</v>
      </c>
      <c r="O63" s="70" t="s">
        <v>186</v>
      </c>
      <c r="P63" s="69" t="s">
        <v>39</v>
      </c>
      <c r="Q63" s="70" t="s">
        <v>34</v>
      </c>
      <c r="R63" s="69"/>
      <c r="S63" s="70" t="s">
        <v>35</v>
      </c>
      <c r="T63" s="70" t="s">
        <v>187</v>
      </c>
      <c r="U63" s="71">
        <v>1</v>
      </c>
      <c r="V63" s="78"/>
      <c r="W63" s="73"/>
      <c r="X63" s="73"/>
      <c r="Y63" s="74"/>
      <c r="Z63" s="73"/>
      <c r="AA63" s="75"/>
      <c r="AB63" s="78"/>
      <c r="AC63" s="73"/>
      <c r="AD63" s="73"/>
      <c r="AE63" s="74"/>
      <c r="AF63" s="73"/>
      <c r="AG63" s="75"/>
    </row>
    <row r="64" spans="2:33" ht="15.75" hidden="1" customHeight="1" x14ac:dyDescent="0.2">
      <c r="B64" s="61" t="str">
        <f t="shared" si="1"/>
        <v>PR14BRLWSW_D1</v>
      </c>
      <c r="C64" s="62" t="s">
        <v>171</v>
      </c>
      <c r="D64" s="63" t="s">
        <v>30</v>
      </c>
      <c r="E64" s="64"/>
      <c r="F64" s="65"/>
      <c r="G64" s="65"/>
      <c r="H64" s="65"/>
      <c r="I64" s="65"/>
      <c r="J64" s="65"/>
      <c r="K64" s="65"/>
      <c r="L64" s="65"/>
      <c r="M64" s="66">
        <f t="shared" si="2"/>
        <v>0</v>
      </c>
      <c r="N64" s="77" t="s">
        <v>188</v>
      </c>
      <c r="O64" s="70" t="s">
        <v>189</v>
      </c>
      <c r="P64" s="69" t="s">
        <v>39</v>
      </c>
      <c r="Q64" s="70" t="s">
        <v>34</v>
      </c>
      <c r="R64" s="69"/>
      <c r="S64" s="70" t="s">
        <v>51</v>
      </c>
      <c r="T64" s="70" t="s">
        <v>52</v>
      </c>
      <c r="U64" s="71">
        <v>2</v>
      </c>
      <c r="V64" s="78"/>
      <c r="W64" s="73"/>
      <c r="X64" s="73"/>
      <c r="Y64" s="74"/>
      <c r="Z64" s="73"/>
      <c r="AA64" s="75"/>
      <c r="AB64" s="78"/>
      <c r="AC64" s="73"/>
      <c r="AD64" s="73"/>
      <c r="AE64" s="74"/>
      <c r="AF64" s="73"/>
      <c r="AG64" s="75"/>
    </row>
    <row r="65" spans="2:33" ht="15.75" hidden="1" customHeight="1" x14ac:dyDescent="0.2">
      <c r="B65" s="61" t="str">
        <f t="shared" si="1"/>
        <v>PR14BRLWSW_E1</v>
      </c>
      <c r="C65" s="62" t="s">
        <v>171</v>
      </c>
      <c r="D65" s="63" t="s">
        <v>30</v>
      </c>
      <c r="E65" s="64"/>
      <c r="F65" s="65"/>
      <c r="G65" s="65"/>
      <c r="H65" s="65"/>
      <c r="I65" s="65"/>
      <c r="J65" s="65"/>
      <c r="K65" s="65"/>
      <c r="L65" s="65"/>
      <c r="M65" s="66">
        <f t="shared" si="2"/>
        <v>0</v>
      </c>
      <c r="N65" s="77" t="s">
        <v>190</v>
      </c>
      <c r="O65" s="70" t="s">
        <v>191</v>
      </c>
      <c r="P65" s="69" t="s">
        <v>33</v>
      </c>
      <c r="Q65" s="70" t="s">
        <v>34</v>
      </c>
      <c r="R65" s="69"/>
      <c r="S65" s="70" t="s">
        <v>35</v>
      </c>
      <c r="T65" s="70" t="s">
        <v>192</v>
      </c>
      <c r="U65" s="76">
        <v>0</v>
      </c>
      <c r="V65" s="78"/>
      <c r="W65" s="73"/>
      <c r="X65" s="73"/>
      <c r="Y65" s="74"/>
      <c r="Z65" s="73"/>
      <c r="AA65" s="75"/>
      <c r="AB65" s="78"/>
      <c r="AC65" s="73"/>
      <c r="AD65" s="73"/>
      <c r="AE65" s="74"/>
      <c r="AF65" s="73"/>
      <c r="AG65" s="75"/>
    </row>
    <row r="66" spans="2:33" ht="15.75" hidden="1" customHeight="1" x14ac:dyDescent="0.2">
      <c r="B66" s="61" t="str">
        <f t="shared" si="1"/>
        <v>PR14BRLWSW_F1</v>
      </c>
      <c r="C66" s="62" t="s">
        <v>171</v>
      </c>
      <c r="D66" s="63" t="s">
        <v>30</v>
      </c>
      <c r="E66" s="64"/>
      <c r="F66" s="65"/>
      <c r="G66" s="65"/>
      <c r="H66" s="65"/>
      <c r="I66" s="65"/>
      <c r="J66" s="65"/>
      <c r="K66" s="65"/>
      <c r="L66" s="65"/>
      <c r="M66" s="66">
        <f t="shared" si="2"/>
        <v>0</v>
      </c>
      <c r="N66" s="77" t="s">
        <v>193</v>
      </c>
      <c r="O66" s="70" t="s">
        <v>194</v>
      </c>
      <c r="P66" s="69" t="s">
        <v>33</v>
      </c>
      <c r="Q66" s="70" t="s">
        <v>34</v>
      </c>
      <c r="R66" s="69"/>
      <c r="S66" s="70" t="s">
        <v>35</v>
      </c>
      <c r="T66" s="70" t="s">
        <v>36</v>
      </c>
      <c r="U66" s="76">
        <v>0</v>
      </c>
      <c r="V66" s="78"/>
      <c r="W66" s="73"/>
      <c r="X66" s="73"/>
      <c r="Y66" s="74"/>
      <c r="Z66" s="73"/>
      <c r="AA66" s="75"/>
      <c r="AB66" s="78"/>
      <c r="AC66" s="73"/>
      <c r="AD66" s="73"/>
      <c r="AE66" s="74"/>
      <c r="AF66" s="73"/>
      <c r="AG66" s="75"/>
    </row>
    <row r="67" spans="2:33" ht="15.75" hidden="1" customHeight="1" x14ac:dyDescent="0.2">
      <c r="B67" s="61" t="str">
        <f t="shared" si="1"/>
        <v>PR14BRLWSW_G1</v>
      </c>
      <c r="C67" s="62" t="s">
        <v>171</v>
      </c>
      <c r="D67" s="63" t="s">
        <v>30</v>
      </c>
      <c r="E67" s="64"/>
      <c r="F67" s="65"/>
      <c r="G67" s="65"/>
      <c r="H67" s="65"/>
      <c r="I67" s="65"/>
      <c r="J67" s="65"/>
      <c r="K67" s="65"/>
      <c r="L67" s="65"/>
      <c r="M67" s="66">
        <f t="shared" si="2"/>
        <v>0</v>
      </c>
      <c r="N67" s="77" t="s">
        <v>195</v>
      </c>
      <c r="O67" s="70" t="s">
        <v>196</v>
      </c>
      <c r="P67" s="69" t="s">
        <v>33</v>
      </c>
      <c r="Q67" s="70" t="s">
        <v>34</v>
      </c>
      <c r="R67" s="69"/>
      <c r="S67" s="70" t="s">
        <v>51</v>
      </c>
      <c r="T67" s="70" t="s">
        <v>197</v>
      </c>
      <c r="U67" s="71">
        <v>1</v>
      </c>
      <c r="V67" s="78"/>
      <c r="W67" s="73"/>
      <c r="X67" s="73"/>
      <c r="Y67" s="74"/>
      <c r="Z67" s="73"/>
      <c r="AA67" s="75"/>
      <c r="AB67" s="78"/>
      <c r="AC67" s="73"/>
      <c r="AD67" s="73"/>
      <c r="AE67" s="74"/>
      <c r="AF67" s="73"/>
      <c r="AG67" s="75"/>
    </row>
    <row r="68" spans="2:33" ht="15.75" hidden="1" customHeight="1" x14ac:dyDescent="0.2">
      <c r="B68" s="61" t="str">
        <f t="shared" si="1"/>
        <v>PR14BRLWSW_H1</v>
      </c>
      <c r="C68" s="62" t="s">
        <v>171</v>
      </c>
      <c r="D68" s="63" t="s">
        <v>30</v>
      </c>
      <c r="E68" s="64"/>
      <c r="F68" s="65"/>
      <c r="G68" s="65"/>
      <c r="H68" s="65"/>
      <c r="I68" s="65"/>
      <c r="J68" s="65"/>
      <c r="K68" s="65"/>
      <c r="L68" s="65"/>
      <c r="M68" s="66">
        <f t="shared" si="2"/>
        <v>0</v>
      </c>
      <c r="N68" s="77" t="s">
        <v>198</v>
      </c>
      <c r="O68" s="70" t="s">
        <v>199</v>
      </c>
      <c r="P68" s="69" t="s">
        <v>47</v>
      </c>
      <c r="Q68" s="70"/>
      <c r="R68" s="69"/>
      <c r="S68" s="70" t="s">
        <v>35</v>
      </c>
      <c r="T68" s="70" t="s">
        <v>200</v>
      </c>
      <c r="U68" s="76">
        <v>0</v>
      </c>
      <c r="V68" s="78"/>
      <c r="W68" s="73"/>
      <c r="X68" s="73"/>
      <c r="Y68" s="74"/>
      <c r="Z68" s="73"/>
      <c r="AA68" s="75"/>
      <c r="AB68" s="78"/>
      <c r="AC68" s="73"/>
      <c r="AD68" s="73"/>
      <c r="AE68" s="74"/>
      <c r="AF68" s="73"/>
      <c r="AG68" s="75"/>
    </row>
    <row r="69" spans="2:33" ht="15.75" hidden="1" customHeight="1" x14ac:dyDescent="0.2">
      <c r="B69" s="61" t="str">
        <f t="shared" si="1"/>
        <v>PR14BRLWSW_H2</v>
      </c>
      <c r="C69" s="62" t="s">
        <v>171</v>
      </c>
      <c r="D69" s="63" t="s">
        <v>30</v>
      </c>
      <c r="E69" s="64"/>
      <c r="F69" s="65"/>
      <c r="G69" s="65"/>
      <c r="H69" s="65"/>
      <c r="I69" s="65"/>
      <c r="J69" s="65"/>
      <c r="K69" s="65"/>
      <c r="L69" s="65"/>
      <c r="M69" s="66">
        <f t="shared" si="2"/>
        <v>0</v>
      </c>
      <c r="N69" s="77" t="s">
        <v>201</v>
      </c>
      <c r="O69" s="70" t="s">
        <v>202</v>
      </c>
      <c r="P69" s="69" t="s">
        <v>47</v>
      </c>
      <c r="Q69" s="70"/>
      <c r="R69" s="69"/>
      <c r="S69" s="70" t="s">
        <v>154</v>
      </c>
      <c r="T69" s="70" t="s">
        <v>203</v>
      </c>
      <c r="U69" s="71" t="s">
        <v>112</v>
      </c>
      <c r="V69" s="78"/>
      <c r="W69" s="73"/>
      <c r="X69" s="73"/>
      <c r="Y69" s="74"/>
      <c r="Z69" s="73"/>
      <c r="AA69" s="75"/>
      <c r="AB69" s="78"/>
      <c r="AC69" s="73"/>
      <c r="AD69" s="73"/>
      <c r="AE69" s="74"/>
      <c r="AF69" s="73"/>
      <c r="AG69" s="75"/>
    </row>
    <row r="70" spans="2:33" ht="15.75" hidden="1" customHeight="1" x14ac:dyDescent="0.2">
      <c r="B70" s="61" t="str">
        <f t="shared" ref="B70:B133" si="3">CONCATENATE("PR14", C70, D70, "_", N70)</f>
        <v>PR14BRLWSW_H3</v>
      </c>
      <c r="C70" s="62" t="s">
        <v>171</v>
      </c>
      <c r="D70" s="63" t="s">
        <v>30</v>
      </c>
      <c r="E70" s="64"/>
      <c r="F70" s="65"/>
      <c r="G70" s="65"/>
      <c r="H70" s="65"/>
      <c r="I70" s="65"/>
      <c r="J70" s="65"/>
      <c r="K70" s="65"/>
      <c r="L70" s="65"/>
      <c r="M70" s="66">
        <f t="shared" si="2"/>
        <v>0</v>
      </c>
      <c r="N70" s="77" t="s">
        <v>204</v>
      </c>
      <c r="O70" s="70" t="s">
        <v>205</v>
      </c>
      <c r="P70" s="69" t="s">
        <v>47</v>
      </c>
      <c r="Q70" s="70"/>
      <c r="R70" s="69"/>
      <c r="S70" s="70" t="s">
        <v>48</v>
      </c>
      <c r="T70" s="70" t="s">
        <v>206</v>
      </c>
      <c r="U70" s="71" t="s">
        <v>48</v>
      </c>
      <c r="V70" s="78"/>
      <c r="W70" s="73"/>
      <c r="X70" s="73"/>
      <c r="Y70" s="74"/>
      <c r="Z70" s="73"/>
      <c r="AA70" s="75"/>
      <c r="AB70" s="78"/>
      <c r="AC70" s="73"/>
      <c r="AD70" s="73"/>
      <c r="AE70" s="74"/>
      <c r="AF70" s="73"/>
      <c r="AG70" s="75"/>
    </row>
    <row r="71" spans="2:33" ht="15.75" hidden="1" customHeight="1" x14ac:dyDescent="0.2">
      <c r="B71" s="61" t="str">
        <f t="shared" si="3"/>
        <v>PR14BRLWSW_H4</v>
      </c>
      <c r="C71" s="62" t="s">
        <v>171</v>
      </c>
      <c r="D71" s="63" t="s">
        <v>30</v>
      </c>
      <c r="E71" s="64"/>
      <c r="F71" s="65"/>
      <c r="G71" s="65"/>
      <c r="H71" s="65"/>
      <c r="I71" s="65"/>
      <c r="J71" s="65"/>
      <c r="K71" s="65"/>
      <c r="L71" s="65"/>
      <c r="M71" s="66">
        <f t="shared" ref="M71:M134" si="4">SUM(E71:L71)</f>
        <v>0</v>
      </c>
      <c r="N71" s="77" t="s">
        <v>207</v>
      </c>
      <c r="O71" s="70" t="s">
        <v>208</v>
      </c>
      <c r="P71" s="69" t="s">
        <v>47</v>
      </c>
      <c r="Q71" s="70"/>
      <c r="R71" s="69"/>
      <c r="S71" s="70" t="s">
        <v>51</v>
      </c>
      <c r="T71" s="70" t="s">
        <v>209</v>
      </c>
      <c r="U71" s="76">
        <v>0</v>
      </c>
      <c r="V71" s="78"/>
      <c r="W71" s="73"/>
      <c r="X71" s="73"/>
      <c r="Y71" s="74"/>
      <c r="Z71" s="73"/>
      <c r="AA71" s="75"/>
      <c r="AB71" s="78"/>
      <c r="AC71" s="73"/>
      <c r="AD71" s="73"/>
      <c r="AE71" s="74"/>
      <c r="AF71" s="73"/>
      <c r="AG71" s="75"/>
    </row>
    <row r="72" spans="2:33" ht="15.75" hidden="1" customHeight="1" x14ac:dyDescent="0.2">
      <c r="B72" s="61" t="str">
        <f t="shared" si="3"/>
        <v>PR14BRLHHR_G2</v>
      </c>
      <c r="C72" s="62" t="s">
        <v>171</v>
      </c>
      <c r="D72" s="63" t="s">
        <v>67</v>
      </c>
      <c r="E72" s="64"/>
      <c r="F72" s="65"/>
      <c r="G72" s="65"/>
      <c r="H72" s="65"/>
      <c r="I72" s="65"/>
      <c r="J72" s="65"/>
      <c r="K72" s="65"/>
      <c r="L72" s="65"/>
      <c r="M72" s="66">
        <f t="shared" si="4"/>
        <v>0</v>
      </c>
      <c r="N72" s="77" t="s">
        <v>210</v>
      </c>
      <c r="O72" s="70" t="s">
        <v>211</v>
      </c>
      <c r="P72" s="69" t="s">
        <v>47</v>
      </c>
      <c r="Q72" s="70"/>
      <c r="R72" s="69"/>
      <c r="S72" s="70" t="s">
        <v>35</v>
      </c>
      <c r="T72" s="70" t="s">
        <v>212</v>
      </c>
      <c r="U72" s="71">
        <v>1</v>
      </c>
      <c r="V72" s="78"/>
      <c r="W72" s="73"/>
      <c r="X72" s="73"/>
      <c r="Y72" s="74"/>
      <c r="Z72" s="73"/>
      <c r="AA72" s="75"/>
      <c r="AB72" s="78"/>
      <c r="AC72" s="73"/>
      <c r="AD72" s="73"/>
      <c r="AE72" s="74"/>
      <c r="AF72" s="73"/>
      <c r="AG72" s="75"/>
    </row>
    <row r="73" spans="2:33" ht="15.75" hidden="1" customHeight="1" x14ac:dyDescent="0.2">
      <c r="B73" s="61" t="str">
        <f t="shared" si="3"/>
        <v>PR14BRLHHR_I1</v>
      </c>
      <c r="C73" s="62" t="s">
        <v>171</v>
      </c>
      <c r="D73" s="63" t="s">
        <v>67</v>
      </c>
      <c r="E73" s="64"/>
      <c r="F73" s="65"/>
      <c r="G73" s="65"/>
      <c r="H73" s="65"/>
      <c r="I73" s="65"/>
      <c r="J73" s="65"/>
      <c r="K73" s="65"/>
      <c r="L73" s="65"/>
      <c r="M73" s="66">
        <f t="shared" si="4"/>
        <v>0</v>
      </c>
      <c r="N73" s="77" t="s">
        <v>213</v>
      </c>
      <c r="O73" s="70" t="s">
        <v>214</v>
      </c>
      <c r="P73" s="69" t="s">
        <v>47</v>
      </c>
      <c r="Q73" s="70"/>
      <c r="R73" s="69"/>
      <c r="S73" s="70" t="s">
        <v>51</v>
      </c>
      <c r="T73" s="70" t="s">
        <v>215</v>
      </c>
      <c r="U73" s="71">
        <v>1</v>
      </c>
      <c r="V73" s="78"/>
      <c r="W73" s="73"/>
      <c r="X73" s="73"/>
      <c r="Y73" s="74"/>
      <c r="Z73" s="73"/>
      <c r="AA73" s="75"/>
      <c r="AB73" s="78"/>
      <c r="AC73" s="73"/>
      <c r="AD73" s="73"/>
      <c r="AE73" s="74"/>
      <c r="AF73" s="73"/>
      <c r="AG73" s="75"/>
    </row>
    <row r="74" spans="2:33" ht="15.75" hidden="1" customHeight="1" x14ac:dyDescent="0.2">
      <c r="B74" s="61" t="str">
        <f t="shared" si="3"/>
        <v>PR14BRLHHR_J1</v>
      </c>
      <c r="C74" s="62" t="s">
        <v>171</v>
      </c>
      <c r="D74" s="63" t="s">
        <v>67</v>
      </c>
      <c r="E74" s="64"/>
      <c r="F74" s="65"/>
      <c r="G74" s="65"/>
      <c r="H74" s="65"/>
      <c r="I74" s="65"/>
      <c r="J74" s="65"/>
      <c r="K74" s="65"/>
      <c r="L74" s="65"/>
      <c r="M74" s="66">
        <f t="shared" si="4"/>
        <v>0</v>
      </c>
      <c r="N74" s="77" t="s">
        <v>216</v>
      </c>
      <c r="O74" s="70" t="s">
        <v>217</v>
      </c>
      <c r="P74" s="69" t="s">
        <v>33</v>
      </c>
      <c r="Q74" s="70" t="s">
        <v>34</v>
      </c>
      <c r="R74" s="69"/>
      <c r="S74" s="70" t="s">
        <v>154</v>
      </c>
      <c r="T74" s="70" t="s">
        <v>218</v>
      </c>
      <c r="U74" s="71" t="s">
        <v>112</v>
      </c>
      <c r="V74" s="78"/>
      <c r="W74" s="73"/>
      <c r="X74" s="73"/>
      <c r="Y74" s="74"/>
      <c r="Z74" s="73"/>
      <c r="AA74" s="75"/>
      <c r="AB74" s="78"/>
      <c r="AC74" s="73"/>
      <c r="AD74" s="73"/>
      <c r="AE74" s="74"/>
      <c r="AF74" s="73"/>
      <c r="AG74" s="75"/>
    </row>
    <row r="75" spans="2:33" ht="15.75" hidden="1" customHeight="1" x14ac:dyDescent="0.2">
      <c r="B75" s="61" t="str">
        <f t="shared" si="3"/>
        <v>PR14BRLHHR_J2</v>
      </c>
      <c r="C75" s="62" t="s">
        <v>171</v>
      </c>
      <c r="D75" s="63" t="s">
        <v>67</v>
      </c>
      <c r="E75" s="64"/>
      <c r="F75" s="65"/>
      <c r="G75" s="65"/>
      <c r="H75" s="65"/>
      <c r="I75" s="65"/>
      <c r="J75" s="65"/>
      <c r="K75" s="65"/>
      <c r="L75" s="65"/>
      <c r="M75" s="66">
        <f t="shared" si="4"/>
        <v>0</v>
      </c>
      <c r="N75" s="77" t="s">
        <v>219</v>
      </c>
      <c r="O75" s="70" t="s">
        <v>220</v>
      </c>
      <c r="P75" s="69" t="s">
        <v>47</v>
      </c>
      <c r="Q75" s="70"/>
      <c r="R75" s="69"/>
      <c r="S75" s="70" t="s">
        <v>51</v>
      </c>
      <c r="T75" s="70" t="s">
        <v>111</v>
      </c>
      <c r="U75" s="76">
        <v>0</v>
      </c>
      <c r="V75" s="78"/>
      <c r="W75" s="73"/>
      <c r="X75" s="73"/>
      <c r="Y75" s="74"/>
      <c r="Z75" s="73"/>
      <c r="AA75" s="75"/>
      <c r="AB75" s="78"/>
      <c r="AC75" s="73"/>
      <c r="AD75" s="73"/>
      <c r="AE75" s="74"/>
      <c r="AF75" s="73"/>
      <c r="AG75" s="75"/>
    </row>
    <row r="76" spans="2:33" ht="15.75" hidden="1" customHeight="1" x14ac:dyDescent="0.2">
      <c r="B76" s="61" t="str">
        <f t="shared" si="3"/>
        <v>PR14BRLHHR_J3</v>
      </c>
      <c r="C76" s="62" t="s">
        <v>171</v>
      </c>
      <c r="D76" s="63" t="s">
        <v>67</v>
      </c>
      <c r="E76" s="64"/>
      <c r="F76" s="65"/>
      <c r="G76" s="65"/>
      <c r="H76" s="65"/>
      <c r="I76" s="65"/>
      <c r="J76" s="65"/>
      <c r="K76" s="65"/>
      <c r="L76" s="65"/>
      <c r="M76" s="66">
        <f t="shared" si="4"/>
        <v>0</v>
      </c>
      <c r="N76" s="77" t="s">
        <v>221</v>
      </c>
      <c r="O76" s="70" t="s">
        <v>222</v>
      </c>
      <c r="P76" s="69" t="s">
        <v>47</v>
      </c>
      <c r="Q76" s="70"/>
      <c r="R76" s="69"/>
      <c r="S76" s="70" t="s">
        <v>51</v>
      </c>
      <c r="T76" s="70" t="s">
        <v>111</v>
      </c>
      <c r="U76" s="76">
        <v>0</v>
      </c>
      <c r="V76" s="78"/>
      <c r="W76" s="73"/>
      <c r="X76" s="73"/>
      <c r="Y76" s="74"/>
      <c r="Z76" s="73"/>
      <c r="AA76" s="75"/>
      <c r="AB76" s="78"/>
      <c r="AC76" s="73"/>
      <c r="AD76" s="73"/>
      <c r="AE76" s="74"/>
      <c r="AF76" s="73"/>
      <c r="AG76" s="75"/>
    </row>
    <row r="77" spans="2:33" ht="15.75" hidden="1" customHeight="1" x14ac:dyDescent="0.2">
      <c r="B77" s="61" t="str">
        <f t="shared" si="3"/>
        <v>PR14BRLHHR_K1</v>
      </c>
      <c r="C77" s="62" t="s">
        <v>171</v>
      </c>
      <c r="D77" s="63" t="s">
        <v>67</v>
      </c>
      <c r="E77" s="64"/>
      <c r="F77" s="65"/>
      <c r="G77" s="65"/>
      <c r="H77" s="65"/>
      <c r="I77" s="65"/>
      <c r="J77" s="65"/>
      <c r="K77" s="65"/>
      <c r="L77" s="65"/>
      <c r="M77" s="66">
        <f t="shared" si="4"/>
        <v>0</v>
      </c>
      <c r="N77" s="77" t="s">
        <v>223</v>
      </c>
      <c r="O77" s="70" t="s">
        <v>224</v>
      </c>
      <c r="P77" s="69" t="s">
        <v>47</v>
      </c>
      <c r="Q77" s="70"/>
      <c r="R77" s="69"/>
      <c r="S77" s="70" t="s">
        <v>51</v>
      </c>
      <c r="T77" s="70" t="s">
        <v>111</v>
      </c>
      <c r="U77" s="71">
        <v>1</v>
      </c>
      <c r="V77" s="78"/>
      <c r="W77" s="73"/>
      <c r="X77" s="73"/>
      <c r="Y77" s="74"/>
      <c r="Z77" s="73"/>
      <c r="AA77" s="75"/>
      <c r="AB77" s="78"/>
      <c r="AC77" s="73"/>
      <c r="AD77" s="73"/>
      <c r="AE77" s="74"/>
      <c r="AF77" s="73"/>
      <c r="AG77" s="75"/>
    </row>
    <row r="78" spans="2:33" ht="15.75" hidden="1" customHeight="1" x14ac:dyDescent="0.2">
      <c r="B78" s="61" t="str">
        <f t="shared" si="3"/>
        <v>PR14BRLHHR_L1</v>
      </c>
      <c r="C78" s="62" t="s">
        <v>171</v>
      </c>
      <c r="D78" s="63" t="s">
        <v>67</v>
      </c>
      <c r="E78" s="64"/>
      <c r="F78" s="65"/>
      <c r="G78" s="65"/>
      <c r="H78" s="65"/>
      <c r="I78" s="65"/>
      <c r="J78" s="65"/>
      <c r="K78" s="65"/>
      <c r="L78" s="65"/>
      <c r="M78" s="66">
        <f t="shared" si="4"/>
        <v>0</v>
      </c>
      <c r="N78" s="77" t="s">
        <v>225</v>
      </c>
      <c r="O78" s="70" t="s">
        <v>226</v>
      </c>
      <c r="P78" s="69" t="s">
        <v>47</v>
      </c>
      <c r="Q78" s="70"/>
      <c r="R78" s="69"/>
      <c r="S78" s="70" t="s">
        <v>35</v>
      </c>
      <c r="T78" s="70" t="s">
        <v>192</v>
      </c>
      <c r="U78" s="76">
        <v>0</v>
      </c>
      <c r="V78" s="78"/>
      <c r="W78" s="73"/>
      <c r="X78" s="73"/>
      <c r="Y78" s="74"/>
      <c r="Z78" s="73"/>
      <c r="AA78" s="75"/>
      <c r="AB78" s="78"/>
      <c r="AC78" s="73"/>
      <c r="AD78" s="73"/>
      <c r="AE78" s="74"/>
      <c r="AF78" s="73"/>
      <c r="AG78" s="75"/>
    </row>
    <row r="79" spans="2:33" ht="15.75" hidden="1" customHeight="1" x14ac:dyDescent="0.2">
      <c r="B79" s="61" t="str">
        <f t="shared" si="3"/>
        <v>PR14DVWWSW_A1</v>
      </c>
      <c r="C79" s="62" t="s">
        <v>227</v>
      </c>
      <c r="D79" s="63" t="s">
        <v>30</v>
      </c>
      <c r="E79" s="64"/>
      <c r="F79" s="65"/>
      <c r="G79" s="65"/>
      <c r="H79" s="65"/>
      <c r="I79" s="65"/>
      <c r="J79" s="65"/>
      <c r="K79" s="65"/>
      <c r="L79" s="65"/>
      <c r="M79" s="66">
        <f t="shared" si="4"/>
        <v>0</v>
      </c>
      <c r="N79" s="77" t="s">
        <v>172</v>
      </c>
      <c r="O79" s="70" t="s">
        <v>228</v>
      </c>
      <c r="P79" s="69" t="s">
        <v>33</v>
      </c>
      <c r="Q79" s="70" t="s">
        <v>34</v>
      </c>
      <c r="R79" s="69"/>
      <c r="S79" s="70" t="s">
        <v>35</v>
      </c>
      <c r="T79" s="70" t="s">
        <v>55</v>
      </c>
      <c r="U79" s="71">
        <v>2</v>
      </c>
      <c r="V79" s="72"/>
      <c r="W79" s="73"/>
      <c r="X79" s="73"/>
      <c r="Y79" s="74"/>
      <c r="Z79" s="73"/>
      <c r="AA79" s="75"/>
      <c r="AB79" s="72"/>
      <c r="AC79" s="73"/>
      <c r="AD79" s="73"/>
      <c r="AE79" s="74"/>
      <c r="AF79" s="73"/>
      <c r="AG79" s="75"/>
    </row>
    <row r="80" spans="2:33" ht="15.75" hidden="1" customHeight="1" x14ac:dyDescent="0.2">
      <c r="B80" s="61" t="str">
        <f t="shared" si="3"/>
        <v>PR14DVWWSW_A2</v>
      </c>
      <c r="C80" s="62" t="s">
        <v>227</v>
      </c>
      <c r="D80" s="63" t="s">
        <v>30</v>
      </c>
      <c r="E80" s="64"/>
      <c r="F80" s="65"/>
      <c r="G80" s="65"/>
      <c r="H80" s="65"/>
      <c r="I80" s="65"/>
      <c r="J80" s="65"/>
      <c r="K80" s="65"/>
      <c r="L80" s="65"/>
      <c r="M80" s="66">
        <f t="shared" si="4"/>
        <v>0</v>
      </c>
      <c r="N80" s="77" t="s">
        <v>174</v>
      </c>
      <c r="O80" s="70" t="s">
        <v>229</v>
      </c>
      <c r="P80" s="69" t="s">
        <v>39</v>
      </c>
      <c r="Q80" s="70" t="s">
        <v>34</v>
      </c>
      <c r="R80" s="69"/>
      <c r="S80" s="70" t="s">
        <v>51</v>
      </c>
      <c r="T80" s="70" t="s">
        <v>52</v>
      </c>
      <c r="U80" s="71">
        <v>2</v>
      </c>
      <c r="V80" s="72"/>
      <c r="W80" s="73"/>
      <c r="X80" s="73"/>
      <c r="Y80" s="74"/>
      <c r="Z80" s="73"/>
      <c r="AA80" s="75"/>
      <c r="AB80" s="72"/>
      <c r="AC80" s="73"/>
      <c r="AD80" s="73"/>
      <c r="AE80" s="74"/>
      <c r="AF80" s="73"/>
      <c r="AG80" s="75"/>
    </row>
    <row r="81" spans="2:33" ht="15.75" hidden="1" customHeight="1" x14ac:dyDescent="0.2">
      <c r="B81" s="61" t="str">
        <f t="shared" si="3"/>
        <v>PR14DVWWSW_A3</v>
      </c>
      <c r="C81" s="62" t="s">
        <v>227</v>
      </c>
      <c r="D81" s="63" t="s">
        <v>30</v>
      </c>
      <c r="E81" s="64"/>
      <c r="F81" s="65"/>
      <c r="G81" s="65"/>
      <c r="H81" s="65"/>
      <c r="I81" s="65"/>
      <c r="J81" s="65"/>
      <c r="K81" s="65"/>
      <c r="L81" s="65"/>
      <c r="M81" s="66">
        <f t="shared" si="4"/>
        <v>0</v>
      </c>
      <c r="N81" s="77" t="s">
        <v>178</v>
      </c>
      <c r="O81" s="70" t="s">
        <v>230</v>
      </c>
      <c r="P81" s="69" t="s">
        <v>39</v>
      </c>
      <c r="Q81" s="70" t="s">
        <v>176</v>
      </c>
      <c r="R81" s="69"/>
      <c r="S81" s="70" t="s">
        <v>154</v>
      </c>
      <c r="T81" s="70" t="s">
        <v>231</v>
      </c>
      <c r="U81" s="71" t="s">
        <v>112</v>
      </c>
      <c r="V81" s="72"/>
      <c r="W81" s="73"/>
      <c r="X81" s="73"/>
      <c r="Y81" s="74"/>
      <c r="Z81" s="73"/>
      <c r="AA81" s="75"/>
      <c r="AB81" s="72"/>
      <c r="AC81" s="73"/>
      <c r="AD81" s="73"/>
      <c r="AE81" s="74"/>
      <c r="AF81" s="73"/>
      <c r="AG81" s="75"/>
    </row>
    <row r="82" spans="2:33" ht="15.75" hidden="1" customHeight="1" x14ac:dyDescent="0.2">
      <c r="B82" s="61" t="str">
        <f t="shared" si="3"/>
        <v>PR14DVWWSW_A4</v>
      </c>
      <c r="C82" s="62" t="s">
        <v>227</v>
      </c>
      <c r="D82" s="63" t="s">
        <v>30</v>
      </c>
      <c r="E82" s="64"/>
      <c r="F82" s="65"/>
      <c r="G82" s="65"/>
      <c r="H82" s="65"/>
      <c r="I82" s="65"/>
      <c r="J82" s="65"/>
      <c r="K82" s="65"/>
      <c r="L82" s="65"/>
      <c r="M82" s="66">
        <f t="shared" si="4"/>
        <v>0</v>
      </c>
      <c r="N82" s="77" t="s">
        <v>232</v>
      </c>
      <c r="O82" s="70" t="s">
        <v>233</v>
      </c>
      <c r="P82" s="69" t="s">
        <v>39</v>
      </c>
      <c r="Q82" s="70" t="s">
        <v>176</v>
      </c>
      <c r="R82" s="69"/>
      <c r="S82" s="70" t="s">
        <v>154</v>
      </c>
      <c r="T82" s="70" t="s">
        <v>234</v>
      </c>
      <c r="U82" s="71" t="s">
        <v>112</v>
      </c>
      <c r="V82" s="72"/>
      <c r="W82" s="73"/>
      <c r="X82" s="73"/>
      <c r="Y82" s="74"/>
      <c r="Z82" s="73"/>
      <c r="AA82" s="75"/>
      <c r="AB82" s="72"/>
      <c r="AC82" s="73"/>
      <c r="AD82" s="73"/>
      <c r="AE82" s="74"/>
      <c r="AF82" s="73"/>
      <c r="AG82" s="75"/>
    </row>
    <row r="83" spans="2:33" ht="15.75" hidden="1" customHeight="1" x14ac:dyDescent="0.2">
      <c r="B83" s="61" t="str">
        <f t="shared" si="3"/>
        <v>PR14DVWWSW_B1</v>
      </c>
      <c r="C83" s="62" t="s">
        <v>227</v>
      </c>
      <c r="D83" s="63" t="s">
        <v>30</v>
      </c>
      <c r="E83" s="64"/>
      <c r="F83" s="65"/>
      <c r="G83" s="65"/>
      <c r="H83" s="65"/>
      <c r="I83" s="65"/>
      <c r="J83" s="65"/>
      <c r="K83" s="65"/>
      <c r="L83" s="65"/>
      <c r="M83" s="66">
        <f t="shared" si="4"/>
        <v>0</v>
      </c>
      <c r="N83" s="77" t="s">
        <v>180</v>
      </c>
      <c r="O83" s="70" t="s">
        <v>235</v>
      </c>
      <c r="P83" s="69" t="s">
        <v>33</v>
      </c>
      <c r="Q83" s="70" t="s">
        <v>34</v>
      </c>
      <c r="R83" s="69"/>
      <c r="S83" s="70" t="s">
        <v>76</v>
      </c>
      <c r="T83" s="70" t="s">
        <v>236</v>
      </c>
      <c r="U83" s="71">
        <v>2</v>
      </c>
      <c r="V83" s="72"/>
      <c r="W83" s="73"/>
      <c r="X83" s="73"/>
      <c r="Y83" s="74"/>
      <c r="Z83" s="73"/>
      <c r="AA83" s="75"/>
      <c r="AB83" s="72"/>
      <c r="AC83" s="73"/>
      <c r="AD83" s="73"/>
      <c r="AE83" s="74"/>
      <c r="AF83" s="73"/>
      <c r="AG83" s="75"/>
    </row>
    <row r="84" spans="2:33" ht="15.75" hidden="1" customHeight="1" x14ac:dyDescent="0.2">
      <c r="B84" s="61" t="str">
        <f t="shared" si="3"/>
        <v>PR14DVWWSW_B2</v>
      </c>
      <c r="C84" s="62" t="s">
        <v>227</v>
      </c>
      <c r="D84" s="63" t="s">
        <v>30</v>
      </c>
      <c r="E84" s="64"/>
      <c r="F84" s="65"/>
      <c r="G84" s="65"/>
      <c r="H84" s="65"/>
      <c r="I84" s="65"/>
      <c r="J84" s="65"/>
      <c r="K84" s="65"/>
      <c r="L84" s="65"/>
      <c r="M84" s="66">
        <f t="shared" si="4"/>
        <v>0</v>
      </c>
      <c r="N84" s="77" t="s">
        <v>237</v>
      </c>
      <c r="O84" s="70" t="s">
        <v>238</v>
      </c>
      <c r="P84" s="69" t="s">
        <v>33</v>
      </c>
      <c r="Q84" s="70" t="s">
        <v>34</v>
      </c>
      <c r="R84" s="69"/>
      <c r="S84" s="70" t="s">
        <v>35</v>
      </c>
      <c r="T84" s="70" t="s">
        <v>239</v>
      </c>
      <c r="U84" s="71">
        <v>1</v>
      </c>
      <c r="V84" s="72"/>
      <c r="W84" s="73"/>
      <c r="X84" s="73"/>
      <c r="Y84" s="74"/>
      <c r="Z84" s="73"/>
      <c r="AA84" s="75"/>
      <c r="AB84" s="72"/>
      <c r="AC84" s="73"/>
      <c r="AD84" s="73"/>
      <c r="AE84" s="74"/>
      <c r="AF84" s="73"/>
      <c r="AG84" s="75"/>
    </row>
    <row r="85" spans="2:33" ht="15.75" hidden="1" customHeight="1" x14ac:dyDescent="0.2">
      <c r="B85" s="61" t="str">
        <f t="shared" si="3"/>
        <v>PR14DVWWSW_B3</v>
      </c>
      <c r="C85" s="62" t="s">
        <v>227</v>
      </c>
      <c r="D85" s="63" t="s">
        <v>30</v>
      </c>
      <c r="E85" s="64"/>
      <c r="F85" s="65"/>
      <c r="G85" s="65"/>
      <c r="H85" s="65"/>
      <c r="I85" s="65"/>
      <c r="J85" s="65"/>
      <c r="K85" s="65"/>
      <c r="L85" s="65"/>
      <c r="M85" s="66">
        <f t="shared" si="4"/>
        <v>0</v>
      </c>
      <c r="N85" s="77" t="s">
        <v>240</v>
      </c>
      <c r="O85" s="70" t="s">
        <v>241</v>
      </c>
      <c r="P85" s="69" t="s">
        <v>47</v>
      </c>
      <c r="Q85" s="70"/>
      <c r="R85" s="69"/>
      <c r="S85" s="70" t="s">
        <v>70</v>
      </c>
      <c r="T85" s="70" t="s">
        <v>88</v>
      </c>
      <c r="U85" s="76">
        <v>0</v>
      </c>
      <c r="V85" s="72"/>
      <c r="W85" s="73"/>
      <c r="X85" s="73"/>
      <c r="Y85" s="74"/>
      <c r="Z85" s="73"/>
      <c r="AA85" s="75"/>
      <c r="AB85" s="72"/>
      <c r="AC85" s="73"/>
      <c r="AD85" s="73"/>
      <c r="AE85" s="74"/>
      <c r="AF85" s="73"/>
      <c r="AG85" s="75"/>
    </row>
    <row r="86" spans="2:33" ht="15.75" hidden="1" customHeight="1" x14ac:dyDescent="0.2">
      <c r="B86" s="61" t="str">
        <f t="shared" si="3"/>
        <v>PR14DVWWSW_B4</v>
      </c>
      <c r="C86" s="62" t="s">
        <v>227</v>
      </c>
      <c r="D86" s="63" t="s">
        <v>30</v>
      </c>
      <c r="E86" s="64"/>
      <c r="F86" s="65"/>
      <c r="G86" s="65"/>
      <c r="H86" s="65"/>
      <c r="I86" s="65"/>
      <c r="J86" s="65"/>
      <c r="K86" s="65"/>
      <c r="L86" s="65"/>
      <c r="M86" s="66">
        <f t="shared" si="4"/>
        <v>0</v>
      </c>
      <c r="N86" s="77" t="s">
        <v>242</v>
      </c>
      <c r="O86" s="70" t="s">
        <v>243</v>
      </c>
      <c r="P86" s="69" t="s">
        <v>33</v>
      </c>
      <c r="Q86" s="70" t="s">
        <v>34</v>
      </c>
      <c r="R86" s="69"/>
      <c r="S86" s="70" t="s">
        <v>35</v>
      </c>
      <c r="T86" s="70" t="s">
        <v>61</v>
      </c>
      <c r="U86" s="76">
        <v>0</v>
      </c>
      <c r="V86" s="72"/>
      <c r="W86" s="73"/>
      <c r="X86" s="73"/>
      <c r="Y86" s="74"/>
      <c r="Z86" s="73"/>
      <c r="AA86" s="75"/>
      <c r="AB86" s="72"/>
      <c r="AC86" s="73"/>
      <c r="AD86" s="73"/>
      <c r="AE86" s="74"/>
      <c r="AF86" s="73"/>
      <c r="AG86" s="75"/>
    </row>
    <row r="87" spans="2:33" ht="15.75" hidden="1" customHeight="1" x14ac:dyDescent="0.2">
      <c r="B87" s="61" t="str">
        <f t="shared" si="3"/>
        <v>PR14DVWWSW_C1</v>
      </c>
      <c r="C87" s="62" t="s">
        <v>227</v>
      </c>
      <c r="D87" s="63" t="s">
        <v>30</v>
      </c>
      <c r="E87" s="64"/>
      <c r="F87" s="65"/>
      <c r="G87" s="65"/>
      <c r="H87" s="65"/>
      <c r="I87" s="65"/>
      <c r="J87" s="65"/>
      <c r="K87" s="65"/>
      <c r="L87" s="65"/>
      <c r="M87" s="66">
        <f t="shared" si="4"/>
        <v>0</v>
      </c>
      <c r="N87" s="77" t="s">
        <v>183</v>
      </c>
      <c r="O87" s="70" t="s">
        <v>244</v>
      </c>
      <c r="P87" s="69" t="s">
        <v>47</v>
      </c>
      <c r="Q87" s="70"/>
      <c r="R87" s="69"/>
      <c r="S87" s="70" t="s">
        <v>35</v>
      </c>
      <c r="T87" s="70" t="s">
        <v>245</v>
      </c>
      <c r="U87" s="76">
        <v>0</v>
      </c>
      <c r="V87" s="72"/>
      <c r="W87" s="73"/>
      <c r="X87" s="73"/>
      <c r="Y87" s="74"/>
      <c r="Z87" s="73"/>
      <c r="AA87" s="75"/>
      <c r="AB87" s="72"/>
      <c r="AC87" s="73"/>
      <c r="AD87" s="73"/>
      <c r="AE87" s="74"/>
      <c r="AF87" s="73"/>
      <c r="AG87" s="75"/>
    </row>
    <row r="88" spans="2:33" ht="15.75" hidden="1" customHeight="1" x14ac:dyDescent="0.2">
      <c r="B88" s="61" t="str">
        <f t="shared" si="3"/>
        <v>PR14DVWWSW_D1</v>
      </c>
      <c r="C88" s="62" t="s">
        <v>227</v>
      </c>
      <c r="D88" s="63" t="s">
        <v>30</v>
      </c>
      <c r="E88" s="64"/>
      <c r="F88" s="65"/>
      <c r="G88" s="65"/>
      <c r="H88" s="65"/>
      <c r="I88" s="65"/>
      <c r="J88" s="65"/>
      <c r="K88" s="65"/>
      <c r="L88" s="65"/>
      <c r="M88" s="66">
        <f t="shared" si="4"/>
        <v>0</v>
      </c>
      <c r="N88" s="77" t="s">
        <v>188</v>
      </c>
      <c r="O88" s="70" t="s">
        <v>246</v>
      </c>
      <c r="P88" s="69" t="s">
        <v>47</v>
      </c>
      <c r="Q88" s="70"/>
      <c r="R88" s="69"/>
      <c r="S88" s="70" t="s">
        <v>51</v>
      </c>
      <c r="T88" s="70" t="s">
        <v>111</v>
      </c>
      <c r="U88" s="71" t="s">
        <v>112</v>
      </c>
      <c r="V88" s="72"/>
      <c r="W88" s="73"/>
      <c r="X88" s="73"/>
      <c r="Y88" s="74"/>
      <c r="Z88" s="73"/>
      <c r="AA88" s="75"/>
      <c r="AB88" s="72"/>
      <c r="AC88" s="73"/>
      <c r="AD88" s="73"/>
      <c r="AE88" s="74"/>
      <c r="AF88" s="73"/>
      <c r="AG88" s="75"/>
    </row>
    <row r="89" spans="2:33" ht="15.75" hidden="1" customHeight="1" x14ac:dyDescent="0.2">
      <c r="B89" s="61" t="str">
        <f t="shared" si="3"/>
        <v>PR14DVWNHHR_F1</v>
      </c>
      <c r="C89" s="62" t="s">
        <v>227</v>
      </c>
      <c r="D89" s="63" t="s">
        <v>247</v>
      </c>
      <c r="E89" s="64"/>
      <c r="F89" s="65"/>
      <c r="G89" s="65"/>
      <c r="H89" s="65"/>
      <c r="I89" s="65"/>
      <c r="J89" s="65"/>
      <c r="K89" s="65"/>
      <c r="L89" s="65"/>
      <c r="M89" s="66">
        <f t="shared" si="4"/>
        <v>0</v>
      </c>
      <c r="N89" s="77" t="s">
        <v>193</v>
      </c>
      <c r="O89" s="70" t="s">
        <v>248</v>
      </c>
      <c r="P89" s="69" t="s">
        <v>33</v>
      </c>
      <c r="Q89" s="70" t="s">
        <v>34</v>
      </c>
      <c r="R89" s="69"/>
      <c r="S89" s="70" t="s">
        <v>70</v>
      </c>
      <c r="T89" s="70" t="s">
        <v>71</v>
      </c>
      <c r="U89" s="71">
        <v>1</v>
      </c>
      <c r="V89" s="72"/>
      <c r="W89" s="73"/>
      <c r="X89" s="73"/>
      <c r="Y89" s="74"/>
      <c r="Z89" s="73"/>
      <c r="AA89" s="75"/>
      <c r="AB89" s="72"/>
      <c r="AC89" s="73"/>
      <c r="AD89" s="73"/>
      <c r="AE89" s="74"/>
      <c r="AF89" s="73"/>
      <c r="AG89" s="75"/>
    </row>
    <row r="90" spans="2:33" ht="15.75" hidden="1" customHeight="1" x14ac:dyDescent="0.2">
      <c r="B90" s="61" t="str">
        <f t="shared" si="3"/>
        <v>PR14DVWHHR_E1</v>
      </c>
      <c r="C90" s="62" t="s">
        <v>227</v>
      </c>
      <c r="D90" s="63" t="s">
        <v>67</v>
      </c>
      <c r="E90" s="64"/>
      <c r="F90" s="65"/>
      <c r="G90" s="65"/>
      <c r="H90" s="65"/>
      <c r="I90" s="65"/>
      <c r="J90" s="65"/>
      <c r="K90" s="65"/>
      <c r="L90" s="65"/>
      <c r="M90" s="66">
        <f t="shared" si="4"/>
        <v>0</v>
      </c>
      <c r="N90" s="77" t="s">
        <v>190</v>
      </c>
      <c r="O90" s="70" t="s">
        <v>249</v>
      </c>
      <c r="P90" s="69" t="s">
        <v>47</v>
      </c>
      <c r="Q90" s="70"/>
      <c r="R90" s="69"/>
      <c r="S90" s="70" t="s">
        <v>35</v>
      </c>
      <c r="T90" s="70" t="s">
        <v>250</v>
      </c>
      <c r="U90" s="71">
        <v>2</v>
      </c>
      <c r="V90" s="72"/>
      <c r="W90" s="73"/>
      <c r="X90" s="73"/>
      <c r="Y90" s="74"/>
      <c r="Z90" s="73"/>
      <c r="AA90" s="75"/>
      <c r="AB90" s="72"/>
      <c r="AC90" s="73"/>
      <c r="AD90" s="73"/>
      <c r="AE90" s="74"/>
      <c r="AF90" s="73"/>
      <c r="AG90" s="75"/>
    </row>
    <row r="91" spans="2:33" ht="15.75" hidden="1" customHeight="1" x14ac:dyDescent="0.2">
      <c r="B91" s="61" t="str">
        <f t="shared" si="3"/>
        <v>PR14DVWHHR_E2</v>
      </c>
      <c r="C91" s="62" t="s">
        <v>227</v>
      </c>
      <c r="D91" s="63" t="s">
        <v>67</v>
      </c>
      <c r="E91" s="64"/>
      <c r="F91" s="65"/>
      <c r="G91" s="65"/>
      <c r="H91" s="65"/>
      <c r="I91" s="65"/>
      <c r="J91" s="65"/>
      <c r="K91" s="65"/>
      <c r="L91" s="65"/>
      <c r="M91" s="66">
        <f t="shared" si="4"/>
        <v>0</v>
      </c>
      <c r="N91" s="77" t="s">
        <v>251</v>
      </c>
      <c r="O91" s="70" t="s">
        <v>252</v>
      </c>
      <c r="P91" s="69" t="s">
        <v>33</v>
      </c>
      <c r="Q91" s="70" t="s">
        <v>34</v>
      </c>
      <c r="R91" s="69"/>
      <c r="S91" s="70" t="s">
        <v>70</v>
      </c>
      <c r="T91" s="70" t="s">
        <v>71</v>
      </c>
      <c r="U91" s="71">
        <v>1</v>
      </c>
      <c r="V91" s="72"/>
      <c r="W91" s="73"/>
      <c r="X91" s="73"/>
      <c r="Y91" s="74"/>
      <c r="Z91" s="73"/>
      <c r="AA91" s="75"/>
      <c r="AB91" s="72"/>
      <c r="AC91" s="73"/>
      <c r="AD91" s="73"/>
      <c r="AE91" s="74"/>
      <c r="AF91" s="73"/>
      <c r="AG91" s="75"/>
    </row>
    <row r="92" spans="2:33" ht="15.75" customHeight="1" x14ac:dyDescent="0.2">
      <c r="B92" s="61" t="str">
        <f t="shared" si="3"/>
        <v>PR14NESWSW_W-A1</v>
      </c>
      <c r="C92" s="62" t="s">
        <v>253</v>
      </c>
      <c r="D92" s="63" t="s">
        <v>30</v>
      </c>
      <c r="E92" s="64"/>
      <c r="F92" s="65"/>
      <c r="G92" s="65"/>
      <c r="H92" s="65"/>
      <c r="I92" s="65"/>
      <c r="J92" s="65"/>
      <c r="K92" s="65"/>
      <c r="L92" s="65"/>
      <c r="M92" s="66">
        <f t="shared" si="4"/>
        <v>0</v>
      </c>
      <c r="N92" s="77" t="s">
        <v>31</v>
      </c>
      <c r="O92" s="70" t="s">
        <v>254</v>
      </c>
      <c r="P92" s="69" t="s">
        <v>47</v>
      </c>
      <c r="Q92" s="70"/>
      <c r="R92" s="69"/>
      <c r="S92" s="70" t="s">
        <v>255</v>
      </c>
      <c r="T92" s="70" t="s">
        <v>256</v>
      </c>
      <c r="U92" s="71" t="s">
        <v>112</v>
      </c>
      <c r="V92" s="72" t="s">
        <v>257</v>
      </c>
      <c r="W92" s="73" t="s">
        <v>258</v>
      </c>
      <c r="X92" s="73" t="s">
        <v>259</v>
      </c>
      <c r="Y92" s="74" t="s">
        <v>259</v>
      </c>
      <c r="Z92" s="73" t="s">
        <v>259</v>
      </c>
      <c r="AA92" s="75" t="s">
        <v>259</v>
      </c>
      <c r="AB92" s="72" t="s">
        <v>257</v>
      </c>
      <c r="AC92" s="73" t="s">
        <v>258</v>
      </c>
      <c r="AD92" s="73" t="s">
        <v>259</v>
      </c>
      <c r="AE92" s="74" t="s">
        <v>259</v>
      </c>
      <c r="AF92" s="73" t="s">
        <v>259</v>
      </c>
      <c r="AG92" s="75" t="s">
        <v>259</v>
      </c>
    </row>
    <row r="93" spans="2:33" ht="15.75" customHeight="1" x14ac:dyDescent="0.2">
      <c r="B93" s="61" t="str">
        <f t="shared" si="3"/>
        <v>PR14NESWSW_W-B1</v>
      </c>
      <c r="C93" s="62" t="s">
        <v>253</v>
      </c>
      <c r="D93" s="63" t="s">
        <v>30</v>
      </c>
      <c r="E93" s="64" t="s">
        <v>259</v>
      </c>
      <c r="F93" s="65">
        <v>1</v>
      </c>
      <c r="G93" s="65" t="s">
        <v>259</v>
      </c>
      <c r="H93" s="65" t="s">
        <v>259</v>
      </c>
      <c r="I93" s="65" t="s">
        <v>259</v>
      </c>
      <c r="J93" s="65" t="s">
        <v>259</v>
      </c>
      <c r="K93" s="65" t="s">
        <v>259</v>
      </c>
      <c r="L93" s="65" t="s">
        <v>259</v>
      </c>
      <c r="M93" s="66">
        <f t="shared" si="4"/>
        <v>1</v>
      </c>
      <c r="N93" s="77" t="s">
        <v>49</v>
      </c>
      <c r="O93" s="70" t="s">
        <v>260</v>
      </c>
      <c r="P93" s="69" t="s">
        <v>33</v>
      </c>
      <c r="Q93" s="70" t="s">
        <v>176</v>
      </c>
      <c r="R93" s="69"/>
      <c r="S93" s="70" t="s">
        <v>35</v>
      </c>
      <c r="T93" s="70" t="s">
        <v>261</v>
      </c>
      <c r="U93" s="76">
        <v>0</v>
      </c>
      <c r="V93" s="80">
        <v>1060</v>
      </c>
      <c r="W93" s="81" t="s">
        <v>262</v>
      </c>
      <c r="X93" s="73" t="s">
        <v>259</v>
      </c>
      <c r="Y93" s="74" t="s">
        <v>259</v>
      </c>
      <c r="Z93" s="81" t="s">
        <v>263</v>
      </c>
      <c r="AA93" s="82">
        <v>-1.679</v>
      </c>
      <c r="AB93" s="72">
        <v>987</v>
      </c>
      <c r="AC93" s="73" t="s">
        <v>96</v>
      </c>
      <c r="AD93" s="73" t="s">
        <v>259</v>
      </c>
      <c r="AE93" s="74" t="s">
        <v>259</v>
      </c>
      <c r="AF93" s="81" t="s">
        <v>258</v>
      </c>
      <c r="AG93" s="75">
        <v>0</v>
      </c>
    </row>
    <row r="94" spans="2:33" ht="15.75" customHeight="1" x14ac:dyDescent="0.2">
      <c r="B94" s="61" t="str">
        <f t="shared" si="3"/>
        <v>PR14NESWSW_W-B2</v>
      </c>
      <c r="C94" s="62" t="s">
        <v>253</v>
      </c>
      <c r="D94" s="63" t="s">
        <v>30</v>
      </c>
      <c r="E94" s="64" t="s">
        <v>259</v>
      </c>
      <c r="F94" s="65">
        <v>1</v>
      </c>
      <c r="G94" s="65" t="s">
        <v>259</v>
      </c>
      <c r="H94" s="65" t="s">
        <v>259</v>
      </c>
      <c r="I94" s="65" t="s">
        <v>259</v>
      </c>
      <c r="J94" s="65" t="s">
        <v>259</v>
      </c>
      <c r="K94" s="65" t="s">
        <v>259</v>
      </c>
      <c r="L94" s="65" t="s">
        <v>259</v>
      </c>
      <c r="M94" s="66">
        <f t="shared" si="4"/>
        <v>1</v>
      </c>
      <c r="N94" s="77" t="s">
        <v>53</v>
      </c>
      <c r="O94" s="70" t="s">
        <v>264</v>
      </c>
      <c r="P94" s="69" t="s">
        <v>39</v>
      </c>
      <c r="Q94" s="70" t="s">
        <v>176</v>
      </c>
      <c r="R94" s="69"/>
      <c r="S94" s="70" t="s">
        <v>51</v>
      </c>
      <c r="T94" s="70" t="s">
        <v>52</v>
      </c>
      <c r="U94" s="71">
        <v>3</v>
      </c>
      <c r="V94" s="80">
        <v>99.941000000000003</v>
      </c>
      <c r="W94" s="73" t="s">
        <v>262</v>
      </c>
      <c r="X94" s="73" t="s">
        <v>259</v>
      </c>
      <c r="Y94" s="74" t="s">
        <v>259</v>
      </c>
      <c r="Z94" s="81" t="s">
        <v>263</v>
      </c>
      <c r="AA94" s="82">
        <v>-3.9847999999999999</v>
      </c>
      <c r="AB94" s="80">
        <v>99.945999999999998</v>
      </c>
      <c r="AC94" s="73" t="s">
        <v>262</v>
      </c>
      <c r="AD94" s="73" t="s">
        <v>259</v>
      </c>
      <c r="AE94" s="74" t="s">
        <v>259</v>
      </c>
      <c r="AF94" s="81" t="s">
        <v>263</v>
      </c>
      <c r="AG94" s="82">
        <v>-3.9847999999999999</v>
      </c>
    </row>
    <row r="95" spans="2:33" ht="15.75" customHeight="1" x14ac:dyDescent="0.2">
      <c r="B95" s="61" t="str">
        <f t="shared" si="3"/>
        <v>PR14NESWSW_W-B3</v>
      </c>
      <c r="C95" s="62" t="s">
        <v>253</v>
      </c>
      <c r="D95" s="63" t="s">
        <v>30</v>
      </c>
      <c r="E95" s="64" t="s">
        <v>259</v>
      </c>
      <c r="F95" s="65">
        <v>1</v>
      </c>
      <c r="G95" s="65" t="s">
        <v>259</v>
      </c>
      <c r="H95" s="65" t="s">
        <v>259</v>
      </c>
      <c r="I95" s="65" t="s">
        <v>259</v>
      </c>
      <c r="J95" s="65" t="s">
        <v>259</v>
      </c>
      <c r="K95" s="65" t="s">
        <v>259</v>
      </c>
      <c r="L95" s="65" t="s">
        <v>259</v>
      </c>
      <c r="M95" s="66">
        <f t="shared" si="4"/>
        <v>1</v>
      </c>
      <c r="N95" s="77" t="s">
        <v>265</v>
      </c>
      <c r="O95" s="70" t="s">
        <v>266</v>
      </c>
      <c r="P95" s="69" t="s">
        <v>33</v>
      </c>
      <c r="Q95" s="70" t="s">
        <v>176</v>
      </c>
      <c r="R95" s="69"/>
      <c r="S95" s="70" t="s">
        <v>35</v>
      </c>
      <c r="T95" s="70" t="s">
        <v>261</v>
      </c>
      <c r="U95" s="76">
        <v>0</v>
      </c>
      <c r="V95" s="80">
        <v>2667</v>
      </c>
      <c r="W95" s="73" t="s">
        <v>96</v>
      </c>
      <c r="X95" s="73" t="s">
        <v>259</v>
      </c>
      <c r="Y95" s="74" t="s">
        <v>259</v>
      </c>
      <c r="Z95" s="73" t="s">
        <v>267</v>
      </c>
      <c r="AA95" s="75">
        <v>0</v>
      </c>
      <c r="AB95" s="80">
        <v>2542</v>
      </c>
      <c r="AC95" s="73" t="s">
        <v>96</v>
      </c>
      <c r="AD95" s="73" t="s">
        <v>259</v>
      </c>
      <c r="AE95" s="74" t="s">
        <v>259</v>
      </c>
      <c r="AF95" s="73" t="s">
        <v>267</v>
      </c>
      <c r="AG95" s="82">
        <v>0</v>
      </c>
    </row>
    <row r="96" spans="2:33" ht="15.75" customHeight="1" x14ac:dyDescent="0.2">
      <c r="B96" s="61" t="str">
        <f t="shared" si="3"/>
        <v>PR14NESWSW_W-C1</v>
      </c>
      <c r="C96" s="62" t="s">
        <v>253</v>
      </c>
      <c r="D96" s="63" t="s">
        <v>30</v>
      </c>
      <c r="E96" s="64" t="s">
        <v>259</v>
      </c>
      <c r="F96" s="65">
        <v>1</v>
      </c>
      <c r="G96" s="65" t="s">
        <v>259</v>
      </c>
      <c r="H96" s="65" t="s">
        <v>259</v>
      </c>
      <c r="I96" s="65" t="s">
        <v>259</v>
      </c>
      <c r="J96" s="65" t="s">
        <v>259</v>
      </c>
      <c r="K96" s="65" t="s">
        <v>259</v>
      </c>
      <c r="L96" s="65" t="s">
        <v>259</v>
      </c>
      <c r="M96" s="66">
        <f t="shared" si="4"/>
        <v>1</v>
      </c>
      <c r="N96" s="77" t="s">
        <v>56</v>
      </c>
      <c r="O96" s="70" t="s">
        <v>268</v>
      </c>
      <c r="P96" s="69" t="s">
        <v>33</v>
      </c>
      <c r="Q96" s="70" t="s">
        <v>176</v>
      </c>
      <c r="R96" s="69"/>
      <c r="S96" s="70" t="s">
        <v>76</v>
      </c>
      <c r="T96" s="70" t="s">
        <v>269</v>
      </c>
      <c r="U96" s="71" t="s">
        <v>270</v>
      </c>
      <c r="V96" s="83">
        <v>6.3888888888888884E-3</v>
      </c>
      <c r="W96" s="81" t="s">
        <v>262</v>
      </c>
      <c r="X96" s="73" t="s">
        <v>259</v>
      </c>
      <c r="Y96" s="74" t="s">
        <v>259</v>
      </c>
      <c r="Z96" s="81" t="s">
        <v>271</v>
      </c>
      <c r="AA96" s="75">
        <v>0</v>
      </c>
      <c r="AB96" s="84">
        <v>3.472222222222222E-3</v>
      </c>
      <c r="AC96" s="73" t="s">
        <v>96</v>
      </c>
      <c r="AD96" s="73" t="s">
        <v>259</v>
      </c>
      <c r="AE96" s="74" t="s">
        <v>259</v>
      </c>
      <c r="AF96" s="81" t="s">
        <v>258</v>
      </c>
      <c r="AG96" s="75">
        <v>0</v>
      </c>
    </row>
    <row r="97" spans="2:33" ht="15.75" customHeight="1" x14ac:dyDescent="0.2">
      <c r="B97" s="61" t="str">
        <f t="shared" si="3"/>
        <v>PR14NESWSW_W-C2</v>
      </c>
      <c r="C97" s="62" t="s">
        <v>253</v>
      </c>
      <c r="D97" s="63" t="s">
        <v>30</v>
      </c>
      <c r="E97" s="64" t="s">
        <v>259</v>
      </c>
      <c r="F97" s="65">
        <v>1</v>
      </c>
      <c r="G97" s="65" t="s">
        <v>259</v>
      </c>
      <c r="H97" s="65" t="s">
        <v>259</v>
      </c>
      <c r="I97" s="65" t="s">
        <v>259</v>
      </c>
      <c r="J97" s="65" t="s">
        <v>259</v>
      </c>
      <c r="K97" s="65" t="s">
        <v>259</v>
      </c>
      <c r="L97" s="65" t="s">
        <v>259</v>
      </c>
      <c r="M97" s="66">
        <f t="shared" si="4"/>
        <v>1</v>
      </c>
      <c r="N97" s="77" t="s">
        <v>59</v>
      </c>
      <c r="O97" s="70" t="s">
        <v>272</v>
      </c>
      <c r="P97" s="69" t="s">
        <v>33</v>
      </c>
      <c r="Q97" s="70" t="s">
        <v>176</v>
      </c>
      <c r="R97" s="69"/>
      <c r="S97" s="70" t="s">
        <v>35</v>
      </c>
      <c r="T97" s="70" t="s">
        <v>58</v>
      </c>
      <c r="U97" s="76">
        <v>0</v>
      </c>
      <c r="V97" s="80">
        <v>195</v>
      </c>
      <c r="W97" s="73" t="s">
        <v>96</v>
      </c>
      <c r="X97" s="73" t="s">
        <v>259</v>
      </c>
      <c r="Y97" s="74" t="s">
        <v>259</v>
      </c>
      <c r="Z97" s="81" t="s">
        <v>273</v>
      </c>
      <c r="AA97" s="75">
        <v>0</v>
      </c>
      <c r="AB97" s="80">
        <v>196</v>
      </c>
      <c r="AC97" s="73" t="s">
        <v>96</v>
      </c>
      <c r="AD97" s="73" t="s">
        <v>259</v>
      </c>
      <c r="AE97" s="74" t="s">
        <v>259</v>
      </c>
      <c r="AF97" s="81" t="s">
        <v>273</v>
      </c>
      <c r="AG97" s="75">
        <v>0</v>
      </c>
    </row>
    <row r="98" spans="2:33" ht="15.75" customHeight="1" x14ac:dyDescent="0.2">
      <c r="B98" s="61" t="str">
        <f t="shared" si="3"/>
        <v>PR14NESWSW_W-C3</v>
      </c>
      <c r="C98" s="62" t="s">
        <v>253</v>
      </c>
      <c r="D98" s="63" t="s">
        <v>30</v>
      </c>
      <c r="E98" s="64" t="s">
        <v>259</v>
      </c>
      <c r="F98" s="65">
        <v>1</v>
      </c>
      <c r="G98" s="65" t="s">
        <v>259</v>
      </c>
      <c r="H98" s="65" t="s">
        <v>259</v>
      </c>
      <c r="I98" s="65" t="s">
        <v>259</v>
      </c>
      <c r="J98" s="65" t="s">
        <v>259</v>
      </c>
      <c r="K98" s="65" t="s">
        <v>259</v>
      </c>
      <c r="L98" s="65" t="s">
        <v>259</v>
      </c>
      <c r="M98" s="66">
        <f t="shared" si="4"/>
        <v>1</v>
      </c>
      <c r="N98" s="77" t="s">
        <v>62</v>
      </c>
      <c r="O98" s="70" t="s">
        <v>274</v>
      </c>
      <c r="P98" s="69" t="s">
        <v>39</v>
      </c>
      <c r="Q98" s="70" t="s">
        <v>176</v>
      </c>
      <c r="R98" s="69"/>
      <c r="S98" s="70" t="s">
        <v>35</v>
      </c>
      <c r="T98" s="70" t="s">
        <v>61</v>
      </c>
      <c r="U98" s="76">
        <v>0</v>
      </c>
      <c r="V98" s="80">
        <v>4113</v>
      </c>
      <c r="W98" s="73" t="s">
        <v>96</v>
      </c>
      <c r="X98" s="73" t="s">
        <v>259</v>
      </c>
      <c r="Y98" s="74" t="s">
        <v>259</v>
      </c>
      <c r="Z98" s="81" t="s">
        <v>258</v>
      </c>
      <c r="AA98" s="75">
        <v>0</v>
      </c>
      <c r="AB98" s="80">
        <v>3985</v>
      </c>
      <c r="AC98" s="73" t="s">
        <v>96</v>
      </c>
      <c r="AD98" s="73" t="s">
        <v>259</v>
      </c>
      <c r="AE98" s="74" t="s">
        <v>259</v>
      </c>
      <c r="AF98" s="81" t="s">
        <v>258</v>
      </c>
      <c r="AG98" s="75">
        <v>0</v>
      </c>
    </row>
    <row r="99" spans="2:33" ht="15.75" customHeight="1" x14ac:dyDescent="0.2">
      <c r="B99" s="61" t="str">
        <f t="shared" si="3"/>
        <v>PR14NESWSW_W-C4</v>
      </c>
      <c r="C99" s="62" t="s">
        <v>253</v>
      </c>
      <c r="D99" s="63" t="s">
        <v>30</v>
      </c>
      <c r="E99" s="64" t="s">
        <v>259</v>
      </c>
      <c r="F99" s="65">
        <v>1</v>
      </c>
      <c r="G99" s="65" t="s">
        <v>259</v>
      </c>
      <c r="H99" s="65" t="s">
        <v>259</v>
      </c>
      <c r="I99" s="65" t="s">
        <v>259</v>
      </c>
      <c r="J99" s="65" t="s">
        <v>259</v>
      </c>
      <c r="K99" s="65" t="s">
        <v>259</v>
      </c>
      <c r="L99" s="65" t="s">
        <v>259</v>
      </c>
      <c r="M99" s="66">
        <f t="shared" si="4"/>
        <v>1</v>
      </c>
      <c r="N99" s="77" t="s">
        <v>65</v>
      </c>
      <c r="O99" s="70" t="s">
        <v>275</v>
      </c>
      <c r="P99" s="69" t="s">
        <v>33</v>
      </c>
      <c r="Q99" s="70" t="s">
        <v>176</v>
      </c>
      <c r="R99" s="69"/>
      <c r="S99" s="70" t="s">
        <v>35</v>
      </c>
      <c r="T99" s="70" t="s">
        <v>36</v>
      </c>
      <c r="U99" s="76">
        <v>2</v>
      </c>
      <c r="V99" s="80">
        <v>136.26</v>
      </c>
      <c r="W99" s="73" t="s">
        <v>96</v>
      </c>
      <c r="X99" s="73" t="s">
        <v>259</v>
      </c>
      <c r="Y99" s="74" t="s">
        <v>259</v>
      </c>
      <c r="Z99" s="81" t="s">
        <v>273</v>
      </c>
      <c r="AA99" s="75">
        <v>0</v>
      </c>
      <c r="AB99" s="85">
        <v>137</v>
      </c>
      <c r="AC99" s="73" t="s">
        <v>96</v>
      </c>
      <c r="AD99" s="73" t="s">
        <v>259</v>
      </c>
      <c r="AE99" s="74" t="s">
        <v>259</v>
      </c>
      <c r="AF99" s="81" t="s">
        <v>258</v>
      </c>
      <c r="AG99" s="75">
        <v>0</v>
      </c>
    </row>
    <row r="100" spans="2:33" ht="15.75" customHeight="1" x14ac:dyDescent="0.2">
      <c r="B100" s="61" t="str">
        <f t="shared" si="3"/>
        <v>PR14NESWSW_W-C5</v>
      </c>
      <c r="C100" s="62" t="s">
        <v>253</v>
      </c>
      <c r="D100" s="63" t="s">
        <v>30</v>
      </c>
      <c r="E100" s="64" t="s">
        <v>259</v>
      </c>
      <c r="F100" s="65">
        <v>1</v>
      </c>
      <c r="G100" s="65" t="s">
        <v>259</v>
      </c>
      <c r="H100" s="65" t="s">
        <v>259</v>
      </c>
      <c r="I100" s="65" t="s">
        <v>259</v>
      </c>
      <c r="J100" s="65" t="s">
        <v>259</v>
      </c>
      <c r="K100" s="65" t="s">
        <v>259</v>
      </c>
      <c r="L100" s="65" t="s">
        <v>259</v>
      </c>
      <c r="M100" s="66">
        <f t="shared" si="4"/>
        <v>1</v>
      </c>
      <c r="N100" s="77" t="s">
        <v>276</v>
      </c>
      <c r="O100" s="70" t="s">
        <v>277</v>
      </c>
      <c r="P100" s="69" t="s">
        <v>33</v>
      </c>
      <c r="Q100" s="70" t="s">
        <v>176</v>
      </c>
      <c r="R100" s="69"/>
      <c r="S100" s="70" t="s">
        <v>35</v>
      </c>
      <c r="T100" s="70" t="s">
        <v>36</v>
      </c>
      <c r="U100" s="76">
        <v>2</v>
      </c>
      <c r="V100" s="80">
        <v>64.17</v>
      </c>
      <c r="W100" s="73" t="s">
        <v>96</v>
      </c>
      <c r="X100" s="73" t="s">
        <v>259</v>
      </c>
      <c r="Y100" s="74" t="s">
        <v>259</v>
      </c>
      <c r="Z100" s="81" t="s">
        <v>273</v>
      </c>
      <c r="AA100" s="75">
        <v>0</v>
      </c>
      <c r="AB100" s="85">
        <v>66</v>
      </c>
      <c r="AC100" s="73" t="s">
        <v>96</v>
      </c>
      <c r="AD100" s="73" t="s">
        <v>259</v>
      </c>
      <c r="AE100" s="74" t="s">
        <v>259</v>
      </c>
      <c r="AF100" s="81" t="s">
        <v>258</v>
      </c>
      <c r="AG100" s="75">
        <v>0</v>
      </c>
    </row>
    <row r="101" spans="2:33" ht="15.75" customHeight="1" x14ac:dyDescent="0.2">
      <c r="B101" s="61" t="str">
        <f t="shared" si="3"/>
        <v>PR14NESWSW_W-D1</v>
      </c>
      <c r="C101" s="62" t="s">
        <v>253</v>
      </c>
      <c r="D101" s="63" t="s">
        <v>30</v>
      </c>
      <c r="E101" s="64"/>
      <c r="F101" s="65"/>
      <c r="G101" s="65"/>
      <c r="H101" s="65"/>
      <c r="I101" s="65"/>
      <c r="J101" s="65"/>
      <c r="K101" s="65"/>
      <c r="L101" s="65"/>
      <c r="M101" s="66">
        <f t="shared" si="4"/>
        <v>0</v>
      </c>
      <c r="N101" s="77" t="s">
        <v>86</v>
      </c>
      <c r="O101" s="70" t="s">
        <v>278</v>
      </c>
      <c r="P101" s="69" t="s">
        <v>47</v>
      </c>
      <c r="Q101" s="70"/>
      <c r="R101" s="69"/>
      <c r="S101" s="70" t="s">
        <v>70</v>
      </c>
      <c r="T101" s="70" t="s">
        <v>279</v>
      </c>
      <c r="U101" s="71">
        <v>1</v>
      </c>
      <c r="V101" s="80">
        <v>8.6999999999999993</v>
      </c>
      <c r="W101" s="73" t="s">
        <v>96</v>
      </c>
      <c r="X101" s="73" t="s">
        <v>259</v>
      </c>
      <c r="Y101" s="74" t="s">
        <v>259</v>
      </c>
      <c r="Z101" s="73"/>
      <c r="AA101" s="75"/>
      <c r="AB101" s="80">
        <v>8.6999999999999993</v>
      </c>
      <c r="AC101" s="73" t="s">
        <v>96</v>
      </c>
      <c r="AD101" s="73" t="s">
        <v>259</v>
      </c>
      <c r="AE101" s="74" t="s">
        <v>259</v>
      </c>
      <c r="AF101" s="73"/>
      <c r="AG101" s="75"/>
    </row>
    <row r="102" spans="2:33" ht="15.75" customHeight="1" x14ac:dyDescent="0.2">
      <c r="B102" s="61" t="str">
        <f t="shared" si="3"/>
        <v>PR14NESWSW_W-D2</v>
      </c>
      <c r="C102" s="62" t="s">
        <v>253</v>
      </c>
      <c r="D102" s="63" t="s">
        <v>30</v>
      </c>
      <c r="E102" s="64" t="s">
        <v>259</v>
      </c>
      <c r="F102" s="65" t="s">
        <v>259</v>
      </c>
      <c r="G102" s="65" t="s">
        <v>259</v>
      </c>
      <c r="H102" s="65" t="s">
        <v>259</v>
      </c>
      <c r="I102" s="65">
        <v>1</v>
      </c>
      <c r="J102" s="65" t="s">
        <v>259</v>
      </c>
      <c r="K102" s="65" t="s">
        <v>259</v>
      </c>
      <c r="L102" s="65" t="s">
        <v>259</v>
      </c>
      <c r="M102" s="66">
        <f t="shared" si="4"/>
        <v>1</v>
      </c>
      <c r="N102" s="77" t="s">
        <v>89</v>
      </c>
      <c r="O102" s="70" t="s">
        <v>280</v>
      </c>
      <c r="P102" s="69" t="s">
        <v>33</v>
      </c>
      <c r="Q102" s="70" t="s">
        <v>34</v>
      </c>
      <c r="R102" s="69"/>
      <c r="S102" s="70" t="s">
        <v>70</v>
      </c>
      <c r="T102" s="70" t="s">
        <v>71</v>
      </c>
      <c r="U102" s="71">
        <v>1</v>
      </c>
      <c r="V102" s="80">
        <v>85.9</v>
      </c>
      <c r="W102" s="81" t="s">
        <v>258</v>
      </c>
      <c r="X102" s="73" t="s">
        <v>259</v>
      </c>
      <c r="Y102" s="74" t="s">
        <v>259</v>
      </c>
      <c r="Z102" s="81" t="s">
        <v>281</v>
      </c>
      <c r="AA102" s="75"/>
      <c r="AB102" s="80" t="s">
        <v>258</v>
      </c>
      <c r="AC102" s="81" t="s">
        <v>258</v>
      </c>
      <c r="AD102" s="73" t="s">
        <v>259</v>
      </c>
      <c r="AE102" s="74" t="s">
        <v>259</v>
      </c>
      <c r="AF102" s="81" t="s">
        <v>281</v>
      </c>
      <c r="AG102" s="75"/>
    </row>
    <row r="103" spans="2:33" ht="15.75" customHeight="1" x14ac:dyDescent="0.2">
      <c r="B103" s="61" t="str">
        <f t="shared" si="3"/>
        <v>PR14NESWSW_W-D3</v>
      </c>
      <c r="C103" s="62" t="s">
        <v>253</v>
      </c>
      <c r="D103" s="63" t="s">
        <v>30</v>
      </c>
      <c r="E103" s="64"/>
      <c r="F103" s="65"/>
      <c r="G103" s="65"/>
      <c r="H103" s="65"/>
      <c r="I103" s="65"/>
      <c r="J103" s="65"/>
      <c r="K103" s="65"/>
      <c r="L103" s="65"/>
      <c r="M103" s="66">
        <f t="shared" si="4"/>
        <v>0</v>
      </c>
      <c r="N103" s="77" t="s">
        <v>91</v>
      </c>
      <c r="O103" s="70" t="s">
        <v>282</v>
      </c>
      <c r="P103" s="69" t="s">
        <v>47</v>
      </c>
      <c r="Q103" s="70"/>
      <c r="R103" s="69"/>
      <c r="S103" s="70" t="s">
        <v>51</v>
      </c>
      <c r="T103" s="70" t="s">
        <v>111</v>
      </c>
      <c r="U103" s="76">
        <v>0</v>
      </c>
      <c r="V103" s="80">
        <v>43</v>
      </c>
      <c r="W103" s="73" t="s">
        <v>96</v>
      </c>
      <c r="X103" s="73" t="s">
        <v>259</v>
      </c>
      <c r="Y103" s="74" t="s">
        <v>259</v>
      </c>
      <c r="Z103" s="73"/>
      <c r="AA103" s="75"/>
      <c r="AB103" s="80">
        <v>45</v>
      </c>
      <c r="AC103" s="73" t="s">
        <v>96</v>
      </c>
      <c r="AD103" s="73" t="s">
        <v>259</v>
      </c>
      <c r="AE103" s="74" t="s">
        <v>259</v>
      </c>
      <c r="AF103" s="73"/>
      <c r="AG103" s="75"/>
    </row>
    <row r="104" spans="2:33" ht="15.75" customHeight="1" x14ac:dyDescent="0.2">
      <c r="B104" s="61" t="str">
        <f t="shared" si="3"/>
        <v>PR14NESWSW_W-E1</v>
      </c>
      <c r="C104" s="62" t="s">
        <v>253</v>
      </c>
      <c r="D104" s="63" t="s">
        <v>30</v>
      </c>
      <c r="E104" s="64"/>
      <c r="F104" s="65"/>
      <c r="G104" s="65"/>
      <c r="H104" s="65"/>
      <c r="I104" s="65"/>
      <c r="J104" s="65"/>
      <c r="K104" s="65"/>
      <c r="L104" s="65"/>
      <c r="M104" s="66">
        <f t="shared" si="4"/>
        <v>0</v>
      </c>
      <c r="N104" s="77" t="s">
        <v>97</v>
      </c>
      <c r="O104" s="70" t="s">
        <v>283</v>
      </c>
      <c r="P104" s="69" t="s">
        <v>47</v>
      </c>
      <c r="Q104" s="70"/>
      <c r="R104" s="69"/>
      <c r="S104" s="70" t="s">
        <v>51</v>
      </c>
      <c r="T104" s="70" t="s">
        <v>111</v>
      </c>
      <c r="U104" s="71" t="s">
        <v>48</v>
      </c>
      <c r="V104" s="80">
        <v>93</v>
      </c>
      <c r="W104" s="81" t="s">
        <v>262</v>
      </c>
      <c r="X104" s="73" t="s">
        <v>259</v>
      </c>
      <c r="Y104" s="74" t="s">
        <v>259</v>
      </c>
      <c r="Z104" s="73"/>
      <c r="AA104" s="75"/>
      <c r="AB104" s="72">
        <v>94</v>
      </c>
      <c r="AC104" s="73" t="s">
        <v>96</v>
      </c>
      <c r="AD104" s="73" t="s">
        <v>259</v>
      </c>
      <c r="AE104" s="74" t="s">
        <v>259</v>
      </c>
      <c r="AF104" s="73"/>
      <c r="AG104" s="75"/>
    </row>
    <row r="105" spans="2:33" ht="15.75" customHeight="1" x14ac:dyDescent="0.2">
      <c r="B105" s="61" t="str">
        <f t="shared" si="3"/>
        <v>PR14NESWSW_W-F1</v>
      </c>
      <c r="C105" s="62" t="s">
        <v>253</v>
      </c>
      <c r="D105" s="63" t="s">
        <v>30</v>
      </c>
      <c r="E105" s="64"/>
      <c r="F105" s="65"/>
      <c r="G105" s="65"/>
      <c r="H105" s="65"/>
      <c r="I105" s="65"/>
      <c r="J105" s="65"/>
      <c r="K105" s="65"/>
      <c r="L105" s="65"/>
      <c r="M105" s="66">
        <f t="shared" si="4"/>
        <v>0</v>
      </c>
      <c r="N105" s="77" t="s">
        <v>103</v>
      </c>
      <c r="O105" s="70" t="s">
        <v>284</v>
      </c>
      <c r="P105" s="69" t="s">
        <v>47</v>
      </c>
      <c r="Q105" s="70"/>
      <c r="R105" s="69"/>
      <c r="S105" s="70" t="s">
        <v>35</v>
      </c>
      <c r="T105" s="70" t="s">
        <v>285</v>
      </c>
      <c r="U105" s="76">
        <v>0</v>
      </c>
      <c r="V105" s="80">
        <v>148</v>
      </c>
      <c r="W105" s="81" t="s">
        <v>258</v>
      </c>
      <c r="X105" s="73" t="s">
        <v>259</v>
      </c>
      <c r="Y105" s="74" t="s">
        <v>259</v>
      </c>
      <c r="Z105" s="73"/>
      <c r="AA105" s="75"/>
      <c r="AB105" s="80">
        <v>140</v>
      </c>
      <c r="AC105" s="73" t="s">
        <v>96</v>
      </c>
      <c r="AD105" s="73" t="s">
        <v>259</v>
      </c>
      <c r="AE105" s="74" t="s">
        <v>259</v>
      </c>
      <c r="AF105" s="73"/>
      <c r="AG105" s="75"/>
    </row>
    <row r="106" spans="2:33" ht="51" x14ac:dyDescent="0.2">
      <c r="B106" s="61" t="str">
        <f t="shared" si="3"/>
        <v>PR14NESWSW_W-F2</v>
      </c>
      <c r="C106" s="62" t="s">
        <v>253</v>
      </c>
      <c r="D106" s="63" t="s">
        <v>30</v>
      </c>
      <c r="E106" s="64"/>
      <c r="F106" s="65"/>
      <c r="G106" s="65"/>
      <c r="H106" s="65"/>
      <c r="I106" s="65"/>
      <c r="J106" s="65"/>
      <c r="K106" s="65"/>
      <c r="L106" s="65"/>
      <c r="M106" s="66">
        <f t="shared" si="4"/>
        <v>0</v>
      </c>
      <c r="N106" s="77" t="s">
        <v>106</v>
      </c>
      <c r="O106" s="70" t="s">
        <v>286</v>
      </c>
      <c r="P106" s="69" t="s">
        <v>47</v>
      </c>
      <c r="Q106" s="70"/>
      <c r="R106" s="69"/>
      <c r="S106" s="70" t="s">
        <v>154</v>
      </c>
      <c r="T106" s="70" t="s">
        <v>287</v>
      </c>
      <c r="U106" s="71" t="s">
        <v>112</v>
      </c>
      <c r="V106" s="80" t="s">
        <v>288</v>
      </c>
      <c r="W106" s="73" t="s">
        <v>96</v>
      </c>
      <c r="X106" s="73" t="s">
        <v>259</v>
      </c>
      <c r="Y106" s="74" t="s">
        <v>259</v>
      </c>
      <c r="Z106" s="73"/>
      <c r="AA106" s="75"/>
      <c r="AB106" s="80" t="s">
        <v>289</v>
      </c>
      <c r="AC106" s="73" t="s">
        <v>96</v>
      </c>
      <c r="AD106" s="73" t="s">
        <v>259</v>
      </c>
      <c r="AE106" s="74" t="s">
        <v>259</v>
      </c>
      <c r="AF106" s="73"/>
      <c r="AG106" s="75"/>
    </row>
    <row r="107" spans="2:33" ht="15.75" customHeight="1" x14ac:dyDescent="0.2">
      <c r="B107" s="61" t="str">
        <f t="shared" si="3"/>
        <v>PR14NESWSWW_S-A1</v>
      </c>
      <c r="C107" s="62" t="s">
        <v>253</v>
      </c>
      <c r="D107" s="63" t="s">
        <v>121</v>
      </c>
      <c r="E107" s="64"/>
      <c r="F107" s="65"/>
      <c r="G107" s="65"/>
      <c r="H107" s="65"/>
      <c r="I107" s="65"/>
      <c r="J107" s="65"/>
      <c r="K107" s="65"/>
      <c r="L107" s="65"/>
      <c r="M107" s="66">
        <f t="shared" si="4"/>
        <v>0</v>
      </c>
      <c r="N107" s="77" t="s">
        <v>290</v>
      </c>
      <c r="O107" s="70" t="s">
        <v>291</v>
      </c>
      <c r="P107" s="69" t="s">
        <v>47</v>
      </c>
      <c r="Q107" s="70"/>
      <c r="R107" s="69"/>
      <c r="S107" s="70" t="s">
        <v>255</v>
      </c>
      <c r="T107" s="70" t="s">
        <v>256</v>
      </c>
      <c r="U107" s="71" t="s">
        <v>112</v>
      </c>
      <c r="V107" s="72" t="s">
        <v>257</v>
      </c>
      <c r="W107" s="73" t="s">
        <v>258</v>
      </c>
      <c r="X107" s="73" t="s">
        <v>259</v>
      </c>
      <c r="Y107" s="74" t="s">
        <v>259</v>
      </c>
      <c r="Z107" s="73"/>
      <c r="AA107" s="75"/>
      <c r="AB107" s="72" t="s">
        <v>257</v>
      </c>
      <c r="AC107" s="73" t="s">
        <v>258</v>
      </c>
      <c r="AD107" s="73" t="s">
        <v>259</v>
      </c>
      <c r="AE107" s="74" t="s">
        <v>259</v>
      </c>
      <c r="AF107" s="73"/>
      <c r="AG107" s="75"/>
    </row>
    <row r="108" spans="2:33" ht="15.75" customHeight="1" x14ac:dyDescent="0.2">
      <c r="B108" s="61" t="str">
        <f t="shared" si="3"/>
        <v>PR14NESWSWW_S-B1</v>
      </c>
      <c r="C108" s="62" t="s">
        <v>253</v>
      </c>
      <c r="D108" s="63" t="s">
        <v>121</v>
      </c>
      <c r="E108" s="64" t="s">
        <v>259</v>
      </c>
      <c r="F108" s="65" t="s">
        <v>259</v>
      </c>
      <c r="G108" s="65">
        <v>1</v>
      </c>
      <c r="H108" s="65" t="s">
        <v>259</v>
      </c>
      <c r="I108" s="65" t="s">
        <v>259</v>
      </c>
      <c r="J108" s="65" t="s">
        <v>259</v>
      </c>
      <c r="K108" s="65" t="s">
        <v>259</v>
      </c>
      <c r="L108" s="65" t="s">
        <v>259</v>
      </c>
      <c r="M108" s="66">
        <f t="shared" si="4"/>
        <v>1</v>
      </c>
      <c r="N108" s="77" t="s">
        <v>131</v>
      </c>
      <c r="O108" s="70" t="s">
        <v>292</v>
      </c>
      <c r="P108" s="69" t="s">
        <v>33</v>
      </c>
      <c r="Q108" s="70" t="s">
        <v>176</v>
      </c>
      <c r="R108" s="69"/>
      <c r="S108" s="70" t="s">
        <v>35</v>
      </c>
      <c r="T108" s="70" t="s">
        <v>293</v>
      </c>
      <c r="U108" s="76">
        <v>0</v>
      </c>
      <c r="V108" s="80">
        <v>902</v>
      </c>
      <c r="W108" s="73" t="s">
        <v>96</v>
      </c>
      <c r="X108" s="73" t="s">
        <v>259</v>
      </c>
      <c r="Y108" s="74" t="s">
        <v>259</v>
      </c>
      <c r="Z108" s="73" t="s">
        <v>267</v>
      </c>
      <c r="AA108" s="82">
        <v>0.47399999999999998</v>
      </c>
      <c r="AB108" s="72">
        <v>900</v>
      </c>
      <c r="AC108" s="73" t="s">
        <v>96</v>
      </c>
      <c r="AD108" s="73" t="s">
        <v>259</v>
      </c>
      <c r="AE108" s="74" t="s">
        <v>259</v>
      </c>
      <c r="AF108" s="73" t="s">
        <v>267</v>
      </c>
      <c r="AG108" s="82">
        <v>0.47799999999999998</v>
      </c>
    </row>
    <row r="109" spans="2:33" ht="15.75" customHeight="1" x14ac:dyDescent="0.2">
      <c r="B109" s="61" t="str">
        <f t="shared" si="3"/>
        <v>PR14NESWSWW_S-B2</v>
      </c>
      <c r="C109" s="62" t="s">
        <v>253</v>
      </c>
      <c r="D109" s="63" t="s">
        <v>121</v>
      </c>
      <c r="E109" s="64" t="s">
        <v>259</v>
      </c>
      <c r="F109" s="65" t="s">
        <v>259</v>
      </c>
      <c r="G109" s="65">
        <v>1</v>
      </c>
      <c r="H109" s="65" t="s">
        <v>259</v>
      </c>
      <c r="I109" s="65" t="s">
        <v>259</v>
      </c>
      <c r="J109" s="65" t="s">
        <v>259</v>
      </c>
      <c r="K109" s="65" t="s">
        <v>259</v>
      </c>
      <c r="L109" s="65" t="s">
        <v>259</v>
      </c>
      <c r="M109" s="66">
        <f t="shared" si="4"/>
        <v>1</v>
      </c>
      <c r="N109" s="77" t="s">
        <v>294</v>
      </c>
      <c r="O109" s="70" t="s">
        <v>295</v>
      </c>
      <c r="P109" s="69" t="s">
        <v>33</v>
      </c>
      <c r="Q109" s="70" t="s">
        <v>176</v>
      </c>
      <c r="R109" s="69"/>
      <c r="S109" s="70" t="s">
        <v>35</v>
      </c>
      <c r="T109" s="70" t="s">
        <v>296</v>
      </c>
      <c r="U109" s="76">
        <v>0</v>
      </c>
      <c r="V109" s="80">
        <v>124</v>
      </c>
      <c r="W109" s="73" t="s">
        <v>96</v>
      </c>
      <c r="X109" s="73" t="s">
        <v>259</v>
      </c>
      <c r="Y109" s="74" t="s">
        <v>259</v>
      </c>
      <c r="Z109" s="73" t="s">
        <v>267</v>
      </c>
      <c r="AA109" s="82">
        <v>0.80600000000000005</v>
      </c>
      <c r="AB109" s="72">
        <v>120</v>
      </c>
      <c r="AC109" s="73" t="s">
        <v>96</v>
      </c>
      <c r="AD109" s="73" t="s">
        <v>259</v>
      </c>
      <c r="AE109" s="74" t="s">
        <v>259</v>
      </c>
      <c r="AF109" s="73" t="s">
        <v>267</v>
      </c>
      <c r="AG109" s="82">
        <v>0.85799999999999998</v>
      </c>
    </row>
    <row r="110" spans="2:33" ht="15.75" customHeight="1" x14ac:dyDescent="0.2">
      <c r="B110" s="61" t="str">
        <f t="shared" si="3"/>
        <v>PR14NESWSWW_S-B3</v>
      </c>
      <c r="C110" s="62" t="s">
        <v>253</v>
      </c>
      <c r="D110" s="63" t="s">
        <v>121</v>
      </c>
      <c r="E110" s="64" t="s">
        <v>259</v>
      </c>
      <c r="F110" s="65" t="s">
        <v>259</v>
      </c>
      <c r="G110" s="65">
        <v>1</v>
      </c>
      <c r="H110" s="65" t="s">
        <v>259</v>
      </c>
      <c r="I110" s="65" t="s">
        <v>259</v>
      </c>
      <c r="J110" s="65" t="s">
        <v>259</v>
      </c>
      <c r="K110" s="65" t="s">
        <v>259</v>
      </c>
      <c r="L110" s="65" t="s">
        <v>259</v>
      </c>
      <c r="M110" s="66">
        <f t="shared" si="4"/>
        <v>1</v>
      </c>
      <c r="N110" s="77" t="s">
        <v>297</v>
      </c>
      <c r="O110" s="70" t="s">
        <v>298</v>
      </c>
      <c r="P110" s="69" t="s">
        <v>33</v>
      </c>
      <c r="Q110" s="70" t="s">
        <v>176</v>
      </c>
      <c r="R110" s="69"/>
      <c r="S110" s="70" t="s">
        <v>35</v>
      </c>
      <c r="T110" s="70" t="s">
        <v>293</v>
      </c>
      <c r="U110" s="76">
        <v>0</v>
      </c>
      <c r="V110" s="72">
        <v>48</v>
      </c>
      <c r="W110" s="73" t="s">
        <v>96</v>
      </c>
      <c r="X110" s="73" t="s">
        <v>259</v>
      </c>
      <c r="Y110" s="74" t="s">
        <v>259</v>
      </c>
      <c r="Z110" s="73" t="s">
        <v>267</v>
      </c>
      <c r="AA110" s="82">
        <v>1.2609999999999999</v>
      </c>
      <c r="AB110" s="80">
        <v>52</v>
      </c>
      <c r="AC110" s="73" t="s">
        <v>96</v>
      </c>
      <c r="AD110" s="73" t="s">
        <v>259</v>
      </c>
      <c r="AE110" s="74" t="s">
        <v>259</v>
      </c>
      <c r="AF110" s="73" t="s">
        <v>267</v>
      </c>
      <c r="AG110" s="82">
        <v>1.2609999999999999</v>
      </c>
    </row>
    <row r="111" spans="2:33" ht="15.75" customHeight="1" x14ac:dyDescent="0.2">
      <c r="B111" s="61" t="str">
        <f t="shared" si="3"/>
        <v>PR14NESWSWW_S-B4</v>
      </c>
      <c r="C111" s="62" t="s">
        <v>253</v>
      </c>
      <c r="D111" s="63" t="s">
        <v>121</v>
      </c>
      <c r="E111" s="64" t="s">
        <v>259</v>
      </c>
      <c r="F111" s="65" t="s">
        <v>259</v>
      </c>
      <c r="G111" s="65">
        <v>1</v>
      </c>
      <c r="H111" s="65" t="s">
        <v>259</v>
      </c>
      <c r="I111" s="65" t="s">
        <v>259</v>
      </c>
      <c r="J111" s="65" t="s">
        <v>259</v>
      </c>
      <c r="K111" s="65" t="s">
        <v>259</v>
      </c>
      <c r="L111" s="65" t="s">
        <v>259</v>
      </c>
      <c r="M111" s="66">
        <f t="shared" si="4"/>
        <v>1</v>
      </c>
      <c r="N111" s="77" t="s">
        <v>299</v>
      </c>
      <c r="O111" s="70" t="s">
        <v>300</v>
      </c>
      <c r="P111" s="69" t="s">
        <v>39</v>
      </c>
      <c r="Q111" s="70" t="s">
        <v>176</v>
      </c>
      <c r="R111" s="69"/>
      <c r="S111" s="70" t="s">
        <v>35</v>
      </c>
      <c r="T111" s="70" t="s">
        <v>301</v>
      </c>
      <c r="U111" s="76">
        <v>0</v>
      </c>
      <c r="V111" s="80">
        <v>50</v>
      </c>
      <c r="W111" s="73" t="s">
        <v>96</v>
      </c>
      <c r="X111" s="73" t="s">
        <v>259</v>
      </c>
      <c r="Y111" s="74" t="s">
        <v>259</v>
      </c>
      <c r="Z111" s="81" t="s">
        <v>258</v>
      </c>
      <c r="AA111" s="82">
        <v>0</v>
      </c>
      <c r="AB111" s="80">
        <v>48</v>
      </c>
      <c r="AC111" s="73" t="s">
        <v>96</v>
      </c>
      <c r="AD111" s="73" t="s">
        <v>259</v>
      </c>
      <c r="AE111" s="74" t="s">
        <v>259</v>
      </c>
      <c r="AF111" s="81" t="s">
        <v>258</v>
      </c>
      <c r="AG111" s="75">
        <v>0</v>
      </c>
    </row>
    <row r="112" spans="2:33" ht="15.75" customHeight="1" x14ac:dyDescent="0.2">
      <c r="B112" s="61" t="str">
        <f t="shared" si="3"/>
        <v>PR14NESWSWW_S-B5</v>
      </c>
      <c r="C112" s="62" t="s">
        <v>253</v>
      </c>
      <c r="D112" s="63" t="s">
        <v>121</v>
      </c>
      <c r="E112" s="64" t="s">
        <v>259</v>
      </c>
      <c r="F112" s="65" t="s">
        <v>259</v>
      </c>
      <c r="G112" s="65">
        <v>1</v>
      </c>
      <c r="H112" s="65" t="s">
        <v>259</v>
      </c>
      <c r="I112" s="65" t="s">
        <v>259</v>
      </c>
      <c r="J112" s="65" t="s">
        <v>259</v>
      </c>
      <c r="K112" s="65" t="s">
        <v>259</v>
      </c>
      <c r="L112" s="65" t="s">
        <v>259</v>
      </c>
      <c r="M112" s="66">
        <f t="shared" si="4"/>
        <v>1</v>
      </c>
      <c r="N112" s="77" t="s">
        <v>302</v>
      </c>
      <c r="O112" s="70" t="s">
        <v>303</v>
      </c>
      <c r="P112" s="69" t="s">
        <v>33</v>
      </c>
      <c r="Q112" s="70" t="s">
        <v>176</v>
      </c>
      <c r="R112" s="69"/>
      <c r="S112" s="70" t="s">
        <v>35</v>
      </c>
      <c r="T112" s="70" t="s">
        <v>293</v>
      </c>
      <c r="U112" s="76">
        <v>0</v>
      </c>
      <c r="V112" s="80">
        <v>246</v>
      </c>
      <c r="W112" s="81" t="s">
        <v>262</v>
      </c>
      <c r="X112" s="73" t="s">
        <v>259</v>
      </c>
      <c r="Y112" s="74" t="s">
        <v>259</v>
      </c>
      <c r="Z112" s="81" t="s">
        <v>271</v>
      </c>
      <c r="AA112" s="82">
        <v>0</v>
      </c>
      <c r="AB112" s="80">
        <v>211</v>
      </c>
      <c r="AC112" s="73" t="s">
        <v>96</v>
      </c>
      <c r="AD112" s="73" t="s">
        <v>259</v>
      </c>
      <c r="AE112" s="74" t="s">
        <v>259</v>
      </c>
      <c r="AF112" s="81" t="s">
        <v>273</v>
      </c>
      <c r="AG112" s="75">
        <v>0</v>
      </c>
    </row>
    <row r="113" spans="2:33" ht="15.75" customHeight="1" x14ac:dyDescent="0.2">
      <c r="B113" s="61" t="str">
        <f t="shared" si="3"/>
        <v>PR14NESWSWW_S-B6</v>
      </c>
      <c r="C113" s="62" t="s">
        <v>253</v>
      </c>
      <c r="D113" s="63" t="s">
        <v>121</v>
      </c>
      <c r="E113" s="64" t="s">
        <v>259</v>
      </c>
      <c r="F113" s="65" t="s">
        <v>259</v>
      </c>
      <c r="G113" s="65">
        <v>1</v>
      </c>
      <c r="H113" s="65" t="s">
        <v>259</v>
      </c>
      <c r="I113" s="65" t="s">
        <v>259</v>
      </c>
      <c r="J113" s="65" t="s">
        <v>259</v>
      </c>
      <c r="K113" s="65" t="s">
        <v>259</v>
      </c>
      <c r="L113" s="65" t="s">
        <v>259</v>
      </c>
      <c r="M113" s="66">
        <f t="shared" si="4"/>
        <v>1</v>
      </c>
      <c r="N113" s="77" t="s">
        <v>304</v>
      </c>
      <c r="O113" s="70" t="s">
        <v>305</v>
      </c>
      <c r="P113" s="69" t="s">
        <v>33</v>
      </c>
      <c r="Q113" s="70" t="s">
        <v>176</v>
      </c>
      <c r="R113" s="69"/>
      <c r="S113" s="70" t="s">
        <v>35</v>
      </c>
      <c r="T113" s="70" t="s">
        <v>293</v>
      </c>
      <c r="U113" s="76">
        <v>0</v>
      </c>
      <c r="V113" s="80">
        <v>2967</v>
      </c>
      <c r="W113" s="81" t="s">
        <v>262</v>
      </c>
      <c r="X113" s="73" t="s">
        <v>259</v>
      </c>
      <c r="Y113" s="74" t="s">
        <v>259</v>
      </c>
      <c r="Z113" s="81" t="s">
        <v>271</v>
      </c>
      <c r="AA113" s="82">
        <v>0</v>
      </c>
      <c r="AB113" s="80">
        <v>2732</v>
      </c>
      <c r="AC113" s="73" t="s">
        <v>96</v>
      </c>
      <c r="AD113" s="73" t="s">
        <v>259</v>
      </c>
      <c r="AE113" s="74" t="s">
        <v>259</v>
      </c>
      <c r="AF113" s="81" t="s">
        <v>273</v>
      </c>
      <c r="AG113" s="75">
        <v>0</v>
      </c>
    </row>
    <row r="114" spans="2:33" ht="15.75" customHeight="1" x14ac:dyDescent="0.2">
      <c r="B114" s="61" t="str">
        <f t="shared" si="3"/>
        <v>PR14NESWSWW_S-B7</v>
      </c>
      <c r="C114" s="62" t="s">
        <v>253</v>
      </c>
      <c r="D114" s="63" t="s">
        <v>121</v>
      </c>
      <c r="E114" s="64"/>
      <c r="F114" s="65"/>
      <c r="G114" s="65"/>
      <c r="H114" s="65"/>
      <c r="I114" s="65"/>
      <c r="J114" s="65"/>
      <c r="K114" s="65"/>
      <c r="L114" s="65"/>
      <c r="M114" s="66">
        <f t="shared" si="4"/>
        <v>0</v>
      </c>
      <c r="N114" s="77" t="s">
        <v>306</v>
      </c>
      <c r="O114" s="70" t="s">
        <v>307</v>
      </c>
      <c r="P114" s="69" t="s">
        <v>47</v>
      </c>
      <c r="Q114" s="70"/>
      <c r="R114" s="69"/>
      <c r="S114" s="70" t="s">
        <v>35</v>
      </c>
      <c r="T114" s="70" t="s">
        <v>308</v>
      </c>
      <c r="U114" s="76">
        <v>0</v>
      </c>
      <c r="V114" s="80">
        <v>59</v>
      </c>
      <c r="W114" s="73" t="s">
        <v>96</v>
      </c>
      <c r="X114" s="73" t="s">
        <v>259</v>
      </c>
      <c r="Y114" s="74" t="s">
        <v>259</v>
      </c>
      <c r="Z114" s="73"/>
      <c r="AA114" s="75"/>
      <c r="AB114" s="80">
        <v>59</v>
      </c>
      <c r="AC114" s="73" t="s">
        <v>96</v>
      </c>
      <c r="AD114" s="73" t="s">
        <v>259</v>
      </c>
      <c r="AE114" s="74" t="s">
        <v>259</v>
      </c>
      <c r="AF114" s="73"/>
      <c r="AG114" s="75"/>
    </row>
    <row r="115" spans="2:33" ht="15.75" customHeight="1" x14ac:dyDescent="0.2">
      <c r="B115" s="61" t="str">
        <f t="shared" si="3"/>
        <v>PR14NESWSWW_S-C1</v>
      </c>
      <c r="C115" s="62" t="s">
        <v>253</v>
      </c>
      <c r="D115" s="63" t="s">
        <v>121</v>
      </c>
      <c r="E115" s="64" t="s">
        <v>259</v>
      </c>
      <c r="F115" s="65" t="s">
        <v>259</v>
      </c>
      <c r="G115" s="65">
        <v>1</v>
      </c>
      <c r="H115" s="65" t="s">
        <v>259</v>
      </c>
      <c r="I115" s="65" t="s">
        <v>259</v>
      </c>
      <c r="J115" s="65" t="s">
        <v>259</v>
      </c>
      <c r="K115" s="65" t="s">
        <v>259</v>
      </c>
      <c r="L115" s="65" t="s">
        <v>259</v>
      </c>
      <c r="M115" s="66">
        <f t="shared" si="4"/>
        <v>1</v>
      </c>
      <c r="N115" s="77" t="s">
        <v>133</v>
      </c>
      <c r="O115" s="70" t="s">
        <v>309</v>
      </c>
      <c r="P115" s="69" t="s">
        <v>39</v>
      </c>
      <c r="Q115" s="70" t="s">
        <v>176</v>
      </c>
      <c r="R115" s="69"/>
      <c r="S115" s="70" t="s">
        <v>35</v>
      </c>
      <c r="T115" s="70" t="s">
        <v>310</v>
      </c>
      <c r="U115" s="76">
        <v>0</v>
      </c>
      <c r="V115" s="72">
        <v>1</v>
      </c>
      <c r="W115" s="73" t="s">
        <v>262</v>
      </c>
      <c r="X115" s="73" t="s">
        <v>259</v>
      </c>
      <c r="Y115" s="74" t="s">
        <v>259</v>
      </c>
      <c r="Z115" s="81" t="s">
        <v>271</v>
      </c>
      <c r="AA115" s="82">
        <v>0</v>
      </c>
      <c r="AB115" s="72">
        <v>1</v>
      </c>
      <c r="AC115" s="73" t="s">
        <v>262</v>
      </c>
      <c r="AD115" s="73" t="s">
        <v>259</v>
      </c>
      <c r="AE115" s="74" t="s">
        <v>259</v>
      </c>
      <c r="AF115" s="81" t="s">
        <v>271</v>
      </c>
      <c r="AG115" s="75">
        <v>0</v>
      </c>
    </row>
    <row r="116" spans="2:33" ht="15.75" customHeight="1" x14ac:dyDescent="0.2">
      <c r="B116" s="61" t="str">
        <f t="shared" si="3"/>
        <v>PR14NESWSWW_S-C2</v>
      </c>
      <c r="C116" s="62" t="s">
        <v>253</v>
      </c>
      <c r="D116" s="63" t="s">
        <v>121</v>
      </c>
      <c r="E116" s="64" t="s">
        <v>259</v>
      </c>
      <c r="F116" s="65" t="s">
        <v>259</v>
      </c>
      <c r="G116" s="65">
        <v>1</v>
      </c>
      <c r="H116" s="65" t="s">
        <v>259</v>
      </c>
      <c r="I116" s="65" t="s">
        <v>259</v>
      </c>
      <c r="J116" s="65" t="s">
        <v>259</v>
      </c>
      <c r="K116" s="65" t="s">
        <v>259</v>
      </c>
      <c r="L116" s="65" t="s">
        <v>259</v>
      </c>
      <c r="M116" s="66">
        <f t="shared" si="4"/>
        <v>1</v>
      </c>
      <c r="N116" s="77" t="s">
        <v>136</v>
      </c>
      <c r="O116" s="70" t="s">
        <v>311</v>
      </c>
      <c r="P116" s="69" t="s">
        <v>33</v>
      </c>
      <c r="Q116" s="70" t="s">
        <v>176</v>
      </c>
      <c r="R116" s="69"/>
      <c r="S116" s="70" t="s">
        <v>35</v>
      </c>
      <c r="T116" s="70" t="s">
        <v>140</v>
      </c>
      <c r="U116" s="76">
        <v>0</v>
      </c>
      <c r="V116" s="80">
        <v>73</v>
      </c>
      <c r="W116" s="73" t="s">
        <v>96</v>
      </c>
      <c r="X116" s="73" t="s">
        <v>259</v>
      </c>
      <c r="Y116" s="74" t="s">
        <v>259</v>
      </c>
      <c r="Z116" s="81" t="s">
        <v>267</v>
      </c>
      <c r="AA116" s="82">
        <v>6.4000000000000001E-2</v>
      </c>
      <c r="AB116" s="80">
        <v>60</v>
      </c>
      <c r="AC116" s="73" t="s">
        <v>96</v>
      </c>
      <c r="AD116" s="73" t="s">
        <v>259</v>
      </c>
      <c r="AE116" s="74" t="s">
        <v>259</v>
      </c>
      <c r="AF116" s="73" t="s">
        <v>267</v>
      </c>
      <c r="AG116" s="82">
        <v>0.27200000000000002</v>
      </c>
    </row>
    <row r="117" spans="2:33" ht="15.75" customHeight="1" x14ac:dyDescent="0.2">
      <c r="B117" s="61" t="str">
        <f t="shared" si="3"/>
        <v>PR14NESWSWW_S-C3</v>
      </c>
      <c r="C117" s="62" t="s">
        <v>253</v>
      </c>
      <c r="D117" s="63" t="s">
        <v>121</v>
      </c>
      <c r="E117" s="64" t="s">
        <v>259</v>
      </c>
      <c r="F117" s="65" t="s">
        <v>259</v>
      </c>
      <c r="G117" s="65">
        <v>1</v>
      </c>
      <c r="H117" s="65" t="s">
        <v>259</v>
      </c>
      <c r="I117" s="65" t="s">
        <v>259</v>
      </c>
      <c r="J117" s="65" t="s">
        <v>259</v>
      </c>
      <c r="K117" s="65" t="s">
        <v>259</v>
      </c>
      <c r="L117" s="65" t="s">
        <v>259</v>
      </c>
      <c r="M117" s="66">
        <f t="shared" si="4"/>
        <v>1</v>
      </c>
      <c r="N117" s="77" t="s">
        <v>138</v>
      </c>
      <c r="O117" s="70" t="s">
        <v>312</v>
      </c>
      <c r="P117" s="69" t="s">
        <v>39</v>
      </c>
      <c r="Q117" s="70" t="s">
        <v>176</v>
      </c>
      <c r="R117" s="69"/>
      <c r="S117" s="70" t="s">
        <v>35</v>
      </c>
      <c r="T117" s="70" t="s">
        <v>313</v>
      </c>
      <c r="U117" s="76">
        <v>0</v>
      </c>
      <c r="V117" s="80">
        <v>33</v>
      </c>
      <c r="W117" s="81" t="s">
        <v>262</v>
      </c>
      <c r="X117" s="73" t="s">
        <v>259</v>
      </c>
      <c r="Y117" s="74" t="s">
        <v>259</v>
      </c>
      <c r="Z117" s="73" t="s">
        <v>258</v>
      </c>
      <c r="AA117" s="75">
        <v>0</v>
      </c>
      <c r="AB117" s="72">
        <v>34</v>
      </c>
      <c r="AC117" s="73" t="s">
        <v>96</v>
      </c>
      <c r="AD117" s="73" t="s">
        <v>259</v>
      </c>
      <c r="AE117" s="74" t="s">
        <v>259</v>
      </c>
      <c r="AF117" s="81" t="s">
        <v>258</v>
      </c>
      <c r="AG117" s="75">
        <v>0</v>
      </c>
    </row>
    <row r="118" spans="2:33" ht="15.75" customHeight="1" x14ac:dyDescent="0.2">
      <c r="B118" s="61" t="str">
        <f t="shared" si="3"/>
        <v>PR14NESWSWW_S-C4</v>
      </c>
      <c r="C118" s="62" t="s">
        <v>253</v>
      </c>
      <c r="D118" s="63" t="s">
        <v>121</v>
      </c>
      <c r="E118" s="64" t="s">
        <v>259</v>
      </c>
      <c r="F118" s="65" t="s">
        <v>259</v>
      </c>
      <c r="G118" s="65">
        <v>1</v>
      </c>
      <c r="H118" s="65" t="s">
        <v>259</v>
      </c>
      <c r="I118" s="65" t="s">
        <v>259</v>
      </c>
      <c r="J118" s="65" t="s">
        <v>259</v>
      </c>
      <c r="K118" s="65" t="s">
        <v>259</v>
      </c>
      <c r="L118" s="65" t="s">
        <v>259</v>
      </c>
      <c r="M118" s="66">
        <f t="shared" si="4"/>
        <v>1</v>
      </c>
      <c r="N118" s="77" t="s">
        <v>141</v>
      </c>
      <c r="O118" s="70" t="s">
        <v>314</v>
      </c>
      <c r="P118" s="69" t="s">
        <v>39</v>
      </c>
      <c r="Q118" s="70" t="s">
        <v>176</v>
      </c>
      <c r="R118" s="69"/>
      <c r="S118" s="70" t="s">
        <v>154</v>
      </c>
      <c r="T118" s="70" t="s">
        <v>315</v>
      </c>
      <c r="U118" s="71" t="s">
        <v>112</v>
      </c>
      <c r="V118" s="80" t="s">
        <v>257</v>
      </c>
      <c r="W118" s="81" t="s">
        <v>258</v>
      </c>
      <c r="X118" s="73" t="s">
        <v>259</v>
      </c>
      <c r="Y118" s="74" t="s">
        <v>259</v>
      </c>
      <c r="Z118" s="73" t="s">
        <v>258</v>
      </c>
      <c r="AA118" s="75">
        <v>0</v>
      </c>
      <c r="AB118" s="80" t="s">
        <v>257</v>
      </c>
      <c r="AC118" s="81" t="s">
        <v>258</v>
      </c>
      <c r="AD118" s="73" t="s">
        <v>259</v>
      </c>
      <c r="AE118" s="74" t="s">
        <v>259</v>
      </c>
      <c r="AF118" s="81" t="s">
        <v>258</v>
      </c>
      <c r="AG118" s="75">
        <v>0</v>
      </c>
    </row>
    <row r="119" spans="2:33" ht="15.75" customHeight="1" x14ac:dyDescent="0.2">
      <c r="B119" s="61" t="str">
        <f t="shared" si="3"/>
        <v>PR14NESWSWW_S-D1</v>
      </c>
      <c r="C119" s="62" t="s">
        <v>253</v>
      </c>
      <c r="D119" s="63" t="s">
        <v>121</v>
      </c>
      <c r="E119" s="64"/>
      <c r="F119" s="65"/>
      <c r="G119" s="65"/>
      <c r="H119" s="65"/>
      <c r="I119" s="65"/>
      <c r="J119" s="65"/>
      <c r="K119" s="65"/>
      <c r="L119" s="65"/>
      <c r="M119" s="66">
        <f t="shared" si="4"/>
        <v>0</v>
      </c>
      <c r="N119" s="77" t="s">
        <v>143</v>
      </c>
      <c r="O119" s="70" t="s">
        <v>316</v>
      </c>
      <c r="P119" s="69" t="s">
        <v>47</v>
      </c>
      <c r="Q119" s="70"/>
      <c r="R119" s="69"/>
      <c r="S119" s="70" t="s">
        <v>70</v>
      </c>
      <c r="T119" s="70" t="s">
        <v>317</v>
      </c>
      <c r="U119" s="71">
        <v>1</v>
      </c>
      <c r="V119" s="80">
        <v>8.6999999999999993</v>
      </c>
      <c r="W119" s="73" t="s">
        <v>96</v>
      </c>
      <c r="X119" s="73" t="s">
        <v>259</v>
      </c>
      <c r="Y119" s="74" t="s">
        <v>259</v>
      </c>
      <c r="Z119" s="73"/>
      <c r="AA119" s="75"/>
      <c r="AB119" s="80">
        <v>8.6999999999999993</v>
      </c>
      <c r="AC119" s="73" t="s">
        <v>96</v>
      </c>
      <c r="AD119" s="73" t="s">
        <v>259</v>
      </c>
      <c r="AE119" s="74" t="s">
        <v>259</v>
      </c>
      <c r="AF119" s="73"/>
      <c r="AG119" s="75"/>
    </row>
    <row r="120" spans="2:33" ht="15.75" customHeight="1" x14ac:dyDescent="0.2">
      <c r="B120" s="61" t="str">
        <f t="shared" si="3"/>
        <v>PR14NESWSWW_S-D2</v>
      </c>
      <c r="C120" s="62" t="s">
        <v>253</v>
      </c>
      <c r="D120" s="63" t="s">
        <v>121</v>
      </c>
      <c r="E120" s="64" t="s">
        <v>259</v>
      </c>
      <c r="F120" s="65" t="s">
        <v>259</v>
      </c>
      <c r="G120" s="65" t="s">
        <v>259</v>
      </c>
      <c r="H120" s="65" t="s">
        <v>259</v>
      </c>
      <c r="I120" s="65">
        <v>1</v>
      </c>
      <c r="J120" s="65" t="s">
        <v>259</v>
      </c>
      <c r="K120" s="65" t="s">
        <v>259</v>
      </c>
      <c r="L120" s="65" t="s">
        <v>259</v>
      </c>
      <c r="M120" s="66">
        <f t="shared" si="4"/>
        <v>1</v>
      </c>
      <c r="N120" s="77" t="s">
        <v>145</v>
      </c>
      <c r="O120" s="70" t="s">
        <v>318</v>
      </c>
      <c r="P120" s="69" t="s">
        <v>33</v>
      </c>
      <c r="Q120" s="70" t="s">
        <v>34</v>
      </c>
      <c r="R120" s="69"/>
      <c r="S120" s="70" t="s">
        <v>70</v>
      </c>
      <c r="T120" s="70" t="s">
        <v>71</v>
      </c>
      <c r="U120" s="71">
        <v>1</v>
      </c>
      <c r="V120" s="80">
        <v>85.9</v>
      </c>
      <c r="W120" s="81" t="s">
        <v>258</v>
      </c>
      <c r="X120" s="73" t="s">
        <v>259</v>
      </c>
      <c r="Y120" s="74" t="s">
        <v>259</v>
      </c>
      <c r="Z120" s="81" t="s">
        <v>281</v>
      </c>
      <c r="AA120" s="75"/>
      <c r="AB120" s="80" t="s">
        <v>258</v>
      </c>
      <c r="AC120" s="81" t="s">
        <v>258</v>
      </c>
      <c r="AD120" s="73" t="s">
        <v>259</v>
      </c>
      <c r="AE120" s="74" t="s">
        <v>259</v>
      </c>
      <c r="AF120" s="81" t="s">
        <v>281</v>
      </c>
      <c r="AG120" s="75"/>
    </row>
    <row r="121" spans="2:33" ht="15.75" customHeight="1" x14ac:dyDescent="0.2">
      <c r="B121" s="61" t="str">
        <f t="shared" si="3"/>
        <v>PR14NESWSWW_S-D3</v>
      </c>
      <c r="C121" s="62" t="s">
        <v>253</v>
      </c>
      <c r="D121" s="63" t="s">
        <v>121</v>
      </c>
      <c r="E121" s="64"/>
      <c r="F121" s="65"/>
      <c r="G121" s="65"/>
      <c r="H121" s="65"/>
      <c r="I121" s="65"/>
      <c r="J121" s="65"/>
      <c r="K121" s="65"/>
      <c r="L121" s="65"/>
      <c r="M121" s="66">
        <f t="shared" si="4"/>
        <v>0</v>
      </c>
      <c r="N121" s="77" t="s">
        <v>319</v>
      </c>
      <c r="O121" s="70" t="s">
        <v>320</v>
      </c>
      <c r="P121" s="69" t="s">
        <v>47</v>
      </c>
      <c r="Q121" s="70"/>
      <c r="R121" s="69"/>
      <c r="S121" s="70" t="s">
        <v>51</v>
      </c>
      <c r="T121" s="70" t="s">
        <v>111</v>
      </c>
      <c r="U121" s="76">
        <v>0</v>
      </c>
      <c r="V121" s="80">
        <v>43</v>
      </c>
      <c r="W121" s="73" t="s">
        <v>96</v>
      </c>
      <c r="X121" s="73" t="s">
        <v>259</v>
      </c>
      <c r="Y121" s="74" t="s">
        <v>259</v>
      </c>
      <c r="Z121" s="73"/>
      <c r="AA121" s="75"/>
      <c r="AB121" s="80">
        <v>45</v>
      </c>
      <c r="AC121" s="73" t="s">
        <v>96</v>
      </c>
      <c r="AD121" s="73" t="s">
        <v>259</v>
      </c>
      <c r="AE121" s="74" t="s">
        <v>259</v>
      </c>
      <c r="AF121" s="73"/>
      <c r="AG121" s="75"/>
    </row>
    <row r="122" spans="2:33" ht="15.75" customHeight="1" x14ac:dyDescent="0.2">
      <c r="B122" s="61" t="str">
        <f t="shared" si="3"/>
        <v>PR14NESWSWW_S-E1</v>
      </c>
      <c r="C122" s="62" t="s">
        <v>253</v>
      </c>
      <c r="D122" s="63" t="s">
        <v>121</v>
      </c>
      <c r="E122" s="64"/>
      <c r="F122" s="65"/>
      <c r="G122" s="65"/>
      <c r="H122" s="65"/>
      <c r="I122" s="65"/>
      <c r="J122" s="65"/>
      <c r="K122" s="65"/>
      <c r="L122" s="65"/>
      <c r="M122" s="66">
        <f t="shared" si="4"/>
        <v>0</v>
      </c>
      <c r="N122" s="77" t="s">
        <v>147</v>
      </c>
      <c r="O122" s="70" t="s">
        <v>321</v>
      </c>
      <c r="P122" s="69" t="s">
        <v>47</v>
      </c>
      <c r="Q122" s="70"/>
      <c r="R122" s="69"/>
      <c r="S122" s="70" t="s">
        <v>51</v>
      </c>
      <c r="T122" s="70" t="s">
        <v>111</v>
      </c>
      <c r="U122" s="71" t="s">
        <v>48</v>
      </c>
      <c r="V122" s="80">
        <v>93</v>
      </c>
      <c r="W122" s="81" t="s">
        <v>262</v>
      </c>
      <c r="X122" s="73" t="s">
        <v>259</v>
      </c>
      <c r="Y122" s="74" t="s">
        <v>259</v>
      </c>
      <c r="Z122" s="73"/>
      <c r="AA122" s="75"/>
      <c r="AB122" s="80">
        <v>94</v>
      </c>
      <c r="AC122" s="73" t="s">
        <v>96</v>
      </c>
      <c r="AD122" s="73" t="s">
        <v>259</v>
      </c>
      <c r="AE122" s="74" t="s">
        <v>259</v>
      </c>
      <c r="AF122" s="73"/>
      <c r="AG122" s="75"/>
    </row>
    <row r="123" spans="2:33" ht="15.75" customHeight="1" x14ac:dyDescent="0.2">
      <c r="B123" s="61" t="str">
        <f t="shared" si="3"/>
        <v>PR14NESWSWW_S-F1</v>
      </c>
      <c r="C123" s="62" t="s">
        <v>253</v>
      </c>
      <c r="D123" s="63" t="s">
        <v>121</v>
      </c>
      <c r="E123" s="64"/>
      <c r="F123" s="65"/>
      <c r="G123" s="65"/>
      <c r="H123" s="65"/>
      <c r="I123" s="65"/>
      <c r="J123" s="65"/>
      <c r="K123" s="65"/>
      <c r="L123" s="65"/>
      <c r="M123" s="66">
        <f t="shared" si="4"/>
        <v>0</v>
      </c>
      <c r="N123" s="77" t="s">
        <v>149</v>
      </c>
      <c r="O123" s="70" t="s">
        <v>322</v>
      </c>
      <c r="P123" s="69" t="s">
        <v>47</v>
      </c>
      <c r="Q123" s="70"/>
      <c r="R123" s="69"/>
      <c r="S123" s="70" t="s">
        <v>35</v>
      </c>
      <c r="T123" s="70" t="s">
        <v>285</v>
      </c>
      <c r="U123" s="76">
        <v>0</v>
      </c>
      <c r="V123" s="80">
        <v>148</v>
      </c>
      <c r="W123" s="73" t="s">
        <v>96</v>
      </c>
      <c r="X123" s="73" t="s">
        <v>259</v>
      </c>
      <c r="Y123" s="74" t="s">
        <v>259</v>
      </c>
      <c r="Z123" s="73"/>
      <c r="AA123" s="75"/>
      <c r="AB123" s="80">
        <v>140</v>
      </c>
      <c r="AC123" s="73" t="s">
        <v>96</v>
      </c>
      <c r="AD123" s="73" t="s">
        <v>259</v>
      </c>
      <c r="AE123" s="74" t="s">
        <v>259</v>
      </c>
      <c r="AF123" s="73"/>
      <c r="AG123" s="75"/>
    </row>
    <row r="124" spans="2:33" ht="51" x14ac:dyDescent="0.2">
      <c r="B124" s="61" t="str">
        <f t="shared" si="3"/>
        <v>PR14NESWSWW_S-F2</v>
      </c>
      <c r="C124" s="62" t="s">
        <v>253</v>
      </c>
      <c r="D124" s="63" t="s">
        <v>121</v>
      </c>
      <c r="E124" s="64"/>
      <c r="F124" s="65"/>
      <c r="G124" s="65"/>
      <c r="H124" s="65"/>
      <c r="I124" s="65"/>
      <c r="J124" s="65"/>
      <c r="K124" s="65"/>
      <c r="L124" s="65"/>
      <c r="M124" s="66">
        <f t="shared" si="4"/>
        <v>0</v>
      </c>
      <c r="N124" s="77" t="s">
        <v>151</v>
      </c>
      <c r="O124" s="70" t="s">
        <v>323</v>
      </c>
      <c r="P124" s="69" t="s">
        <v>47</v>
      </c>
      <c r="Q124" s="70"/>
      <c r="R124" s="69"/>
      <c r="S124" s="70" t="s">
        <v>154</v>
      </c>
      <c r="T124" s="70" t="s">
        <v>287</v>
      </c>
      <c r="U124" s="71" t="s">
        <v>112</v>
      </c>
      <c r="V124" s="80" t="s">
        <v>288</v>
      </c>
      <c r="W124" s="73" t="s">
        <v>96</v>
      </c>
      <c r="X124" s="73" t="s">
        <v>259</v>
      </c>
      <c r="Y124" s="74" t="s">
        <v>259</v>
      </c>
      <c r="Z124" s="73"/>
      <c r="AA124" s="75"/>
      <c r="AB124" s="80" t="s">
        <v>289</v>
      </c>
      <c r="AC124" s="73" t="s">
        <v>96</v>
      </c>
      <c r="AD124" s="73" t="s">
        <v>259</v>
      </c>
      <c r="AE124" s="74" t="s">
        <v>259</v>
      </c>
      <c r="AF124" s="73"/>
      <c r="AG124" s="75"/>
    </row>
    <row r="125" spans="2:33" ht="15.75" customHeight="1" x14ac:dyDescent="0.2">
      <c r="B125" s="61" t="str">
        <f t="shared" si="3"/>
        <v>PR14NESHHR_R-B1</v>
      </c>
      <c r="C125" s="62" t="s">
        <v>253</v>
      </c>
      <c r="D125" s="63" t="s">
        <v>67</v>
      </c>
      <c r="E125" s="64"/>
      <c r="F125" s="65"/>
      <c r="G125" s="65"/>
      <c r="H125" s="65"/>
      <c r="I125" s="65"/>
      <c r="J125" s="65"/>
      <c r="K125" s="65"/>
      <c r="L125" s="65"/>
      <c r="M125" s="66">
        <f t="shared" si="4"/>
        <v>0</v>
      </c>
      <c r="N125" s="77" t="s">
        <v>161</v>
      </c>
      <c r="O125" s="70" t="s">
        <v>324</v>
      </c>
      <c r="P125" s="69" t="s">
        <v>47</v>
      </c>
      <c r="Q125" s="70"/>
      <c r="R125" s="69"/>
      <c r="S125" s="70" t="s">
        <v>70</v>
      </c>
      <c r="T125" s="70" t="s">
        <v>317</v>
      </c>
      <c r="U125" s="71">
        <v>1</v>
      </c>
      <c r="V125" s="80">
        <v>8.6999999999999993</v>
      </c>
      <c r="W125" s="73" t="s">
        <v>96</v>
      </c>
      <c r="X125" s="73" t="s">
        <v>259</v>
      </c>
      <c r="Y125" s="74" t="s">
        <v>259</v>
      </c>
      <c r="Z125" s="73"/>
      <c r="AA125" s="75"/>
      <c r="AB125" s="80">
        <v>8.6999999999999993</v>
      </c>
      <c r="AC125" s="73" t="s">
        <v>96</v>
      </c>
      <c r="AD125" s="73" t="s">
        <v>259</v>
      </c>
      <c r="AE125" s="74" t="s">
        <v>259</v>
      </c>
      <c r="AF125" s="73"/>
      <c r="AG125" s="75"/>
    </row>
    <row r="126" spans="2:33" ht="15.75" customHeight="1" x14ac:dyDescent="0.2">
      <c r="B126" s="61" t="str">
        <f t="shared" si="3"/>
        <v>PR14NESHHR_R-B2</v>
      </c>
      <c r="C126" s="62" t="s">
        <v>253</v>
      </c>
      <c r="D126" s="63" t="s">
        <v>67</v>
      </c>
      <c r="E126" s="64" t="s">
        <v>259</v>
      </c>
      <c r="F126" s="65" t="s">
        <v>259</v>
      </c>
      <c r="G126" s="65" t="s">
        <v>259</v>
      </c>
      <c r="H126" s="65" t="s">
        <v>259</v>
      </c>
      <c r="I126" s="65">
        <v>1</v>
      </c>
      <c r="J126" s="65" t="s">
        <v>259</v>
      </c>
      <c r="K126" s="65" t="s">
        <v>259</v>
      </c>
      <c r="L126" s="65" t="s">
        <v>259</v>
      </c>
      <c r="M126" s="66">
        <f t="shared" si="4"/>
        <v>1</v>
      </c>
      <c r="N126" s="77" t="s">
        <v>163</v>
      </c>
      <c r="O126" s="70" t="s">
        <v>325</v>
      </c>
      <c r="P126" s="69" t="s">
        <v>33</v>
      </c>
      <c r="Q126" s="70" t="s">
        <v>34</v>
      </c>
      <c r="R126" s="69"/>
      <c r="S126" s="70" t="s">
        <v>70</v>
      </c>
      <c r="T126" s="70" t="s">
        <v>71</v>
      </c>
      <c r="U126" s="71">
        <v>1</v>
      </c>
      <c r="V126" s="80">
        <v>85.9</v>
      </c>
      <c r="W126" s="81" t="s">
        <v>258</v>
      </c>
      <c r="X126" s="73" t="s">
        <v>259</v>
      </c>
      <c r="Y126" s="74" t="s">
        <v>259</v>
      </c>
      <c r="Z126" s="73" t="s">
        <v>281</v>
      </c>
      <c r="AA126" s="75"/>
      <c r="AB126" s="80" t="s">
        <v>258</v>
      </c>
      <c r="AC126" s="81" t="s">
        <v>258</v>
      </c>
      <c r="AD126" s="73" t="s">
        <v>259</v>
      </c>
      <c r="AE126" s="74" t="s">
        <v>259</v>
      </c>
      <c r="AF126" s="81" t="s">
        <v>281</v>
      </c>
      <c r="AG126" s="75"/>
    </row>
    <row r="127" spans="2:33" ht="15.75" customHeight="1" x14ac:dyDescent="0.2">
      <c r="B127" s="61" t="str">
        <f t="shared" si="3"/>
        <v>PR14NESHHR_R-B3</v>
      </c>
      <c r="C127" s="62" t="s">
        <v>253</v>
      </c>
      <c r="D127" s="63" t="s">
        <v>67</v>
      </c>
      <c r="E127" s="64"/>
      <c r="F127" s="65"/>
      <c r="G127" s="65"/>
      <c r="H127" s="65"/>
      <c r="I127" s="65"/>
      <c r="J127" s="65"/>
      <c r="K127" s="65"/>
      <c r="L127" s="65"/>
      <c r="M127" s="66">
        <f t="shared" si="4"/>
        <v>0</v>
      </c>
      <c r="N127" s="77" t="s">
        <v>326</v>
      </c>
      <c r="O127" s="70" t="s">
        <v>327</v>
      </c>
      <c r="P127" s="69" t="s">
        <v>47</v>
      </c>
      <c r="Q127" s="70"/>
      <c r="R127" s="69"/>
      <c r="S127" s="70" t="s">
        <v>51</v>
      </c>
      <c r="T127" s="70" t="s">
        <v>111</v>
      </c>
      <c r="U127" s="76">
        <v>0</v>
      </c>
      <c r="V127" s="80">
        <v>43</v>
      </c>
      <c r="W127" s="73" t="s">
        <v>96</v>
      </c>
      <c r="X127" s="73" t="s">
        <v>259</v>
      </c>
      <c r="Y127" s="74" t="s">
        <v>259</v>
      </c>
      <c r="Z127" s="73"/>
      <c r="AA127" s="75"/>
      <c r="AB127" s="80">
        <v>45</v>
      </c>
      <c r="AC127" s="73" t="s">
        <v>96</v>
      </c>
      <c r="AD127" s="73" t="s">
        <v>259</v>
      </c>
      <c r="AE127" s="74" t="s">
        <v>259</v>
      </c>
      <c r="AF127" s="73"/>
      <c r="AG127" s="75"/>
    </row>
    <row r="128" spans="2:33" ht="15.75" customHeight="1" x14ac:dyDescent="0.2">
      <c r="B128" s="61" t="str">
        <f t="shared" si="3"/>
        <v>PR14NESHHR_R-C1</v>
      </c>
      <c r="C128" s="62" t="s">
        <v>253</v>
      </c>
      <c r="D128" s="63" t="s">
        <v>67</v>
      </c>
      <c r="E128" s="64"/>
      <c r="F128" s="65"/>
      <c r="G128" s="65"/>
      <c r="H128" s="65"/>
      <c r="I128" s="65"/>
      <c r="J128" s="65"/>
      <c r="K128" s="65"/>
      <c r="L128" s="65"/>
      <c r="M128" s="66">
        <f t="shared" si="4"/>
        <v>0</v>
      </c>
      <c r="N128" s="77" t="s">
        <v>165</v>
      </c>
      <c r="O128" s="70" t="s">
        <v>328</v>
      </c>
      <c r="P128" s="69" t="s">
        <v>47</v>
      </c>
      <c r="Q128" s="70"/>
      <c r="R128" s="69"/>
      <c r="S128" s="70" t="s">
        <v>70</v>
      </c>
      <c r="T128" s="70" t="s">
        <v>317</v>
      </c>
      <c r="U128" s="71">
        <v>1</v>
      </c>
      <c r="V128" s="80">
        <v>8.1999999999999993</v>
      </c>
      <c r="W128" s="73" t="s">
        <v>96</v>
      </c>
      <c r="X128" s="73" t="s">
        <v>259</v>
      </c>
      <c r="Y128" s="74" t="s">
        <v>259</v>
      </c>
      <c r="Z128" s="73"/>
      <c r="AA128" s="75"/>
      <c r="AB128" s="80">
        <v>8.1999999999999993</v>
      </c>
      <c r="AC128" s="73" t="s">
        <v>96</v>
      </c>
      <c r="AD128" s="73" t="s">
        <v>259</v>
      </c>
      <c r="AE128" s="74" t="s">
        <v>259</v>
      </c>
      <c r="AF128" s="73"/>
      <c r="AG128" s="75"/>
    </row>
    <row r="129" spans="2:33" ht="15.75" customHeight="1" x14ac:dyDescent="0.2">
      <c r="B129" s="61" t="str">
        <f t="shared" si="3"/>
        <v>PR14NESHHR_R-C2</v>
      </c>
      <c r="C129" s="62" t="s">
        <v>253</v>
      </c>
      <c r="D129" s="63" t="s">
        <v>67</v>
      </c>
      <c r="E129" s="64"/>
      <c r="F129" s="65"/>
      <c r="G129" s="65"/>
      <c r="H129" s="65"/>
      <c r="I129" s="65"/>
      <c r="J129" s="65"/>
      <c r="K129" s="65"/>
      <c r="L129" s="65"/>
      <c r="M129" s="66">
        <f t="shared" si="4"/>
        <v>0</v>
      </c>
      <c r="N129" s="77" t="s">
        <v>167</v>
      </c>
      <c r="O129" s="70" t="s">
        <v>329</v>
      </c>
      <c r="P129" s="69" t="s">
        <v>47</v>
      </c>
      <c r="Q129" s="70"/>
      <c r="R129" s="69"/>
      <c r="S129" s="70" t="s">
        <v>51</v>
      </c>
      <c r="T129" s="70" t="s">
        <v>111</v>
      </c>
      <c r="U129" s="76">
        <v>0</v>
      </c>
      <c r="V129" s="80">
        <v>75</v>
      </c>
      <c r="W129" s="81" t="s">
        <v>262</v>
      </c>
      <c r="X129" s="73" t="s">
        <v>259</v>
      </c>
      <c r="Y129" s="74" t="s">
        <v>259</v>
      </c>
      <c r="Z129" s="73"/>
      <c r="AA129" s="75"/>
      <c r="AB129" s="72">
        <v>83</v>
      </c>
      <c r="AC129" s="73" t="s">
        <v>96</v>
      </c>
      <c r="AD129" s="73" t="s">
        <v>259</v>
      </c>
      <c r="AE129" s="74" t="s">
        <v>259</v>
      </c>
      <c r="AF129" s="73"/>
      <c r="AG129" s="75"/>
    </row>
    <row r="130" spans="2:33" ht="15.75" customHeight="1" x14ac:dyDescent="0.2">
      <c r="B130" s="61" t="str">
        <f t="shared" si="3"/>
        <v>PR14NESHHR_R-C3</v>
      </c>
      <c r="C130" s="62" t="s">
        <v>253</v>
      </c>
      <c r="D130" s="63" t="s">
        <v>67</v>
      </c>
      <c r="E130" s="64"/>
      <c r="F130" s="65"/>
      <c r="G130" s="65"/>
      <c r="H130" s="65"/>
      <c r="I130" s="65"/>
      <c r="J130" s="65"/>
      <c r="K130" s="65"/>
      <c r="L130" s="65"/>
      <c r="M130" s="66">
        <f t="shared" si="4"/>
        <v>0</v>
      </c>
      <c r="N130" s="77" t="s">
        <v>330</v>
      </c>
      <c r="O130" s="70" t="s">
        <v>331</v>
      </c>
      <c r="P130" s="69" t="s">
        <v>47</v>
      </c>
      <c r="Q130" s="70"/>
      <c r="R130" s="69"/>
      <c r="S130" s="70" t="s">
        <v>51</v>
      </c>
      <c r="T130" s="70" t="s">
        <v>111</v>
      </c>
      <c r="U130" s="76">
        <v>0</v>
      </c>
      <c r="V130" s="80">
        <v>78</v>
      </c>
      <c r="W130" s="81" t="s">
        <v>262</v>
      </c>
      <c r="X130" s="73" t="s">
        <v>259</v>
      </c>
      <c r="Y130" s="74" t="s">
        <v>259</v>
      </c>
      <c r="Z130" s="73"/>
      <c r="AA130" s="75"/>
      <c r="AB130" s="72">
        <v>84</v>
      </c>
      <c r="AC130" s="73" t="s">
        <v>96</v>
      </c>
      <c r="AD130" s="73" t="s">
        <v>259</v>
      </c>
      <c r="AE130" s="74" t="s">
        <v>259</v>
      </c>
      <c r="AF130" s="73"/>
      <c r="AG130" s="75"/>
    </row>
    <row r="131" spans="2:33" ht="15.75" customHeight="1" x14ac:dyDescent="0.2">
      <c r="B131" s="61" t="str">
        <f t="shared" si="3"/>
        <v>PR14NESHHR_R-C4</v>
      </c>
      <c r="C131" s="62" t="s">
        <v>253</v>
      </c>
      <c r="D131" s="63" t="s">
        <v>67</v>
      </c>
      <c r="E131" s="64"/>
      <c r="F131" s="65"/>
      <c r="G131" s="65"/>
      <c r="H131" s="65"/>
      <c r="I131" s="65"/>
      <c r="J131" s="65"/>
      <c r="K131" s="65"/>
      <c r="L131" s="65"/>
      <c r="M131" s="66">
        <f t="shared" si="4"/>
        <v>0</v>
      </c>
      <c r="N131" s="77" t="s">
        <v>332</v>
      </c>
      <c r="O131" s="70" t="s">
        <v>333</v>
      </c>
      <c r="P131" s="69" t="s">
        <v>47</v>
      </c>
      <c r="Q131" s="70"/>
      <c r="R131" s="69"/>
      <c r="S131" s="70" t="s">
        <v>51</v>
      </c>
      <c r="T131" s="70" t="s">
        <v>111</v>
      </c>
      <c r="U131" s="76">
        <v>0</v>
      </c>
      <c r="V131" s="80">
        <v>71</v>
      </c>
      <c r="W131" s="81" t="s">
        <v>262</v>
      </c>
      <c r="X131" s="73" t="s">
        <v>259</v>
      </c>
      <c r="Y131" s="74" t="s">
        <v>259</v>
      </c>
      <c r="Z131" s="73"/>
      <c r="AA131" s="75"/>
      <c r="AB131" s="72">
        <v>73</v>
      </c>
      <c r="AC131" s="73" t="s">
        <v>96</v>
      </c>
      <c r="AD131" s="73" t="s">
        <v>259</v>
      </c>
      <c r="AE131" s="74" t="s">
        <v>259</v>
      </c>
      <c r="AF131" s="73"/>
      <c r="AG131" s="75"/>
    </row>
    <row r="132" spans="2:33" ht="15.75" customHeight="1" x14ac:dyDescent="0.2">
      <c r="B132" s="61" t="str">
        <f t="shared" si="3"/>
        <v>PR14NESHHR_R-D1</v>
      </c>
      <c r="C132" s="62" t="s">
        <v>253</v>
      </c>
      <c r="D132" s="63" t="s">
        <v>67</v>
      </c>
      <c r="E132" s="64"/>
      <c r="F132" s="65"/>
      <c r="G132" s="65"/>
      <c r="H132" s="65"/>
      <c r="I132" s="65"/>
      <c r="J132" s="65"/>
      <c r="K132" s="65"/>
      <c r="L132" s="65"/>
      <c r="M132" s="66">
        <f t="shared" si="4"/>
        <v>0</v>
      </c>
      <c r="N132" s="77" t="s">
        <v>169</v>
      </c>
      <c r="O132" s="70" t="s">
        <v>334</v>
      </c>
      <c r="P132" s="69" t="s">
        <v>47</v>
      </c>
      <c r="Q132" s="70"/>
      <c r="R132" s="69"/>
      <c r="S132" s="70" t="s">
        <v>51</v>
      </c>
      <c r="T132" s="70" t="s">
        <v>111</v>
      </c>
      <c r="U132" s="71" t="s">
        <v>48</v>
      </c>
      <c r="V132" s="80">
        <v>93</v>
      </c>
      <c r="W132" s="81" t="s">
        <v>262</v>
      </c>
      <c r="X132" s="73" t="s">
        <v>259</v>
      </c>
      <c r="Y132" s="74" t="s">
        <v>259</v>
      </c>
      <c r="Z132" s="73"/>
      <c r="AA132" s="75"/>
      <c r="AB132" s="72">
        <v>94</v>
      </c>
      <c r="AC132" s="73" t="s">
        <v>96</v>
      </c>
      <c r="AD132" s="73" t="s">
        <v>259</v>
      </c>
      <c r="AE132" s="74" t="s">
        <v>259</v>
      </c>
      <c r="AF132" s="73"/>
      <c r="AG132" s="75"/>
    </row>
    <row r="133" spans="2:33" ht="15.75" customHeight="1" x14ac:dyDescent="0.2">
      <c r="B133" s="61" t="str">
        <f t="shared" si="3"/>
        <v>PR14NESHHR_R-E1</v>
      </c>
      <c r="C133" s="62" t="s">
        <v>253</v>
      </c>
      <c r="D133" s="63" t="s">
        <v>67</v>
      </c>
      <c r="E133" s="64"/>
      <c r="F133" s="65"/>
      <c r="G133" s="65"/>
      <c r="H133" s="65"/>
      <c r="I133" s="65"/>
      <c r="J133" s="65"/>
      <c r="K133" s="65"/>
      <c r="L133" s="65"/>
      <c r="M133" s="66">
        <f t="shared" si="4"/>
        <v>0</v>
      </c>
      <c r="N133" s="77" t="s">
        <v>335</v>
      </c>
      <c r="O133" s="70" t="s">
        <v>336</v>
      </c>
      <c r="P133" s="69" t="s">
        <v>47</v>
      </c>
      <c r="Q133" s="70"/>
      <c r="R133" s="69"/>
      <c r="S133" s="70" t="s">
        <v>35</v>
      </c>
      <c r="T133" s="70" t="s">
        <v>285</v>
      </c>
      <c r="U133" s="76">
        <v>0</v>
      </c>
      <c r="V133" s="80">
        <v>148</v>
      </c>
      <c r="W133" s="73" t="s">
        <v>96</v>
      </c>
      <c r="X133" s="73" t="s">
        <v>259</v>
      </c>
      <c r="Y133" s="74" t="s">
        <v>259</v>
      </c>
      <c r="Z133" s="73"/>
      <c r="AA133" s="75"/>
      <c r="AB133" s="80">
        <v>140</v>
      </c>
      <c r="AC133" s="73" t="s">
        <v>96</v>
      </c>
      <c r="AD133" s="73" t="s">
        <v>259</v>
      </c>
      <c r="AE133" s="74" t="s">
        <v>259</v>
      </c>
      <c r="AF133" s="73"/>
      <c r="AG133" s="75"/>
    </row>
    <row r="134" spans="2:33" ht="51" x14ac:dyDescent="0.2">
      <c r="B134" s="61" t="str">
        <f t="shared" ref="B134:B197" si="5">CONCATENATE("PR14", C134, D134, "_", N134)</f>
        <v>PR14NESHHR_R-E2</v>
      </c>
      <c r="C134" s="62" t="s">
        <v>253</v>
      </c>
      <c r="D134" s="63" t="s">
        <v>67</v>
      </c>
      <c r="E134" s="64"/>
      <c r="F134" s="65"/>
      <c r="G134" s="65"/>
      <c r="H134" s="65"/>
      <c r="I134" s="65"/>
      <c r="J134" s="65"/>
      <c r="K134" s="65"/>
      <c r="L134" s="65"/>
      <c r="M134" s="66">
        <f t="shared" si="4"/>
        <v>0</v>
      </c>
      <c r="N134" s="77" t="s">
        <v>337</v>
      </c>
      <c r="O134" s="70" t="s">
        <v>338</v>
      </c>
      <c r="P134" s="69" t="s">
        <v>47</v>
      </c>
      <c r="Q134" s="70"/>
      <c r="R134" s="69"/>
      <c r="S134" s="70" t="s">
        <v>154</v>
      </c>
      <c r="T134" s="70" t="s">
        <v>287</v>
      </c>
      <c r="U134" s="71" t="s">
        <v>112</v>
      </c>
      <c r="V134" s="80" t="s">
        <v>288</v>
      </c>
      <c r="W134" s="73" t="s">
        <v>96</v>
      </c>
      <c r="X134" s="73" t="s">
        <v>259</v>
      </c>
      <c r="Y134" s="74" t="s">
        <v>259</v>
      </c>
      <c r="Z134" s="73"/>
      <c r="AA134" s="75"/>
      <c r="AB134" s="80" t="s">
        <v>289</v>
      </c>
      <c r="AC134" s="73" t="s">
        <v>96</v>
      </c>
      <c r="AD134" s="73" t="s">
        <v>259</v>
      </c>
      <c r="AE134" s="74" t="s">
        <v>259</v>
      </c>
      <c r="AF134" s="73"/>
      <c r="AG134" s="75"/>
    </row>
    <row r="135" spans="2:33" ht="15.75" customHeight="1" x14ac:dyDescent="0.2">
      <c r="B135" s="61" t="str">
        <f t="shared" si="5"/>
        <v>PR14NESHHR_R-F1</v>
      </c>
      <c r="C135" s="62" t="s">
        <v>253</v>
      </c>
      <c r="D135" s="63" t="s">
        <v>67</v>
      </c>
      <c r="E135" s="64" t="s">
        <v>259</v>
      </c>
      <c r="F135" s="65" t="s">
        <v>259</v>
      </c>
      <c r="G135" s="65" t="s">
        <v>259</v>
      </c>
      <c r="H135" s="65" t="s">
        <v>259</v>
      </c>
      <c r="I135" s="65">
        <v>1</v>
      </c>
      <c r="J135" s="65" t="s">
        <v>259</v>
      </c>
      <c r="K135" s="65" t="s">
        <v>259</v>
      </c>
      <c r="L135" s="65" t="s">
        <v>259</v>
      </c>
      <c r="M135" s="66">
        <f t="shared" ref="M135:M198" si="6">SUM(E135:L135)</f>
        <v>1</v>
      </c>
      <c r="N135" s="77" t="s">
        <v>339</v>
      </c>
      <c r="O135" s="70" t="s">
        <v>340</v>
      </c>
      <c r="P135" s="69" t="s">
        <v>39</v>
      </c>
      <c r="Q135" s="70" t="s">
        <v>34</v>
      </c>
      <c r="R135" s="69"/>
      <c r="S135" s="70" t="s">
        <v>341</v>
      </c>
      <c r="T135" s="70" t="s">
        <v>342</v>
      </c>
      <c r="U135" s="71">
        <v>3</v>
      </c>
      <c r="V135" s="72" t="s">
        <v>257</v>
      </c>
      <c r="W135" s="73" t="s">
        <v>258</v>
      </c>
      <c r="X135" s="73" t="s">
        <v>259</v>
      </c>
      <c r="Y135" s="74" t="s">
        <v>259</v>
      </c>
      <c r="Z135" s="81" t="s">
        <v>263</v>
      </c>
      <c r="AA135" s="82">
        <v>-0.13</v>
      </c>
      <c r="AB135" s="80" t="s">
        <v>257</v>
      </c>
      <c r="AC135" s="73" t="s">
        <v>258</v>
      </c>
      <c r="AD135" s="73" t="s">
        <v>259</v>
      </c>
      <c r="AE135" s="74" t="s">
        <v>259</v>
      </c>
      <c r="AF135" s="81" t="s">
        <v>258</v>
      </c>
      <c r="AG135" s="75">
        <v>0</v>
      </c>
    </row>
    <row r="136" spans="2:33" ht="15.75" hidden="1" customHeight="1" x14ac:dyDescent="0.2">
      <c r="B136" s="61" t="str">
        <f t="shared" si="5"/>
        <v>PR14PRTWSW_A1</v>
      </c>
      <c r="C136" s="62" t="s">
        <v>343</v>
      </c>
      <c r="D136" s="63" t="s">
        <v>30</v>
      </c>
      <c r="E136" s="64"/>
      <c r="F136" s="65"/>
      <c r="G136" s="65"/>
      <c r="H136" s="65"/>
      <c r="I136" s="65"/>
      <c r="J136" s="65"/>
      <c r="K136" s="65"/>
      <c r="L136" s="65"/>
      <c r="M136" s="66">
        <f t="shared" si="6"/>
        <v>0</v>
      </c>
      <c r="N136" s="77" t="s">
        <v>172</v>
      </c>
      <c r="O136" s="70" t="s">
        <v>344</v>
      </c>
      <c r="P136" s="69" t="s">
        <v>33</v>
      </c>
      <c r="Q136" s="70" t="s">
        <v>34</v>
      </c>
      <c r="R136" s="69"/>
      <c r="S136" s="70" t="s">
        <v>35</v>
      </c>
      <c r="T136" s="70" t="s">
        <v>61</v>
      </c>
      <c r="U136" s="76">
        <v>0</v>
      </c>
      <c r="V136" s="72"/>
      <c r="W136" s="73"/>
      <c r="X136" s="73"/>
      <c r="Y136" s="74"/>
      <c r="Z136" s="73"/>
      <c r="AA136" s="75"/>
      <c r="AB136" s="72"/>
      <c r="AC136" s="73"/>
      <c r="AD136" s="73"/>
      <c r="AE136" s="74"/>
      <c r="AF136" s="73"/>
      <c r="AG136" s="75"/>
    </row>
    <row r="137" spans="2:33" ht="15.75" hidden="1" customHeight="1" x14ac:dyDescent="0.2">
      <c r="B137" s="61" t="str">
        <f t="shared" si="5"/>
        <v>PR14PRTWSW_A2</v>
      </c>
      <c r="C137" s="62" t="s">
        <v>343</v>
      </c>
      <c r="D137" s="63" t="s">
        <v>30</v>
      </c>
      <c r="E137" s="64"/>
      <c r="F137" s="65"/>
      <c r="G137" s="65"/>
      <c r="H137" s="65"/>
      <c r="I137" s="65"/>
      <c r="J137" s="65"/>
      <c r="K137" s="65"/>
      <c r="L137" s="65"/>
      <c r="M137" s="66">
        <f t="shared" si="6"/>
        <v>0</v>
      </c>
      <c r="N137" s="77" t="s">
        <v>174</v>
      </c>
      <c r="O137" s="70" t="s">
        <v>345</v>
      </c>
      <c r="P137" s="69" t="s">
        <v>39</v>
      </c>
      <c r="Q137" s="70" t="s">
        <v>34</v>
      </c>
      <c r="R137" s="69"/>
      <c r="S137" s="70" t="s">
        <v>51</v>
      </c>
      <c r="T137" s="70" t="s">
        <v>52</v>
      </c>
      <c r="U137" s="71">
        <v>2</v>
      </c>
      <c r="V137" s="72"/>
      <c r="W137" s="73"/>
      <c r="X137" s="73"/>
      <c r="Y137" s="74"/>
      <c r="Z137" s="73"/>
      <c r="AA137" s="75"/>
      <c r="AB137" s="72"/>
      <c r="AC137" s="73"/>
      <c r="AD137" s="73"/>
      <c r="AE137" s="74"/>
      <c r="AF137" s="73"/>
      <c r="AG137" s="75"/>
    </row>
    <row r="138" spans="2:33" ht="15.75" hidden="1" customHeight="1" x14ac:dyDescent="0.2">
      <c r="B138" s="61" t="str">
        <f t="shared" si="5"/>
        <v>PR14PRTWSW_A3</v>
      </c>
      <c r="C138" s="62" t="s">
        <v>343</v>
      </c>
      <c r="D138" s="63" t="s">
        <v>30</v>
      </c>
      <c r="E138" s="64"/>
      <c r="F138" s="65"/>
      <c r="G138" s="65"/>
      <c r="H138" s="65"/>
      <c r="I138" s="65"/>
      <c r="J138" s="65"/>
      <c r="K138" s="65"/>
      <c r="L138" s="65"/>
      <c r="M138" s="66">
        <f t="shared" si="6"/>
        <v>0</v>
      </c>
      <c r="N138" s="77" t="s">
        <v>178</v>
      </c>
      <c r="O138" s="70" t="s">
        <v>346</v>
      </c>
      <c r="P138" s="69" t="s">
        <v>33</v>
      </c>
      <c r="Q138" s="70" t="s">
        <v>34</v>
      </c>
      <c r="R138" s="69"/>
      <c r="S138" s="70" t="s">
        <v>35</v>
      </c>
      <c r="T138" s="70" t="s">
        <v>347</v>
      </c>
      <c r="U138" s="71">
        <v>3</v>
      </c>
      <c r="V138" s="72"/>
      <c r="W138" s="73"/>
      <c r="X138" s="73"/>
      <c r="Y138" s="74"/>
      <c r="Z138" s="73"/>
      <c r="AA138" s="75"/>
      <c r="AB138" s="72"/>
      <c r="AC138" s="73"/>
      <c r="AD138" s="73"/>
      <c r="AE138" s="74"/>
      <c r="AF138" s="73"/>
      <c r="AG138" s="75"/>
    </row>
    <row r="139" spans="2:33" ht="15.75" hidden="1" customHeight="1" x14ac:dyDescent="0.2">
      <c r="B139" s="61" t="str">
        <f t="shared" si="5"/>
        <v>PR14PRTWSW_A4</v>
      </c>
      <c r="C139" s="62" t="s">
        <v>343</v>
      </c>
      <c r="D139" s="63" t="s">
        <v>30</v>
      </c>
      <c r="E139" s="64"/>
      <c r="F139" s="65"/>
      <c r="G139" s="65"/>
      <c r="H139" s="65"/>
      <c r="I139" s="65"/>
      <c r="J139" s="65"/>
      <c r="K139" s="65"/>
      <c r="L139" s="65"/>
      <c r="M139" s="66">
        <f t="shared" si="6"/>
        <v>0</v>
      </c>
      <c r="N139" s="77" t="s">
        <v>232</v>
      </c>
      <c r="O139" s="70" t="s">
        <v>348</v>
      </c>
      <c r="P139" s="69" t="s">
        <v>47</v>
      </c>
      <c r="Q139" s="70"/>
      <c r="R139" s="69"/>
      <c r="S139" s="70" t="s">
        <v>35</v>
      </c>
      <c r="T139" s="70" t="s">
        <v>349</v>
      </c>
      <c r="U139" s="76">
        <v>0</v>
      </c>
      <c r="V139" s="72"/>
      <c r="W139" s="73"/>
      <c r="X139" s="73"/>
      <c r="Y139" s="74"/>
      <c r="Z139" s="73"/>
      <c r="AA139" s="75"/>
      <c r="AB139" s="72"/>
      <c r="AC139" s="73"/>
      <c r="AD139" s="73"/>
      <c r="AE139" s="74"/>
      <c r="AF139" s="73"/>
      <c r="AG139" s="75"/>
    </row>
    <row r="140" spans="2:33" ht="15.75" hidden="1" customHeight="1" x14ac:dyDescent="0.2">
      <c r="B140" s="61" t="str">
        <f t="shared" si="5"/>
        <v>PR14PRTWSW_B1</v>
      </c>
      <c r="C140" s="62" t="s">
        <v>343</v>
      </c>
      <c r="D140" s="63" t="s">
        <v>30</v>
      </c>
      <c r="E140" s="64"/>
      <c r="F140" s="65"/>
      <c r="G140" s="65"/>
      <c r="H140" s="65"/>
      <c r="I140" s="65"/>
      <c r="J140" s="65"/>
      <c r="K140" s="65"/>
      <c r="L140" s="65"/>
      <c r="M140" s="66">
        <f t="shared" si="6"/>
        <v>0</v>
      </c>
      <c r="N140" s="77" t="s">
        <v>180</v>
      </c>
      <c r="O140" s="70" t="s">
        <v>350</v>
      </c>
      <c r="P140" s="69" t="s">
        <v>33</v>
      </c>
      <c r="Q140" s="70" t="s">
        <v>34</v>
      </c>
      <c r="R140" s="69"/>
      <c r="S140" s="70" t="s">
        <v>35</v>
      </c>
      <c r="T140" s="70" t="s">
        <v>36</v>
      </c>
      <c r="U140" s="71">
        <v>2</v>
      </c>
      <c r="V140" s="72"/>
      <c r="W140" s="73"/>
      <c r="X140" s="73"/>
      <c r="Y140" s="74"/>
      <c r="Z140" s="73"/>
      <c r="AA140" s="75"/>
      <c r="AB140" s="72"/>
      <c r="AC140" s="73"/>
      <c r="AD140" s="73"/>
      <c r="AE140" s="74"/>
      <c r="AF140" s="73"/>
      <c r="AG140" s="75"/>
    </row>
    <row r="141" spans="2:33" ht="15.75" hidden="1" customHeight="1" x14ac:dyDescent="0.2">
      <c r="B141" s="61" t="str">
        <f t="shared" si="5"/>
        <v>PR14PRTWSW_C1</v>
      </c>
      <c r="C141" s="62" t="s">
        <v>343</v>
      </c>
      <c r="D141" s="63" t="s">
        <v>30</v>
      </c>
      <c r="E141" s="64"/>
      <c r="F141" s="65"/>
      <c r="G141" s="65"/>
      <c r="H141" s="65"/>
      <c r="I141" s="65"/>
      <c r="J141" s="65"/>
      <c r="K141" s="65"/>
      <c r="L141" s="65"/>
      <c r="M141" s="66">
        <f t="shared" si="6"/>
        <v>0</v>
      </c>
      <c r="N141" s="77" t="s">
        <v>183</v>
      </c>
      <c r="O141" s="70" t="s">
        <v>351</v>
      </c>
      <c r="P141" s="69" t="s">
        <v>33</v>
      </c>
      <c r="Q141" s="70" t="s">
        <v>34</v>
      </c>
      <c r="R141" s="69"/>
      <c r="S141" s="70" t="s">
        <v>76</v>
      </c>
      <c r="T141" s="70" t="s">
        <v>269</v>
      </c>
      <c r="U141" s="71" t="s">
        <v>270</v>
      </c>
      <c r="V141" s="72"/>
      <c r="W141" s="73"/>
      <c r="X141" s="73"/>
      <c r="Y141" s="74"/>
      <c r="Z141" s="73"/>
      <c r="AA141" s="75"/>
      <c r="AB141" s="72"/>
      <c r="AC141" s="73"/>
      <c r="AD141" s="73"/>
      <c r="AE141" s="74"/>
      <c r="AF141" s="73"/>
      <c r="AG141" s="75"/>
    </row>
    <row r="142" spans="2:33" ht="15.75" hidden="1" customHeight="1" x14ac:dyDescent="0.2">
      <c r="B142" s="61" t="str">
        <f t="shared" si="5"/>
        <v>PR14PRTWSW_D1</v>
      </c>
      <c r="C142" s="62" t="s">
        <v>343</v>
      </c>
      <c r="D142" s="63" t="s">
        <v>30</v>
      </c>
      <c r="E142" s="64"/>
      <c r="F142" s="65"/>
      <c r="G142" s="65"/>
      <c r="H142" s="65"/>
      <c r="I142" s="65"/>
      <c r="J142" s="65"/>
      <c r="K142" s="65"/>
      <c r="L142" s="65"/>
      <c r="M142" s="66">
        <f t="shared" si="6"/>
        <v>0</v>
      </c>
      <c r="N142" s="77" t="s">
        <v>188</v>
      </c>
      <c r="O142" s="70" t="s">
        <v>352</v>
      </c>
      <c r="P142" s="69" t="s">
        <v>39</v>
      </c>
      <c r="Q142" s="70" t="s">
        <v>34</v>
      </c>
      <c r="R142" s="69"/>
      <c r="S142" s="70" t="s">
        <v>51</v>
      </c>
      <c r="T142" s="70" t="s">
        <v>353</v>
      </c>
      <c r="U142" s="76">
        <v>0</v>
      </c>
      <c r="V142" s="72"/>
      <c r="W142" s="73"/>
      <c r="X142" s="73"/>
      <c r="Y142" s="74"/>
      <c r="Z142" s="73"/>
      <c r="AA142" s="75"/>
      <c r="AB142" s="72"/>
      <c r="AC142" s="73"/>
      <c r="AD142" s="73"/>
      <c r="AE142" s="74"/>
      <c r="AF142" s="73"/>
      <c r="AG142" s="75"/>
    </row>
    <row r="143" spans="2:33" ht="15.75" hidden="1" customHeight="1" x14ac:dyDescent="0.2">
      <c r="B143" s="61" t="str">
        <f t="shared" si="5"/>
        <v>PR14PRTWSW_D2</v>
      </c>
      <c r="C143" s="62" t="s">
        <v>343</v>
      </c>
      <c r="D143" s="63" t="s">
        <v>30</v>
      </c>
      <c r="E143" s="64"/>
      <c r="F143" s="65"/>
      <c r="G143" s="65"/>
      <c r="H143" s="65"/>
      <c r="I143" s="65"/>
      <c r="J143" s="65"/>
      <c r="K143" s="65"/>
      <c r="L143" s="65"/>
      <c r="M143" s="66">
        <f t="shared" si="6"/>
        <v>0</v>
      </c>
      <c r="N143" s="77" t="s">
        <v>354</v>
      </c>
      <c r="O143" s="70" t="s">
        <v>355</v>
      </c>
      <c r="P143" s="69" t="s">
        <v>33</v>
      </c>
      <c r="Q143" s="70" t="s">
        <v>34</v>
      </c>
      <c r="R143" s="69"/>
      <c r="S143" s="70" t="s">
        <v>154</v>
      </c>
      <c r="T143" s="70" t="s">
        <v>356</v>
      </c>
      <c r="U143" s="71" t="s">
        <v>112</v>
      </c>
      <c r="V143" s="72"/>
      <c r="W143" s="73"/>
      <c r="X143" s="73"/>
      <c r="Y143" s="74"/>
      <c r="Z143" s="73"/>
      <c r="AA143" s="75"/>
      <c r="AB143" s="72"/>
      <c r="AC143" s="73"/>
      <c r="AD143" s="73"/>
      <c r="AE143" s="74"/>
      <c r="AF143" s="73"/>
      <c r="AG143" s="75"/>
    </row>
    <row r="144" spans="2:33" ht="15.75" hidden="1" customHeight="1" x14ac:dyDescent="0.2">
      <c r="B144" s="61" t="str">
        <f t="shared" si="5"/>
        <v>PR14PRTWSW_D3</v>
      </c>
      <c r="C144" s="62" t="s">
        <v>343</v>
      </c>
      <c r="D144" s="63" t="s">
        <v>30</v>
      </c>
      <c r="E144" s="64"/>
      <c r="F144" s="65"/>
      <c r="G144" s="65"/>
      <c r="H144" s="65"/>
      <c r="I144" s="65"/>
      <c r="J144" s="65"/>
      <c r="K144" s="65"/>
      <c r="L144" s="65"/>
      <c r="M144" s="66">
        <f t="shared" si="6"/>
        <v>0</v>
      </c>
      <c r="N144" s="77" t="s">
        <v>357</v>
      </c>
      <c r="O144" s="70" t="s">
        <v>358</v>
      </c>
      <c r="P144" s="69" t="s">
        <v>47</v>
      </c>
      <c r="Q144" s="70"/>
      <c r="R144" s="69"/>
      <c r="S144" s="70" t="s">
        <v>51</v>
      </c>
      <c r="T144" s="70" t="s">
        <v>359</v>
      </c>
      <c r="U144" s="76">
        <v>0</v>
      </c>
      <c r="V144" s="72"/>
      <c r="W144" s="73"/>
      <c r="X144" s="73"/>
      <c r="Y144" s="74"/>
      <c r="Z144" s="73"/>
      <c r="AA144" s="75"/>
      <c r="AB144" s="72"/>
      <c r="AC144" s="73"/>
      <c r="AD144" s="73"/>
      <c r="AE144" s="74"/>
      <c r="AF144" s="73"/>
      <c r="AG144" s="75"/>
    </row>
    <row r="145" spans="2:33" ht="15.75" hidden="1" customHeight="1" x14ac:dyDescent="0.2">
      <c r="B145" s="61" t="str">
        <f t="shared" si="5"/>
        <v>PR14PRTWSW_E1</v>
      </c>
      <c r="C145" s="62" t="s">
        <v>343</v>
      </c>
      <c r="D145" s="63" t="s">
        <v>30</v>
      </c>
      <c r="E145" s="64"/>
      <c r="F145" s="65"/>
      <c r="G145" s="65"/>
      <c r="H145" s="65"/>
      <c r="I145" s="65"/>
      <c r="J145" s="65"/>
      <c r="K145" s="65"/>
      <c r="L145" s="65"/>
      <c r="M145" s="66">
        <f t="shared" si="6"/>
        <v>0</v>
      </c>
      <c r="N145" s="77" t="s">
        <v>190</v>
      </c>
      <c r="O145" s="70" t="s">
        <v>360</v>
      </c>
      <c r="P145" s="69" t="s">
        <v>47</v>
      </c>
      <c r="Q145" s="70"/>
      <c r="R145" s="69"/>
      <c r="S145" s="70" t="s">
        <v>154</v>
      </c>
      <c r="T145" s="70" t="s">
        <v>361</v>
      </c>
      <c r="U145" s="71" t="s">
        <v>112</v>
      </c>
      <c r="V145" s="72"/>
      <c r="W145" s="73"/>
      <c r="X145" s="73"/>
      <c r="Y145" s="74"/>
      <c r="Z145" s="73"/>
      <c r="AA145" s="75"/>
      <c r="AB145" s="72"/>
      <c r="AC145" s="73"/>
      <c r="AD145" s="73"/>
      <c r="AE145" s="74"/>
      <c r="AF145" s="73"/>
      <c r="AG145" s="75"/>
    </row>
    <row r="146" spans="2:33" ht="15.75" hidden="1" customHeight="1" x14ac:dyDescent="0.2">
      <c r="B146" s="61" t="str">
        <f t="shared" si="5"/>
        <v>PR14PRTHHR_A1</v>
      </c>
      <c r="C146" s="62" t="s">
        <v>343</v>
      </c>
      <c r="D146" s="63" t="s">
        <v>67</v>
      </c>
      <c r="E146" s="64"/>
      <c r="F146" s="65"/>
      <c r="G146" s="65"/>
      <c r="H146" s="65"/>
      <c r="I146" s="65"/>
      <c r="J146" s="65"/>
      <c r="K146" s="65"/>
      <c r="L146" s="65"/>
      <c r="M146" s="66">
        <f t="shared" si="6"/>
        <v>0</v>
      </c>
      <c r="N146" s="77" t="s">
        <v>172</v>
      </c>
      <c r="O146" s="70" t="s">
        <v>362</v>
      </c>
      <c r="P146" s="69" t="s">
        <v>33</v>
      </c>
      <c r="Q146" s="70" t="s">
        <v>34</v>
      </c>
      <c r="R146" s="69"/>
      <c r="S146" s="70" t="s">
        <v>154</v>
      </c>
      <c r="T146" s="70" t="s">
        <v>218</v>
      </c>
      <c r="U146" s="71" t="s">
        <v>112</v>
      </c>
      <c r="V146" s="72"/>
      <c r="W146" s="73"/>
      <c r="X146" s="73"/>
      <c r="Y146" s="74"/>
      <c r="Z146" s="73"/>
      <c r="AA146" s="75"/>
      <c r="AB146" s="72"/>
      <c r="AC146" s="73"/>
      <c r="AD146" s="73"/>
      <c r="AE146" s="74"/>
      <c r="AF146" s="73"/>
      <c r="AG146" s="75"/>
    </row>
    <row r="147" spans="2:33" ht="15.75" hidden="1" customHeight="1" x14ac:dyDescent="0.2">
      <c r="B147" s="61" t="str">
        <f t="shared" si="5"/>
        <v>PR14PRTHHR_B1</v>
      </c>
      <c r="C147" s="62" t="s">
        <v>343</v>
      </c>
      <c r="D147" s="63" t="s">
        <v>67</v>
      </c>
      <c r="E147" s="64"/>
      <c r="F147" s="65"/>
      <c r="G147" s="65"/>
      <c r="H147" s="65"/>
      <c r="I147" s="65"/>
      <c r="J147" s="65"/>
      <c r="K147" s="65"/>
      <c r="L147" s="65"/>
      <c r="M147" s="66">
        <f t="shared" si="6"/>
        <v>0</v>
      </c>
      <c r="N147" s="77" t="s">
        <v>180</v>
      </c>
      <c r="O147" s="70" t="s">
        <v>363</v>
      </c>
      <c r="P147" s="69" t="s">
        <v>39</v>
      </c>
      <c r="Q147" s="70" t="s">
        <v>34</v>
      </c>
      <c r="R147" s="69"/>
      <c r="S147" s="70" t="s">
        <v>35</v>
      </c>
      <c r="T147" s="70" t="s">
        <v>212</v>
      </c>
      <c r="U147" s="71">
        <v>2</v>
      </c>
      <c r="V147" s="72"/>
      <c r="W147" s="73"/>
      <c r="X147" s="73"/>
      <c r="Y147" s="74"/>
      <c r="Z147" s="73"/>
      <c r="AA147" s="75"/>
      <c r="AB147" s="72"/>
      <c r="AC147" s="73"/>
      <c r="AD147" s="73"/>
      <c r="AE147" s="74"/>
      <c r="AF147" s="73"/>
      <c r="AG147" s="75"/>
    </row>
    <row r="148" spans="2:33" ht="15.75" hidden="1" customHeight="1" x14ac:dyDescent="0.2">
      <c r="B148" s="61" t="str">
        <f t="shared" si="5"/>
        <v>PR14PRTHHR_C1</v>
      </c>
      <c r="C148" s="62" t="s">
        <v>343</v>
      </c>
      <c r="D148" s="63" t="s">
        <v>67</v>
      </c>
      <c r="E148" s="64"/>
      <c r="F148" s="65"/>
      <c r="G148" s="65"/>
      <c r="H148" s="65"/>
      <c r="I148" s="65"/>
      <c r="J148" s="65"/>
      <c r="K148" s="65"/>
      <c r="L148" s="65"/>
      <c r="M148" s="66">
        <f t="shared" si="6"/>
        <v>0</v>
      </c>
      <c r="N148" s="77" t="s">
        <v>183</v>
      </c>
      <c r="O148" s="70" t="s">
        <v>364</v>
      </c>
      <c r="P148" s="69" t="s">
        <v>47</v>
      </c>
      <c r="Q148" s="70"/>
      <c r="R148" s="69"/>
      <c r="S148" s="70" t="s">
        <v>51</v>
      </c>
      <c r="T148" s="70" t="s">
        <v>365</v>
      </c>
      <c r="U148" s="76">
        <v>0</v>
      </c>
      <c r="V148" s="72"/>
      <c r="W148" s="73"/>
      <c r="X148" s="73"/>
      <c r="Y148" s="74"/>
      <c r="Z148" s="73"/>
      <c r="AA148" s="75"/>
      <c r="AB148" s="72"/>
      <c r="AC148" s="73"/>
      <c r="AD148" s="73"/>
      <c r="AE148" s="74"/>
      <c r="AF148" s="73"/>
      <c r="AG148" s="75"/>
    </row>
    <row r="149" spans="2:33" ht="15.75" hidden="1" customHeight="1" x14ac:dyDescent="0.2">
      <c r="B149" s="61" t="str">
        <f t="shared" si="5"/>
        <v>PR14SBWWSW_A1</v>
      </c>
      <c r="C149" s="62" t="s">
        <v>366</v>
      </c>
      <c r="D149" s="63" t="s">
        <v>30</v>
      </c>
      <c r="E149" s="64"/>
      <c r="F149" s="65"/>
      <c r="G149" s="65"/>
      <c r="H149" s="65"/>
      <c r="I149" s="65"/>
      <c r="J149" s="65"/>
      <c r="K149" s="65"/>
      <c r="L149" s="65"/>
      <c r="M149" s="66">
        <f t="shared" si="6"/>
        <v>0</v>
      </c>
      <c r="N149" s="77" t="s">
        <v>172</v>
      </c>
      <c r="O149" s="70" t="s">
        <v>367</v>
      </c>
      <c r="P149" s="69" t="s">
        <v>39</v>
      </c>
      <c r="Q149" s="70" t="s">
        <v>34</v>
      </c>
      <c r="R149" s="69"/>
      <c r="S149" s="70" t="s">
        <v>35</v>
      </c>
      <c r="T149" s="70" t="s">
        <v>55</v>
      </c>
      <c r="U149" s="71">
        <v>2</v>
      </c>
      <c r="V149" s="72"/>
      <c r="W149" s="73"/>
      <c r="X149" s="73"/>
      <c r="Y149" s="74"/>
      <c r="Z149" s="73"/>
      <c r="AA149" s="75"/>
      <c r="AB149" s="72"/>
      <c r="AC149" s="73"/>
      <c r="AD149" s="73"/>
      <c r="AE149" s="74"/>
      <c r="AF149" s="73"/>
      <c r="AG149" s="75"/>
    </row>
    <row r="150" spans="2:33" ht="15.75" hidden="1" customHeight="1" x14ac:dyDescent="0.2">
      <c r="B150" s="61" t="str">
        <f t="shared" si="5"/>
        <v>PR14SBWWSW_A2</v>
      </c>
      <c r="C150" s="62" t="s">
        <v>366</v>
      </c>
      <c r="D150" s="63" t="s">
        <v>30</v>
      </c>
      <c r="E150" s="64"/>
      <c r="F150" s="65"/>
      <c r="G150" s="65"/>
      <c r="H150" s="65"/>
      <c r="I150" s="65"/>
      <c r="J150" s="65"/>
      <c r="K150" s="65"/>
      <c r="L150" s="65"/>
      <c r="M150" s="66">
        <f t="shared" si="6"/>
        <v>0</v>
      </c>
      <c r="N150" s="77" t="s">
        <v>174</v>
      </c>
      <c r="O150" s="70" t="s">
        <v>368</v>
      </c>
      <c r="P150" s="69" t="s">
        <v>39</v>
      </c>
      <c r="Q150" s="70" t="s">
        <v>34</v>
      </c>
      <c r="R150" s="69"/>
      <c r="S150" s="70" t="s">
        <v>51</v>
      </c>
      <c r="T150" s="70" t="s">
        <v>52</v>
      </c>
      <c r="U150" s="71">
        <v>2</v>
      </c>
      <c r="V150" s="72"/>
      <c r="W150" s="73"/>
      <c r="X150" s="73"/>
      <c r="Y150" s="74"/>
      <c r="Z150" s="73"/>
      <c r="AA150" s="75"/>
      <c r="AB150" s="72"/>
      <c r="AC150" s="73"/>
      <c r="AD150" s="73"/>
      <c r="AE150" s="74"/>
      <c r="AF150" s="73"/>
      <c r="AG150" s="75"/>
    </row>
    <row r="151" spans="2:33" ht="15.75" hidden="1" customHeight="1" x14ac:dyDescent="0.2">
      <c r="B151" s="61" t="str">
        <f t="shared" si="5"/>
        <v>PR14SBWWSW_B1</v>
      </c>
      <c r="C151" s="62" t="s">
        <v>366</v>
      </c>
      <c r="D151" s="63" t="s">
        <v>30</v>
      </c>
      <c r="E151" s="64"/>
      <c r="F151" s="65"/>
      <c r="G151" s="65"/>
      <c r="H151" s="65"/>
      <c r="I151" s="65"/>
      <c r="J151" s="65"/>
      <c r="K151" s="65"/>
      <c r="L151" s="65"/>
      <c r="M151" s="66">
        <f t="shared" si="6"/>
        <v>0</v>
      </c>
      <c r="N151" s="77" t="s">
        <v>180</v>
      </c>
      <c r="O151" s="70" t="s">
        <v>369</v>
      </c>
      <c r="P151" s="69" t="s">
        <v>33</v>
      </c>
      <c r="Q151" s="70" t="s">
        <v>34</v>
      </c>
      <c r="R151" s="69"/>
      <c r="S151" s="70" t="s">
        <v>35</v>
      </c>
      <c r="T151" s="70" t="s">
        <v>36</v>
      </c>
      <c r="U151" s="71">
        <v>2</v>
      </c>
      <c r="V151" s="72"/>
      <c r="W151" s="73"/>
      <c r="X151" s="73"/>
      <c r="Y151" s="74"/>
      <c r="Z151" s="73"/>
      <c r="AA151" s="75"/>
      <c r="AB151" s="72"/>
      <c r="AC151" s="73"/>
      <c r="AD151" s="73"/>
      <c r="AE151" s="74"/>
      <c r="AF151" s="73"/>
      <c r="AG151" s="75"/>
    </row>
    <row r="152" spans="2:33" ht="15.75" hidden="1" customHeight="1" x14ac:dyDescent="0.2">
      <c r="B152" s="61" t="str">
        <f t="shared" si="5"/>
        <v>PR14SBWWSW_B2</v>
      </c>
      <c r="C152" s="62" t="s">
        <v>366</v>
      </c>
      <c r="D152" s="63" t="s">
        <v>30</v>
      </c>
      <c r="E152" s="64"/>
      <c r="F152" s="65"/>
      <c r="G152" s="65"/>
      <c r="H152" s="65"/>
      <c r="I152" s="65"/>
      <c r="J152" s="65"/>
      <c r="K152" s="65"/>
      <c r="L152" s="65"/>
      <c r="M152" s="66">
        <f t="shared" si="6"/>
        <v>0</v>
      </c>
      <c r="N152" s="77" t="s">
        <v>237</v>
      </c>
      <c r="O152" s="70" t="s">
        <v>370</v>
      </c>
      <c r="P152" s="69" t="s">
        <v>33</v>
      </c>
      <c r="Q152" s="70" t="s">
        <v>34</v>
      </c>
      <c r="R152" s="69"/>
      <c r="S152" s="70" t="s">
        <v>35</v>
      </c>
      <c r="T152" s="70" t="s">
        <v>371</v>
      </c>
      <c r="U152" s="71">
        <v>1</v>
      </c>
      <c r="V152" s="72"/>
      <c r="W152" s="73"/>
      <c r="X152" s="73"/>
      <c r="Y152" s="74"/>
      <c r="Z152" s="73"/>
      <c r="AA152" s="75"/>
      <c r="AB152" s="72"/>
      <c r="AC152" s="73"/>
      <c r="AD152" s="73"/>
      <c r="AE152" s="74"/>
      <c r="AF152" s="73"/>
      <c r="AG152" s="75"/>
    </row>
    <row r="153" spans="2:33" ht="15.75" hidden="1" customHeight="1" x14ac:dyDescent="0.2">
      <c r="B153" s="61" t="str">
        <f t="shared" si="5"/>
        <v>PR14SBWWSW_B3</v>
      </c>
      <c r="C153" s="62" t="s">
        <v>366</v>
      </c>
      <c r="D153" s="63" t="s">
        <v>30</v>
      </c>
      <c r="E153" s="64"/>
      <c r="F153" s="65"/>
      <c r="G153" s="65"/>
      <c r="H153" s="65"/>
      <c r="I153" s="65"/>
      <c r="J153" s="65"/>
      <c r="K153" s="65"/>
      <c r="L153" s="65"/>
      <c r="M153" s="66">
        <f t="shared" si="6"/>
        <v>0</v>
      </c>
      <c r="N153" s="77" t="s">
        <v>240</v>
      </c>
      <c r="O153" s="70" t="s">
        <v>372</v>
      </c>
      <c r="P153" s="69" t="s">
        <v>39</v>
      </c>
      <c r="Q153" s="70" t="s">
        <v>34</v>
      </c>
      <c r="R153" s="69"/>
      <c r="S153" s="70" t="s">
        <v>76</v>
      </c>
      <c r="T153" s="70" t="s">
        <v>77</v>
      </c>
      <c r="U153" s="71">
        <v>1</v>
      </c>
      <c r="V153" s="72"/>
      <c r="W153" s="73"/>
      <c r="X153" s="73"/>
      <c r="Y153" s="74"/>
      <c r="Z153" s="73"/>
      <c r="AA153" s="75"/>
      <c r="AB153" s="72"/>
      <c r="AC153" s="73"/>
      <c r="AD153" s="73"/>
      <c r="AE153" s="74"/>
      <c r="AF153" s="73"/>
      <c r="AG153" s="75"/>
    </row>
    <row r="154" spans="2:33" ht="15.75" hidden="1" customHeight="1" x14ac:dyDescent="0.2">
      <c r="B154" s="61" t="str">
        <f t="shared" si="5"/>
        <v>PR14SBWWSW_B4</v>
      </c>
      <c r="C154" s="62" t="s">
        <v>366</v>
      </c>
      <c r="D154" s="63" t="s">
        <v>30</v>
      </c>
      <c r="E154" s="64"/>
      <c r="F154" s="65"/>
      <c r="G154" s="65"/>
      <c r="H154" s="65"/>
      <c r="I154" s="65"/>
      <c r="J154" s="65"/>
      <c r="K154" s="65"/>
      <c r="L154" s="65"/>
      <c r="M154" s="66">
        <f t="shared" si="6"/>
        <v>0</v>
      </c>
      <c r="N154" s="77" t="s">
        <v>242</v>
      </c>
      <c r="O154" s="70" t="s">
        <v>373</v>
      </c>
      <c r="P154" s="69" t="s">
        <v>39</v>
      </c>
      <c r="Q154" s="70" t="s">
        <v>34</v>
      </c>
      <c r="R154" s="69"/>
      <c r="S154" s="70" t="s">
        <v>115</v>
      </c>
      <c r="T154" s="70" t="s">
        <v>177</v>
      </c>
      <c r="U154" s="71" t="s">
        <v>112</v>
      </c>
      <c r="V154" s="72"/>
      <c r="W154" s="73"/>
      <c r="X154" s="73"/>
      <c r="Y154" s="74"/>
      <c r="Z154" s="73"/>
      <c r="AA154" s="75"/>
      <c r="AB154" s="72"/>
      <c r="AC154" s="73"/>
      <c r="AD154" s="73"/>
      <c r="AE154" s="74"/>
      <c r="AF154" s="73"/>
      <c r="AG154" s="75"/>
    </row>
    <row r="155" spans="2:33" ht="15.75" hidden="1" customHeight="1" x14ac:dyDescent="0.2">
      <c r="B155" s="61" t="str">
        <f t="shared" si="5"/>
        <v>PR14SBWWSW_B5</v>
      </c>
      <c r="C155" s="62" t="s">
        <v>366</v>
      </c>
      <c r="D155" s="63" t="s">
        <v>30</v>
      </c>
      <c r="E155" s="64"/>
      <c r="F155" s="65"/>
      <c r="G155" s="65"/>
      <c r="H155" s="65"/>
      <c r="I155" s="65"/>
      <c r="J155" s="65"/>
      <c r="K155" s="65"/>
      <c r="L155" s="65"/>
      <c r="M155" s="66">
        <f t="shared" si="6"/>
        <v>0</v>
      </c>
      <c r="N155" s="77" t="s">
        <v>374</v>
      </c>
      <c r="O155" s="70" t="s">
        <v>375</v>
      </c>
      <c r="P155" s="69" t="s">
        <v>39</v>
      </c>
      <c r="Q155" s="70" t="s">
        <v>34</v>
      </c>
      <c r="R155" s="69"/>
      <c r="S155" s="70" t="s">
        <v>35</v>
      </c>
      <c r="T155" s="70" t="s">
        <v>376</v>
      </c>
      <c r="U155" s="76">
        <v>0</v>
      </c>
      <c r="V155" s="72"/>
      <c r="W155" s="73"/>
      <c r="X155" s="73"/>
      <c r="Y155" s="74"/>
      <c r="Z155" s="73"/>
      <c r="AA155" s="75"/>
      <c r="AB155" s="72"/>
      <c r="AC155" s="73"/>
      <c r="AD155" s="73"/>
      <c r="AE155" s="74"/>
      <c r="AF155" s="73"/>
      <c r="AG155" s="75"/>
    </row>
    <row r="156" spans="2:33" ht="15.75" hidden="1" customHeight="1" x14ac:dyDescent="0.2">
      <c r="B156" s="61" t="str">
        <f t="shared" si="5"/>
        <v>PR14SBWWSW_B6</v>
      </c>
      <c r="C156" s="62" t="s">
        <v>366</v>
      </c>
      <c r="D156" s="63" t="s">
        <v>30</v>
      </c>
      <c r="E156" s="64"/>
      <c r="F156" s="65"/>
      <c r="G156" s="65"/>
      <c r="H156" s="65"/>
      <c r="I156" s="65"/>
      <c r="J156" s="65"/>
      <c r="K156" s="65"/>
      <c r="L156" s="65"/>
      <c r="M156" s="66">
        <f t="shared" si="6"/>
        <v>0</v>
      </c>
      <c r="N156" s="77" t="s">
        <v>377</v>
      </c>
      <c r="O156" s="70" t="s">
        <v>378</v>
      </c>
      <c r="P156" s="69" t="s">
        <v>47</v>
      </c>
      <c r="Q156" s="70"/>
      <c r="R156" s="69"/>
      <c r="S156" s="70" t="s">
        <v>35</v>
      </c>
      <c r="T156" s="70" t="s">
        <v>212</v>
      </c>
      <c r="U156" s="71">
        <v>1</v>
      </c>
      <c r="V156" s="72"/>
      <c r="W156" s="73"/>
      <c r="X156" s="73"/>
      <c r="Y156" s="74"/>
      <c r="Z156" s="73"/>
      <c r="AA156" s="75"/>
      <c r="AB156" s="72"/>
      <c r="AC156" s="73"/>
      <c r="AD156" s="73"/>
      <c r="AE156" s="74"/>
      <c r="AF156" s="73"/>
      <c r="AG156" s="75"/>
    </row>
    <row r="157" spans="2:33" ht="15.75" hidden="1" customHeight="1" x14ac:dyDescent="0.2">
      <c r="B157" s="61" t="str">
        <f t="shared" si="5"/>
        <v>PR14SBWWSW_C1</v>
      </c>
      <c r="C157" s="62" t="s">
        <v>366</v>
      </c>
      <c r="D157" s="63" t="s">
        <v>30</v>
      </c>
      <c r="E157" s="64"/>
      <c r="F157" s="65"/>
      <c r="G157" s="65"/>
      <c r="H157" s="65"/>
      <c r="I157" s="65"/>
      <c r="J157" s="65"/>
      <c r="K157" s="65"/>
      <c r="L157" s="65"/>
      <c r="M157" s="66">
        <f t="shared" si="6"/>
        <v>0</v>
      </c>
      <c r="N157" s="77" t="s">
        <v>183</v>
      </c>
      <c r="O157" s="70" t="s">
        <v>379</v>
      </c>
      <c r="P157" s="69" t="s">
        <v>39</v>
      </c>
      <c r="Q157" s="70" t="s">
        <v>34</v>
      </c>
      <c r="R157" s="69"/>
      <c r="S157" s="70" t="s">
        <v>51</v>
      </c>
      <c r="T157" s="70" t="s">
        <v>380</v>
      </c>
      <c r="U157" s="71">
        <v>1</v>
      </c>
      <c r="V157" s="72"/>
      <c r="W157" s="73"/>
      <c r="X157" s="73"/>
      <c r="Y157" s="74"/>
      <c r="Z157" s="73"/>
      <c r="AA157" s="75"/>
      <c r="AB157" s="72"/>
      <c r="AC157" s="73"/>
      <c r="AD157" s="73"/>
      <c r="AE157" s="74"/>
      <c r="AF157" s="73"/>
      <c r="AG157" s="75"/>
    </row>
    <row r="158" spans="2:33" ht="15.75" hidden="1" customHeight="1" x14ac:dyDescent="0.2">
      <c r="B158" s="61" t="str">
        <f t="shared" si="5"/>
        <v>PR14SBWWSW_D1</v>
      </c>
      <c r="C158" s="62" t="s">
        <v>366</v>
      </c>
      <c r="D158" s="63" t="s">
        <v>30</v>
      </c>
      <c r="E158" s="64"/>
      <c r="F158" s="65"/>
      <c r="G158" s="65"/>
      <c r="H158" s="65"/>
      <c r="I158" s="65"/>
      <c r="J158" s="65"/>
      <c r="K158" s="65"/>
      <c r="L158" s="65"/>
      <c r="M158" s="66">
        <f t="shared" si="6"/>
        <v>0</v>
      </c>
      <c r="N158" s="77" t="s">
        <v>188</v>
      </c>
      <c r="O158" s="70" t="s">
        <v>381</v>
      </c>
      <c r="P158" s="69" t="s">
        <v>47</v>
      </c>
      <c r="Q158" s="70"/>
      <c r="R158" s="69"/>
      <c r="S158" s="70" t="s">
        <v>35</v>
      </c>
      <c r="T158" s="70" t="s">
        <v>382</v>
      </c>
      <c r="U158" s="76">
        <v>2</v>
      </c>
      <c r="V158" s="72"/>
      <c r="W158" s="73"/>
      <c r="X158" s="73"/>
      <c r="Y158" s="74"/>
      <c r="Z158" s="73"/>
      <c r="AA158" s="75"/>
      <c r="AB158" s="72"/>
      <c r="AC158" s="73"/>
      <c r="AD158" s="73"/>
      <c r="AE158" s="74"/>
      <c r="AF158" s="73"/>
      <c r="AG158" s="75"/>
    </row>
    <row r="159" spans="2:33" ht="15.75" hidden="1" customHeight="1" x14ac:dyDescent="0.2">
      <c r="B159" s="61" t="str">
        <f t="shared" si="5"/>
        <v>PR14SBWWSW_D2</v>
      </c>
      <c r="C159" s="62" t="s">
        <v>366</v>
      </c>
      <c r="D159" s="63" t="s">
        <v>30</v>
      </c>
      <c r="E159" s="64"/>
      <c r="F159" s="65"/>
      <c r="G159" s="65"/>
      <c r="H159" s="65"/>
      <c r="I159" s="65"/>
      <c r="J159" s="65"/>
      <c r="K159" s="65"/>
      <c r="L159" s="65"/>
      <c r="M159" s="66">
        <f t="shared" si="6"/>
        <v>0</v>
      </c>
      <c r="N159" s="77" t="s">
        <v>354</v>
      </c>
      <c r="O159" s="70" t="s">
        <v>383</v>
      </c>
      <c r="P159" s="69" t="s">
        <v>47</v>
      </c>
      <c r="Q159" s="70"/>
      <c r="R159" s="69"/>
      <c r="S159" s="70" t="s">
        <v>154</v>
      </c>
      <c r="T159" s="70" t="s">
        <v>384</v>
      </c>
      <c r="U159" s="71" t="s">
        <v>112</v>
      </c>
      <c r="V159" s="72"/>
      <c r="W159" s="73"/>
      <c r="X159" s="73"/>
      <c r="Y159" s="74"/>
      <c r="Z159" s="73"/>
      <c r="AA159" s="75"/>
      <c r="AB159" s="72"/>
      <c r="AC159" s="73"/>
      <c r="AD159" s="73"/>
      <c r="AE159" s="74"/>
      <c r="AF159" s="73"/>
      <c r="AG159" s="75"/>
    </row>
    <row r="160" spans="2:33" ht="15.75" hidden="1" customHeight="1" x14ac:dyDescent="0.2">
      <c r="B160" s="61" t="str">
        <f t="shared" si="5"/>
        <v>PR14SBWWSW_E1</v>
      </c>
      <c r="C160" s="62" t="s">
        <v>366</v>
      </c>
      <c r="D160" s="63" t="s">
        <v>30</v>
      </c>
      <c r="E160" s="64"/>
      <c r="F160" s="65"/>
      <c r="G160" s="65"/>
      <c r="H160" s="65"/>
      <c r="I160" s="65"/>
      <c r="J160" s="65"/>
      <c r="K160" s="65"/>
      <c r="L160" s="65"/>
      <c r="M160" s="66">
        <f t="shared" si="6"/>
        <v>0</v>
      </c>
      <c r="N160" s="77" t="s">
        <v>190</v>
      </c>
      <c r="O160" s="70" t="s">
        <v>385</v>
      </c>
      <c r="P160" s="69" t="s">
        <v>47</v>
      </c>
      <c r="Q160" s="70"/>
      <c r="R160" s="69"/>
      <c r="S160" s="70" t="s">
        <v>35</v>
      </c>
      <c r="T160" s="70" t="s">
        <v>386</v>
      </c>
      <c r="U160" s="76">
        <v>0</v>
      </c>
      <c r="V160" s="72"/>
      <c r="W160" s="73"/>
      <c r="X160" s="73"/>
      <c r="Y160" s="74"/>
      <c r="Z160" s="73"/>
      <c r="AA160" s="75"/>
      <c r="AB160" s="72"/>
      <c r="AC160" s="73"/>
      <c r="AD160" s="73"/>
      <c r="AE160" s="74"/>
      <c r="AF160" s="73"/>
      <c r="AG160" s="75"/>
    </row>
    <row r="161" spans="2:33" ht="15.75" hidden="1" customHeight="1" x14ac:dyDescent="0.2">
      <c r="B161" s="61" t="str">
        <f t="shared" si="5"/>
        <v>PR14SBWHHR_A1</v>
      </c>
      <c r="C161" s="62" t="s">
        <v>366</v>
      </c>
      <c r="D161" s="63" t="s">
        <v>67</v>
      </c>
      <c r="E161" s="64"/>
      <c r="F161" s="65"/>
      <c r="G161" s="65"/>
      <c r="H161" s="65"/>
      <c r="I161" s="65"/>
      <c r="J161" s="65"/>
      <c r="K161" s="65"/>
      <c r="L161" s="65"/>
      <c r="M161" s="66">
        <f t="shared" si="6"/>
        <v>0</v>
      </c>
      <c r="N161" s="77" t="s">
        <v>172</v>
      </c>
      <c r="O161" s="70" t="s">
        <v>362</v>
      </c>
      <c r="P161" s="69" t="s">
        <v>33</v>
      </c>
      <c r="Q161" s="70" t="s">
        <v>34</v>
      </c>
      <c r="R161" s="69"/>
      <c r="S161" s="70" t="s">
        <v>70</v>
      </c>
      <c r="T161" s="70" t="s">
        <v>387</v>
      </c>
      <c r="U161" s="71">
        <v>1</v>
      </c>
      <c r="V161" s="72"/>
      <c r="W161" s="73"/>
      <c r="X161" s="73"/>
      <c r="Y161" s="74"/>
      <c r="Z161" s="73"/>
      <c r="AA161" s="75"/>
      <c r="AB161" s="72"/>
      <c r="AC161" s="73"/>
      <c r="AD161" s="73"/>
      <c r="AE161" s="74"/>
      <c r="AF161" s="73"/>
      <c r="AG161" s="75"/>
    </row>
    <row r="162" spans="2:33" ht="15.75" hidden="1" customHeight="1" x14ac:dyDescent="0.2">
      <c r="B162" s="61" t="str">
        <f t="shared" si="5"/>
        <v>PR14SBWHHR_A2</v>
      </c>
      <c r="C162" s="62" t="s">
        <v>366</v>
      </c>
      <c r="D162" s="63" t="s">
        <v>67</v>
      </c>
      <c r="E162" s="64"/>
      <c r="F162" s="65"/>
      <c r="G162" s="65"/>
      <c r="H162" s="65"/>
      <c r="I162" s="65"/>
      <c r="J162" s="65"/>
      <c r="K162" s="65"/>
      <c r="L162" s="65"/>
      <c r="M162" s="66">
        <f t="shared" si="6"/>
        <v>0</v>
      </c>
      <c r="N162" s="77" t="s">
        <v>174</v>
      </c>
      <c r="O162" s="70" t="s">
        <v>388</v>
      </c>
      <c r="P162" s="69" t="s">
        <v>39</v>
      </c>
      <c r="Q162" s="70" t="s">
        <v>34</v>
      </c>
      <c r="R162" s="69"/>
      <c r="S162" s="70" t="s">
        <v>341</v>
      </c>
      <c r="T162" s="70" t="s">
        <v>342</v>
      </c>
      <c r="U162" s="71">
        <v>2</v>
      </c>
      <c r="V162" s="72"/>
      <c r="W162" s="73"/>
      <c r="X162" s="73"/>
      <c r="Y162" s="74"/>
      <c r="Z162" s="73"/>
      <c r="AA162" s="75"/>
      <c r="AB162" s="72"/>
      <c r="AC162" s="73"/>
      <c r="AD162" s="73"/>
      <c r="AE162" s="74"/>
      <c r="AF162" s="73"/>
      <c r="AG162" s="75"/>
    </row>
    <row r="163" spans="2:33" ht="15.75" hidden="1" customHeight="1" x14ac:dyDescent="0.2">
      <c r="B163" s="61" t="str">
        <f t="shared" si="5"/>
        <v>PR14SBWHHR_B1</v>
      </c>
      <c r="C163" s="62" t="s">
        <v>366</v>
      </c>
      <c r="D163" s="63" t="s">
        <v>67</v>
      </c>
      <c r="E163" s="64"/>
      <c r="F163" s="65"/>
      <c r="G163" s="65"/>
      <c r="H163" s="65"/>
      <c r="I163" s="65"/>
      <c r="J163" s="65"/>
      <c r="K163" s="65"/>
      <c r="L163" s="65"/>
      <c r="M163" s="66">
        <f t="shared" si="6"/>
        <v>0</v>
      </c>
      <c r="N163" s="77" t="s">
        <v>180</v>
      </c>
      <c r="O163" s="70" t="s">
        <v>389</v>
      </c>
      <c r="P163" s="69" t="s">
        <v>47</v>
      </c>
      <c r="Q163" s="70"/>
      <c r="R163" s="69"/>
      <c r="S163" s="70" t="s">
        <v>51</v>
      </c>
      <c r="T163" s="70" t="s">
        <v>390</v>
      </c>
      <c r="U163" s="71">
        <v>2</v>
      </c>
      <c r="V163" s="72"/>
      <c r="W163" s="73"/>
      <c r="X163" s="73"/>
      <c r="Y163" s="74"/>
      <c r="Z163" s="73"/>
      <c r="AA163" s="75"/>
      <c r="AB163" s="72"/>
      <c r="AC163" s="73"/>
      <c r="AD163" s="73"/>
      <c r="AE163" s="74"/>
      <c r="AF163" s="73"/>
      <c r="AG163" s="75"/>
    </row>
    <row r="164" spans="2:33" ht="15.75" hidden="1" customHeight="1" x14ac:dyDescent="0.2">
      <c r="B164" s="61" t="str">
        <f t="shared" si="5"/>
        <v>PR14SESWSW_A1</v>
      </c>
      <c r="C164" s="62" t="s">
        <v>391</v>
      </c>
      <c r="D164" s="63" t="s">
        <v>30</v>
      </c>
      <c r="E164" s="64"/>
      <c r="F164" s="65"/>
      <c r="G164" s="65"/>
      <c r="H164" s="65"/>
      <c r="I164" s="65"/>
      <c r="J164" s="65"/>
      <c r="K164" s="65"/>
      <c r="L164" s="65"/>
      <c r="M164" s="66">
        <f t="shared" si="6"/>
        <v>0</v>
      </c>
      <c r="N164" s="77" t="s">
        <v>172</v>
      </c>
      <c r="O164" s="70" t="s">
        <v>392</v>
      </c>
      <c r="P164" s="69" t="s">
        <v>39</v>
      </c>
      <c r="Q164" s="70" t="s">
        <v>34</v>
      </c>
      <c r="R164" s="69"/>
      <c r="S164" s="70" t="s">
        <v>70</v>
      </c>
      <c r="T164" s="70" t="s">
        <v>88</v>
      </c>
      <c r="U164" s="76">
        <v>0</v>
      </c>
      <c r="V164" s="72"/>
      <c r="W164" s="73"/>
      <c r="X164" s="73"/>
      <c r="Y164" s="74"/>
      <c r="Z164" s="73"/>
      <c r="AA164" s="75"/>
      <c r="AB164" s="72"/>
      <c r="AC164" s="73"/>
      <c r="AD164" s="73"/>
      <c r="AE164" s="74"/>
      <c r="AF164" s="73"/>
      <c r="AG164" s="75"/>
    </row>
    <row r="165" spans="2:33" ht="15.75" hidden="1" customHeight="1" x14ac:dyDescent="0.2">
      <c r="B165" s="61" t="str">
        <f t="shared" si="5"/>
        <v>PR14SESWSW_A2</v>
      </c>
      <c r="C165" s="62" t="s">
        <v>391</v>
      </c>
      <c r="D165" s="63" t="s">
        <v>30</v>
      </c>
      <c r="E165" s="64"/>
      <c r="F165" s="65"/>
      <c r="G165" s="65"/>
      <c r="H165" s="65"/>
      <c r="I165" s="65"/>
      <c r="J165" s="65"/>
      <c r="K165" s="65"/>
      <c r="L165" s="65"/>
      <c r="M165" s="66">
        <f t="shared" si="6"/>
        <v>0</v>
      </c>
      <c r="N165" s="77" t="s">
        <v>174</v>
      </c>
      <c r="O165" s="70" t="s">
        <v>393</v>
      </c>
      <c r="P165" s="69" t="s">
        <v>47</v>
      </c>
      <c r="Q165" s="70"/>
      <c r="R165" s="69"/>
      <c r="S165" s="70" t="s">
        <v>70</v>
      </c>
      <c r="T165" s="70" t="s">
        <v>88</v>
      </c>
      <c r="U165" s="76">
        <v>0</v>
      </c>
      <c r="V165" s="72"/>
      <c r="W165" s="73"/>
      <c r="X165" s="73"/>
      <c r="Y165" s="74"/>
      <c r="Z165" s="73"/>
      <c r="AA165" s="75"/>
      <c r="AB165" s="72"/>
      <c r="AC165" s="73"/>
      <c r="AD165" s="73"/>
      <c r="AE165" s="74"/>
      <c r="AF165" s="73"/>
      <c r="AG165" s="75"/>
    </row>
    <row r="166" spans="2:33" ht="15.75" hidden="1" customHeight="1" x14ac:dyDescent="0.2">
      <c r="B166" s="61" t="str">
        <f t="shared" si="5"/>
        <v>PR14SESWSW_A3</v>
      </c>
      <c r="C166" s="62" t="s">
        <v>391</v>
      </c>
      <c r="D166" s="63" t="s">
        <v>30</v>
      </c>
      <c r="E166" s="64"/>
      <c r="F166" s="65"/>
      <c r="G166" s="65"/>
      <c r="H166" s="65"/>
      <c r="I166" s="65"/>
      <c r="J166" s="65"/>
      <c r="K166" s="65"/>
      <c r="L166" s="65"/>
      <c r="M166" s="66">
        <f t="shared" si="6"/>
        <v>0</v>
      </c>
      <c r="N166" s="77" t="s">
        <v>178</v>
      </c>
      <c r="O166" s="70" t="s">
        <v>394</v>
      </c>
      <c r="P166" s="69" t="s">
        <v>33</v>
      </c>
      <c r="Q166" s="70" t="s">
        <v>34</v>
      </c>
      <c r="R166" s="69"/>
      <c r="S166" s="70" t="s">
        <v>76</v>
      </c>
      <c r="T166" s="70" t="s">
        <v>236</v>
      </c>
      <c r="U166" s="71">
        <v>2</v>
      </c>
      <c r="V166" s="72"/>
      <c r="W166" s="73"/>
      <c r="X166" s="73"/>
      <c r="Y166" s="74"/>
      <c r="Z166" s="73"/>
      <c r="AA166" s="75"/>
      <c r="AB166" s="72"/>
      <c r="AC166" s="73"/>
      <c r="AD166" s="73"/>
      <c r="AE166" s="74"/>
      <c r="AF166" s="73"/>
      <c r="AG166" s="75"/>
    </row>
    <row r="167" spans="2:33" ht="15.75" hidden="1" customHeight="1" x14ac:dyDescent="0.2">
      <c r="B167" s="61" t="str">
        <f t="shared" si="5"/>
        <v>PR14SESWSW_A4</v>
      </c>
      <c r="C167" s="62" t="s">
        <v>391</v>
      </c>
      <c r="D167" s="63" t="s">
        <v>30</v>
      </c>
      <c r="E167" s="64"/>
      <c r="F167" s="65"/>
      <c r="G167" s="65"/>
      <c r="H167" s="65"/>
      <c r="I167" s="65"/>
      <c r="J167" s="65"/>
      <c r="K167" s="65"/>
      <c r="L167" s="65"/>
      <c r="M167" s="66">
        <f t="shared" si="6"/>
        <v>0</v>
      </c>
      <c r="N167" s="77" t="s">
        <v>232</v>
      </c>
      <c r="O167" s="70" t="s">
        <v>395</v>
      </c>
      <c r="P167" s="69" t="s">
        <v>39</v>
      </c>
      <c r="Q167" s="70" t="s">
        <v>34</v>
      </c>
      <c r="R167" s="69"/>
      <c r="S167" s="70" t="s">
        <v>35</v>
      </c>
      <c r="T167" s="70" t="s">
        <v>61</v>
      </c>
      <c r="U167" s="76">
        <v>0</v>
      </c>
      <c r="V167" s="72"/>
      <c r="W167" s="73"/>
      <c r="X167" s="73"/>
      <c r="Y167" s="74"/>
      <c r="Z167" s="73"/>
      <c r="AA167" s="75"/>
      <c r="AB167" s="72"/>
      <c r="AC167" s="73"/>
      <c r="AD167" s="73"/>
      <c r="AE167" s="74"/>
      <c r="AF167" s="73"/>
      <c r="AG167" s="75"/>
    </row>
    <row r="168" spans="2:33" ht="15.75" hidden="1" customHeight="1" x14ac:dyDescent="0.2">
      <c r="B168" s="61" t="str">
        <f t="shared" si="5"/>
        <v>PR14SESWSW_A5</v>
      </c>
      <c r="C168" s="62" t="s">
        <v>391</v>
      </c>
      <c r="D168" s="63" t="s">
        <v>30</v>
      </c>
      <c r="E168" s="64"/>
      <c r="F168" s="65"/>
      <c r="G168" s="65"/>
      <c r="H168" s="65"/>
      <c r="I168" s="65"/>
      <c r="J168" s="65"/>
      <c r="K168" s="65"/>
      <c r="L168" s="65"/>
      <c r="M168" s="66">
        <f t="shared" si="6"/>
        <v>0</v>
      </c>
      <c r="N168" s="77" t="s">
        <v>396</v>
      </c>
      <c r="O168" s="70" t="s">
        <v>397</v>
      </c>
      <c r="P168" s="69" t="s">
        <v>39</v>
      </c>
      <c r="Q168" s="70" t="s">
        <v>34</v>
      </c>
      <c r="R168" s="69"/>
      <c r="S168" s="70" t="s">
        <v>51</v>
      </c>
      <c r="T168" s="70" t="s">
        <v>52</v>
      </c>
      <c r="U168" s="71">
        <v>2</v>
      </c>
      <c r="V168" s="72"/>
      <c r="W168" s="73"/>
      <c r="X168" s="73"/>
      <c r="Y168" s="74"/>
      <c r="Z168" s="73"/>
      <c r="AA168" s="75"/>
      <c r="AB168" s="72"/>
      <c r="AC168" s="73"/>
      <c r="AD168" s="73"/>
      <c r="AE168" s="74"/>
      <c r="AF168" s="73"/>
      <c r="AG168" s="75"/>
    </row>
    <row r="169" spans="2:33" ht="15.75" hidden="1" customHeight="1" x14ac:dyDescent="0.2">
      <c r="B169" s="61" t="str">
        <f t="shared" si="5"/>
        <v>PR14SESWSW_A6</v>
      </c>
      <c r="C169" s="62" t="s">
        <v>391</v>
      </c>
      <c r="D169" s="63" t="s">
        <v>30</v>
      </c>
      <c r="E169" s="64"/>
      <c r="F169" s="65"/>
      <c r="G169" s="65"/>
      <c r="H169" s="65"/>
      <c r="I169" s="65"/>
      <c r="J169" s="65"/>
      <c r="K169" s="65"/>
      <c r="L169" s="65"/>
      <c r="M169" s="66">
        <f t="shared" si="6"/>
        <v>0</v>
      </c>
      <c r="N169" s="77" t="s">
        <v>398</v>
      </c>
      <c r="O169" s="70" t="s">
        <v>399</v>
      </c>
      <c r="P169" s="69" t="s">
        <v>33</v>
      </c>
      <c r="Q169" s="70" t="s">
        <v>34</v>
      </c>
      <c r="R169" s="69"/>
      <c r="S169" s="70" t="s">
        <v>35</v>
      </c>
      <c r="T169" s="70" t="s">
        <v>192</v>
      </c>
      <c r="U169" s="76">
        <v>0</v>
      </c>
      <c r="V169" s="72"/>
      <c r="W169" s="73"/>
      <c r="X169" s="73"/>
      <c r="Y169" s="74"/>
      <c r="Z169" s="73"/>
      <c r="AA169" s="75"/>
      <c r="AB169" s="72"/>
      <c r="AC169" s="73"/>
      <c r="AD169" s="73"/>
      <c r="AE169" s="74"/>
      <c r="AF169" s="73"/>
      <c r="AG169" s="75"/>
    </row>
    <row r="170" spans="2:33" ht="15.75" hidden="1" customHeight="1" x14ac:dyDescent="0.2">
      <c r="B170" s="61" t="str">
        <f t="shared" si="5"/>
        <v>PR14SESWSW_A7</v>
      </c>
      <c r="C170" s="62" t="s">
        <v>391</v>
      </c>
      <c r="D170" s="63" t="s">
        <v>30</v>
      </c>
      <c r="E170" s="64"/>
      <c r="F170" s="65"/>
      <c r="G170" s="65"/>
      <c r="H170" s="65"/>
      <c r="I170" s="65"/>
      <c r="J170" s="65"/>
      <c r="K170" s="65"/>
      <c r="L170" s="65"/>
      <c r="M170" s="66">
        <f t="shared" si="6"/>
        <v>0</v>
      </c>
      <c r="N170" s="77" t="s">
        <v>400</v>
      </c>
      <c r="O170" s="70" t="s">
        <v>401</v>
      </c>
      <c r="P170" s="69" t="s">
        <v>39</v>
      </c>
      <c r="Q170" s="70" t="s">
        <v>34</v>
      </c>
      <c r="R170" s="69"/>
      <c r="S170" s="70" t="s">
        <v>154</v>
      </c>
      <c r="T170" s="70" t="s">
        <v>402</v>
      </c>
      <c r="U170" s="71" t="s">
        <v>112</v>
      </c>
      <c r="V170" s="72"/>
      <c r="W170" s="73"/>
      <c r="X170" s="73"/>
      <c r="Y170" s="74"/>
      <c r="Z170" s="73"/>
      <c r="AA170" s="75"/>
      <c r="AB170" s="72"/>
      <c r="AC170" s="73"/>
      <c r="AD170" s="73"/>
      <c r="AE170" s="74"/>
      <c r="AF170" s="73"/>
      <c r="AG170" s="75"/>
    </row>
    <row r="171" spans="2:33" ht="15.75" hidden="1" customHeight="1" x14ac:dyDescent="0.2">
      <c r="B171" s="61" t="str">
        <f t="shared" si="5"/>
        <v>PR14SESWSW_C1</v>
      </c>
      <c r="C171" s="62" t="s">
        <v>391</v>
      </c>
      <c r="D171" s="63" t="s">
        <v>30</v>
      </c>
      <c r="E171" s="64"/>
      <c r="F171" s="65"/>
      <c r="G171" s="65"/>
      <c r="H171" s="65"/>
      <c r="I171" s="65"/>
      <c r="J171" s="65"/>
      <c r="K171" s="65"/>
      <c r="L171" s="65"/>
      <c r="M171" s="66">
        <f t="shared" si="6"/>
        <v>0</v>
      </c>
      <c r="N171" s="77" t="s">
        <v>183</v>
      </c>
      <c r="O171" s="70" t="s">
        <v>403</v>
      </c>
      <c r="P171" s="69" t="s">
        <v>47</v>
      </c>
      <c r="Q171" s="70"/>
      <c r="R171" s="69"/>
      <c r="S171" s="70" t="s">
        <v>35</v>
      </c>
      <c r="T171" s="70" t="s">
        <v>404</v>
      </c>
      <c r="U171" s="76">
        <v>0</v>
      </c>
      <c r="V171" s="72"/>
      <c r="W171" s="73"/>
      <c r="X171" s="73"/>
      <c r="Y171" s="74"/>
      <c r="Z171" s="73"/>
      <c r="AA171" s="75"/>
      <c r="AB171" s="72"/>
      <c r="AC171" s="73"/>
      <c r="AD171" s="73"/>
      <c r="AE171" s="74"/>
      <c r="AF171" s="73"/>
      <c r="AG171" s="75"/>
    </row>
    <row r="172" spans="2:33" ht="15.75" hidden="1" customHeight="1" x14ac:dyDescent="0.2">
      <c r="B172" s="61" t="str">
        <f t="shared" si="5"/>
        <v>PR14SESWSW_C2</v>
      </c>
      <c r="C172" s="62" t="s">
        <v>391</v>
      </c>
      <c r="D172" s="63" t="s">
        <v>30</v>
      </c>
      <c r="E172" s="64"/>
      <c r="F172" s="65"/>
      <c r="G172" s="65"/>
      <c r="H172" s="65"/>
      <c r="I172" s="65"/>
      <c r="J172" s="65"/>
      <c r="K172" s="65"/>
      <c r="L172" s="65"/>
      <c r="M172" s="66">
        <f t="shared" si="6"/>
        <v>0</v>
      </c>
      <c r="N172" s="77" t="s">
        <v>185</v>
      </c>
      <c r="O172" s="70" t="s">
        <v>405</v>
      </c>
      <c r="P172" s="69" t="s">
        <v>33</v>
      </c>
      <c r="Q172" s="70" t="s">
        <v>34</v>
      </c>
      <c r="R172" s="69"/>
      <c r="S172" s="70" t="s">
        <v>51</v>
      </c>
      <c r="T172" s="70" t="s">
        <v>406</v>
      </c>
      <c r="U172" s="76">
        <v>0</v>
      </c>
      <c r="V172" s="72"/>
      <c r="W172" s="73"/>
      <c r="X172" s="73"/>
      <c r="Y172" s="74"/>
      <c r="Z172" s="73"/>
      <c r="AA172" s="75"/>
      <c r="AB172" s="72"/>
      <c r="AC172" s="73"/>
      <c r="AD172" s="73"/>
      <c r="AE172" s="74"/>
      <c r="AF172" s="73"/>
      <c r="AG172" s="75"/>
    </row>
    <row r="173" spans="2:33" ht="15.75" hidden="1" customHeight="1" x14ac:dyDescent="0.2">
      <c r="B173" s="61" t="str">
        <f t="shared" si="5"/>
        <v>PR14SESWSW_E1</v>
      </c>
      <c r="C173" s="62" t="s">
        <v>391</v>
      </c>
      <c r="D173" s="63" t="s">
        <v>30</v>
      </c>
      <c r="E173" s="64"/>
      <c r="F173" s="65"/>
      <c r="G173" s="65"/>
      <c r="H173" s="65"/>
      <c r="I173" s="65"/>
      <c r="J173" s="65"/>
      <c r="K173" s="65"/>
      <c r="L173" s="65"/>
      <c r="M173" s="66">
        <f t="shared" si="6"/>
        <v>0</v>
      </c>
      <c r="N173" s="77" t="s">
        <v>190</v>
      </c>
      <c r="O173" s="70" t="s">
        <v>407</v>
      </c>
      <c r="P173" s="69" t="s">
        <v>33</v>
      </c>
      <c r="Q173" s="70" t="s">
        <v>34</v>
      </c>
      <c r="R173" s="69"/>
      <c r="S173" s="70" t="s">
        <v>35</v>
      </c>
      <c r="T173" s="70" t="s">
        <v>36</v>
      </c>
      <c r="U173" s="71">
        <v>2</v>
      </c>
      <c r="V173" s="72"/>
      <c r="W173" s="73"/>
      <c r="X173" s="73"/>
      <c r="Y173" s="74"/>
      <c r="Z173" s="73"/>
      <c r="AA173" s="75"/>
      <c r="AB173" s="72"/>
      <c r="AC173" s="73"/>
      <c r="AD173" s="73"/>
      <c r="AE173" s="74"/>
      <c r="AF173" s="73"/>
      <c r="AG173" s="75"/>
    </row>
    <row r="174" spans="2:33" ht="15.75" hidden="1" customHeight="1" x14ac:dyDescent="0.2">
      <c r="B174" s="61" t="str">
        <f t="shared" si="5"/>
        <v>PR14SESWSW_E2</v>
      </c>
      <c r="C174" s="62" t="s">
        <v>391</v>
      </c>
      <c r="D174" s="63" t="s">
        <v>30</v>
      </c>
      <c r="E174" s="64"/>
      <c r="F174" s="65"/>
      <c r="G174" s="65"/>
      <c r="H174" s="65"/>
      <c r="I174" s="65"/>
      <c r="J174" s="65"/>
      <c r="K174" s="65"/>
      <c r="L174" s="65"/>
      <c r="M174" s="66">
        <f t="shared" si="6"/>
        <v>0</v>
      </c>
      <c r="N174" s="77" t="s">
        <v>251</v>
      </c>
      <c r="O174" s="70" t="s">
        <v>408</v>
      </c>
      <c r="P174" s="69" t="s">
        <v>39</v>
      </c>
      <c r="Q174" s="70" t="s">
        <v>34</v>
      </c>
      <c r="R174" s="69"/>
      <c r="S174" s="70" t="s">
        <v>35</v>
      </c>
      <c r="T174" s="70" t="s">
        <v>212</v>
      </c>
      <c r="U174" s="71">
        <v>1</v>
      </c>
      <c r="V174" s="72"/>
      <c r="W174" s="73"/>
      <c r="X174" s="73"/>
      <c r="Y174" s="74"/>
      <c r="Z174" s="73"/>
      <c r="AA174" s="75"/>
      <c r="AB174" s="72"/>
      <c r="AC174" s="73"/>
      <c r="AD174" s="73"/>
      <c r="AE174" s="74"/>
      <c r="AF174" s="73"/>
      <c r="AG174" s="75"/>
    </row>
    <row r="175" spans="2:33" ht="15.75" hidden="1" customHeight="1" x14ac:dyDescent="0.2">
      <c r="B175" s="61" t="str">
        <f t="shared" si="5"/>
        <v>PR14SESWSW_E3</v>
      </c>
      <c r="C175" s="62" t="s">
        <v>391</v>
      </c>
      <c r="D175" s="63" t="s">
        <v>30</v>
      </c>
      <c r="E175" s="64"/>
      <c r="F175" s="65"/>
      <c r="G175" s="65"/>
      <c r="H175" s="65"/>
      <c r="I175" s="65"/>
      <c r="J175" s="65"/>
      <c r="K175" s="65"/>
      <c r="L175" s="65"/>
      <c r="M175" s="66">
        <f t="shared" si="6"/>
        <v>0</v>
      </c>
      <c r="N175" s="77" t="s">
        <v>409</v>
      </c>
      <c r="O175" s="70" t="s">
        <v>410</v>
      </c>
      <c r="P175" s="69" t="s">
        <v>47</v>
      </c>
      <c r="Q175" s="70"/>
      <c r="R175" s="69"/>
      <c r="S175" s="70" t="s">
        <v>35</v>
      </c>
      <c r="T175" s="70" t="s">
        <v>411</v>
      </c>
      <c r="U175" s="76">
        <v>0</v>
      </c>
      <c r="V175" s="72"/>
      <c r="W175" s="73"/>
      <c r="X175" s="73"/>
      <c r="Y175" s="74"/>
      <c r="Z175" s="73"/>
      <c r="AA175" s="75"/>
      <c r="AB175" s="72"/>
      <c r="AC175" s="73"/>
      <c r="AD175" s="73"/>
      <c r="AE175" s="74"/>
      <c r="AF175" s="73"/>
      <c r="AG175" s="75"/>
    </row>
    <row r="176" spans="2:33" ht="15.75" hidden="1" customHeight="1" x14ac:dyDescent="0.2">
      <c r="B176" s="61" t="str">
        <f t="shared" si="5"/>
        <v>PR14SESWSW_E4</v>
      </c>
      <c r="C176" s="62" t="s">
        <v>391</v>
      </c>
      <c r="D176" s="63" t="s">
        <v>30</v>
      </c>
      <c r="E176" s="64"/>
      <c r="F176" s="65"/>
      <c r="G176" s="65"/>
      <c r="H176" s="65"/>
      <c r="I176" s="65"/>
      <c r="J176" s="65"/>
      <c r="K176" s="65"/>
      <c r="L176" s="65"/>
      <c r="M176" s="66">
        <f t="shared" si="6"/>
        <v>0</v>
      </c>
      <c r="N176" s="77" t="s">
        <v>412</v>
      </c>
      <c r="O176" s="70" t="s">
        <v>413</v>
      </c>
      <c r="P176" s="69" t="s">
        <v>47</v>
      </c>
      <c r="Q176" s="70"/>
      <c r="R176" s="69"/>
      <c r="S176" s="70" t="s">
        <v>35</v>
      </c>
      <c r="T176" s="70" t="s">
        <v>414</v>
      </c>
      <c r="U176" s="76">
        <v>0</v>
      </c>
      <c r="V176" s="72"/>
      <c r="W176" s="73"/>
      <c r="X176" s="73"/>
      <c r="Y176" s="74"/>
      <c r="Z176" s="73"/>
      <c r="AA176" s="75"/>
      <c r="AB176" s="72"/>
      <c r="AC176" s="73"/>
      <c r="AD176" s="73"/>
      <c r="AE176" s="74"/>
      <c r="AF176" s="73"/>
      <c r="AG176" s="75"/>
    </row>
    <row r="177" spans="2:33" ht="15.75" hidden="1" customHeight="1" x14ac:dyDescent="0.2">
      <c r="B177" s="61" t="str">
        <f t="shared" si="5"/>
        <v>PR14SESWSW_E5</v>
      </c>
      <c r="C177" s="62" t="s">
        <v>391</v>
      </c>
      <c r="D177" s="63" t="s">
        <v>30</v>
      </c>
      <c r="E177" s="64"/>
      <c r="F177" s="65"/>
      <c r="G177" s="65"/>
      <c r="H177" s="65"/>
      <c r="I177" s="65"/>
      <c r="J177" s="65"/>
      <c r="K177" s="65"/>
      <c r="L177" s="65"/>
      <c r="M177" s="66">
        <f t="shared" si="6"/>
        <v>0</v>
      </c>
      <c r="N177" s="77" t="s">
        <v>415</v>
      </c>
      <c r="O177" s="70" t="s">
        <v>416</v>
      </c>
      <c r="P177" s="69" t="s">
        <v>47</v>
      </c>
      <c r="Q177" s="70"/>
      <c r="R177" s="69"/>
      <c r="S177" s="70" t="s">
        <v>35</v>
      </c>
      <c r="T177" s="70" t="s">
        <v>417</v>
      </c>
      <c r="U177" s="71">
        <v>1</v>
      </c>
      <c r="V177" s="72"/>
      <c r="W177" s="73"/>
      <c r="X177" s="73"/>
      <c r="Y177" s="74"/>
      <c r="Z177" s="73"/>
      <c r="AA177" s="75"/>
      <c r="AB177" s="72"/>
      <c r="AC177" s="73"/>
      <c r="AD177" s="73"/>
      <c r="AE177" s="74"/>
      <c r="AF177" s="73"/>
      <c r="AG177" s="75"/>
    </row>
    <row r="178" spans="2:33" ht="15.75" hidden="1" customHeight="1" x14ac:dyDescent="0.2">
      <c r="B178" s="61" t="str">
        <f t="shared" si="5"/>
        <v>PR14SESWSW_E6</v>
      </c>
      <c r="C178" s="62" t="s">
        <v>391</v>
      </c>
      <c r="D178" s="63" t="s">
        <v>30</v>
      </c>
      <c r="E178" s="64"/>
      <c r="F178" s="65"/>
      <c r="G178" s="65"/>
      <c r="H178" s="65"/>
      <c r="I178" s="65"/>
      <c r="J178" s="65"/>
      <c r="K178" s="65"/>
      <c r="L178" s="65"/>
      <c r="M178" s="66">
        <f t="shared" si="6"/>
        <v>0</v>
      </c>
      <c r="N178" s="77" t="s">
        <v>418</v>
      </c>
      <c r="O178" s="70" t="s">
        <v>419</v>
      </c>
      <c r="P178" s="69" t="s">
        <v>47</v>
      </c>
      <c r="Q178" s="70"/>
      <c r="R178" s="69"/>
      <c r="S178" s="70" t="s">
        <v>35</v>
      </c>
      <c r="T178" s="70" t="s">
        <v>420</v>
      </c>
      <c r="U178" s="76">
        <v>0</v>
      </c>
      <c r="V178" s="72"/>
      <c r="W178" s="73"/>
      <c r="X178" s="73"/>
      <c r="Y178" s="74"/>
      <c r="Z178" s="73"/>
      <c r="AA178" s="75"/>
      <c r="AB178" s="72"/>
      <c r="AC178" s="73"/>
      <c r="AD178" s="73"/>
      <c r="AE178" s="74"/>
      <c r="AF178" s="73"/>
      <c r="AG178" s="75"/>
    </row>
    <row r="179" spans="2:33" ht="15.75" hidden="1" customHeight="1" x14ac:dyDescent="0.2">
      <c r="B179" s="61" t="str">
        <f t="shared" si="5"/>
        <v>PR14SESHHR_B1</v>
      </c>
      <c r="C179" s="62" t="s">
        <v>391</v>
      </c>
      <c r="D179" s="63" t="s">
        <v>67</v>
      </c>
      <c r="E179" s="64"/>
      <c r="F179" s="65"/>
      <c r="G179" s="65"/>
      <c r="H179" s="65"/>
      <c r="I179" s="65"/>
      <c r="J179" s="65"/>
      <c r="K179" s="65"/>
      <c r="L179" s="65"/>
      <c r="M179" s="66">
        <f t="shared" si="6"/>
        <v>0</v>
      </c>
      <c r="N179" s="77" t="s">
        <v>180</v>
      </c>
      <c r="O179" s="70" t="s">
        <v>421</v>
      </c>
      <c r="P179" s="69" t="s">
        <v>47</v>
      </c>
      <c r="Q179" s="70"/>
      <c r="R179" s="69"/>
      <c r="S179" s="70" t="s">
        <v>35</v>
      </c>
      <c r="T179" s="70" t="s">
        <v>422</v>
      </c>
      <c r="U179" s="76">
        <v>0</v>
      </c>
      <c r="V179" s="72"/>
      <c r="W179" s="73"/>
      <c r="X179" s="73"/>
      <c r="Y179" s="74"/>
      <c r="Z179" s="73"/>
      <c r="AA179" s="75"/>
      <c r="AB179" s="72"/>
      <c r="AC179" s="73"/>
      <c r="AD179" s="73"/>
      <c r="AE179" s="74"/>
      <c r="AF179" s="73"/>
      <c r="AG179" s="75"/>
    </row>
    <row r="180" spans="2:33" ht="15.75" hidden="1" customHeight="1" x14ac:dyDescent="0.2">
      <c r="B180" s="61" t="str">
        <f t="shared" si="5"/>
        <v>PR14SESHHR_B2</v>
      </c>
      <c r="C180" s="62" t="s">
        <v>391</v>
      </c>
      <c r="D180" s="63" t="s">
        <v>67</v>
      </c>
      <c r="E180" s="64"/>
      <c r="F180" s="65"/>
      <c r="G180" s="65"/>
      <c r="H180" s="65"/>
      <c r="I180" s="65"/>
      <c r="J180" s="65"/>
      <c r="K180" s="65"/>
      <c r="L180" s="65"/>
      <c r="M180" s="66">
        <f t="shared" si="6"/>
        <v>0</v>
      </c>
      <c r="N180" s="77" t="s">
        <v>237</v>
      </c>
      <c r="O180" s="70" t="s">
        <v>423</v>
      </c>
      <c r="P180" s="69" t="s">
        <v>47</v>
      </c>
      <c r="Q180" s="70"/>
      <c r="R180" s="69"/>
      <c r="S180" s="70" t="s">
        <v>51</v>
      </c>
      <c r="T180" s="70" t="s">
        <v>424</v>
      </c>
      <c r="U180" s="71">
        <v>2</v>
      </c>
      <c r="V180" s="72"/>
      <c r="W180" s="73"/>
      <c r="X180" s="73"/>
      <c r="Y180" s="74"/>
      <c r="Z180" s="73"/>
      <c r="AA180" s="75"/>
      <c r="AB180" s="72"/>
      <c r="AC180" s="73"/>
      <c r="AD180" s="73"/>
      <c r="AE180" s="74"/>
      <c r="AF180" s="73"/>
      <c r="AG180" s="75"/>
    </row>
    <row r="181" spans="2:33" ht="15.75" hidden="1" customHeight="1" x14ac:dyDescent="0.2">
      <c r="B181" s="61" t="str">
        <f t="shared" si="5"/>
        <v>PR14SESHHR_B3</v>
      </c>
      <c r="C181" s="62" t="s">
        <v>391</v>
      </c>
      <c r="D181" s="63" t="s">
        <v>67</v>
      </c>
      <c r="E181" s="64"/>
      <c r="F181" s="65"/>
      <c r="G181" s="65"/>
      <c r="H181" s="65"/>
      <c r="I181" s="65"/>
      <c r="J181" s="65"/>
      <c r="K181" s="65"/>
      <c r="L181" s="65"/>
      <c r="M181" s="66">
        <f t="shared" si="6"/>
        <v>0</v>
      </c>
      <c r="N181" s="77" t="s">
        <v>240</v>
      </c>
      <c r="O181" s="70" t="s">
        <v>425</v>
      </c>
      <c r="P181" s="69" t="s">
        <v>47</v>
      </c>
      <c r="Q181" s="70"/>
      <c r="R181" s="69"/>
      <c r="S181" s="70" t="s">
        <v>51</v>
      </c>
      <c r="T181" s="70" t="s">
        <v>111</v>
      </c>
      <c r="U181" s="76">
        <v>0</v>
      </c>
      <c r="V181" s="72"/>
      <c r="W181" s="73"/>
      <c r="X181" s="73"/>
      <c r="Y181" s="74"/>
      <c r="Z181" s="73"/>
      <c r="AA181" s="75"/>
      <c r="AB181" s="72"/>
      <c r="AC181" s="73"/>
      <c r="AD181" s="73"/>
      <c r="AE181" s="74"/>
      <c r="AF181" s="73"/>
      <c r="AG181" s="75"/>
    </row>
    <row r="182" spans="2:33" ht="15.75" hidden="1" customHeight="1" x14ac:dyDescent="0.2">
      <c r="B182" s="61" t="str">
        <f t="shared" si="5"/>
        <v>PR14SESHHR_D1</v>
      </c>
      <c r="C182" s="62" t="s">
        <v>391</v>
      </c>
      <c r="D182" s="63" t="s">
        <v>67</v>
      </c>
      <c r="E182" s="64"/>
      <c r="F182" s="65"/>
      <c r="G182" s="65"/>
      <c r="H182" s="65"/>
      <c r="I182" s="65"/>
      <c r="J182" s="65"/>
      <c r="K182" s="65"/>
      <c r="L182" s="65"/>
      <c r="M182" s="66">
        <f t="shared" si="6"/>
        <v>0</v>
      </c>
      <c r="N182" s="77" t="s">
        <v>188</v>
      </c>
      <c r="O182" s="70" t="s">
        <v>426</v>
      </c>
      <c r="P182" s="69" t="s">
        <v>47</v>
      </c>
      <c r="Q182" s="70"/>
      <c r="R182" s="69"/>
      <c r="S182" s="70" t="s">
        <v>51</v>
      </c>
      <c r="T182" s="70" t="s">
        <v>111</v>
      </c>
      <c r="U182" s="71">
        <v>1</v>
      </c>
      <c r="V182" s="72"/>
      <c r="W182" s="73"/>
      <c r="X182" s="73"/>
      <c r="Y182" s="74"/>
      <c r="Z182" s="73"/>
      <c r="AA182" s="75"/>
      <c r="AB182" s="72"/>
      <c r="AC182" s="73"/>
      <c r="AD182" s="73"/>
      <c r="AE182" s="74"/>
      <c r="AF182" s="73"/>
      <c r="AG182" s="75"/>
    </row>
    <row r="183" spans="2:33" ht="15.75" hidden="1" customHeight="1" x14ac:dyDescent="0.2">
      <c r="B183" s="61" t="str">
        <f t="shared" si="5"/>
        <v>PR14SESHHR_D2</v>
      </c>
      <c r="C183" s="62" t="s">
        <v>391</v>
      </c>
      <c r="D183" s="63" t="s">
        <v>67</v>
      </c>
      <c r="E183" s="64"/>
      <c r="F183" s="65"/>
      <c r="G183" s="65"/>
      <c r="H183" s="65"/>
      <c r="I183" s="65"/>
      <c r="J183" s="65"/>
      <c r="K183" s="65"/>
      <c r="L183" s="65"/>
      <c r="M183" s="66">
        <f t="shared" si="6"/>
        <v>0</v>
      </c>
      <c r="N183" s="77" t="s">
        <v>354</v>
      </c>
      <c r="O183" s="70" t="s">
        <v>427</v>
      </c>
      <c r="P183" s="69" t="s">
        <v>33</v>
      </c>
      <c r="Q183" s="70" t="s">
        <v>34</v>
      </c>
      <c r="R183" s="69"/>
      <c r="S183" s="70" t="s">
        <v>70</v>
      </c>
      <c r="T183" s="70" t="s">
        <v>71</v>
      </c>
      <c r="U183" s="71">
        <v>1</v>
      </c>
      <c r="V183" s="72"/>
      <c r="W183" s="73"/>
      <c r="X183" s="73"/>
      <c r="Y183" s="74"/>
      <c r="Z183" s="73"/>
      <c r="AA183" s="75"/>
      <c r="AB183" s="72"/>
      <c r="AC183" s="73"/>
      <c r="AD183" s="73"/>
      <c r="AE183" s="74"/>
      <c r="AF183" s="73"/>
      <c r="AG183" s="75"/>
    </row>
    <row r="184" spans="2:33" ht="15.75" hidden="1" customHeight="1" x14ac:dyDescent="0.2">
      <c r="B184" s="61" t="str">
        <f t="shared" si="5"/>
        <v>PR14SESHHR_D3</v>
      </c>
      <c r="C184" s="62" t="s">
        <v>391</v>
      </c>
      <c r="D184" s="63" t="s">
        <v>67</v>
      </c>
      <c r="E184" s="64"/>
      <c r="F184" s="65"/>
      <c r="G184" s="65"/>
      <c r="H184" s="65"/>
      <c r="I184" s="65"/>
      <c r="J184" s="65"/>
      <c r="K184" s="65"/>
      <c r="L184" s="65"/>
      <c r="M184" s="66">
        <f t="shared" si="6"/>
        <v>0</v>
      </c>
      <c r="N184" s="77" t="s">
        <v>357</v>
      </c>
      <c r="O184" s="70" t="s">
        <v>428</v>
      </c>
      <c r="P184" s="69" t="s">
        <v>47</v>
      </c>
      <c r="Q184" s="70"/>
      <c r="R184" s="69"/>
      <c r="S184" s="70" t="s">
        <v>35</v>
      </c>
      <c r="T184" s="70" t="s">
        <v>429</v>
      </c>
      <c r="U184" s="71">
        <v>1</v>
      </c>
      <c r="V184" s="72"/>
      <c r="W184" s="73"/>
      <c r="X184" s="73"/>
      <c r="Y184" s="74"/>
      <c r="Z184" s="73"/>
      <c r="AA184" s="75"/>
      <c r="AB184" s="72"/>
      <c r="AC184" s="73"/>
      <c r="AD184" s="73"/>
      <c r="AE184" s="74"/>
      <c r="AF184" s="73"/>
      <c r="AG184" s="75"/>
    </row>
    <row r="185" spans="2:33" ht="15.75" hidden="1" customHeight="1" x14ac:dyDescent="0.2">
      <c r="B185" s="61" t="str">
        <f t="shared" si="5"/>
        <v>PR14SEWWSW_A1</v>
      </c>
      <c r="C185" s="62" t="s">
        <v>430</v>
      </c>
      <c r="D185" s="63" t="s">
        <v>30</v>
      </c>
      <c r="E185" s="64"/>
      <c r="F185" s="65"/>
      <c r="G185" s="65"/>
      <c r="H185" s="65"/>
      <c r="I185" s="65"/>
      <c r="J185" s="65"/>
      <c r="K185" s="65"/>
      <c r="L185" s="65"/>
      <c r="M185" s="66">
        <f t="shared" si="6"/>
        <v>0</v>
      </c>
      <c r="N185" s="77" t="s">
        <v>172</v>
      </c>
      <c r="O185" s="70" t="s">
        <v>431</v>
      </c>
      <c r="P185" s="69" t="s">
        <v>33</v>
      </c>
      <c r="Q185" s="70" t="s">
        <v>34</v>
      </c>
      <c r="R185" s="69"/>
      <c r="S185" s="70" t="s">
        <v>70</v>
      </c>
      <c r="T185" s="70" t="s">
        <v>432</v>
      </c>
      <c r="U185" s="71">
        <v>1</v>
      </c>
      <c r="V185" s="72"/>
      <c r="W185" s="73"/>
      <c r="X185" s="73"/>
      <c r="Y185" s="74"/>
      <c r="Z185" s="73"/>
      <c r="AA185" s="75"/>
      <c r="AB185" s="72"/>
      <c r="AC185" s="73"/>
      <c r="AD185" s="73"/>
      <c r="AE185" s="74"/>
      <c r="AF185" s="73"/>
      <c r="AG185" s="75"/>
    </row>
    <row r="186" spans="2:33" ht="15.75" hidden="1" customHeight="1" x14ac:dyDescent="0.2">
      <c r="B186" s="61" t="str">
        <f t="shared" si="5"/>
        <v>PR14SEWWSW_B1</v>
      </c>
      <c r="C186" s="62" t="s">
        <v>430</v>
      </c>
      <c r="D186" s="63" t="s">
        <v>30</v>
      </c>
      <c r="E186" s="64"/>
      <c r="F186" s="65"/>
      <c r="G186" s="65"/>
      <c r="H186" s="65"/>
      <c r="I186" s="65"/>
      <c r="J186" s="65"/>
      <c r="K186" s="65"/>
      <c r="L186" s="65"/>
      <c r="M186" s="66">
        <f t="shared" si="6"/>
        <v>0</v>
      </c>
      <c r="N186" s="77" t="s">
        <v>180</v>
      </c>
      <c r="O186" s="70" t="s">
        <v>433</v>
      </c>
      <c r="P186" s="69" t="s">
        <v>33</v>
      </c>
      <c r="Q186" s="70" t="s">
        <v>34</v>
      </c>
      <c r="R186" s="69"/>
      <c r="S186" s="70" t="s">
        <v>70</v>
      </c>
      <c r="T186" s="70" t="s">
        <v>432</v>
      </c>
      <c r="U186" s="71">
        <v>1</v>
      </c>
      <c r="V186" s="72"/>
      <c r="W186" s="73"/>
      <c r="X186" s="73"/>
      <c r="Y186" s="74"/>
      <c r="Z186" s="73"/>
      <c r="AA186" s="75"/>
      <c r="AB186" s="72"/>
      <c r="AC186" s="73"/>
      <c r="AD186" s="73"/>
      <c r="AE186" s="74"/>
      <c r="AF186" s="73"/>
      <c r="AG186" s="75"/>
    </row>
    <row r="187" spans="2:33" ht="15.75" hidden="1" customHeight="1" x14ac:dyDescent="0.2">
      <c r="B187" s="61" t="str">
        <f t="shared" si="5"/>
        <v>PR14SEWWSW_C1</v>
      </c>
      <c r="C187" s="62" t="s">
        <v>430</v>
      </c>
      <c r="D187" s="63" t="s">
        <v>30</v>
      </c>
      <c r="E187" s="64"/>
      <c r="F187" s="65"/>
      <c r="G187" s="65"/>
      <c r="H187" s="65"/>
      <c r="I187" s="65"/>
      <c r="J187" s="65"/>
      <c r="K187" s="65"/>
      <c r="L187" s="65"/>
      <c r="M187" s="66">
        <f t="shared" si="6"/>
        <v>0</v>
      </c>
      <c r="N187" s="77" t="s">
        <v>183</v>
      </c>
      <c r="O187" s="70" t="s">
        <v>434</v>
      </c>
      <c r="P187" s="69" t="s">
        <v>33</v>
      </c>
      <c r="Q187" s="70" t="s">
        <v>34</v>
      </c>
      <c r="R187" s="69"/>
      <c r="S187" s="70" t="s">
        <v>70</v>
      </c>
      <c r="T187" s="70" t="s">
        <v>432</v>
      </c>
      <c r="U187" s="71">
        <v>1</v>
      </c>
      <c r="V187" s="72"/>
      <c r="W187" s="73"/>
      <c r="X187" s="73"/>
      <c r="Y187" s="74"/>
      <c r="Z187" s="73"/>
      <c r="AA187" s="75"/>
      <c r="AB187" s="72"/>
      <c r="AC187" s="73"/>
      <c r="AD187" s="73"/>
      <c r="AE187" s="74"/>
      <c r="AF187" s="73"/>
      <c r="AG187" s="75"/>
    </row>
    <row r="188" spans="2:33" ht="15.75" hidden="1" customHeight="1" x14ac:dyDescent="0.2">
      <c r="B188" s="61" t="str">
        <f t="shared" si="5"/>
        <v>PR14SEWWSW_C2</v>
      </c>
      <c r="C188" s="62" t="s">
        <v>430</v>
      </c>
      <c r="D188" s="63" t="s">
        <v>30</v>
      </c>
      <c r="E188" s="64"/>
      <c r="F188" s="65"/>
      <c r="G188" s="65"/>
      <c r="H188" s="65"/>
      <c r="I188" s="65"/>
      <c r="J188" s="65"/>
      <c r="K188" s="65"/>
      <c r="L188" s="65"/>
      <c r="M188" s="66">
        <f t="shared" si="6"/>
        <v>0</v>
      </c>
      <c r="N188" s="77" t="s">
        <v>185</v>
      </c>
      <c r="O188" s="70" t="s">
        <v>435</v>
      </c>
      <c r="P188" s="69" t="s">
        <v>33</v>
      </c>
      <c r="Q188" s="70" t="s">
        <v>34</v>
      </c>
      <c r="R188" s="69"/>
      <c r="S188" s="70" t="s">
        <v>35</v>
      </c>
      <c r="T188" s="70" t="s">
        <v>36</v>
      </c>
      <c r="U188" s="71">
        <v>1</v>
      </c>
      <c r="V188" s="72"/>
      <c r="W188" s="73"/>
      <c r="X188" s="73"/>
      <c r="Y188" s="74"/>
      <c r="Z188" s="73"/>
      <c r="AA188" s="75"/>
      <c r="AB188" s="72"/>
      <c r="AC188" s="73"/>
      <c r="AD188" s="73"/>
      <c r="AE188" s="74"/>
      <c r="AF188" s="73"/>
      <c r="AG188" s="75"/>
    </row>
    <row r="189" spans="2:33" ht="15.75" hidden="1" customHeight="1" x14ac:dyDescent="0.2">
      <c r="B189" s="61" t="str">
        <f t="shared" si="5"/>
        <v>PR14SEWWSW_D1</v>
      </c>
      <c r="C189" s="62" t="s">
        <v>430</v>
      </c>
      <c r="D189" s="63" t="s">
        <v>30</v>
      </c>
      <c r="E189" s="64"/>
      <c r="F189" s="65"/>
      <c r="G189" s="65"/>
      <c r="H189" s="65"/>
      <c r="I189" s="65"/>
      <c r="J189" s="65"/>
      <c r="K189" s="65"/>
      <c r="L189" s="65"/>
      <c r="M189" s="66">
        <f t="shared" si="6"/>
        <v>0</v>
      </c>
      <c r="N189" s="77" t="s">
        <v>188</v>
      </c>
      <c r="O189" s="70" t="s">
        <v>436</v>
      </c>
      <c r="P189" s="69" t="s">
        <v>33</v>
      </c>
      <c r="Q189" s="70" t="s">
        <v>34</v>
      </c>
      <c r="R189" s="69"/>
      <c r="S189" s="70" t="s">
        <v>70</v>
      </c>
      <c r="T189" s="70" t="s">
        <v>432</v>
      </c>
      <c r="U189" s="71">
        <v>1</v>
      </c>
      <c r="V189" s="72"/>
      <c r="W189" s="73"/>
      <c r="X189" s="73"/>
      <c r="Y189" s="74"/>
      <c r="Z189" s="73"/>
      <c r="AA189" s="75"/>
      <c r="AB189" s="72"/>
      <c r="AC189" s="73"/>
      <c r="AD189" s="73"/>
      <c r="AE189" s="74"/>
      <c r="AF189" s="73"/>
      <c r="AG189" s="75"/>
    </row>
    <row r="190" spans="2:33" ht="15.75" hidden="1" customHeight="1" x14ac:dyDescent="0.2">
      <c r="B190" s="61" t="str">
        <f t="shared" si="5"/>
        <v>PR14SEWWSW_D2</v>
      </c>
      <c r="C190" s="62" t="s">
        <v>430</v>
      </c>
      <c r="D190" s="63" t="s">
        <v>30</v>
      </c>
      <c r="E190" s="64"/>
      <c r="F190" s="65"/>
      <c r="G190" s="65"/>
      <c r="H190" s="65"/>
      <c r="I190" s="65"/>
      <c r="J190" s="65"/>
      <c r="K190" s="65"/>
      <c r="L190" s="65"/>
      <c r="M190" s="66">
        <f t="shared" si="6"/>
        <v>0</v>
      </c>
      <c r="N190" s="77" t="s">
        <v>354</v>
      </c>
      <c r="O190" s="70" t="s">
        <v>437</v>
      </c>
      <c r="P190" s="69" t="s">
        <v>33</v>
      </c>
      <c r="Q190" s="70" t="s">
        <v>34</v>
      </c>
      <c r="R190" s="69"/>
      <c r="S190" s="70" t="s">
        <v>70</v>
      </c>
      <c r="T190" s="70" t="s">
        <v>71</v>
      </c>
      <c r="U190" s="71">
        <v>1</v>
      </c>
      <c r="V190" s="72"/>
      <c r="W190" s="73"/>
      <c r="X190" s="73"/>
      <c r="Y190" s="74"/>
      <c r="Z190" s="73"/>
      <c r="AA190" s="75"/>
      <c r="AB190" s="72"/>
      <c r="AC190" s="73"/>
      <c r="AD190" s="73"/>
      <c r="AE190" s="74"/>
      <c r="AF190" s="73"/>
      <c r="AG190" s="75"/>
    </row>
    <row r="191" spans="2:33" ht="15.75" hidden="1" customHeight="1" x14ac:dyDescent="0.2">
      <c r="B191" s="61" t="str">
        <f t="shared" si="5"/>
        <v>PR14SEWWSW_E1</v>
      </c>
      <c r="C191" s="62" t="s">
        <v>430</v>
      </c>
      <c r="D191" s="63" t="s">
        <v>30</v>
      </c>
      <c r="E191" s="64"/>
      <c r="F191" s="65"/>
      <c r="G191" s="65"/>
      <c r="H191" s="65"/>
      <c r="I191" s="65"/>
      <c r="J191" s="65"/>
      <c r="K191" s="65"/>
      <c r="L191" s="65"/>
      <c r="M191" s="66">
        <f t="shared" si="6"/>
        <v>0</v>
      </c>
      <c r="N191" s="77" t="s">
        <v>190</v>
      </c>
      <c r="O191" s="70" t="s">
        <v>438</v>
      </c>
      <c r="P191" s="69" t="s">
        <v>47</v>
      </c>
      <c r="Q191" s="70"/>
      <c r="R191" s="69"/>
      <c r="S191" s="70" t="s">
        <v>51</v>
      </c>
      <c r="T191" s="70" t="s">
        <v>111</v>
      </c>
      <c r="U191" s="76">
        <v>0</v>
      </c>
      <c r="V191" s="72"/>
      <c r="W191" s="73"/>
      <c r="X191" s="73"/>
      <c r="Y191" s="74"/>
      <c r="Z191" s="73"/>
      <c r="AA191" s="75"/>
      <c r="AB191" s="72"/>
      <c r="AC191" s="73"/>
      <c r="AD191" s="73"/>
      <c r="AE191" s="74"/>
      <c r="AF191" s="73"/>
      <c r="AG191" s="75"/>
    </row>
    <row r="192" spans="2:33" ht="15.75" hidden="1" customHeight="1" x14ac:dyDescent="0.2">
      <c r="B192" s="61" t="str">
        <f t="shared" si="5"/>
        <v>PR14SEWWSW_F1</v>
      </c>
      <c r="C192" s="62" t="s">
        <v>430</v>
      </c>
      <c r="D192" s="63" t="s">
        <v>30</v>
      </c>
      <c r="E192" s="64"/>
      <c r="F192" s="65"/>
      <c r="G192" s="65"/>
      <c r="H192" s="65"/>
      <c r="I192" s="65"/>
      <c r="J192" s="65"/>
      <c r="K192" s="65"/>
      <c r="L192" s="65"/>
      <c r="M192" s="66">
        <f t="shared" si="6"/>
        <v>0</v>
      </c>
      <c r="N192" s="77" t="s">
        <v>193</v>
      </c>
      <c r="O192" s="70" t="s">
        <v>439</v>
      </c>
      <c r="P192" s="69" t="s">
        <v>33</v>
      </c>
      <c r="Q192" s="70" t="s">
        <v>34</v>
      </c>
      <c r="R192" s="69"/>
      <c r="S192" s="70" t="s">
        <v>70</v>
      </c>
      <c r="T192" s="70" t="s">
        <v>432</v>
      </c>
      <c r="U192" s="71">
        <v>1</v>
      </c>
      <c r="V192" s="72"/>
      <c r="W192" s="73"/>
      <c r="X192" s="73"/>
      <c r="Y192" s="74"/>
      <c r="Z192" s="73"/>
      <c r="AA192" s="75"/>
      <c r="AB192" s="72"/>
      <c r="AC192" s="73"/>
      <c r="AD192" s="73"/>
      <c r="AE192" s="74"/>
      <c r="AF192" s="73"/>
      <c r="AG192" s="75"/>
    </row>
    <row r="193" spans="2:33" ht="15.75" hidden="1" customHeight="1" x14ac:dyDescent="0.2">
      <c r="B193" s="61" t="str">
        <f t="shared" si="5"/>
        <v>PR14SEWWSW_F2</v>
      </c>
      <c r="C193" s="62" t="s">
        <v>430</v>
      </c>
      <c r="D193" s="63" t="s">
        <v>30</v>
      </c>
      <c r="E193" s="64"/>
      <c r="F193" s="65"/>
      <c r="G193" s="65"/>
      <c r="H193" s="65"/>
      <c r="I193" s="65"/>
      <c r="J193" s="65"/>
      <c r="K193" s="65"/>
      <c r="L193" s="65"/>
      <c r="M193" s="66">
        <f t="shared" si="6"/>
        <v>0</v>
      </c>
      <c r="N193" s="77" t="s">
        <v>440</v>
      </c>
      <c r="O193" s="70" t="s">
        <v>441</v>
      </c>
      <c r="P193" s="69" t="s">
        <v>33</v>
      </c>
      <c r="Q193" s="70" t="s">
        <v>176</v>
      </c>
      <c r="R193" s="69"/>
      <c r="S193" s="70" t="s">
        <v>35</v>
      </c>
      <c r="T193" s="70" t="s">
        <v>442</v>
      </c>
      <c r="U193" s="71">
        <v>0</v>
      </c>
      <c r="V193" s="72"/>
      <c r="W193" s="73"/>
      <c r="X193" s="73"/>
      <c r="Y193" s="74"/>
      <c r="Z193" s="73"/>
      <c r="AA193" s="75"/>
      <c r="AB193" s="72"/>
      <c r="AC193" s="73"/>
      <c r="AD193" s="73"/>
      <c r="AE193" s="74"/>
      <c r="AF193" s="73"/>
      <c r="AG193" s="75"/>
    </row>
    <row r="194" spans="2:33" ht="15.75" hidden="1" customHeight="1" x14ac:dyDescent="0.2">
      <c r="B194" s="61" t="str">
        <f t="shared" si="5"/>
        <v>PR14SEWWSW_G1</v>
      </c>
      <c r="C194" s="62" t="s">
        <v>430</v>
      </c>
      <c r="D194" s="63" t="s">
        <v>30</v>
      </c>
      <c r="E194" s="64"/>
      <c r="F194" s="65"/>
      <c r="G194" s="65"/>
      <c r="H194" s="65"/>
      <c r="I194" s="65"/>
      <c r="J194" s="65"/>
      <c r="K194" s="65"/>
      <c r="L194" s="65"/>
      <c r="M194" s="66">
        <f t="shared" si="6"/>
        <v>0</v>
      </c>
      <c r="N194" s="77" t="s">
        <v>195</v>
      </c>
      <c r="O194" s="70" t="s">
        <v>443</v>
      </c>
      <c r="P194" s="69" t="s">
        <v>33</v>
      </c>
      <c r="Q194" s="70" t="s">
        <v>34</v>
      </c>
      <c r="R194" s="69"/>
      <c r="S194" s="70" t="s">
        <v>70</v>
      </c>
      <c r="T194" s="70" t="s">
        <v>432</v>
      </c>
      <c r="U194" s="71">
        <v>1</v>
      </c>
      <c r="V194" s="72"/>
      <c r="W194" s="73"/>
      <c r="X194" s="73"/>
      <c r="Y194" s="74"/>
      <c r="Z194" s="73"/>
      <c r="AA194" s="75"/>
      <c r="AB194" s="72"/>
      <c r="AC194" s="73"/>
      <c r="AD194" s="73"/>
      <c r="AE194" s="74"/>
      <c r="AF194" s="73"/>
      <c r="AG194" s="75"/>
    </row>
    <row r="195" spans="2:33" ht="15.75" hidden="1" customHeight="1" x14ac:dyDescent="0.2">
      <c r="B195" s="61" t="str">
        <f t="shared" si="5"/>
        <v>PR14SEWWSW_G2</v>
      </c>
      <c r="C195" s="62" t="s">
        <v>430</v>
      </c>
      <c r="D195" s="63" t="s">
        <v>30</v>
      </c>
      <c r="E195" s="64"/>
      <c r="F195" s="65"/>
      <c r="G195" s="65"/>
      <c r="H195" s="65"/>
      <c r="I195" s="65"/>
      <c r="J195" s="65"/>
      <c r="K195" s="65"/>
      <c r="L195" s="65"/>
      <c r="M195" s="66">
        <f t="shared" si="6"/>
        <v>0</v>
      </c>
      <c r="N195" s="77" t="s">
        <v>210</v>
      </c>
      <c r="O195" s="70" t="s">
        <v>444</v>
      </c>
      <c r="P195" s="69" t="s">
        <v>33</v>
      </c>
      <c r="Q195" s="70" t="s">
        <v>34</v>
      </c>
      <c r="R195" s="69"/>
      <c r="S195" s="70" t="s">
        <v>76</v>
      </c>
      <c r="T195" s="70" t="s">
        <v>77</v>
      </c>
      <c r="U195" s="71">
        <v>1</v>
      </c>
      <c r="V195" s="72"/>
      <c r="W195" s="73"/>
      <c r="X195" s="73"/>
      <c r="Y195" s="74"/>
      <c r="Z195" s="73"/>
      <c r="AA195" s="75"/>
      <c r="AB195" s="72"/>
      <c r="AC195" s="73"/>
      <c r="AD195" s="73"/>
      <c r="AE195" s="74"/>
      <c r="AF195" s="73"/>
      <c r="AG195" s="75"/>
    </row>
    <row r="196" spans="2:33" ht="15.75" hidden="1" customHeight="1" x14ac:dyDescent="0.2">
      <c r="B196" s="61" t="str">
        <f t="shared" si="5"/>
        <v>PR14SEWWSW_H1</v>
      </c>
      <c r="C196" s="62" t="s">
        <v>430</v>
      </c>
      <c r="D196" s="63" t="s">
        <v>30</v>
      </c>
      <c r="E196" s="64"/>
      <c r="F196" s="65"/>
      <c r="G196" s="65"/>
      <c r="H196" s="65"/>
      <c r="I196" s="65"/>
      <c r="J196" s="65"/>
      <c r="K196" s="65"/>
      <c r="L196" s="65"/>
      <c r="M196" s="66">
        <f t="shared" si="6"/>
        <v>0</v>
      </c>
      <c r="N196" s="77" t="s">
        <v>198</v>
      </c>
      <c r="O196" s="70" t="s">
        <v>445</v>
      </c>
      <c r="P196" s="69" t="s">
        <v>33</v>
      </c>
      <c r="Q196" s="70" t="s">
        <v>34</v>
      </c>
      <c r="R196" s="69"/>
      <c r="S196" s="70" t="s">
        <v>70</v>
      </c>
      <c r="T196" s="70" t="s">
        <v>432</v>
      </c>
      <c r="U196" s="71">
        <v>1</v>
      </c>
      <c r="V196" s="72"/>
      <c r="W196" s="73"/>
      <c r="X196" s="73"/>
      <c r="Y196" s="74"/>
      <c r="Z196" s="73"/>
      <c r="AA196" s="75"/>
      <c r="AB196" s="72"/>
      <c r="AC196" s="73"/>
      <c r="AD196" s="73"/>
      <c r="AE196" s="74"/>
      <c r="AF196" s="73"/>
      <c r="AG196" s="75"/>
    </row>
    <row r="197" spans="2:33" ht="15.75" hidden="1" customHeight="1" x14ac:dyDescent="0.2">
      <c r="B197" s="61" t="str">
        <f t="shared" si="5"/>
        <v>PR14SEWWSW_H2</v>
      </c>
      <c r="C197" s="62" t="s">
        <v>430</v>
      </c>
      <c r="D197" s="63" t="s">
        <v>30</v>
      </c>
      <c r="E197" s="64"/>
      <c r="F197" s="65"/>
      <c r="G197" s="65"/>
      <c r="H197" s="65"/>
      <c r="I197" s="65"/>
      <c r="J197" s="65"/>
      <c r="K197" s="65"/>
      <c r="L197" s="65"/>
      <c r="M197" s="66">
        <f t="shared" si="6"/>
        <v>0</v>
      </c>
      <c r="N197" s="77" t="s">
        <v>201</v>
      </c>
      <c r="O197" s="70" t="s">
        <v>446</v>
      </c>
      <c r="P197" s="69" t="s">
        <v>39</v>
      </c>
      <c r="Q197" s="70" t="s">
        <v>34</v>
      </c>
      <c r="R197" s="69"/>
      <c r="S197" s="70" t="s">
        <v>35</v>
      </c>
      <c r="T197" s="70" t="s">
        <v>36</v>
      </c>
      <c r="U197" s="71">
        <v>0</v>
      </c>
      <c r="V197" s="72"/>
      <c r="W197" s="73"/>
      <c r="X197" s="73"/>
      <c r="Y197" s="74"/>
      <c r="Z197" s="73"/>
      <c r="AA197" s="75"/>
      <c r="AB197" s="72"/>
      <c r="AC197" s="73"/>
      <c r="AD197" s="73"/>
      <c r="AE197" s="74"/>
      <c r="AF197" s="73"/>
      <c r="AG197" s="75"/>
    </row>
    <row r="198" spans="2:33" ht="15.75" hidden="1" customHeight="1" x14ac:dyDescent="0.2">
      <c r="B198" s="61" t="str">
        <f t="shared" ref="B198:B261" si="7">CONCATENATE("PR14", C198, D198, "_", N198)</f>
        <v>PR14SEWWSW_I1</v>
      </c>
      <c r="C198" s="62" t="s">
        <v>430</v>
      </c>
      <c r="D198" s="63" t="s">
        <v>30</v>
      </c>
      <c r="E198" s="64"/>
      <c r="F198" s="65"/>
      <c r="G198" s="65"/>
      <c r="H198" s="65"/>
      <c r="I198" s="65"/>
      <c r="J198" s="65"/>
      <c r="K198" s="65"/>
      <c r="L198" s="65"/>
      <c r="M198" s="66">
        <f t="shared" si="6"/>
        <v>0</v>
      </c>
      <c r="N198" s="77" t="s">
        <v>213</v>
      </c>
      <c r="O198" s="70" t="s">
        <v>447</v>
      </c>
      <c r="P198" s="69" t="s">
        <v>39</v>
      </c>
      <c r="Q198" s="70" t="s">
        <v>34</v>
      </c>
      <c r="R198" s="69"/>
      <c r="S198" s="70" t="s">
        <v>51</v>
      </c>
      <c r="T198" s="70" t="s">
        <v>52</v>
      </c>
      <c r="U198" s="71">
        <v>2</v>
      </c>
      <c r="V198" s="72"/>
      <c r="W198" s="73"/>
      <c r="X198" s="73"/>
      <c r="Y198" s="74"/>
      <c r="Z198" s="73"/>
      <c r="AA198" s="75"/>
      <c r="AB198" s="72"/>
      <c r="AC198" s="73"/>
      <c r="AD198" s="73"/>
      <c r="AE198" s="74"/>
      <c r="AF198" s="73"/>
      <c r="AG198" s="75"/>
    </row>
    <row r="199" spans="2:33" ht="15.75" hidden="1" customHeight="1" x14ac:dyDescent="0.2">
      <c r="B199" s="61" t="str">
        <f t="shared" si="7"/>
        <v>PR14SEWWSW_J1</v>
      </c>
      <c r="C199" s="62" t="s">
        <v>430</v>
      </c>
      <c r="D199" s="63" t="s">
        <v>30</v>
      </c>
      <c r="E199" s="64"/>
      <c r="F199" s="65"/>
      <c r="G199" s="65"/>
      <c r="H199" s="65"/>
      <c r="I199" s="65"/>
      <c r="J199" s="65"/>
      <c r="K199" s="65"/>
      <c r="L199" s="65"/>
      <c r="M199" s="66">
        <f t="shared" ref="M199:M262" si="8">SUM(E199:L199)</f>
        <v>0</v>
      </c>
      <c r="N199" s="77" t="s">
        <v>216</v>
      </c>
      <c r="O199" s="70" t="s">
        <v>448</v>
      </c>
      <c r="P199" s="69" t="s">
        <v>47</v>
      </c>
      <c r="Q199" s="70"/>
      <c r="R199" s="69"/>
      <c r="S199" s="70" t="s">
        <v>35</v>
      </c>
      <c r="T199" s="70" t="s">
        <v>449</v>
      </c>
      <c r="U199" s="71">
        <v>0</v>
      </c>
      <c r="V199" s="72"/>
      <c r="W199" s="73"/>
      <c r="X199" s="73"/>
      <c r="Y199" s="74"/>
      <c r="Z199" s="73"/>
      <c r="AA199" s="75"/>
      <c r="AB199" s="72"/>
      <c r="AC199" s="73"/>
      <c r="AD199" s="73"/>
      <c r="AE199" s="74"/>
      <c r="AF199" s="73"/>
      <c r="AG199" s="75"/>
    </row>
    <row r="200" spans="2:33" ht="15.75" hidden="1" customHeight="1" x14ac:dyDescent="0.2">
      <c r="B200" s="61" t="str">
        <f t="shared" si="7"/>
        <v>PR14SEWWSW_J2</v>
      </c>
      <c r="C200" s="62" t="s">
        <v>430</v>
      </c>
      <c r="D200" s="63" t="s">
        <v>30</v>
      </c>
      <c r="E200" s="64"/>
      <c r="F200" s="65"/>
      <c r="G200" s="65"/>
      <c r="H200" s="65"/>
      <c r="I200" s="65"/>
      <c r="J200" s="65"/>
      <c r="K200" s="65"/>
      <c r="L200" s="65"/>
      <c r="M200" s="66">
        <f t="shared" si="8"/>
        <v>0</v>
      </c>
      <c r="N200" s="77" t="s">
        <v>219</v>
      </c>
      <c r="O200" s="70" t="s">
        <v>450</v>
      </c>
      <c r="P200" s="69" t="s">
        <v>47</v>
      </c>
      <c r="Q200" s="70"/>
      <c r="R200" s="69"/>
      <c r="S200" s="70" t="s">
        <v>35</v>
      </c>
      <c r="T200" s="70" t="s">
        <v>451</v>
      </c>
      <c r="U200" s="71">
        <v>0</v>
      </c>
      <c r="V200" s="72"/>
      <c r="W200" s="73"/>
      <c r="X200" s="73"/>
      <c r="Y200" s="74"/>
      <c r="Z200" s="73"/>
      <c r="AA200" s="75"/>
      <c r="AB200" s="72"/>
      <c r="AC200" s="73"/>
      <c r="AD200" s="73"/>
      <c r="AE200" s="74"/>
      <c r="AF200" s="73"/>
      <c r="AG200" s="75"/>
    </row>
    <row r="201" spans="2:33" ht="15.75" hidden="1" customHeight="1" x14ac:dyDescent="0.2">
      <c r="B201" s="61" t="str">
        <f t="shared" si="7"/>
        <v>PR14SEWWSW_K1</v>
      </c>
      <c r="C201" s="62" t="s">
        <v>430</v>
      </c>
      <c r="D201" s="63" t="s">
        <v>30</v>
      </c>
      <c r="E201" s="64"/>
      <c r="F201" s="65"/>
      <c r="G201" s="65"/>
      <c r="H201" s="65"/>
      <c r="I201" s="65"/>
      <c r="J201" s="65"/>
      <c r="K201" s="65"/>
      <c r="L201" s="65"/>
      <c r="M201" s="66">
        <f t="shared" si="8"/>
        <v>0</v>
      </c>
      <c r="N201" s="77" t="s">
        <v>223</v>
      </c>
      <c r="O201" s="70" t="s">
        <v>452</v>
      </c>
      <c r="P201" s="69" t="s">
        <v>47</v>
      </c>
      <c r="Q201" s="70"/>
      <c r="R201" s="69"/>
      <c r="S201" s="70" t="s">
        <v>35</v>
      </c>
      <c r="T201" s="70" t="s">
        <v>453</v>
      </c>
      <c r="U201" s="71">
        <v>0</v>
      </c>
      <c r="V201" s="72"/>
      <c r="W201" s="73"/>
      <c r="X201" s="73"/>
      <c r="Y201" s="74"/>
      <c r="Z201" s="73"/>
      <c r="AA201" s="75"/>
      <c r="AB201" s="72"/>
      <c r="AC201" s="73"/>
      <c r="AD201" s="73"/>
      <c r="AE201" s="74"/>
      <c r="AF201" s="73"/>
      <c r="AG201" s="75"/>
    </row>
    <row r="202" spans="2:33" ht="15.75" hidden="1" customHeight="1" x14ac:dyDescent="0.2">
      <c r="B202" s="61" t="str">
        <f t="shared" si="7"/>
        <v>PR14SEWWSW_L1</v>
      </c>
      <c r="C202" s="62" t="s">
        <v>430</v>
      </c>
      <c r="D202" s="63" t="s">
        <v>30</v>
      </c>
      <c r="E202" s="64"/>
      <c r="F202" s="65"/>
      <c r="G202" s="65"/>
      <c r="H202" s="65"/>
      <c r="I202" s="65"/>
      <c r="J202" s="65"/>
      <c r="K202" s="65"/>
      <c r="L202" s="65"/>
      <c r="M202" s="66">
        <f t="shared" si="8"/>
        <v>0</v>
      </c>
      <c r="N202" s="77" t="s">
        <v>225</v>
      </c>
      <c r="O202" s="70" t="s">
        <v>454</v>
      </c>
      <c r="P202" s="69" t="s">
        <v>47</v>
      </c>
      <c r="Q202" s="70"/>
      <c r="R202" s="69"/>
      <c r="S202" s="70" t="s">
        <v>35</v>
      </c>
      <c r="T202" s="70" t="s">
        <v>455</v>
      </c>
      <c r="U202" s="71">
        <v>0</v>
      </c>
      <c r="V202" s="72"/>
      <c r="W202" s="73"/>
      <c r="X202" s="73"/>
      <c r="Y202" s="74"/>
      <c r="Z202" s="73"/>
      <c r="AA202" s="75"/>
      <c r="AB202" s="72"/>
      <c r="AC202" s="73"/>
      <c r="AD202" s="73"/>
      <c r="AE202" s="74"/>
      <c r="AF202" s="73"/>
      <c r="AG202" s="75"/>
    </row>
    <row r="203" spans="2:33" ht="15.75" hidden="1" customHeight="1" x14ac:dyDescent="0.2">
      <c r="B203" s="61" t="str">
        <f t="shared" si="7"/>
        <v>PR14SEWWSW_M1</v>
      </c>
      <c r="C203" s="62" t="s">
        <v>430</v>
      </c>
      <c r="D203" s="63" t="s">
        <v>30</v>
      </c>
      <c r="E203" s="64"/>
      <c r="F203" s="65"/>
      <c r="G203" s="65"/>
      <c r="H203" s="65"/>
      <c r="I203" s="65"/>
      <c r="J203" s="65"/>
      <c r="K203" s="65"/>
      <c r="L203" s="65"/>
      <c r="M203" s="66">
        <f t="shared" si="8"/>
        <v>0</v>
      </c>
      <c r="N203" s="77" t="s">
        <v>456</v>
      </c>
      <c r="O203" s="70" t="s">
        <v>457</v>
      </c>
      <c r="P203" s="69" t="s">
        <v>47</v>
      </c>
      <c r="Q203" s="70"/>
      <c r="R203" s="69"/>
      <c r="S203" s="70" t="s">
        <v>35</v>
      </c>
      <c r="T203" s="70" t="s">
        <v>458</v>
      </c>
      <c r="U203" s="76">
        <v>0</v>
      </c>
      <c r="V203" s="72"/>
      <c r="W203" s="73"/>
      <c r="X203" s="73"/>
      <c r="Y203" s="74"/>
      <c r="Z203" s="73"/>
      <c r="AA203" s="75"/>
      <c r="AB203" s="72"/>
      <c r="AC203" s="73"/>
      <c r="AD203" s="73"/>
      <c r="AE203" s="74"/>
      <c r="AF203" s="73"/>
      <c r="AG203" s="75"/>
    </row>
    <row r="204" spans="2:33" ht="15.75" hidden="1" customHeight="1" x14ac:dyDescent="0.2">
      <c r="B204" s="61" t="str">
        <f t="shared" si="7"/>
        <v>PR14SEWWSW_N1</v>
      </c>
      <c r="C204" s="62" t="s">
        <v>430</v>
      </c>
      <c r="D204" s="63" t="s">
        <v>30</v>
      </c>
      <c r="E204" s="64"/>
      <c r="F204" s="65"/>
      <c r="G204" s="65"/>
      <c r="H204" s="65"/>
      <c r="I204" s="65"/>
      <c r="J204" s="65"/>
      <c r="K204" s="65"/>
      <c r="L204" s="65"/>
      <c r="M204" s="66">
        <f t="shared" si="8"/>
        <v>0</v>
      </c>
      <c r="N204" s="77" t="s">
        <v>459</v>
      </c>
      <c r="O204" s="70" t="s">
        <v>460</v>
      </c>
      <c r="P204" s="69" t="s">
        <v>33</v>
      </c>
      <c r="Q204" s="70" t="s">
        <v>176</v>
      </c>
      <c r="R204" s="69"/>
      <c r="S204" s="70" t="s">
        <v>35</v>
      </c>
      <c r="T204" s="70" t="s">
        <v>55</v>
      </c>
      <c r="U204" s="71">
        <v>2</v>
      </c>
      <c r="V204" s="72"/>
      <c r="W204" s="73"/>
      <c r="X204" s="73"/>
      <c r="Y204" s="74"/>
      <c r="Z204" s="73"/>
      <c r="AA204" s="75"/>
      <c r="AB204" s="72"/>
      <c r="AC204" s="73"/>
      <c r="AD204" s="73"/>
      <c r="AE204" s="74"/>
      <c r="AF204" s="73"/>
      <c r="AG204" s="75"/>
    </row>
    <row r="205" spans="2:33" ht="15.75" hidden="1" customHeight="1" x14ac:dyDescent="0.2">
      <c r="B205" s="61" t="str">
        <f t="shared" si="7"/>
        <v>PR14SEWWSW_N2</v>
      </c>
      <c r="C205" s="62" t="s">
        <v>430</v>
      </c>
      <c r="D205" s="63" t="s">
        <v>30</v>
      </c>
      <c r="E205" s="64"/>
      <c r="F205" s="65"/>
      <c r="G205" s="65"/>
      <c r="H205" s="65"/>
      <c r="I205" s="65"/>
      <c r="J205" s="65"/>
      <c r="K205" s="65"/>
      <c r="L205" s="65"/>
      <c r="M205" s="66">
        <f t="shared" si="8"/>
        <v>0</v>
      </c>
      <c r="N205" s="77" t="s">
        <v>461</v>
      </c>
      <c r="O205" s="70" t="s">
        <v>462</v>
      </c>
      <c r="P205" s="69" t="s">
        <v>39</v>
      </c>
      <c r="Q205" s="70" t="s">
        <v>176</v>
      </c>
      <c r="R205" s="69"/>
      <c r="S205" s="70" t="s">
        <v>115</v>
      </c>
      <c r="T205" s="70" t="s">
        <v>177</v>
      </c>
      <c r="U205" s="71" t="s">
        <v>112</v>
      </c>
      <c r="V205" s="72"/>
      <c r="W205" s="73"/>
      <c r="X205" s="73"/>
      <c r="Y205" s="74"/>
      <c r="Z205" s="73"/>
      <c r="AA205" s="75"/>
      <c r="AB205" s="72"/>
      <c r="AC205" s="73"/>
      <c r="AD205" s="73"/>
      <c r="AE205" s="74"/>
      <c r="AF205" s="73"/>
      <c r="AG205" s="75"/>
    </row>
    <row r="206" spans="2:33" ht="15.75" hidden="1" customHeight="1" x14ac:dyDescent="0.2">
      <c r="B206" s="61" t="str">
        <f t="shared" si="7"/>
        <v>PR14SEWWSW_N3</v>
      </c>
      <c r="C206" s="62" t="s">
        <v>430</v>
      </c>
      <c r="D206" s="63" t="s">
        <v>30</v>
      </c>
      <c r="E206" s="64"/>
      <c r="F206" s="65"/>
      <c r="G206" s="65"/>
      <c r="H206" s="65"/>
      <c r="I206" s="65"/>
      <c r="J206" s="65"/>
      <c r="K206" s="65"/>
      <c r="L206" s="65"/>
      <c r="M206" s="66">
        <f t="shared" si="8"/>
        <v>0</v>
      </c>
      <c r="N206" s="77" t="s">
        <v>463</v>
      </c>
      <c r="O206" s="70" t="s">
        <v>464</v>
      </c>
      <c r="P206" s="69" t="s">
        <v>47</v>
      </c>
      <c r="Q206" s="70"/>
      <c r="R206" s="69"/>
      <c r="S206" s="70" t="s">
        <v>35</v>
      </c>
      <c r="T206" s="70" t="s">
        <v>465</v>
      </c>
      <c r="U206" s="76">
        <v>0</v>
      </c>
      <c r="V206" s="72"/>
      <c r="W206" s="73"/>
      <c r="X206" s="73"/>
      <c r="Y206" s="74"/>
      <c r="Z206" s="73"/>
      <c r="AA206" s="75"/>
      <c r="AB206" s="72"/>
      <c r="AC206" s="73"/>
      <c r="AD206" s="73"/>
      <c r="AE206" s="74"/>
      <c r="AF206" s="73"/>
      <c r="AG206" s="75"/>
    </row>
    <row r="207" spans="2:33" ht="15.75" hidden="1" customHeight="1" x14ac:dyDescent="0.2">
      <c r="B207" s="61" t="str">
        <f t="shared" si="7"/>
        <v>PR14SEWWSW_N4</v>
      </c>
      <c r="C207" s="62" t="s">
        <v>430</v>
      </c>
      <c r="D207" s="63" t="s">
        <v>30</v>
      </c>
      <c r="E207" s="64"/>
      <c r="F207" s="65"/>
      <c r="G207" s="65"/>
      <c r="H207" s="65"/>
      <c r="I207" s="65"/>
      <c r="J207" s="65"/>
      <c r="K207" s="65"/>
      <c r="L207" s="65"/>
      <c r="M207" s="66">
        <f t="shared" si="8"/>
        <v>0</v>
      </c>
      <c r="N207" s="77" t="s">
        <v>466</v>
      </c>
      <c r="O207" s="70" t="s">
        <v>467</v>
      </c>
      <c r="P207" s="69" t="s">
        <v>39</v>
      </c>
      <c r="Q207" s="70" t="s">
        <v>176</v>
      </c>
      <c r="R207" s="69"/>
      <c r="S207" s="70" t="s">
        <v>35</v>
      </c>
      <c r="T207" s="70" t="s">
        <v>61</v>
      </c>
      <c r="U207" s="76">
        <v>0</v>
      </c>
      <c r="V207" s="72"/>
      <c r="W207" s="73"/>
      <c r="X207" s="73"/>
      <c r="Y207" s="74"/>
      <c r="Z207" s="73"/>
      <c r="AA207" s="75"/>
      <c r="AB207" s="72"/>
      <c r="AC207" s="73"/>
      <c r="AD207" s="73"/>
      <c r="AE207" s="74"/>
      <c r="AF207" s="73"/>
      <c r="AG207" s="75"/>
    </row>
    <row r="208" spans="2:33" ht="15.75" hidden="1" customHeight="1" x14ac:dyDescent="0.2">
      <c r="B208" s="61" t="str">
        <f t="shared" si="7"/>
        <v>PR14SEWWSW_O1</v>
      </c>
      <c r="C208" s="62" t="s">
        <v>430</v>
      </c>
      <c r="D208" s="63" t="s">
        <v>30</v>
      </c>
      <c r="E208" s="64"/>
      <c r="F208" s="65"/>
      <c r="G208" s="65"/>
      <c r="H208" s="65"/>
      <c r="I208" s="65"/>
      <c r="J208" s="65"/>
      <c r="K208" s="65"/>
      <c r="L208" s="65"/>
      <c r="M208" s="66">
        <f t="shared" si="8"/>
        <v>0</v>
      </c>
      <c r="N208" s="77" t="s">
        <v>468</v>
      </c>
      <c r="O208" s="70" t="s">
        <v>469</v>
      </c>
      <c r="P208" s="69" t="s">
        <v>47</v>
      </c>
      <c r="Q208" s="70"/>
      <c r="R208" s="69"/>
      <c r="S208" s="70" t="s">
        <v>35</v>
      </c>
      <c r="T208" s="70" t="s">
        <v>470</v>
      </c>
      <c r="U208" s="71">
        <v>1</v>
      </c>
      <c r="V208" s="72"/>
      <c r="W208" s="73"/>
      <c r="X208" s="73"/>
      <c r="Y208" s="74"/>
      <c r="Z208" s="73"/>
      <c r="AA208" s="75"/>
      <c r="AB208" s="72"/>
      <c r="AC208" s="73"/>
      <c r="AD208" s="73"/>
      <c r="AE208" s="74"/>
      <c r="AF208" s="73"/>
      <c r="AG208" s="75"/>
    </row>
    <row r="209" spans="2:33" ht="15.75" hidden="1" customHeight="1" x14ac:dyDescent="0.2">
      <c r="B209" s="61" t="str">
        <f t="shared" si="7"/>
        <v>PR14SEWWSW_O2</v>
      </c>
      <c r="C209" s="62" t="s">
        <v>430</v>
      </c>
      <c r="D209" s="63" t="s">
        <v>30</v>
      </c>
      <c r="E209" s="64"/>
      <c r="F209" s="65"/>
      <c r="G209" s="65"/>
      <c r="H209" s="65"/>
      <c r="I209" s="65"/>
      <c r="J209" s="65"/>
      <c r="K209" s="65"/>
      <c r="L209" s="65"/>
      <c r="M209" s="66">
        <f t="shared" si="8"/>
        <v>0</v>
      </c>
      <c r="N209" s="77" t="s">
        <v>471</v>
      </c>
      <c r="O209" s="70" t="s">
        <v>472</v>
      </c>
      <c r="P209" s="69" t="s">
        <v>47</v>
      </c>
      <c r="Q209" s="70"/>
      <c r="R209" s="69"/>
      <c r="S209" s="70" t="s">
        <v>48</v>
      </c>
      <c r="T209" s="70" t="s">
        <v>473</v>
      </c>
      <c r="U209" s="71" t="s">
        <v>48</v>
      </c>
      <c r="V209" s="72"/>
      <c r="W209" s="73"/>
      <c r="X209" s="73"/>
      <c r="Y209" s="74"/>
      <c r="Z209" s="73"/>
      <c r="AA209" s="75"/>
      <c r="AB209" s="72"/>
      <c r="AC209" s="73"/>
      <c r="AD209" s="73"/>
      <c r="AE209" s="74"/>
      <c r="AF209" s="73"/>
      <c r="AG209" s="75"/>
    </row>
    <row r="210" spans="2:33" ht="15.75" hidden="1" customHeight="1" x14ac:dyDescent="0.2">
      <c r="B210" s="61" t="str">
        <f t="shared" si="7"/>
        <v>PR14SEWHHR_A1</v>
      </c>
      <c r="C210" s="62" t="s">
        <v>430</v>
      </c>
      <c r="D210" s="63" t="s">
        <v>67</v>
      </c>
      <c r="E210" s="64"/>
      <c r="F210" s="65"/>
      <c r="G210" s="65"/>
      <c r="H210" s="65"/>
      <c r="I210" s="65"/>
      <c r="J210" s="65"/>
      <c r="K210" s="65"/>
      <c r="L210" s="65"/>
      <c r="M210" s="66">
        <f t="shared" si="8"/>
        <v>0</v>
      </c>
      <c r="N210" s="77" t="s">
        <v>172</v>
      </c>
      <c r="O210" s="70" t="s">
        <v>431</v>
      </c>
      <c r="P210" s="69" t="s">
        <v>33</v>
      </c>
      <c r="Q210" s="70" t="s">
        <v>34</v>
      </c>
      <c r="R210" s="69"/>
      <c r="S210" s="70" t="s">
        <v>70</v>
      </c>
      <c r="T210" s="70" t="s">
        <v>432</v>
      </c>
      <c r="U210" s="71">
        <v>1</v>
      </c>
      <c r="V210" s="72"/>
      <c r="W210" s="73"/>
      <c r="X210" s="73"/>
      <c r="Y210" s="74"/>
      <c r="Z210" s="73"/>
      <c r="AA210" s="75"/>
      <c r="AB210" s="72"/>
      <c r="AC210" s="73"/>
      <c r="AD210" s="73"/>
      <c r="AE210" s="74"/>
      <c r="AF210" s="73"/>
      <c r="AG210" s="75"/>
    </row>
    <row r="211" spans="2:33" ht="15.75" hidden="1" customHeight="1" x14ac:dyDescent="0.2">
      <c r="B211" s="61" t="str">
        <f t="shared" si="7"/>
        <v>PR14SEWHHR_B1</v>
      </c>
      <c r="C211" s="62" t="s">
        <v>430</v>
      </c>
      <c r="D211" s="63" t="s">
        <v>67</v>
      </c>
      <c r="E211" s="64"/>
      <c r="F211" s="65"/>
      <c r="G211" s="65"/>
      <c r="H211" s="65"/>
      <c r="I211" s="65"/>
      <c r="J211" s="65"/>
      <c r="K211" s="65"/>
      <c r="L211" s="65"/>
      <c r="M211" s="66">
        <f t="shared" si="8"/>
        <v>0</v>
      </c>
      <c r="N211" s="77" t="s">
        <v>180</v>
      </c>
      <c r="O211" s="70" t="s">
        <v>433</v>
      </c>
      <c r="P211" s="69" t="s">
        <v>33</v>
      </c>
      <c r="Q211" s="70" t="s">
        <v>34</v>
      </c>
      <c r="R211" s="69"/>
      <c r="S211" s="70" t="s">
        <v>70</v>
      </c>
      <c r="T211" s="70" t="s">
        <v>432</v>
      </c>
      <c r="U211" s="71">
        <v>1</v>
      </c>
      <c r="V211" s="72"/>
      <c r="W211" s="73"/>
      <c r="X211" s="73"/>
      <c r="Y211" s="74"/>
      <c r="Z211" s="73"/>
      <c r="AA211" s="75"/>
      <c r="AB211" s="72"/>
      <c r="AC211" s="73"/>
      <c r="AD211" s="73"/>
      <c r="AE211" s="74"/>
      <c r="AF211" s="73"/>
      <c r="AG211" s="75"/>
    </row>
    <row r="212" spans="2:33" ht="15.75" hidden="1" customHeight="1" x14ac:dyDescent="0.2">
      <c r="B212" s="61" t="str">
        <f t="shared" si="7"/>
        <v>PR14SEWHHR_C1</v>
      </c>
      <c r="C212" s="62" t="s">
        <v>430</v>
      </c>
      <c r="D212" s="63" t="s">
        <v>67</v>
      </c>
      <c r="E212" s="64"/>
      <c r="F212" s="65"/>
      <c r="G212" s="65"/>
      <c r="H212" s="65"/>
      <c r="I212" s="65"/>
      <c r="J212" s="65"/>
      <c r="K212" s="65"/>
      <c r="L212" s="65"/>
      <c r="M212" s="66">
        <f t="shared" si="8"/>
        <v>0</v>
      </c>
      <c r="N212" s="77" t="s">
        <v>183</v>
      </c>
      <c r="O212" s="70" t="s">
        <v>434</v>
      </c>
      <c r="P212" s="69" t="s">
        <v>33</v>
      </c>
      <c r="Q212" s="70" t="s">
        <v>34</v>
      </c>
      <c r="R212" s="69"/>
      <c r="S212" s="70" t="s">
        <v>70</v>
      </c>
      <c r="T212" s="70" t="s">
        <v>432</v>
      </c>
      <c r="U212" s="71">
        <v>1</v>
      </c>
      <c r="V212" s="72"/>
      <c r="W212" s="73"/>
      <c r="X212" s="73"/>
      <c r="Y212" s="74"/>
      <c r="Z212" s="73"/>
      <c r="AA212" s="75"/>
      <c r="AB212" s="72"/>
      <c r="AC212" s="73"/>
      <c r="AD212" s="73"/>
      <c r="AE212" s="74"/>
      <c r="AF212" s="73"/>
      <c r="AG212" s="75"/>
    </row>
    <row r="213" spans="2:33" ht="15.75" hidden="1" customHeight="1" x14ac:dyDescent="0.2">
      <c r="B213" s="61" t="str">
        <f t="shared" si="7"/>
        <v>PR14SEWHHR_D1</v>
      </c>
      <c r="C213" s="62" t="s">
        <v>430</v>
      </c>
      <c r="D213" s="63" t="s">
        <v>67</v>
      </c>
      <c r="E213" s="64"/>
      <c r="F213" s="65"/>
      <c r="G213" s="65"/>
      <c r="H213" s="65"/>
      <c r="I213" s="65"/>
      <c r="J213" s="65"/>
      <c r="K213" s="65"/>
      <c r="L213" s="65"/>
      <c r="M213" s="66">
        <f t="shared" si="8"/>
        <v>0</v>
      </c>
      <c r="N213" s="77" t="s">
        <v>188</v>
      </c>
      <c r="O213" s="70" t="s">
        <v>436</v>
      </c>
      <c r="P213" s="69" t="s">
        <v>33</v>
      </c>
      <c r="Q213" s="70" t="s">
        <v>34</v>
      </c>
      <c r="R213" s="69"/>
      <c r="S213" s="70" t="s">
        <v>70</v>
      </c>
      <c r="T213" s="70" t="s">
        <v>432</v>
      </c>
      <c r="U213" s="71">
        <v>1</v>
      </c>
      <c r="V213" s="72"/>
      <c r="W213" s="73"/>
      <c r="X213" s="73"/>
      <c r="Y213" s="74"/>
      <c r="Z213" s="73"/>
      <c r="AA213" s="75"/>
      <c r="AB213" s="72"/>
      <c r="AC213" s="73"/>
      <c r="AD213" s="73"/>
      <c r="AE213" s="74"/>
      <c r="AF213" s="73"/>
      <c r="AG213" s="75"/>
    </row>
    <row r="214" spans="2:33" ht="15.75" hidden="1" customHeight="1" x14ac:dyDescent="0.2">
      <c r="B214" s="61" t="str">
        <f t="shared" si="7"/>
        <v>PR14SEWHHR_D2</v>
      </c>
      <c r="C214" s="62" t="s">
        <v>430</v>
      </c>
      <c r="D214" s="63" t="s">
        <v>67</v>
      </c>
      <c r="E214" s="64"/>
      <c r="F214" s="65"/>
      <c r="G214" s="65"/>
      <c r="H214" s="65"/>
      <c r="I214" s="65"/>
      <c r="J214" s="65"/>
      <c r="K214" s="65"/>
      <c r="L214" s="65"/>
      <c r="M214" s="66">
        <f t="shared" si="8"/>
        <v>0</v>
      </c>
      <c r="N214" s="77" t="s">
        <v>354</v>
      </c>
      <c r="O214" s="70" t="s">
        <v>437</v>
      </c>
      <c r="P214" s="69" t="s">
        <v>33</v>
      </c>
      <c r="Q214" s="70" t="s">
        <v>34</v>
      </c>
      <c r="R214" s="69"/>
      <c r="S214" s="70" t="s">
        <v>70</v>
      </c>
      <c r="T214" s="70" t="s">
        <v>71</v>
      </c>
      <c r="U214" s="71">
        <v>1</v>
      </c>
      <c r="V214" s="72"/>
      <c r="W214" s="73"/>
      <c r="X214" s="73"/>
      <c r="Y214" s="74"/>
      <c r="Z214" s="73"/>
      <c r="AA214" s="75"/>
      <c r="AB214" s="72"/>
      <c r="AC214" s="73"/>
      <c r="AD214" s="73"/>
      <c r="AE214" s="74"/>
      <c r="AF214" s="73"/>
      <c r="AG214" s="75"/>
    </row>
    <row r="215" spans="2:33" ht="15.75" hidden="1" customHeight="1" x14ac:dyDescent="0.2">
      <c r="B215" s="61" t="str">
        <f t="shared" si="7"/>
        <v>PR14SEWHHR_E1</v>
      </c>
      <c r="C215" s="62" t="s">
        <v>430</v>
      </c>
      <c r="D215" s="63" t="s">
        <v>67</v>
      </c>
      <c r="E215" s="64"/>
      <c r="F215" s="65"/>
      <c r="G215" s="65"/>
      <c r="H215" s="65"/>
      <c r="I215" s="65"/>
      <c r="J215" s="65"/>
      <c r="K215" s="65"/>
      <c r="L215" s="65"/>
      <c r="M215" s="66">
        <f t="shared" si="8"/>
        <v>0</v>
      </c>
      <c r="N215" s="77" t="s">
        <v>190</v>
      </c>
      <c r="O215" s="70" t="s">
        <v>438</v>
      </c>
      <c r="P215" s="69" t="s">
        <v>47</v>
      </c>
      <c r="Q215" s="70"/>
      <c r="R215" s="69"/>
      <c r="S215" s="70" t="s">
        <v>51</v>
      </c>
      <c r="T215" s="70" t="s">
        <v>111</v>
      </c>
      <c r="U215" s="76">
        <v>0</v>
      </c>
      <c r="V215" s="72"/>
      <c r="W215" s="73"/>
      <c r="X215" s="73"/>
      <c r="Y215" s="74"/>
      <c r="Z215" s="73"/>
      <c r="AA215" s="75"/>
      <c r="AB215" s="72"/>
      <c r="AC215" s="73"/>
      <c r="AD215" s="73"/>
      <c r="AE215" s="74"/>
      <c r="AF215" s="73"/>
      <c r="AG215" s="75"/>
    </row>
    <row r="216" spans="2:33" ht="15.75" hidden="1" customHeight="1" x14ac:dyDescent="0.2">
      <c r="B216" s="61" t="str">
        <f t="shared" si="7"/>
        <v>PR14SEWHHR_F1</v>
      </c>
      <c r="C216" s="62" t="s">
        <v>430</v>
      </c>
      <c r="D216" s="63" t="s">
        <v>67</v>
      </c>
      <c r="E216" s="64"/>
      <c r="F216" s="65"/>
      <c r="G216" s="65"/>
      <c r="H216" s="65"/>
      <c r="I216" s="65"/>
      <c r="J216" s="65"/>
      <c r="K216" s="65"/>
      <c r="L216" s="65"/>
      <c r="M216" s="66">
        <f t="shared" si="8"/>
        <v>0</v>
      </c>
      <c r="N216" s="77" t="s">
        <v>193</v>
      </c>
      <c r="O216" s="70" t="s">
        <v>439</v>
      </c>
      <c r="P216" s="69" t="s">
        <v>33</v>
      </c>
      <c r="Q216" s="70" t="s">
        <v>34</v>
      </c>
      <c r="R216" s="69"/>
      <c r="S216" s="70" t="s">
        <v>70</v>
      </c>
      <c r="T216" s="70" t="s">
        <v>432</v>
      </c>
      <c r="U216" s="71">
        <v>1</v>
      </c>
      <c r="V216" s="72"/>
      <c r="W216" s="73"/>
      <c r="X216" s="73"/>
      <c r="Y216" s="74"/>
      <c r="Z216" s="73"/>
      <c r="AA216" s="75"/>
      <c r="AB216" s="72"/>
      <c r="AC216" s="73"/>
      <c r="AD216" s="73"/>
      <c r="AE216" s="74"/>
      <c r="AF216" s="73"/>
      <c r="AG216" s="75"/>
    </row>
    <row r="217" spans="2:33" ht="15.75" hidden="1" customHeight="1" x14ac:dyDescent="0.2">
      <c r="B217" s="61" t="str">
        <f t="shared" si="7"/>
        <v>PR14SEWHHR_G1</v>
      </c>
      <c r="C217" s="62" t="s">
        <v>430</v>
      </c>
      <c r="D217" s="63" t="s">
        <v>67</v>
      </c>
      <c r="E217" s="64"/>
      <c r="F217" s="65"/>
      <c r="G217" s="65"/>
      <c r="H217" s="65"/>
      <c r="I217" s="65"/>
      <c r="J217" s="65"/>
      <c r="K217" s="65"/>
      <c r="L217" s="65"/>
      <c r="M217" s="66">
        <f t="shared" si="8"/>
        <v>0</v>
      </c>
      <c r="N217" s="77" t="s">
        <v>195</v>
      </c>
      <c r="O217" s="70" t="s">
        <v>443</v>
      </c>
      <c r="P217" s="69" t="s">
        <v>33</v>
      </c>
      <c r="Q217" s="70" t="s">
        <v>34</v>
      </c>
      <c r="R217" s="69"/>
      <c r="S217" s="70" t="s">
        <v>70</v>
      </c>
      <c r="T217" s="70" t="s">
        <v>432</v>
      </c>
      <c r="U217" s="71">
        <v>1</v>
      </c>
      <c r="V217" s="72"/>
      <c r="W217" s="73"/>
      <c r="X217" s="73"/>
      <c r="Y217" s="74"/>
      <c r="Z217" s="73"/>
      <c r="AA217" s="75"/>
      <c r="AB217" s="72"/>
      <c r="AC217" s="73"/>
      <c r="AD217" s="73"/>
      <c r="AE217" s="74"/>
      <c r="AF217" s="73"/>
      <c r="AG217" s="75"/>
    </row>
    <row r="218" spans="2:33" ht="15.75" hidden="1" customHeight="1" x14ac:dyDescent="0.2">
      <c r="B218" s="61" t="str">
        <f t="shared" si="7"/>
        <v>PR14SEWHHR_H1</v>
      </c>
      <c r="C218" s="62" t="s">
        <v>430</v>
      </c>
      <c r="D218" s="63" t="s">
        <v>67</v>
      </c>
      <c r="E218" s="64"/>
      <c r="F218" s="65"/>
      <c r="G218" s="65"/>
      <c r="H218" s="65"/>
      <c r="I218" s="65"/>
      <c r="J218" s="65"/>
      <c r="K218" s="65"/>
      <c r="L218" s="65"/>
      <c r="M218" s="66">
        <f t="shared" si="8"/>
        <v>0</v>
      </c>
      <c r="N218" s="77" t="s">
        <v>198</v>
      </c>
      <c r="O218" s="70" t="s">
        <v>445</v>
      </c>
      <c r="P218" s="69" t="s">
        <v>33</v>
      </c>
      <c r="Q218" s="70" t="s">
        <v>34</v>
      </c>
      <c r="R218" s="69"/>
      <c r="S218" s="70" t="s">
        <v>70</v>
      </c>
      <c r="T218" s="70" t="s">
        <v>432</v>
      </c>
      <c r="U218" s="71">
        <v>1</v>
      </c>
      <c r="V218" s="72"/>
      <c r="W218" s="73"/>
      <c r="X218" s="73"/>
      <c r="Y218" s="74"/>
      <c r="Z218" s="73"/>
      <c r="AA218" s="75"/>
      <c r="AB218" s="72"/>
      <c r="AC218" s="73"/>
      <c r="AD218" s="73"/>
      <c r="AE218" s="74"/>
      <c r="AF218" s="73"/>
      <c r="AG218" s="75"/>
    </row>
    <row r="219" spans="2:33" ht="15.75" hidden="1" customHeight="1" x14ac:dyDescent="0.2">
      <c r="B219" s="61" t="str">
        <f t="shared" si="7"/>
        <v>PR14SRNWSW_1</v>
      </c>
      <c r="C219" s="62" t="s">
        <v>474</v>
      </c>
      <c r="D219" s="63" t="s">
        <v>30</v>
      </c>
      <c r="E219" s="64"/>
      <c r="F219" s="65"/>
      <c r="G219" s="65"/>
      <c r="H219" s="65"/>
      <c r="I219" s="65"/>
      <c r="J219" s="65"/>
      <c r="K219" s="65"/>
      <c r="L219" s="65"/>
      <c r="M219" s="66">
        <f t="shared" si="8"/>
        <v>0</v>
      </c>
      <c r="N219" s="77">
        <v>1</v>
      </c>
      <c r="O219" s="70" t="s">
        <v>475</v>
      </c>
      <c r="P219" s="69" t="s">
        <v>39</v>
      </c>
      <c r="Q219" s="70" t="s">
        <v>176</v>
      </c>
      <c r="R219" s="69"/>
      <c r="S219" s="70" t="s">
        <v>115</v>
      </c>
      <c r="T219" s="70" t="s">
        <v>177</v>
      </c>
      <c r="U219" s="71" t="s">
        <v>112</v>
      </c>
      <c r="V219" s="72"/>
      <c r="W219" s="73"/>
      <c r="X219" s="73"/>
      <c r="Y219" s="74"/>
      <c r="Z219" s="73"/>
      <c r="AA219" s="75"/>
      <c r="AB219" s="72"/>
      <c r="AC219" s="73"/>
      <c r="AD219" s="73"/>
      <c r="AE219" s="74"/>
      <c r="AF219" s="73"/>
      <c r="AG219" s="75"/>
    </row>
    <row r="220" spans="2:33" ht="15.75" hidden="1" customHeight="1" x14ac:dyDescent="0.2">
      <c r="B220" s="61" t="str">
        <f t="shared" si="7"/>
        <v>PR14SRNWSW_2</v>
      </c>
      <c r="C220" s="62" t="s">
        <v>474</v>
      </c>
      <c r="D220" s="63" t="s">
        <v>30</v>
      </c>
      <c r="E220" s="64"/>
      <c r="F220" s="65"/>
      <c r="G220" s="65"/>
      <c r="H220" s="65"/>
      <c r="I220" s="65"/>
      <c r="J220" s="65"/>
      <c r="K220" s="65"/>
      <c r="L220" s="65"/>
      <c r="M220" s="66">
        <f t="shared" si="8"/>
        <v>0</v>
      </c>
      <c r="N220" s="77">
        <v>2</v>
      </c>
      <c r="O220" s="70" t="s">
        <v>476</v>
      </c>
      <c r="P220" s="69" t="s">
        <v>39</v>
      </c>
      <c r="Q220" s="70" t="s">
        <v>34</v>
      </c>
      <c r="R220" s="69"/>
      <c r="S220" s="70" t="s">
        <v>35</v>
      </c>
      <c r="T220" s="70" t="s">
        <v>477</v>
      </c>
      <c r="U220" s="76">
        <v>0</v>
      </c>
      <c r="V220" s="72"/>
      <c r="W220" s="73"/>
      <c r="X220" s="73"/>
      <c r="Y220" s="74"/>
      <c r="Z220" s="73"/>
      <c r="AA220" s="75"/>
      <c r="AB220" s="72"/>
      <c r="AC220" s="73"/>
      <c r="AD220" s="73"/>
      <c r="AE220" s="74"/>
      <c r="AF220" s="73"/>
      <c r="AG220" s="75"/>
    </row>
    <row r="221" spans="2:33" ht="15.75" hidden="1" customHeight="1" x14ac:dyDescent="0.2">
      <c r="B221" s="61" t="str">
        <f t="shared" si="7"/>
        <v>PR14SRNWSW_3</v>
      </c>
      <c r="C221" s="62" t="s">
        <v>474</v>
      </c>
      <c r="D221" s="63" t="s">
        <v>30</v>
      </c>
      <c r="E221" s="64"/>
      <c r="F221" s="65"/>
      <c r="G221" s="65"/>
      <c r="H221" s="65"/>
      <c r="I221" s="65"/>
      <c r="J221" s="65"/>
      <c r="K221" s="65"/>
      <c r="L221" s="65"/>
      <c r="M221" s="66">
        <f t="shared" si="8"/>
        <v>0</v>
      </c>
      <c r="N221" s="77">
        <v>3</v>
      </c>
      <c r="O221" s="70" t="s">
        <v>478</v>
      </c>
      <c r="P221" s="69" t="s">
        <v>33</v>
      </c>
      <c r="Q221" s="70" t="s">
        <v>34</v>
      </c>
      <c r="R221" s="69"/>
      <c r="S221" s="70" t="s">
        <v>35</v>
      </c>
      <c r="T221" s="70" t="s">
        <v>36</v>
      </c>
      <c r="U221" s="71">
        <v>1</v>
      </c>
      <c r="V221" s="72"/>
      <c r="W221" s="73"/>
      <c r="X221" s="73"/>
      <c r="Y221" s="74"/>
      <c r="Z221" s="73"/>
      <c r="AA221" s="75"/>
      <c r="AB221" s="72"/>
      <c r="AC221" s="73"/>
      <c r="AD221" s="73"/>
      <c r="AE221" s="74"/>
      <c r="AF221" s="73"/>
      <c r="AG221" s="75"/>
    </row>
    <row r="222" spans="2:33" ht="15.75" hidden="1" customHeight="1" x14ac:dyDescent="0.2">
      <c r="B222" s="61" t="str">
        <f t="shared" si="7"/>
        <v>PR14SRNWSW_4</v>
      </c>
      <c r="C222" s="62" t="s">
        <v>474</v>
      </c>
      <c r="D222" s="63" t="s">
        <v>30</v>
      </c>
      <c r="E222" s="64"/>
      <c r="F222" s="65"/>
      <c r="G222" s="65"/>
      <c r="H222" s="65"/>
      <c r="I222" s="65"/>
      <c r="J222" s="65"/>
      <c r="K222" s="65"/>
      <c r="L222" s="65"/>
      <c r="M222" s="66">
        <f t="shared" si="8"/>
        <v>0</v>
      </c>
      <c r="N222" s="77">
        <v>4</v>
      </c>
      <c r="O222" s="70" t="s">
        <v>479</v>
      </c>
      <c r="P222" s="69" t="s">
        <v>39</v>
      </c>
      <c r="Q222" s="70" t="s">
        <v>34</v>
      </c>
      <c r="R222" s="69"/>
      <c r="S222" s="70" t="s">
        <v>76</v>
      </c>
      <c r="T222" s="70" t="s">
        <v>77</v>
      </c>
      <c r="U222" s="76">
        <v>0</v>
      </c>
      <c r="V222" s="72"/>
      <c r="W222" s="73"/>
      <c r="X222" s="73"/>
      <c r="Y222" s="74"/>
      <c r="Z222" s="73"/>
      <c r="AA222" s="75"/>
      <c r="AB222" s="72"/>
      <c r="AC222" s="73"/>
      <c r="AD222" s="73"/>
      <c r="AE222" s="74"/>
      <c r="AF222" s="73"/>
      <c r="AG222" s="75"/>
    </row>
    <row r="223" spans="2:33" ht="15.75" hidden="1" customHeight="1" x14ac:dyDescent="0.2">
      <c r="B223" s="61" t="str">
        <f t="shared" si="7"/>
        <v>PR14SRNWSW_5</v>
      </c>
      <c r="C223" s="62" t="s">
        <v>474</v>
      </c>
      <c r="D223" s="63" t="s">
        <v>30</v>
      </c>
      <c r="E223" s="64"/>
      <c r="F223" s="65"/>
      <c r="G223" s="65"/>
      <c r="H223" s="65"/>
      <c r="I223" s="65"/>
      <c r="J223" s="65"/>
      <c r="K223" s="65"/>
      <c r="L223" s="65"/>
      <c r="M223" s="66">
        <f t="shared" si="8"/>
        <v>0</v>
      </c>
      <c r="N223" s="77">
        <v>5</v>
      </c>
      <c r="O223" s="70" t="s">
        <v>480</v>
      </c>
      <c r="P223" s="69" t="s">
        <v>39</v>
      </c>
      <c r="Q223" s="70" t="s">
        <v>34</v>
      </c>
      <c r="R223" s="69"/>
      <c r="S223" s="70" t="s">
        <v>51</v>
      </c>
      <c r="T223" s="70" t="s">
        <v>52</v>
      </c>
      <c r="U223" s="71">
        <v>2</v>
      </c>
      <c r="V223" s="72"/>
      <c r="W223" s="73"/>
      <c r="X223" s="73"/>
      <c r="Y223" s="74"/>
      <c r="Z223" s="73"/>
      <c r="AA223" s="75"/>
      <c r="AB223" s="72"/>
      <c r="AC223" s="73"/>
      <c r="AD223" s="73"/>
      <c r="AE223" s="74"/>
      <c r="AF223" s="73"/>
      <c r="AG223" s="75"/>
    </row>
    <row r="224" spans="2:33" ht="15.75" hidden="1" customHeight="1" x14ac:dyDescent="0.2">
      <c r="B224" s="61" t="str">
        <f t="shared" si="7"/>
        <v>PR14SRNWSW_5a</v>
      </c>
      <c r="C224" s="62" t="s">
        <v>474</v>
      </c>
      <c r="D224" s="63" t="s">
        <v>30</v>
      </c>
      <c r="E224" s="64"/>
      <c r="F224" s="65"/>
      <c r="G224" s="65"/>
      <c r="H224" s="65"/>
      <c r="I224" s="65"/>
      <c r="J224" s="65"/>
      <c r="K224" s="65"/>
      <c r="L224" s="65"/>
      <c r="M224" s="66">
        <f t="shared" si="8"/>
        <v>0</v>
      </c>
      <c r="N224" s="77" t="s">
        <v>481</v>
      </c>
      <c r="O224" s="70" t="s">
        <v>482</v>
      </c>
      <c r="P224" s="69" t="s">
        <v>39</v>
      </c>
      <c r="Q224" s="70" t="s">
        <v>34</v>
      </c>
      <c r="R224" s="69"/>
      <c r="S224" s="70" t="s">
        <v>35</v>
      </c>
      <c r="T224" s="70" t="s">
        <v>55</v>
      </c>
      <c r="U224" s="71">
        <v>2</v>
      </c>
      <c r="V224" s="72"/>
      <c r="W224" s="73"/>
      <c r="X224" s="73"/>
      <c r="Y224" s="74"/>
      <c r="Z224" s="73"/>
      <c r="AA224" s="75"/>
      <c r="AB224" s="72"/>
      <c r="AC224" s="73"/>
      <c r="AD224" s="73"/>
      <c r="AE224" s="74"/>
      <c r="AF224" s="73"/>
      <c r="AG224" s="75"/>
    </row>
    <row r="225" spans="2:33" ht="15.75" hidden="1" customHeight="1" x14ac:dyDescent="0.2">
      <c r="B225" s="61" t="str">
        <f t="shared" si="7"/>
        <v>PR14SRNWSW_6</v>
      </c>
      <c r="C225" s="62" t="s">
        <v>474</v>
      </c>
      <c r="D225" s="63" t="s">
        <v>30</v>
      </c>
      <c r="E225" s="64"/>
      <c r="F225" s="65"/>
      <c r="G225" s="65"/>
      <c r="H225" s="65"/>
      <c r="I225" s="65"/>
      <c r="J225" s="65"/>
      <c r="K225" s="65"/>
      <c r="L225" s="65"/>
      <c r="M225" s="66">
        <f t="shared" si="8"/>
        <v>0</v>
      </c>
      <c r="N225" s="77">
        <v>6</v>
      </c>
      <c r="O225" s="70" t="s">
        <v>483</v>
      </c>
      <c r="P225" s="69" t="s">
        <v>39</v>
      </c>
      <c r="Q225" s="70" t="s">
        <v>34</v>
      </c>
      <c r="R225" s="69"/>
      <c r="S225" s="70" t="s">
        <v>35</v>
      </c>
      <c r="T225" s="70" t="s">
        <v>442</v>
      </c>
      <c r="U225" s="76">
        <v>0</v>
      </c>
      <c r="V225" s="72"/>
      <c r="W225" s="73"/>
      <c r="X225" s="73"/>
      <c r="Y225" s="74"/>
      <c r="Z225" s="73"/>
      <c r="AA225" s="75"/>
      <c r="AB225" s="72"/>
      <c r="AC225" s="73"/>
      <c r="AD225" s="73"/>
      <c r="AE225" s="74"/>
      <c r="AF225" s="73"/>
      <c r="AG225" s="75"/>
    </row>
    <row r="226" spans="2:33" ht="15.75" hidden="1" customHeight="1" x14ac:dyDescent="0.2">
      <c r="B226" s="61" t="str">
        <f t="shared" si="7"/>
        <v>PR14SRNWSW_7</v>
      </c>
      <c r="C226" s="62" t="s">
        <v>474</v>
      </c>
      <c r="D226" s="63" t="s">
        <v>30</v>
      </c>
      <c r="E226" s="64"/>
      <c r="F226" s="65"/>
      <c r="G226" s="65"/>
      <c r="H226" s="65"/>
      <c r="I226" s="65"/>
      <c r="J226" s="65"/>
      <c r="K226" s="65"/>
      <c r="L226" s="65"/>
      <c r="M226" s="66">
        <f t="shared" si="8"/>
        <v>0</v>
      </c>
      <c r="N226" s="77">
        <v>7</v>
      </c>
      <c r="O226" s="70" t="s">
        <v>484</v>
      </c>
      <c r="P226" s="69" t="s">
        <v>47</v>
      </c>
      <c r="Q226" s="70"/>
      <c r="R226" s="69"/>
      <c r="S226" s="70" t="s">
        <v>35</v>
      </c>
      <c r="T226" s="70" t="s">
        <v>36</v>
      </c>
      <c r="U226" s="71">
        <v>2</v>
      </c>
      <c r="V226" s="72"/>
      <c r="W226" s="73"/>
      <c r="X226" s="73"/>
      <c r="Y226" s="74"/>
      <c r="Z226" s="73"/>
      <c r="AA226" s="75"/>
      <c r="AB226" s="72"/>
      <c r="AC226" s="73"/>
      <c r="AD226" s="73"/>
      <c r="AE226" s="74"/>
      <c r="AF226" s="73"/>
      <c r="AG226" s="75"/>
    </row>
    <row r="227" spans="2:33" ht="15.75" hidden="1" customHeight="1" x14ac:dyDescent="0.2">
      <c r="B227" s="61" t="str">
        <f t="shared" si="7"/>
        <v>PR14SRNWSW_8</v>
      </c>
      <c r="C227" s="62" t="s">
        <v>474</v>
      </c>
      <c r="D227" s="63" t="s">
        <v>30</v>
      </c>
      <c r="E227" s="64"/>
      <c r="F227" s="65"/>
      <c r="G227" s="65"/>
      <c r="H227" s="65"/>
      <c r="I227" s="65"/>
      <c r="J227" s="65"/>
      <c r="K227" s="65"/>
      <c r="L227" s="65"/>
      <c r="M227" s="66">
        <f t="shared" si="8"/>
        <v>0</v>
      </c>
      <c r="N227" s="77">
        <v>8</v>
      </c>
      <c r="O227" s="70" t="s">
        <v>485</v>
      </c>
      <c r="P227" s="69" t="s">
        <v>33</v>
      </c>
      <c r="Q227" s="70" t="s">
        <v>34</v>
      </c>
      <c r="R227" s="69"/>
      <c r="S227" s="70" t="s">
        <v>35</v>
      </c>
      <c r="T227" s="70" t="s">
        <v>212</v>
      </c>
      <c r="U227" s="71">
        <v>1</v>
      </c>
      <c r="V227" s="72"/>
      <c r="W227" s="73"/>
      <c r="X227" s="73"/>
      <c r="Y227" s="74"/>
      <c r="Z227" s="73"/>
      <c r="AA227" s="75"/>
      <c r="AB227" s="72"/>
      <c r="AC227" s="73"/>
      <c r="AD227" s="73"/>
      <c r="AE227" s="74"/>
      <c r="AF227" s="73"/>
      <c r="AG227" s="75"/>
    </row>
    <row r="228" spans="2:33" ht="15.75" hidden="1" customHeight="1" x14ac:dyDescent="0.2">
      <c r="B228" s="61" t="str">
        <f t="shared" si="7"/>
        <v>PR14SRNWSWW_1</v>
      </c>
      <c r="C228" s="62" t="s">
        <v>474</v>
      </c>
      <c r="D228" s="63" t="s">
        <v>121</v>
      </c>
      <c r="E228" s="64"/>
      <c r="F228" s="65"/>
      <c r="G228" s="65"/>
      <c r="H228" s="65"/>
      <c r="I228" s="65"/>
      <c r="J228" s="65"/>
      <c r="K228" s="65"/>
      <c r="L228" s="65"/>
      <c r="M228" s="66">
        <f t="shared" si="8"/>
        <v>0</v>
      </c>
      <c r="N228" s="77">
        <v>1</v>
      </c>
      <c r="O228" s="70" t="s">
        <v>486</v>
      </c>
      <c r="P228" s="69" t="s">
        <v>39</v>
      </c>
      <c r="Q228" s="70" t="s">
        <v>176</v>
      </c>
      <c r="R228" s="69"/>
      <c r="S228" s="70" t="s">
        <v>115</v>
      </c>
      <c r="T228" s="70" t="s">
        <v>177</v>
      </c>
      <c r="U228" s="71" t="s">
        <v>112</v>
      </c>
      <c r="V228" s="72"/>
      <c r="W228" s="73"/>
      <c r="X228" s="73"/>
      <c r="Y228" s="74"/>
      <c r="Z228" s="73"/>
      <c r="AA228" s="75"/>
      <c r="AB228" s="72"/>
      <c r="AC228" s="73"/>
      <c r="AD228" s="73"/>
      <c r="AE228" s="74"/>
      <c r="AF228" s="73"/>
      <c r="AG228" s="75"/>
    </row>
    <row r="229" spans="2:33" ht="15.75" hidden="1" customHeight="1" x14ac:dyDescent="0.2">
      <c r="B229" s="61" t="str">
        <f t="shared" si="7"/>
        <v>PR14SRNWSWW_1a</v>
      </c>
      <c r="C229" s="62" t="s">
        <v>474</v>
      </c>
      <c r="D229" s="63" t="s">
        <v>121</v>
      </c>
      <c r="E229" s="64"/>
      <c r="F229" s="65"/>
      <c r="G229" s="65"/>
      <c r="H229" s="65"/>
      <c r="I229" s="65"/>
      <c r="J229" s="65"/>
      <c r="K229" s="65"/>
      <c r="L229" s="65"/>
      <c r="M229" s="66">
        <f t="shared" si="8"/>
        <v>0</v>
      </c>
      <c r="N229" s="77" t="s">
        <v>487</v>
      </c>
      <c r="O229" s="70" t="s">
        <v>488</v>
      </c>
      <c r="P229" s="69" t="s">
        <v>39</v>
      </c>
      <c r="Q229" s="70" t="s">
        <v>176</v>
      </c>
      <c r="R229" s="69"/>
      <c r="S229" s="70" t="s">
        <v>35</v>
      </c>
      <c r="T229" s="70" t="s">
        <v>140</v>
      </c>
      <c r="U229" s="76">
        <v>0</v>
      </c>
      <c r="V229" s="72"/>
      <c r="W229" s="73"/>
      <c r="X229" s="73"/>
      <c r="Y229" s="74"/>
      <c r="Z229" s="73"/>
      <c r="AA229" s="75"/>
      <c r="AB229" s="72"/>
      <c r="AC229" s="73"/>
      <c r="AD229" s="73"/>
      <c r="AE229" s="74"/>
      <c r="AF229" s="73"/>
      <c r="AG229" s="75"/>
    </row>
    <row r="230" spans="2:33" ht="15.75" hidden="1" customHeight="1" x14ac:dyDescent="0.2">
      <c r="B230" s="61" t="str">
        <f t="shared" si="7"/>
        <v>PR14SRNWSWW_2</v>
      </c>
      <c r="C230" s="62" t="s">
        <v>474</v>
      </c>
      <c r="D230" s="63" t="s">
        <v>121</v>
      </c>
      <c r="E230" s="64"/>
      <c r="F230" s="65"/>
      <c r="G230" s="65"/>
      <c r="H230" s="65"/>
      <c r="I230" s="65"/>
      <c r="J230" s="65"/>
      <c r="K230" s="65"/>
      <c r="L230" s="65"/>
      <c r="M230" s="66">
        <f t="shared" si="8"/>
        <v>0</v>
      </c>
      <c r="N230" s="77">
        <v>2</v>
      </c>
      <c r="O230" s="70" t="s">
        <v>489</v>
      </c>
      <c r="P230" s="69" t="s">
        <v>33</v>
      </c>
      <c r="Q230" s="70" t="s">
        <v>34</v>
      </c>
      <c r="R230" s="69"/>
      <c r="S230" s="70" t="s">
        <v>35</v>
      </c>
      <c r="T230" s="70" t="s">
        <v>490</v>
      </c>
      <c r="U230" s="76">
        <v>0</v>
      </c>
      <c r="V230" s="72"/>
      <c r="W230" s="73"/>
      <c r="X230" s="73"/>
      <c r="Y230" s="74"/>
      <c r="Z230" s="73"/>
      <c r="AA230" s="75"/>
      <c r="AB230" s="72"/>
      <c r="AC230" s="73"/>
      <c r="AD230" s="73"/>
      <c r="AE230" s="74"/>
      <c r="AF230" s="73"/>
      <c r="AG230" s="75"/>
    </row>
    <row r="231" spans="2:33" ht="15.75" hidden="1" customHeight="1" x14ac:dyDescent="0.2">
      <c r="B231" s="61" t="str">
        <f t="shared" si="7"/>
        <v>PR14SRNWSWW_3</v>
      </c>
      <c r="C231" s="62" t="s">
        <v>474</v>
      </c>
      <c r="D231" s="63" t="s">
        <v>121</v>
      </c>
      <c r="E231" s="64"/>
      <c r="F231" s="65"/>
      <c r="G231" s="65"/>
      <c r="H231" s="65"/>
      <c r="I231" s="65"/>
      <c r="J231" s="65"/>
      <c r="K231" s="65"/>
      <c r="L231" s="65"/>
      <c r="M231" s="66">
        <f t="shared" si="8"/>
        <v>0</v>
      </c>
      <c r="N231" s="77">
        <v>3</v>
      </c>
      <c r="O231" s="70" t="s">
        <v>491</v>
      </c>
      <c r="P231" s="69" t="s">
        <v>47</v>
      </c>
      <c r="Q231" s="70"/>
      <c r="R231" s="69"/>
      <c r="S231" s="70" t="s">
        <v>35</v>
      </c>
      <c r="T231" s="70" t="s">
        <v>492</v>
      </c>
      <c r="U231" s="76">
        <v>0</v>
      </c>
      <c r="V231" s="72"/>
      <c r="W231" s="73"/>
      <c r="X231" s="73"/>
      <c r="Y231" s="74"/>
      <c r="Z231" s="73"/>
      <c r="AA231" s="75"/>
      <c r="AB231" s="72"/>
      <c r="AC231" s="73"/>
      <c r="AD231" s="73"/>
      <c r="AE231" s="74"/>
      <c r="AF231" s="73"/>
      <c r="AG231" s="75"/>
    </row>
    <row r="232" spans="2:33" ht="15.75" hidden="1" customHeight="1" x14ac:dyDescent="0.2">
      <c r="B232" s="61" t="str">
        <f t="shared" si="7"/>
        <v>PR14SRNWSWW_4</v>
      </c>
      <c r="C232" s="62" t="s">
        <v>474</v>
      </c>
      <c r="D232" s="63" t="s">
        <v>121</v>
      </c>
      <c r="E232" s="64"/>
      <c r="F232" s="65"/>
      <c r="G232" s="65"/>
      <c r="H232" s="65"/>
      <c r="I232" s="65"/>
      <c r="J232" s="65"/>
      <c r="K232" s="65"/>
      <c r="L232" s="65"/>
      <c r="M232" s="66">
        <f t="shared" si="8"/>
        <v>0</v>
      </c>
      <c r="N232" s="77">
        <v>4</v>
      </c>
      <c r="O232" s="70" t="s">
        <v>493</v>
      </c>
      <c r="P232" s="69" t="s">
        <v>39</v>
      </c>
      <c r="Q232" s="70" t="s">
        <v>34</v>
      </c>
      <c r="R232" s="69"/>
      <c r="S232" s="70" t="s">
        <v>35</v>
      </c>
      <c r="T232" s="70" t="s">
        <v>494</v>
      </c>
      <c r="U232" s="71">
        <v>2</v>
      </c>
      <c r="V232" s="72"/>
      <c r="W232" s="73"/>
      <c r="X232" s="73"/>
      <c r="Y232" s="74"/>
      <c r="Z232" s="73"/>
      <c r="AA232" s="75"/>
      <c r="AB232" s="72"/>
      <c r="AC232" s="73"/>
      <c r="AD232" s="73"/>
      <c r="AE232" s="74"/>
      <c r="AF232" s="73"/>
      <c r="AG232" s="75"/>
    </row>
    <row r="233" spans="2:33" ht="15.75" hidden="1" customHeight="1" x14ac:dyDescent="0.2">
      <c r="B233" s="61" t="str">
        <f t="shared" si="7"/>
        <v>PR14SRNWSWW_5</v>
      </c>
      <c r="C233" s="62" t="s">
        <v>474</v>
      </c>
      <c r="D233" s="63" t="s">
        <v>121</v>
      </c>
      <c r="E233" s="64"/>
      <c r="F233" s="65"/>
      <c r="G233" s="65"/>
      <c r="H233" s="65"/>
      <c r="I233" s="65"/>
      <c r="J233" s="65"/>
      <c r="K233" s="65"/>
      <c r="L233" s="65"/>
      <c r="M233" s="66">
        <f t="shared" si="8"/>
        <v>0</v>
      </c>
      <c r="N233" s="77">
        <v>5</v>
      </c>
      <c r="O233" s="70" t="s">
        <v>495</v>
      </c>
      <c r="P233" s="69" t="s">
        <v>39</v>
      </c>
      <c r="Q233" s="70" t="s">
        <v>34</v>
      </c>
      <c r="R233" s="69"/>
      <c r="S233" s="70" t="s">
        <v>35</v>
      </c>
      <c r="T233" s="70" t="s">
        <v>496</v>
      </c>
      <c r="U233" s="76">
        <v>0</v>
      </c>
      <c r="V233" s="72"/>
      <c r="W233" s="73"/>
      <c r="X233" s="73"/>
      <c r="Y233" s="74"/>
      <c r="Z233" s="73"/>
      <c r="AA233" s="75"/>
      <c r="AB233" s="72"/>
      <c r="AC233" s="73"/>
      <c r="AD233" s="73"/>
      <c r="AE233" s="74"/>
      <c r="AF233" s="73"/>
      <c r="AG233" s="75"/>
    </row>
    <row r="234" spans="2:33" ht="15.75" hidden="1" customHeight="1" x14ac:dyDescent="0.2">
      <c r="B234" s="61" t="str">
        <f t="shared" si="7"/>
        <v>PR14SRNWSWW_6</v>
      </c>
      <c r="C234" s="62" t="s">
        <v>474</v>
      </c>
      <c r="D234" s="63" t="s">
        <v>121</v>
      </c>
      <c r="E234" s="64"/>
      <c r="F234" s="65"/>
      <c r="G234" s="65"/>
      <c r="H234" s="65"/>
      <c r="I234" s="65"/>
      <c r="J234" s="65"/>
      <c r="K234" s="65"/>
      <c r="L234" s="65"/>
      <c r="M234" s="66">
        <f t="shared" si="8"/>
        <v>0</v>
      </c>
      <c r="N234" s="77">
        <v>6</v>
      </c>
      <c r="O234" s="70" t="s">
        <v>497</v>
      </c>
      <c r="P234" s="69" t="s">
        <v>39</v>
      </c>
      <c r="Q234" s="70" t="s">
        <v>34</v>
      </c>
      <c r="R234" s="69"/>
      <c r="S234" s="70" t="s">
        <v>51</v>
      </c>
      <c r="T234" s="70" t="s">
        <v>498</v>
      </c>
      <c r="U234" s="71">
        <v>1</v>
      </c>
      <c r="V234" s="72"/>
      <c r="W234" s="73"/>
      <c r="X234" s="73"/>
      <c r="Y234" s="74"/>
      <c r="Z234" s="73"/>
      <c r="AA234" s="75"/>
      <c r="AB234" s="72"/>
      <c r="AC234" s="73"/>
      <c r="AD234" s="73"/>
      <c r="AE234" s="74"/>
      <c r="AF234" s="73"/>
      <c r="AG234" s="75"/>
    </row>
    <row r="235" spans="2:33" ht="15.75" hidden="1" customHeight="1" x14ac:dyDescent="0.2">
      <c r="B235" s="61" t="str">
        <f t="shared" si="7"/>
        <v>PR14SRNWSWW_7</v>
      </c>
      <c r="C235" s="62" t="s">
        <v>474</v>
      </c>
      <c r="D235" s="63" t="s">
        <v>121</v>
      </c>
      <c r="E235" s="64"/>
      <c r="F235" s="65"/>
      <c r="G235" s="65"/>
      <c r="H235" s="65"/>
      <c r="I235" s="65"/>
      <c r="J235" s="65"/>
      <c r="K235" s="65"/>
      <c r="L235" s="65"/>
      <c r="M235" s="66">
        <f t="shared" si="8"/>
        <v>0</v>
      </c>
      <c r="N235" s="77">
        <v>7</v>
      </c>
      <c r="O235" s="70" t="s">
        <v>499</v>
      </c>
      <c r="P235" s="69" t="s">
        <v>47</v>
      </c>
      <c r="Q235" s="70"/>
      <c r="R235" s="69"/>
      <c r="S235" s="70" t="s">
        <v>51</v>
      </c>
      <c r="T235" s="70" t="s">
        <v>500</v>
      </c>
      <c r="U235" s="71">
        <v>1</v>
      </c>
      <c r="V235" s="72"/>
      <c r="W235" s="73"/>
      <c r="X235" s="73"/>
      <c r="Y235" s="74"/>
      <c r="Z235" s="73"/>
      <c r="AA235" s="75"/>
      <c r="AB235" s="72"/>
      <c r="AC235" s="73"/>
      <c r="AD235" s="73"/>
      <c r="AE235" s="74"/>
      <c r="AF235" s="73"/>
      <c r="AG235" s="75"/>
    </row>
    <row r="236" spans="2:33" ht="15.75" hidden="1" customHeight="1" x14ac:dyDescent="0.2">
      <c r="B236" s="61" t="str">
        <f t="shared" si="7"/>
        <v>PR14SRNWSWW_8</v>
      </c>
      <c r="C236" s="62" t="s">
        <v>474</v>
      </c>
      <c r="D236" s="63" t="s">
        <v>121</v>
      </c>
      <c r="E236" s="64"/>
      <c r="F236" s="65"/>
      <c r="G236" s="65"/>
      <c r="H236" s="65"/>
      <c r="I236" s="65"/>
      <c r="J236" s="65"/>
      <c r="K236" s="65"/>
      <c r="L236" s="65"/>
      <c r="M236" s="66">
        <f t="shared" si="8"/>
        <v>0</v>
      </c>
      <c r="N236" s="77">
        <v>8</v>
      </c>
      <c r="O236" s="70" t="s">
        <v>501</v>
      </c>
      <c r="P236" s="69" t="s">
        <v>33</v>
      </c>
      <c r="Q236" s="70" t="s">
        <v>34</v>
      </c>
      <c r="R236" s="69"/>
      <c r="S236" s="70" t="s">
        <v>35</v>
      </c>
      <c r="T236" s="70" t="s">
        <v>502</v>
      </c>
      <c r="U236" s="76">
        <v>0</v>
      </c>
      <c r="V236" s="72"/>
      <c r="W236" s="73"/>
      <c r="X236" s="73"/>
      <c r="Y236" s="74"/>
      <c r="Z236" s="73"/>
      <c r="AA236" s="75"/>
      <c r="AB236" s="72"/>
      <c r="AC236" s="73"/>
      <c r="AD236" s="73"/>
      <c r="AE236" s="74"/>
      <c r="AF236" s="73"/>
      <c r="AG236" s="75"/>
    </row>
    <row r="237" spans="2:33" ht="15.75" hidden="1" customHeight="1" x14ac:dyDescent="0.2">
      <c r="B237" s="61" t="str">
        <f t="shared" si="7"/>
        <v>PR14SRNWSWW_9</v>
      </c>
      <c r="C237" s="62" t="s">
        <v>474</v>
      </c>
      <c r="D237" s="63" t="s">
        <v>121</v>
      </c>
      <c r="E237" s="64"/>
      <c r="F237" s="65"/>
      <c r="G237" s="65"/>
      <c r="H237" s="65"/>
      <c r="I237" s="65"/>
      <c r="J237" s="65"/>
      <c r="K237" s="65"/>
      <c r="L237" s="65"/>
      <c r="M237" s="66">
        <f t="shared" si="8"/>
        <v>0</v>
      </c>
      <c r="N237" s="77">
        <v>9</v>
      </c>
      <c r="O237" s="70" t="s">
        <v>503</v>
      </c>
      <c r="P237" s="69" t="s">
        <v>33</v>
      </c>
      <c r="Q237" s="70" t="s">
        <v>34</v>
      </c>
      <c r="R237" s="69"/>
      <c r="S237" s="70" t="s">
        <v>35</v>
      </c>
      <c r="T237" s="70" t="s">
        <v>502</v>
      </c>
      <c r="U237" s="76">
        <v>0</v>
      </c>
      <c r="V237" s="72"/>
      <c r="W237" s="73"/>
      <c r="X237" s="73"/>
      <c r="Y237" s="74"/>
      <c r="Z237" s="73"/>
      <c r="AA237" s="75"/>
      <c r="AB237" s="72"/>
      <c r="AC237" s="73"/>
      <c r="AD237" s="73"/>
      <c r="AE237" s="74"/>
      <c r="AF237" s="73"/>
      <c r="AG237" s="75"/>
    </row>
    <row r="238" spans="2:33" ht="15.75" hidden="1" customHeight="1" x14ac:dyDescent="0.2">
      <c r="B238" s="61" t="str">
        <f t="shared" si="7"/>
        <v>PR14SRNWSWW_10</v>
      </c>
      <c r="C238" s="62" t="s">
        <v>474</v>
      </c>
      <c r="D238" s="63" t="s">
        <v>121</v>
      </c>
      <c r="E238" s="64"/>
      <c r="F238" s="65"/>
      <c r="G238" s="65"/>
      <c r="H238" s="65"/>
      <c r="I238" s="65"/>
      <c r="J238" s="65"/>
      <c r="K238" s="65"/>
      <c r="L238" s="65"/>
      <c r="M238" s="66">
        <f t="shared" si="8"/>
        <v>0</v>
      </c>
      <c r="N238" s="77">
        <v>10</v>
      </c>
      <c r="O238" s="70" t="s">
        <v>504</v>
      </c>
      <c r="P238" s="69" t="s">
        <v>39</v>
      </c>
      <c r="Q238" s="70" t="s">
        <v>176</v>
      </c>
      <c r="R238" s="69"/>
      <c r="S238" s="70" t="s">
        <v>341</v>
      </c>
      <c r="T238" s="70" t="s">
        <v>505</v>
      </c>
      <c r="U238" s="71">
        <v>1</v>
      </c>
      <c r="V238" s="72"/>
      <c r="W238" s="73"/>
      <c r="X238" s="73"/>
      <c r="Y238" s="74"/>
      <c r="Z238" s="73"/>
      <c r="AA238" s="75"/>
      <c r="AB238" s="72"/>
      <c r="AC238" s="73"/>
      <c r="AD238" s="73"/>
      <c r="AE238" s="74"/>
      <c r="AF238" s="73"/>
      <c r="AG238" s="75"/>
    </row>
    <row r="239" spans="2:33" ht="15.75" hidden="1" customHeight="1" x14ac:dyDescent="0.2">
      <c r="B239" s="61" t="str">
        <f t="shared" si="7"/>
        <v>PR14SRNWSWW_11</v>
      </c>
      <c r="C239" s="62" t="s">
        <v>474</v>
      </c>
      <c r="D239" s="63" t="s">
        <v>121</v>
      </c>
      <c r="E239" s="64"/>
      <c r="F239" s="65"/>
      <c r="G239" s="65"/>
      <c r="H239" s="65"/>
      <c r="I239" s="65"/>
      <c r="J239" s="65"/>
      <c r="K239" s="65"/>
      <c r="L239" s="65"/>
      <c r="M239" s="66">
        <f t="shared" si="8"/>
        <v>0</v>
      </c>
      <c r="N239" s="77">
        <v>11</v>
      </c>
      <c r="O239" s="70" t="s">
        <v>506</v>
      </c>
      <c r="P239" s="69" t="s">
        <v>47</v>
      </c>
      <c r="Q239" s="70"/>
      <c r="R239" s="69"/>
      <c r="S239" s="70" t="s">
        <v>35</v>
      </c>
      <c r="T239" s="70" t="s">
        <v>507</v>
      </c>
      <c r="U239" s="76">
        <v>0</v>
      </c>
      <c r="V239" s="72"/>
      <c r="W239" s="73"/>
      <c r="X239" s="73"/>
      <c r="Y239" s="74"/>
      <c r="Z239" s="73"/>
      <c r="AA239" s="75"/>
      <c r="AB239" s="72"/>
      <c r="AC239" s="73"/>
      <c r="AD239" s="73"/>
      <c r="AE239" s="74"/>
      <c r="AF239" s="73"/>
      <c r="AG239" s="75"/>
    </row>
    <row r="240" spans="2:33" ht="15.75" hidden="1" customHeight="1" x14ac:dyDescent="0.2">
      <c r="B240" s="61" t="str">
        <f t="shared" si="7"/>
        <v>PR14SRNWSWW_12</v>
      </c>
      <c r="C240" s="62" t="s">
        <v>474</v>
      </c>
      <c r="D240" s="63" t="s">
        <v>121</v>
      </c>
      <c r="E240" s="64"/>
      <c r="F240" s="65"/>
      <c r="G240" s="65"/>
      <c r="H240" s="65"/>
      <c r="I240" s="65"/>
      <c r="J240" s="65"/>
      <c r="K240" s="65"/>
      <c r="L240" s="65"/>
      <c r="M240" s="66">
        <f t="shared" si="8"/>
        <v>0</v>
      </c>
      <c r="N240" s="77">
        <v>12</v>
      </c>
      <c r="O240" s="70" t="s">
        <v>508</v>
      </c>
      <c r="P240" s="69" t="s">
        <v>47</v>
      </c>
      <c r="Q240" s="70"/>
      <c r="R240" s="69"/>
      <c r="S240" s="70" t="s">
        <v>51</v>
      </c>
      <c r="T240" s="70" t="s">
        <v>509</v>
      </c>
      <c r="U240" s="76">
        <v>0</v>
      </c>
      <c r="V240" s="72"/>
      <c r="W240" s="73"/>
      <c r="X240" s="73"/>
      <c r="Y240" s="74"/>
      <c r="Z240" s="73"/>
      <c r="AA240" s="75"/>
      <c r="AB240" s="72"/>
      <c r="AC240" s="73"/>
      <c r="AD240" s="73"/>
      <c r="AE240" s="74"/>
      <c r="AF240" s="73"/>
      <c r="AG240" s="75"/>
    </row>
    <row r="241" spans="2:33" ht="15.75" hidden="1" customHeight="1" x14ac:dyDescent="0.2">
      <c r="B241" s="61" t="str">
        <f t="shared" si="7"/>
        <v>PR14SRNWSWW_13</v>
      </c>
      <c r="C241" s="62" t="s">
        <v>474</v>
      </c>
      <c r="D241" s="63" t="s">
        <v>121</v>
      </c>
      <c r="E241" s="64"/>
      <c r="F241" s="65"/>
      <c r="G241" s="65"/>
      <c r="H241" s="65"/>
      <c r="I241" s="65"/>
      <c r="J241" s="65"/>
      <c r="K241" s="65"/>
      <c r="L241" s="65"/>
      <c r="M241" s="66">
        <f t="shared" si="8"/>
        <v>0</v>
      </c>
      <c r="N241" s="77">
        <v>13</v>
      </c>
      <c r="O241" s="70" t="s">
        <v>510</v>
      </c>
      <c r="P241" s="69" t="s">
        <v>39</v>
      </c>
      <c r="Q241" s="70" t="s">
        <v>176</v>
      </c>
      <c r="R241" s="69"/>
      <c r="S241" s="70" t="s">
        <v>154</v>
      </c>
      <c r="T241" s="70" t="s">
        <v>511</v>
      </c>
      <c r="U241" s="71" t="s">
        <v>112</v>
      </c>
      <c r="V241" s="72"/>
      <c r="W241" s="73"/>
      <c r="X241" s="73"/>
      <c r="Y241" s="74"/>
      <c r="Z241" s="73"/>
      <c r="AA241" s="75"/>
      <c r="AB241" s="72"/>
      <c r="AC241" s="73"/>
      <c r="AD241" s="73"/>
      <c r="AE241" s="74"/>
      <c r="AF241" s="73"/>
      <c r="AG241" s="75"/>
    </row>
    <row r="242" spans="2:33" ht="15.75" hidden="1" customHeight="1" x14ac:dyDescent="0.2">
      <c r="B242" s="61" t="str">
        <f t="shared" si="7"/>
        <v>PR14SRNWSWW_14</v>
      </c>
      <c r="C242" s="62" t="s">
        <v>474</v>
      </c>
      <c r="D242" s="63" t="s">
        <v>121</v>
      </c>
      <c r="E242" s="64"/>
      <c r="F242" s="65"/>
      <c r="G242" s="65"/>
      <c r="H242" s="65"/>
      <c r="I242" s="65"/>
      <c r="J242" s="65"/>
      <c r="K242" s="65"/>
      <c r="L242" s="65"/>
      <c r="M242" s="66">
        <f t="shared" si="8"/>
        <v>0</v>
      </c>
      <c r="N242" s="77">
        <v>14</v>
      </c>
      <c r="O242" s="70" t="s">
        <v>512</v>
      </c>
      <c r="P242" s="69" t="s">
        <v>39</v>
      </c>
      <c r="Q242" s="70" t="s">
        <v>176</v>
      </c>
      <c r="R242" s="69"/>
      <c r="S242" s="70" t="s">
        <v>154</v>
      </c>
      <c r="T242" s="70" t="s">
        <v>511</v>
      </c>
      <c r="U242" s="71" t="s">
        <v>112</v>
      </c>
      <c r="V242" s="72"/>
      <c r="W242" s="73"/>
      <c r="X242" s="73"/>
      <c r="Y242" s="74"/>
      <c r="Z242" s="73"/>
      <c r="AA242" s="75"/>
      <c r="AB242" s="72"/>
      <c r="AC242" s="73"/>
      <c r="AD242" s="73"/>
      <c r="AE242" s="74"/>
      <c r="AF242" s="73"/>
      <c r="AG242" s="75"/>
    </row>
    <row r="243" spans="2:33" ht="15.75" hidden="1" customHeight="1" x14ac:dyDescent="0.2">
      <c r="B243" s="61" t="str">
        <f t="shared" si="7"/>
        <v>PR14SRNWSWW_15</v>
      </c>
      <c r="C243" s="62" t="s">
        <v>474</v>
      </c>
      <c r="D243" s="63" t="s">
        <v>121</v>
      </c>
      <c r="E243" s="64"/>
      <c r="F243" s="65"/>
      <c r="G243" s="65"/>
      <c r="H243" s="65"/>
      <c r="I243" s="65"/>
      <c r="J243" s="65"/>
      <c r="K243" s="65"/>
      <c r="L243" s="65"/>
      <c r="M243" s="66">
        <f t="shared" si="8"/>
        <v>0</v>
      </c>
      <c r="N243" s="77">
        <v>15</v>
      </c>
      <c r="O243" s="70" t="s">
        <v>513</v>
      </c>
      <c r="P243" s="69" t="s">
        <v>39</v>
      </c>
      <c r="Q243" s="70" t="s">
        <v>176</v>
      </c>
      <c r="R243" s="69"/>
      <c r="S243" s="70" t="s">
        <v>35</v>
      </c>
      <c r="T243" s="70" t="s">
        <v>514</v>
      </c>
      <c r="U243" s="76">
        <v>0</v>
      </c>
      <c r="V243" s="72"/>
      <c r="W243" s="73"/>
      <c r="X243" s="73"/>
      <c r="Y243" s="74"/>
      <c r="Z243" s="73"/>
      <c r="AA243" s="75"/>
      <c r="AB243" s="72"/>
      <c r="AC243" s="73"/>
      <c r="AD243" s="73"/>
      <c r="AE243" s="74"/>
      <c r="AF243" s="73"/>
      <c r="AG243" s="75"/>
    </row>
    <row r="244" spans="2:33" ht="15.75" hidden="1" customHeight="1" x14ac:dyDescent="0.2">
      <c r="B244" s="61" t="str">
        <f t="shared" si="7"/>
        <v>PR14SRNHHR_1</v>
      </c>
      <c r="C244" s="62" t="s">
        <v>474</v>
      </c>
      <c r="D244" s="63" t="s">
        <v>67</v>
      </c>
      <c r="E244" s="64"/>
      <c r="F244" s="65"/>
      <c r="G244" s="65"/>
      <c r="H244" s="65"/>
      <c r="I244" s="65"/>
      <c r="J244" s="65"/>
      <c r="K244" s="65"/>
      <c r="L244" s="65"/>
      <c r="M244" s="66">
        <f t="shared" si="8"/>
        <v>0</v>
      </c>
      <c r="N244" s="77">
        <v>1</v>
      </c>
      <c r="O244" s="70" t="s">
        <v>515</v>
      </c>
      <c r="P244" s="69" t="s">
        <v>47</v>
      </c>
      <c r="Q244" s="70"/>
      <c r="R244" s="69"/>
      <c r="S244" s="70" t="s">
        <v>51</v>
      </c>
      <c r="T244" s="70" t="s">
        <v>516</v>
      </c>
      <c r="U244" s="76">
        <v>0</v>
      </c>
      <c r="V244" s="72"/>
      <c r="W244" s="73"/>
      <c r="X244" s="73"/>
      <c r="Y244" s="74"/>
      <c r="Z244" s="73"/>
      <c r="AA244" s="75"/>
      <c r="AB244" s="72"/>
      <c r="AC244" s="73"/>
      <c r="AD244" s="73"/>
      <c r="AE244" s="74"/>
      <c r="AF244" s="73"/>
      <c r="AG244" s="75"/>
    </row>
    <row r="245" spans="2:33" ht="15.75" hidden="1" customHeight="1" x14ac:dyDescent="0.2">
      <c r="B245" s="61" t="str">
        <f t="shared" si="7"/>
        <v>PR14SRNHHR_2</v>
      </c>
      <c r="C245" s="62" t="s">
        <v>474</v>
      </c>
      <c r="D245" s="63" t="s">
        <v>67</v>
      </c>
      <c r="E245" s="64"/>
      <c r="F245" s="65"/>
      <c r="G245" s="65"/>
      <c r="H245" s="65"/>
      <c r="I245" s="65"/>
      <c r="J245" s="65"/>
      <c r="K245" s="65"/>
      <c r="L245" s="65"/>
      <c r="M245" s="66">
        <f t="shared" si="8"/>
        <v>0</v>
      </c>
      <c r="N245" s="77">
        <v>2</v>
      </c>
      <c r="O245" s="70" t="s">
        <v>517</v>
      </c>
      <c r="P245" s="69" t="s">
        <v>47</v>
      </c>
      <c r="Q245" s="70"/>
      <c r="R245" s="69"/>
      <c r="S245" s="70" t="s">
        <v>51</v>
      </c>
      <c r="T245" s="70" t="s">
        <v>518</v>
      </c>
      <c r="U245" s="71" t="s">
        <v>519</v>
      </c>
      <c r="V245" s="72"/>
      <c r="W245" s="73"/>
      <c r="X245" s="73"/>
      <c r="Y245" s="74"/>
      <c r="Z245" s="73"/>
      <c r="AA245" s="75"/>
      <c r="AB245" s="72"/>
      <c r="AC245" s="73"/>
      <c r="AD245" s="73"/>
      <c r="AE245" s="74"/>
      <c r="AF245" s="73"/>
      <c r="AG245" s="75"/>
    </row>
    <row r="246" spans="2:33" ht="15.75" hidden="1" customHeight="1" x14ac:dyDescent="0.2">
      <c r="B246" s="61" t="str">
        <f t="shared" si="7"/>
        <v>PR14SRNHHR_3</v>
      </c>
      <c r="C246" s="62" t="s">
        <v>474</v>
      </c>
      <c r="D246" s="63" t="s">
        <v>67</v>
      </c>
      <c r="E246" s="64"/>
      <c r="F246" s="65"/>
      <c r="G246" s="65"/>
      <c r="H246" s="65"/>
      <c r="I246" s="65"/>
      <c r="J246" s="65"/>
      <c r="K246" s="65"/>
      <c r="L246" s="65"/>
      <c r="M246" s="66">
        <f t="shared" si="8"/>
        <v>0</v>
      </c>
      <c r="N246" s="77">
        <v>3</v>
      </c>
      <c r="O246" s="70" t="s">
        <v>520</v>
      </c>
      <c r="P246" s="69" t="s">
        <v>47</v>
      </c>
      <c r="Q246" s="70"/>
      <c r="R246" s="69"/>
      <c r="S246" s="70" t="s">
        <v>51</v>
      </c>
      <c r="T246" s="70" t="s">
        <v>521</v>
      </c>
      <c r="U246" s="71" t="s">
        <v>519</v>
      </c>
      <c r="V246" s="72"/>
      <c r="W246" s="73"/>
      <c r="X246" s="73"/>
      <c r="Y246" s="74"/>
      <c r="Z246" s="73"/>
      <c r="AA246" s="75"/>
      <c r="AB246" s="72"/>
      <c r="AC246" s="73"/>
      <c r="AD246" s="73"/>
      <c r="AE246" s="74"/>
      <c r="AF246" s="73"/>
      <c r="AG246" s="75"/>
    </row>
    <row r="247" spans="2:33" ht="15.75" hidden="1" customHeight="1" x14ac:dyDescent="0.2">
      <c r="B247" s="61" t="str">
        <f t="shared" si="7"/>
        <v>PR14SRNHHR_4</v>
      </c>
      <c r="C247" s="62" t="s">
        <v>474</v>
      </c>
      <c r="D247" s="63" t="s">
        <v>67</v>
      </c>
      <c r="E247" s="64"/>
      <c r="F247" s="65"/>
      <c r="G247" s="65"/>
      <c r="H247" s="65"/>
      <c r="I247" s="65"/>
      <c r="J247" s="65"/>
      <c r="K247" s="65"/>
      <c r="L247" s="65"/>
      <c r="M247" s="66">
        <f t="shared" si="8"/>
        <v>0</v>
      </c>
      <c r="N247" s="77">
        <v>4</v>
      </c>
      <c r="O247" s="70" t="s">
        <v>522</v>
      </c>
      <c r="P247" s="69" t="s">
        <v>47</v>
      </c>
      <c r="Q247" s="70"/>
      <c r="R247" s="69"/>
      <c r="S247" s="70" t="s">
        <v>51</v>
      </c>
      <c r="T247" s="70" t="s">
        <v>523</v>
      </c>
      <c r="U247" s="71" t="s">
        <v>519</v>
      </c>
      <c r="V247" s="72"/>
      <c r="W247" s="73"/>
      <c r="X247" s="73"/>
      <c r="Y247" s="74"/>
      <c r="Z247" s="73"/>
      <c r="AA247" s="75"/>
      <c r="AB247" s="72"/>
      <c r="AC247" s="73"/>
      <c r="AD247" s="73"/>
      <c r="AE247" s="74"/>
      <c r="AF247" s="73"/>
      <c r="AG247" s="75"/>
    </row>
    <row r="248" spans="2:33" ht="15.75" hidden="1" customHeight="1" x14ac:dyDescent="0.2">
      <c r="B248" s="61" t="str">
        <f t="shared" si="7"/>
        <v>PR14SRNHHR_5</v>
      </c>
      <c r="C248" s="62" t="s">
        <v>474</v>
      </c>
      <c r="D248" s="63" t="s">
        <v>67</v>
      </c>
      <c r="E248" s="64"/>
      <c r="F248" s="65"/>
      <c r="G248" s="65"/>
      <c r="H248" s="65"/>
      <c r="I248" s="65"/>
      <c r="J248" s="65"/>
      <c r="K248" s="65"/>
      <c r="L248" s="65"/>
      <c r="M248" s="66">
        <f t="shared" si="8"/>
        <v>0</v>
      </c>
      <c r="N248" s="77">
        <v>5</v>
      </c>
      <c r="O248" s="70" t="s">
        <v>524</v>
      </c>
      <c r="P248" s="69" t="s">
        <v>47</v>
      </c>
      <c r="Q248" s="70"/>
      <c r="R248" s="69"/>
      <c r="S248" s="70" t="s">
        <v>35</v>
      </c>
      <c r="T248" s="70" t="s">
        <v>525</v>
      </c>
      <c r="U248" s="76">
        <v>0</v>
      </c>
      <c r="V248" s="72"/>
      <c r="W248" s="73"/>
      <c r="X248" s="73"/>
      <c r="Y248" s="74"/>
      <c r="Z248" s="73"/>
      <c r="AA248" s="75"/>
      <c r="AB248" s="72"/>
      <c r="AC248" s="73"/>
      <c r="AD248" s="73"/>
      <c r="AE248" s="74"/>
      <c r="AF248" s="73"/>
      <c r="AG248" s="75"/>
    </row>
    <row r="249" spans="2:33" ht="15.75" hidden="1" customHeight="1" x14ac:dyDescent="0.2">
      <c r="B249" s="61" t="str">
        <f t="shared" si="7"/>
        <v>PR14SRNHHR_6</v>
      </c>
      <c r="C249" s="62" t="s">
        <v>474</v>
      </c>
      <c r="D249" s="63" t="s">
        <v>67</v>
      </c>
      <c r="E249" s="64"/>
      <c r="F249" s="65"/>
      <c r="G249" s="65"/>
      <c r="H249" s="65"/>
      <c r="I249" s="65"/>
      <c r="J249" s="65"/>
      <c r="K249" s="65"/>
      <c r="L249" s="65"/>
      <c r="M249" s="66">
        <f t="shared" si="8"/>
        <v>0</v>
      </c>
      <c r="N249" s="77">
        <v>6</v>
      </c>
      <c r="O249" s="70" t="s">
        <v>526</v>
      </c>
      <c r="P249" s="69" t="s">
        <v>47</v>
      </c>
      <c r="Q249" s="70"/>
      <c r="R249" s="69"/>
      <c r="S249" s="70" t="s">
        <v>35</v>
      </c>
      <c r="T249" s="70" t="s">
        <v>527</v>
      </c>
      <c r="U249" s="76">
        <v>0</v>
      </c>
      <c r="V249" s="72"/>
      <c r="W249" s="73"/>
      <c r="X249" s="73"/>
      <c r="Y249" s="74"/>
      <c r="Z249" s="73"/>
      <c r="AA249" s="75"/>
      <c r="AB249" s="72"/>
      <c r="AC249" s="73"/>
      <c r="AD249" s="73"/>
      <c r="AE249" s="74"/>
      <c r="AF249" s="73"/>
      <c r="AG249" s="75"/>
    </row>
    <row r="250" spans="2:33" ht="15.75" hidden="1" customHeight="1" x14ac:dyDescent="0.2">
      <c r="B250" s="61" t="str">
        <f t="shared" si="7"/>
        <v>PR14SRNHHR_7</v>
      </c>
      <c r="C250" s="62" t="s">
        <v>474</v>
      </c>
      <c r="D250" s="63" t="s">
        <v>67</v>
      </c>
      <c r="E250" s="64"/>
      <c r="F250" s="65"/>
      <c r="G250" s="65"/>
      <c r="H250" s="65"/>
      <c r="I250" s="65"/>
      <c r="J250" s="65"/>
      <c r="K250" s="65"/>
      <c r="L250" s="65"/>
      <c r="M250" s="66">
        <f t="shared" si="8"/>
        <v>0</v>
      </c>
      <c r="N250" s="77">
        <v>7</v>
      </c>
      <c r="O250" s="70" t="s">
        <v>528</v>
      </c>
      <c r="P250" s="69" t="s">
        <v>47</v>
      </c>
      <c r="Q250" s="70"/>
      <c r="R250" s="69"/>
      <c r="S250" s="70" t="s">
        <v>51</v>
      </c>
      <c r="T250" s="70" t="s">
        <v>529</v>
      </c>
      <c r="U250" s="76">
        <v>0</v>
      </c>
      <c r="V250" s="72"/>
      <c r="W250" s="73"/>
      <c r="X250" s="73"/>
      <c r="Y250" s="74"/>
      <c r="Z250" s="73"/>
      <c r="AA250" s="75"/>
      <c r="AB250" s="72"/>
      <c r="AC250" s="73"/>
      <c r="AD250" s="73"/>
      <c r="AE250" s="74"/>
      <c r="AF250" s="73"/>
      <c r="AG250" s="75"/>
    </row>
    <row r="251" spans="2:33" ht="15.75" hidden="1" customHeight="1" x14ac:dyDescent="0.2">
      <c r="B251" s="61" t="str">
        <f t="shared" si="7"/>
        <v>PR14SRNHHR_8</v>
      </c>
      <c r="C251" s="62" t="s">
        <v>474</v>
      </c>
      <c r="D251" s="63" t="s">
        <v>67</v>
      </c>
      <c r="E251" s="64"/>
      <c r="F251" s="65"/>
      <c r="G251" s="65"/>
      <c r="H251" s="65"/>
      <c r="I251" s="65"/>
      <c r="J251" s="65"/>
      <c r="K251" s="65"/>
      <c r="L251" s="65"/>
      <c r="M251" s="66">
        <f t="shared" si="8"/>
        <v>0</v>
      </c>
      <c r="N251" s="77">
        <v>8</v>
      </c>
      <c r="O251" s="70" t="s">
        <v>530</v>
      </c>
      <c r="P251" s="69" t="s">
        <v>33</v>
      </c>
      <c r="Q251" s="70" t="s">
        <v>34</v>
      </c>
      <c r="R251" s="69"/>
      <c r="S251" s="70" t="s">
        <v>70</v>
      </c>
      <c r="T251" s="70" t="s">
        <v>71</v>
      </c>
      <c r="U251" s="76">
        <v>0</v>
      </c>
      <c r="V251" s="72"/>
      <c r="W251" s="73"/>
      <c r="X251" s="73"/>
      <c r="Y251" s="74"/>
      <c r="Z251" s="73"/>
      <c r="AA251" s="75"/>
      <c r="AB251" s="72"/>
      <c r="AC251" s="73"/>
      <c r="AD251" s="73"/>
      <c r="AE251" s="74"/>
      <c r="AF251" s="73"/>
      <c r="AG251" s="75"/>
    </row>
    <row r="252" spans="2:33" ht="15.75" hidden="1" customHeight="1" x14ac:dyDescent="0.2">
      <c r="B252" s="61" t="str">
        <f t="shared" si="7"/>
        <v>PR14SSCWSW_1.1</v>
      </c>
      <c r="C252" s="62" t="s">
        <v>531</v>
      </c>
      <c r="D252" s="63" t="s">
        <v>30</v>
      </c>
      <c r="E252" s="64"/>
      <c r="F252" s="65"/>
      <c r="G252" s="65"/>
      <c r="H252" s="65"/>
      <c r="I252" s="65"/>
      <c r="J252" s="65"/>
      <c r="K252" s="65"/>
      <c r="L252" s="65"/>
      <c r="M252" s="66">
        <f t="shared" si="8"/>
        <v>0</v>
      </c>
      <c r="N252" s="77">
        <v>1.1000000000000001</v>
      </c>
      <c r="O252" s="70" t="s">
        <v>532</v>
      </c>
      <c r="P252" s="69" t="s">
        <v>39</v>
      </c>
      <c r="Q252" s="70" t="s">
        <v>34</v>
      </c>
      <c r="R252" s="69"/>
      <c r="S252" s="70" t="s">
        <v>51</v>
      </c>
      <c r="T252" s="70" t="s">
        <v>52</v>
      </c>
      <c r="U252" s="71">
        <v>3</v>
      </c>
      <c r="V252" s="72"/>
      <c r="W252" s="73"/>
      <c r="X252" s="73"/>
      <c r="Y252" s="74"/>
      <c r="Z252" s="73"/>
      <c r="AA252" s="75"/>
      <c r="AB252" s="72"/>
      <c r="AC252" s="73"/>
      <c r="AD252" s="73"/>
      <c r="AE252" s="74"/>
      <c r="AF252" s="73"/>
      <c r="AG252" s="75"/>
    </row>
    <row r="253" spans="2:33" ht="15.75" hidden="1" customHeight="1" x14ac:dyDescent="0.2">
      <c r="B253" s="61" t="str">
        <f t="shared" si="7"/>
        <v>PR14SSCWSW_1.2</v>
      </c>
      <c r="C253" s="62" t="s">
        <v>531</v>
      </c>
      <c r="D253" s="63" t="s">
        <v>30</v>
      </c>
      <c r="E253" s="64"/>
      <c r="F253" s="65"/>
      <c r="G253" s="65"/>
      <c r="H253" s="65"/>
      <c r="I253" s="65"/>
      <c r="J253" s="65"/>
      <c r="K253" s="65"/>
      <c r="L253" s="65"/>
      <c r="M253" s="66">
        <f t="shared" si="8"/>
        <v>0</v>
      </c>
      <c r="N253" s="77">
        <v>1.2</v>
      </c>
      <c r="O253" s="70" t="s">
        <v>533</v>
      </c>
      <c r="P253" s="69" t="s">
        <v>33</v>
      </c>
      <c r="Q253" s="70" t="s">
        <v>34</v>
      </c>
      <c r="R253" s="69"/>
      <c r="S253" s="70" t="s">
        <v>35</v>
      </c>
      <c r="T253" s="70" t="s">
        <v>534</v>
      </c>
      <c r="U253" s="71">
        <v>2</v>
      </c>
      <c r="V253" s="72"/>
      <c r="W253" s="73"/>
      <c r="X253" s="73"/>
      <c r="Y253" s="74"/>
      <c r="Z253" s="73"/>
      <c r="AA253" s="75"/>
      <c r="AB253" s="72"/>
      <c r="AC253" s="73"/>
      <c r="AD253" s="73"/>
      <c r="AE253" s="74"/>
      <c r="AF253" s="73"/>
      <c r="AG253" s="75"/>
    </row>
    <row r="254" spans="2:33" ht="15.75" hidden="1" customHeight="1" x14ac:dyDescent="0.2">
      <c r="B254" s="61" t="str">
        <f t="shared" si="7"/>
        <v>PR14SSCWSW_2.1</v>
      </c>
      <c r="C254" s="62" t="s">
        <v>531</v>
      </c>
      <c r="D254" s="63" t="s">
        <v>30</v>
      </c>
      <c r="E254" s="64"/>
      <c r="F254" s="65"/>
      <c r="G254" s="65"/>
      <c r="H254" s="65"/>
      <c r="I254" s="65"/>
      <c r="J254" s="65"/>
      <c r="K254" s="65"/>
      <c r="L254" s="65"/>
      <c r="M254" s="66">
        <f t="shared" si="8"/>
        <v>0</v>
      </c>
      <c r="N254" s="77">
        <v>2.1</v>
      </c>
      <c r="O254" s="70" t="s">
        <v>535</v>
      </c>
      <c r="P254" s="69" t="s">
        <v>33</v>
      </c>
      <c r="Q254" s="70" t="s">
        <v>34</v>
      </c>
      <c r="R254" s="69"/>
      <c r="S254" s="70" t="s">
        <v>76</v>
      </c>
      <c r="T254" s="70" t="s">
        <v>77</v>
      </c>
      <c r="U254" s="71">
        <v>1</v>
      </c>
      <c r="V254" s="72"/>
      <c r="W254" s="73"/>
      <c r="X254" s="73"/>
      <c r="Y254" s="74"/>
      <c r="Z254" s="73"/>
      <c r="AA254" s="75"/>
      <c r="AB254" s="72"/>
      <c r="AC254" s="73"/>
      <c r="AD254" s="73"/>
      <c r="AE254" s="74"/>
      <c r="AF254" s="73"/>
      <c r="AG254" s="75"/>
    </row>
    <row r="255" spans="2:33" ht="15.75" hidden="1" customHeight="1" x14ac:dyDescent="0.2">
      <c r="B255" s="61" t="str">
        <f t="shared" si="7"/>
        <v>PR14SSCWSW_2.2</v>
      </c>
      <c r="C255" s="62" t="s">
        <v>531</v>
      </c>
      <c r="D255" s="63" t="s">
        <v>30</v>
      </c>
      <c r="E255" s="64"/>
      <c r="F255" s="65"/>
      <c r="G255" s="65"/>
      <c r="H255" s="65"/>
      <c r="I255" s="65"/>
      <c r="J255" s="65"/>
      <c r="K255" s="65"/>
      <c r="L255" s="65"/>
      <c r="M255" s="66">
        <f t="shared" si="8"/>
        <v>0</v>
      </c>
      <c r="N255" s="77">
        <v>2.2000000000000002</v>
      </c>
      <c r="O255" s="70" t="s">
        <v>536</v>
      </c>
      <c r="P255" s="69" t="s">
        <v>39</v>
      </c>
      <c r="Q255" s="70" t="s">
        <v>34</v>
      </c>
      <c r="R255" s="69"/>
      <c r="S255" s="70" t="s">
        <v>115</v>
      </c>
      <c r="T255" s="70" t="s">
        <v>177</v>
      </c>
      <c r="U255" s="71" t="s">
        <v>112</v>
      </c>
      <c r="V255" s="72"/>
      <c r="W255" s="73"/>
      <c r="X255" s="73"/>
      <c r="Y255" s="74"/>
      <c r="Z255" s="73"/>
      <c r="AA255" s="75"/>
      <c r="AB255" s="72"/>
      <c r="AC255" s="73"/>
      <c r="AD255" s="73"/>
      <c r="AE255" s="74"/>
      <c r="AF255" s="73"/>
      <c r="AG255" s="75"/>
    </row>
    <row r="256" spans="2:33" ht="15.75" hidden="1" customHeight="1" x14ac:dyDescent="0.2">
      <c r="B256" s="61" t="str">
        <f t="shared" si="7"/>
        <v>PR14SSCWSW_2.3</v>
      </c>
      <c r="C256" s="62" t="s">
        <v>531</v>
      </c>
      <c r="D256" s="63" t="s">
        <v>30</v>
      </c>
      <c r="E256" s="64"/>
      <c r="F256" s="65"/>
      <c r="G256" s="65"/>
      <c r="H256" s="65"/>
      <c r="I256" s="65"/>
      <c r="J256" s="65"/>
      <c r="K256" s="65"/>
      <c r="L256" s="65"/>
      <c r="M256" s="66">
        <f t="shared" si="8"/>
        <v>0</v>
      </c>
      <c r="N256" s="77">
        <v>2.2999999999999998</v>
      </c>
      <c r="O256" s="70" t="s">
        <v>537</v>
      </c>
      <c r="P256" s="69" t="s">
        <v>39</v>
      </c>
      <c r="Q256" s="70" t="s">
        <v>34</v>
      </c>
      <c r="R256" s="69"/>
      <c r="S256" s="70" t="s">
        <v>115</v>
      </c>
      <c r="T256" s="70" t="s">
        <v>177</v>
      </c>
      <c r="U256" s="71" t="s">
        <v>112</v>
      </c>
      <c r="V256" s="72"/>
      <c r="W256" s="73"/>
      <c r="X256" s="73"/>
      <c r="Y256" s="74"/>
      <c r="Z256" s="73"/>
      <c r="AA256" s="75"/>
      <c r="AB256" s="72"/>
      <c r="AC256" s="73"/>
      <c r="AD256" s="73"/>
      <c r="AE256" s="74"/>
      <c r="AF256" s="73"/>
      <c r="AG256" s="75"/>
    </row>
    <row r="257" spans="2:33" ht="15.75" hidden="1" customHeight="1" x14ac:dyDescent="0.2">
      <c r="B257" s="61" t="str">
        <f t="shared" si="7"/>
        <v>PR14SSCWSW_4.1</v>
      </c>
      <c r="C257" s="62" t="s">
        <v>531</v>
      </c>
      <c r="D257" s="63" t="s">
        <v>30</v>
      </c>
      <c r="E257" s="64"/>
      <c r="F257" s="65"/>
      <c r="G257" s="65"/>
      <c r="H257" s="65"/>
      <c r="I257" s="65"/>
      <c r="J257" s="65"/>
      <c r="K257" s="65"/>
      <c r="L257" s="65"/>
      <c r="M257" s="66">
        <f t="shared" si="8"/>
        <v>0</v>
      </c>
      <c r="N257" s="77">
        <v>4.0999999999999996</v>
      </c>
      <c r="O257" s="70" t="s">
        <v>538</v>
      </c>
      <c r="P257" s="69" t="s">
        <v>33</v>
      </c>
      <c r="Q257" s="70" t="s">
        <v>34</v>
      </c>
      <c r="R257" s="69"/>
      <c r="S257" s="70" t="s">
        <v>35</v>
      </c>
      <c r="T257" s="70" t="s">
        <v>36</v>
      </c>
      <c r="U257" s="71">
        <v>1</v>
      </c>
      <c r="V257" s="72"/>
      <c r="W257" s="73"/>
      <c r="X257" s="73"/>
      <c r="Y257" s="74"/>
      <c r="Z257" s="73"/>
      <c r="AA257" s="75"/>
      <c r="AB257" s="72"/>
      <c r="AC257" s="73"/>
      <c r="AD257" s="73"/>
      <c r="AE257" s="74"/>
      <c r="AF257" s="73"/>
      <c r="AG257" s="75"/>
    </row>
    <row r="258" spans="2:33" ht="15.75" hidden="1" customHeight="1" x14ac:dyDescent="0.2">
      <c r="B258" s="61" t="str">
        <f t="shared" si="7"/>
        <v>PR14SSCWSW_4.2</v>
      </c>
      <c r="C258" s="62" t="s">
        <v>531</v>
      </c>
      <c r="D258" s="63" t="s">
        <v>30</v>
      </c>
      <c r="E258" s="64"/>
      <c r="F258" s="65"/>
      <c r="G258" s="65"/>
      <c r="H258" s="65"/>
      <c r="I258" s="65"/>
      <c r="J258" s="65"/>
      <c r="K258" s="65"/>
      <c r="L258" s="65"/>
      <c r="M258" s="66">
        <f t="shared" si="8"/>
        <v>0</v>
      </c>
      <c r="N258" s="77">
        <v>4.2</v>
      </c>
      <c r="O258" s="70" t="s">
        <v>539</v>
      </c>
      <c r="P258" s="69" t="s">
        <v>33</v>
      </c>
      <c r="Q258" s="70" t="s">
        <v>34</v>
      </c>
      <c r="R258" s="69"/>
      <c r="S258" s="70" t="s">
        <v>35</v>
      </c>
      <c r="T258" s="70" t="s">
        <v>36</v>
      </c>
      <c r="U258" s="71">
        <v>1</v>
      </c>
      <c r="V258" s="72"/>
      <c r="W258" s="73"/>
      <c r="X258" s="73"/>
      <c r="Y258" s="74"/>
      <c r="Z258" s="73"/>
      <c r="AA258" s="75"/>
      <c r="AB258" s="72"/>
      <c r="AC258" s="73"/>
      <c r="AD258" s="73"/>
      <c r="AE258" s="74"/>
      <c r="AF258" s="73"/>
      <c r="AG258" s="75"/>
    </row>
    <row r="259" spans="2:33" ht="15.75" hidden="1" customHeight="1" x14ac:dyDescent="0.2">
      <c r="B259" s="61" t="str">
        <f t="shared" si="7"/>
        <v>PR14SSCWSW_4.3</v>
      </c>
      <c r="C259" s="62" t="s">
        <v>531</v>
      </c>
      <c r="D259" s="63" t="s">
        <v>30</v>
      </c>
      <c r="E259" s="64"/>
      <c r="F259" s="65"/>
      <c r="G259" s="65"/>
      <c r="H259" s="65"/>
      <c r="I259" s="65"/>
      <c r="J259" s="65"/>
      <c r="K259" s="65"/>
      <c r="L259" s="65"/>
      <c r="M259" s="66">
        <f t="shared" si="8"/>
        <v>0</v>
      </c>
      <c r="N259" s="77">
        <v>4.3</v>
      </c>
      <c r="O259" s="70" t="s">
        <v>540</v>
      </c>
      <c r="P259" s="69" t="s">
        <v>47</v>
      </c>
      <c r="Q259" s="70"/>
      <c r="R259" s="69"/>
      <c r="S259" s="70" t="s">
        <v>35</v>
      </c>
      <c r="T259" s="70" t="s">
        <v>212</v>
      </c>
      <c r="U259" s="71">
        <v>2</v>
      </c>
      <c r="V259" s="72"/>
      <c r="W259" s="73"/>
      <c r="X259" s="73"/>
      <c r="Y259" s="74"/>
      <c r="Z259" s="73"/>
      <c r="AA259" s="75"/>
      <c r="AB259" s="72"/>
      <c r="AC259" s="73"/>
      <c r="AD259" s="73"/>
      <c r="AE259" s="74"/>
      <c r="AF259" s="73"/>
      <c r="AG259" s="75"/>
    </row>
    <row r="260" spans="2:33" ht="15.75" hidden="1" customHeight="1" x14ac:dyDescent="0.2">
      <c r="B260" s="61" t="str">
        <f t="shared" si="7"/>
        <v>PR14SSCWSW_4.4</v>
      </c>
      <c r="C260" s="62" t="s">
        <v>531</v>
      </c>
      <c r="D260" s="63" t="s">
        <v>30</v>
      </c>
      <c r="E260" s="64"/>
      <c r="F260" s="65"/>
      <c r="G260" s="65"/>
      <c r="H260" s="65"/>
      <c r="I260" s="65"/>
      <c r="J260" s="65"/>
      <c r="K260" s="65"/>
      <c r="L260" s="65"/>
      <c r="M260" s="66">
        <f t="shared" si="8"/>
        <v>0</v>
      </c>
      <c r="N260" s="77">
        <v>4.4000000000000004</v>
      </c>
      <c r="O260" s="70" t="s">
        <v>541</v>
      </c>
      <c r="P260" s="69" t="s">
        <v>47</v>
      </c>
      <c r="Q260" s="70"/>
      <c r="R260" s="69"/>
      <c r="S260" s="70" t="s">
        <v>35</v>
      </c>
      <c r="T260" s="70" t="s">
        <v>542</v>
      </c>
      <c r="U260" s="76">
        <v>0</v>
      </c>
      <c r="V260" s="72"/>
      <c r="W260" s="73"/>
      <c r="X260" s="73"/>
      <c r="Y260" s="74"/>
      <c r="Z260" s="73"/>
      <c r="AA260" s="75"/>
      <c r="AB260" s="72"/>
      <c r="AC260" s="73"/>
      <c r="AD260" s="73"/>
      <c r="AE260" s="74"/>
      <c r="AF260" s="73"/>
      <c r="AG260" s="75"/>
    </row>
    <row r="261" spans="2:33" ht="15.75" hidden="1" customHeight="1" x14ac:dyDescent="0.2">
      <c r="B261" s="61" t="str">
        <f t="shared" si="7"/>
        <v>PR14SSCWSW_4.5</v>
      </c>
      <c r="C261" s="62" t="s">
        <v>531</v>
      </c>
      <c r="D261" s="63" t="s">
        <v>30</v>
      </c>
      <c r="E261" s="64"/>
      <c r="F261" s="65"/>
      <c r="G261" s="65"/>
      <c r="H261" s="65"/>
      <c r="I261" s="65"/>
      <c r="J261" s="65"/>
      <c r="K261" s="65"/>
      <c r="L261" s="65"/>
      <c r="M261" s="66">
        <f t="shared" si="8"/>
        <v>0</v>
      </c>
      <c r="N261" s="77">
        <v>4.5</v>
      </c>
      <c r="O261" s="70" t="s">
        <v>543</v>
      </c>
      <c r="P261" s="69" t="s">
        <v>47</v>
      </c>
      <c r="Q261" s="70"/>
      <c r="R261" s="69"/>
      <c r="S261" s="70" t="s">
        <v>35</v>
      </c>
      <c r="T261" s="70" t="s">
        <v>544</v>
      </c>
      <c r="U261" s="76">
        <v>0</v>
      </c>
      <c r="V261" s="72"/>
      <c r="W261" s="73"/>
      <c r="X261" s="73"/>
      <c r="Y261" s="74"/>
      <c r="Z261" s="73"/>
      <c r="AA261" s="75"/>
      <c r="AB261" s="72"/>
      <c r="AC261" s="73"/>
      <c r="AD261" s="73"/>
      <c r="AE261" s="74"/>
      <c r="AF261" s="73"/>
      <c r="AG261" s="75"/>
    </row>
    <row r="262" spans="2:33" ht="15.75" hidden="1" customHeight="1" x14ac:dyDescent="0.2">
      <c r="B262" s="61" t="str">
        <f t="shared" ref="B262:B325" si="9">CONCATENATE("PR14", C262, D262, "_", N262)</f>
        <v>PR14SSCWSW_5.1</v>
      </c>
      <c r="C262" s="62" t="s">
        <v>531</v>
      </c>
      <c r="D262" s="63" t="s">
        <v>30</v>
      </c>
      <c r="E262" s="64"/>
      <c r="F262" s="65"/>
      <c r="G262" s="65"/>
      <c r="H262" s="65"/>
      <c r="I262" s="65"/>
      <c r="J262" s="65"/>
      <c r="K262" s="65"/>
      <c r="L262" s="65"/>
      <c r="M262" s="66">
        <f t="shared" si="8"/>
        <v>0</v>
      </c>
      <c r="N262" s="77">
        <v>5.0999999999999996</v>
      </c>
      <c r="O262" s="70" t="s">
        <v>545</v>
      </c>
      <c r="P262" s="69" t="s">
        <v>47</v>
      </c>
      <c r="Q262" s="70"/>
      <c r="R262" s="69"/>
      <c r="S262" s="70" t="s">
        <v>51</v>
      </c>
      <c r="T262" s="70" t="s">
        <v>546</v>
      </c>
      <c r="U262" s="76">
        <v>0</v>
      </c>
      <c r="V262" s="72"/>
      <c r="W262" s="73"/>
      <c r="X262" s="73"/>
      <c r="Y262" s="74"/>
      <c r="Z262" s="73"/>
      <c r="AA262" s="75"/>
      <c r="AB262" s="72"/>
      <c r="AC262" s="73"/>
      <c r="AD262" s="73"/>
      <c r="AE262" s="74"/>
      <c r="AF262" s="73"/>
      <c r="AG262" s="75"/>
    </row>
    <row r="263" spans="2:33" ht="15.75" hidden="1" customHeight="1" x14ac:dyDescent="0.2">
      <c r="B263" s="61" t="str">
        <f t="shared" si="9"/>
        <v>PR14SSCWSW_5.2</v>
      </c>
      <c r="C263" s="62" t="s">
        <v>531</v>
      </c>
      <c r="D263" s="63" t="s">
        <v>30</v>
      </c>
      <c r="E263" s="64"/>
      <c r="F263" s="65"/>
      <c r="G263" s="65"/>
      <c r="H263" s="65"/>
      <c r="I263" s="65"/>
      <c r="J263" s="65"/>
      <c r="K263" s="65"/>
      <c r="L263" s="65"/>
      <c r="M263" s="66">
        <f t="shared" ref="M263:M326" si="10">SUM(E263:L263)</f>
        <v>0</v>
      </c>
      <c r="N263" s="77">
        <v>5.2</v>
      </c>
      <c r="O263" s="70" t="s">
        <v>547</v>
      </c>
      <c r="P263" s="69" t="s">
        <v>47</v>
      </c>
      <c r="Q263" s="70"/>
      <c r="R263" s="69"/>
      <c r="S263" s="70" t="s">
        <v>35</v>
      </c>
      <c r="T263" s="70" t="s">
        <v>548</v>
      </c>
      <c r="U263" s="76">
        <v>0</v>
      </c>
      <c r="V263" s="72"/>
      <c r="W263" s="73"/>
      <c r="X263" s="73"/>
      <c r="Y263" s="74"/>
      <c r="Z263" s="73"/>
      <c r="AA263" s="75"/>
      <c r="AB263" s="72"/>
      <c r="AC263" s="73"/>
      <c r="AD263" s="73"/>
      <c r="AE263" s="74"/>
      <c r="AF263" s="73"/>
      <c r="AG263" s="75"/>
    </row>
    <row r="264" spans="2:33" ht="15.75" hidden="1" customHeight="1" x14ac:dyDescent="0.2">
      <c r="B264" s="61" t="str">
        <f t="shared" si="9"/>
        <v>PR14SSCHHR_3.1</v>
      </c>
      <c r="C264" s="62" t="s">
        <v>531</v>
      </c>
      <c r="D264" s="63" t="s">
        <v>67</v>
      </c>
      <c r="E264" s="64"/>
      <c r="F264" s="65"/>
      <c r="G264" s="65"/>
      <c r="H264" s="65"/>
      <c r="I264" s="65"/>
      <c r="J264" s="65"/>
      <c r="K264" s="65"/>
      <c r="L264" s="65"/>
      <c r="M264" s="66">
        <f t="shared" si="10"/>
        <v>0</v>
      </c>
      <c r="N264" s="77">
        <v>3.1</v>
      </c>
      <c r="O264" s="70" t="s">
        <v>549</v>
      </c>
      <c r="P264" s="69" t="s">
        <v>33</v>
      </c>
      <c r="Q264" s="70" t="s">
        <v>34</v>
      </c>
      <c r="R264" s="69"/>
      <c r="S264" s="70" t="s">
        <v>70</v>
      </c>
      <c r="T264" s="70" t="s">
        <v>71</v>
      </c>
      <c r="U264" s="71">
        <v>1</v>
      </c>
      <c r="V264" s="72"/>
      <c r="W264" s="73"/>
      <c r="X264" s="73"/>
      <c r="Y264" s="74"/>
      <c r="Z264" s="73"/>
      <c r="AA264" s="75"/>
      <c r="AB264" s="72"/>
      <c r="AC264" s="73"/>
      <c r="AD264" s="73"/>
      <c r="AE264" s="74"/>
      <c r="AF264" s="73"/>
      <c r="AG264" s="75"/>
    </row>
    <row r="265" spans="2:33" ht="15.75" hidden="1" customHeight="1" x14ac:dyDescent="0.2">
      <c r="B265" s="61" t="str">
        <f t="shared" si="9"/>
        <v>PR14SSCHHR_3.2</v>
      </c>
      <c r="C265" s="62" t="s">
        <v>531</v>
      </c>
      <c r="D265" s="63" t="s">
        <v>67</v>
      </c>
      <c r="E265" s="64"/>
      <c r="F265" s="65"/>
      <c r="G265" s="65"/>
      <c r="H265" s="65"/>
      <c r="I265" s="65"/>
      <c r="J265" s="65"/>
      <c r="K265" s="65"/>
      <c r="L265" s="65"/>
      <c r="M265" s="66">
        <f t="shared" si="10"/>
        <v>0</v>
      </c>
      <c r="N265" s="77">
        <v>3.2</v>
      </c>
      <c r="O265" s="70" t="s">
        <v>550</v>
      </c>
      <c r="P265" s="69" t="s">
        <v>47</v>
      </c>
      <c r="Q265" s="70"/>
      <c r="R265" s="69"/>
      <c r="S265" s="70" t="s">
        <v>51</v>
      </c>
      <c r="T265" s="70" t="s">
        <v>111</v>
      </c>
      <c r="U265" s="76">
        <v>0</v>
      </c>
      <c r="V265" s="72"/>
      <c r="W265" s="73"/>
      <c r="X265" s="73"/>
      <c r="Y265" s="74"/>
      <c r="Z265" s="73"/>
      <c r="AA265" s="75"/>
      <c r="AB265" s="72"/>
      <c r="AC265" s="73"/>
      <c r="AD265" s="73"/>
      <c r="AE265" s="74"/>
      <c r="AF265" s="73"/>
      <c r="AG265" s="75"/>
    </row>
    <row r="266" spans="2:33" ht="15.75" hidden="1" customHeight="1" x14ac:dyDescent="0.2">
      <c r="B266" s="61" t="str">
        <f t="shared" si="9"/>
        <v>PR14SSCHHR_3.3</v>
      </c>
      <c r="C266" s="62" t="s">
        <v>531</v>
      </c>
      <c r="D266" s="63" t="s">
        <v>67</v>
      </c>
      <c r="E266" s="64"/>
      <c r="F266" s="65"/>
      <c r="G266" s="65"/>
      <c r="H266" s="65"/>
      <c r="I266" s="65"/>
      <c r="J266" s="65"/>
      <c r="K266" s="65"/>
      <c r="L266" s="65"/>
      <c r="M266" s="66">
        <f t="shared" si="10"/>
        <v>0</v>
      </c>
      <c r="N266" s="77">
        <v>3.3</v>
      </c>
      <c r="O266" s="70" t="s">
        <v>551</v>
      </c>
      <c r="P266" s="69" t="s">
        <v>47</v>
      </c>
      <c r="Q266" s="70"/>
      <c r="R266" s="69"/>
      <c r="S266" s="70" t="s">
        <v>35</v>
      </c>
      <c r="T266" s="70" t="s">
        <v>552</v>
      </c>
      <c r="U266" s="76">
        <v>0</v>
      </c>
      <c r="V266" s="72"/>
      <c r="W266" s="73"/>
      <c r="X266" s="73"/>
      <c r="Y266" s="74"/>
      <c r="Z266" s="73"/>
      <c r="AA266" s="75"/>
      <c r="AB266" s="72"/>
      <c r="AC266" s="73"/>
      <c r="AD266" s="73"/>
      <c r="AE266" s="74"/>
      <c r="AF266" s="73"/>
      <c r="AG266" s="75"/>
    </row>
    <row r="267" spans="2:33" ht="15.75" hidden="1" customHeight="1" x14ac:dyDescent="0.2">
      <c r="B267" s="61" t="str">
        <f t="shared" si="9"/>
        <v>PR14SVTWSW_W-A1</v>
      </c>
      <c r="C267" s="62" t="s">
        <v>553</v>
      </c>
      <c r="D267" s="63" t="s">
        <v>30</v>
      </c>
      <c r="E267" s="64"/>
      <c r="F267" s="65"/>
      <c r="G267" s="65"/>
      <c r="H267" s="65"/>
      <c r="I267" s="65"/>
      <c r="J267" s="65"/>
      <c r="K267" s="65"/>
      <c r="L267" s="65"/>
      <c r="M267" s="66">
        <f t="shared" si="10"/>
        <v>0</v>
      </c>
      <c r="N267" s="77" t="s">
        <v>31</v>
      </c>
      <c r="O267" s="70" t="s">
        <v>554</v>
      </c>
      <c r="P267" s="69" t="s">
        <v>33</v>
      </c>
      <c r="Q267" s="70" t="s">
        <v>34</v>
      </c>
      <c r="R267" s="69" t="s">
        <v>96</v>
      </c>
      <c r="S267" s="70" t="s">
        <v>35</v>
      </c>
      <c r="T267" s="70" t="s">
        <v>555</v>
      </c>
      <c r="U267" s="76">
        <v>0</v>
      </c>
      <c r="V267" s="72"/>
      <c r="W267" s="73"/>
      <c r="X267" s="73"/>
      <c r="Y267" s="74"/>
      <c r="Z267" s="73"/>
      <c r="AA267" s="75"/>
      <c r="AB267" s="72"/>
      <c r="AC267" s="73"/>
      <c r="AD267" s="73"/>
      <c r="AE267" s="74"/>
      <c r="AF267" s="73"/>
      <c r="AG267" s="75"/>
    </row>
    <row r="268" spans="2:33" ht="15.75" hidden="1" customHeight="1" x14ac:dyDescent="0.2">
      <c r="B268" s="61" t="str">
        <f t="shared" si="9"/>
        <v>PR14SVTWSW_W-A2</v>
      </c>
      <c r="C268" s="62" t="s">
        <v>553</v>
      </c>
      <c r="D268" s="63" t="s">
        <v>30</v>
      </c>
      <c r="E268" s="64"/>
      <c r="F268" s="65"/>
      <c r="G268" s="65"/>
      <c r="H268" s="65"/>
      <c r="I268" s="65"/>
      <c r="J268" s="65"/>
      <c r="K268" s="65"/>
      <c r="L268" s="65"/>
      <c r="M268" s="66">
        <f t="shared" si="10"/>
        <v>0</v>
      </c>
      <c r="N268" s="77" t="s">
        <v>37</v>
      </c>
      <c r="O268" s="70" t="s">
        <v>556</v>
      </c>
      <c r="P268" s="69" t="s">
        <v>39</v>
      </c>
      <c r="Q268" s="70" t="s">
        <v>34</v>
      </c>
      <c r="R268" s="69" t="s">
        <v>96</v>
      </c>
      <c r="S268" s="70" t="s">
        <v>51</v>
      </c>
      <c r="T268" s="70" t="s">
        <v>52</v>
      </c>
      <c r="U268" s="71">
        <v>3</v>
      </c>
      <c r="V268" s="72"/>
      <c r="W268" s="73"/>
      <c r="X268" s="73"/>
      <c r="Y268" s="74"/>
      <c r="Z268" s="73"/>
      <c r="AA268" s="75"/>
      <c r="AB268" s="72"/>
      <c r="AC268" s="73"/>
      <c r="AD268" s="73"/>
      <c r="AE268" s="74"/>
      <c r="AF268" s="73"/>
      <c r="AG268" s="75"/>
    </row>
    <row r="269" spans="2:33" ht="15.75" hidden="1" customHeight="1" x14ac:dyDescent="0.2">
      <c r="B269" s="61" t="str">
        <f t="shared" si="9"/>
        <v>PR14SVTWSW_W-A3</v>
      </c>
      <c r="C269" s="62" t="s">
        <v>553</v>
      </c>
      <c r="D269" s="63" t="s">
        <v>30</v>
      </c>
      <c r="E269" s="64"/>
      <c r="F269" s="65"/>
      <c r="G269" s="65"/>
      <c r="H269" s="65"/>
      <c r="I269" s="65"/>
      <c r="J269" s="65"/>
      <c r="K269" s="65"/>
      <c r="L269" s="65"/>
      <c r="M269" s="66">
        <f t="shared" si="10"/>
        <v>0</v>
      </c>
      <c r="N269" s="77" t="s">
        <v>41</v>
      </c>
      <c r="O269" s="70" t="s">
        <v>557</v>
      </c>
      <c r="P269" s="69" t="s">
        <v>39</v>
      </c>
      <c r="Q269" s="70" t="s">
        <v>176</v>
      </c>
      <c r="R269" s="69"/>
      <c r="S269" s="70" t="s">
        <v>35</v>
      </c>
      <c r="T269" s="70" t="s">
        <v>558</v>
      </c>
      <c r="U269" s="76">
        <v>0</v>
      </c>
      <c r="V269" s="72"/>
      <c r="W269" s="73"/>
      <c r="X269" s="73"/>
      <c r="Y269" s="74"/>
      <c r="Z269" s="73"/>
      <c r="AA269" s="75"/>
      <c r="AB269" s="72"/>
      <c r="AC269" s="73"/>
      <c r="AD269" s="73"/>
      <c r="AE269" s="74"/>
      <c r="AF269" s="73"/>
      <c r="AG269" s="75"/>
    </row>
    <row r="270" spans="2:33" ht="15.75" hidden="1" customHeight="1" x14ac:dyDescent="0.2">
      <c r="B270" s="61" t="str">
        <f t="shared" si="9"/>
        <v>PR14SVTWSW_W-A4</v>
      </c>
      <c r="C270" s="62" t="s">
        <v>553</v>
      </c>
      <c r="D270" s="63" t="s">
        <v>30</v>
      </c>
      <c r="E270" s="64"/>
      <c r="F270" s="65"/>
      <c r="G270" s="65"/>
      <c r="H270" s="65"/>
      <c r="I270" s="65"/>
      <c r="J270" s="65"/>
      <c r="K270" s="65"/>
      <c r="L270" s="65"/>
      <c r="M270" s="66">
        <f t="shared" si="10"/>
        <v>0</v>
      </c>
      <c r="N270" s="77" t="s">
        <v>43</v>
      </c>
      <c r="O270" s="70" t="s">
        <v>559</v>
      </c>
      <c r="P270" s="69" t="s">
        <v>33</v>
      </c>
      <c r="Q270" s="70" t="s">
        <v>34</v>
      </c>
      <c r="R270" s="69" t="s">
        <v>96</v>
      </c>
      <c r="S270" s="70" t="s">
        <v>35</v>
      </c>
      <c r="T270" s="70" t="s">
        <v>560</v>
      </c>
      <c r="U270" s="76">
        <v>0</v>
      </c>
      <c r="V270" s="72"/>
      <c r="W270" s="73"/>
      <c r="X270" s="73"/>
      <c r="Y270" s="74"/>
      <c r="Z270" s="73"/>
      <c r="AA270" s="75"/>
      <c r="AB270" s="72"/>
      <c r="AC270" s="73"/>
      <c r="AD270" s="73"/>
      <c r="AE270" s="74"/>
      <c r="AF270" s="73"/>
      <c r="AG270" s="75"/>
    </row>
    <row r="271" spans="2:33" ht="15.75" hidden="1" customHeight="1" x14ac:dyDescent="0.2">
      <c r="B271" s="61" t="str">
        <f t="shared" si="9"/>
        <v>PR14SVTWSW_W-B1</v>
      </c>
      <c r="C271" s="62" t="s">
        <v>553</v>
      </c>
      <c r="D271" s="63" t="s">
        <v>30</v>
      </c>
      <c r="E271" s="64"/>
      <c r="F271" s="65"/>
      <c r="G271" s="65"/>
      <c r="H271" s="65"/>
      <c r="I271" s="65"/>
      <c r="J271" s="65"/>
      <c r="K271" s="65"/>
      <c r="L271" s="65"/>
      <c r="M271" s="66">
        <f t="shared" si="10"/>
        <v>0</v>
      </c>
      <c r="N271" s="77" t="s">
        <v>49</v>
      </c>
      <c r="O271" s="70" t="s">
        <v>561</v>
      </c>
      <c r="P271" s="69" t="s">
        <v>47</v>
      </c>
      <c r="Q271" s="70"/>
      <c r="R271" s="69"/>
      <c r="S271" s="70" t="s">
        <v>35</v>
      </c>
      <c r="T271" s="70" t="s">
        <v>40</v>
      </c>
      <c r="U271" s="76">
        <v>0</v>
      </c>
      <c r="V271" s="72"/>
      <c r="W271" s="73"/>
      <c r="X271" s="73"/>
      <c r="Y271" s="74"/>
      <c r="Z271" s="73"/>
      <c r="AA271" s="75"/>
      <c r="AB271" s="72"/>
      <c r="AC271" s="73"/>
      <c r="AD271" s="73"/>
      <c r="AE271" s="74"/>
      <c r="AF271" s="73"/>
      <c r="AG271" s="75"/>
    </row>
    <row r="272" spans="2:33" ht="15.75" hidden="1" customHeight="1" x14ac:dyDescent="0.2">
      <c r="B272" s="61" t="str">
        <f t="shared" si="9"/>
        <v>PR14SVTWSW_W-B2</v>
      </c>
      <c r="C272" s="62" t="s">
        <v>553</v>
      </c>
      <c r="D272" s="63" t="s">
        <v>30</v>
      </c>
      <c r="E272" s="64"/>
      <c r="F272" s="65"/>
      <c r="G272" s="65"/>
      <c r="H272" s="65"/>
      <c r="I272" s="65"/>
      <c r="J272" s="65"/>
      <c r="K272" s="65"/>
      <c r="L272" s="65"/>
      <c r="M272" s="66">
        <f t="shared" si="10"/>
        <v>0</v>
      </c>
      <c r="N272" s="77" t="s">
        <v>53</v>
      </c>
      <c r="O272" s="70" t="s">
        <v>562</v>
      </c>
      <c r="P272" s="69" t="s">
        <v>33</v>
      </c>
      <c r="Q272" s="70" t="s">
        <v>34</v>
      </c>
      <c r="R272" s="69" t="s">
        <v>96</v>
      </c>
      <c r="S272" s="70" t="s">
        <v>35</v>
      </c>
      <c r="T272" s="70" t="s">
        <v>36</v>
      </c>
      <c r="U272" s="76">
        <v>0</v>
      </c>
      <c r="V272" s="72"/>
      <c r="W272" s="73"/>
      <c r="X272" s="73"/>
      <c r="Y272" s="74"/>
      <c r="Z272" s="73"/>
      <c r="AA272" s="75"/>
      <c r="AB272" s="72"/>
      <c r="AC272" s="73"/>
      <c r="AD272" s="73"/>
      <c r="AE272" s="74"/>
      <c r="AF272" s="73"/>
      <c r="AG272" s="75"/>
    </row>
    <row r="273" spans="2:33" ht="15.75" hidden="1" customHeight="1" x14ac:dyDescent="0.2">
      <c r="B273" s="61" t="str">
        <f t="shared" si="9"/>
        <v>PR14SVTWSW_W-B3</v>
      </c>
      <c r="C273" s="62" t="s">
        <v>553</v>
      </c>
      <c r="D273" s="63" t="s">
        <v>30</v>
      </c>
      <c r="E273" s="64"/>
      <c r="F273" s="65"/>
      <c r="G273" s="65"/>
      <c r="H273" s="65"/>
      <c r="I273" s="65"/>
      <c r="J273" s="65"/>
      <c r="K273" s="65"/>
      <c r="L273" s="65"/>
      <c r="M273" s="66">
        <f t="shared" si="10"/>
        <v>0</v>
      </c>
      <c r="N273" s="77" t="s">
        <v>265</v>
      </c>
      <c r="O273" s="70" t="s">
        <v>563</v>
      </c>
      <c r="P273" s="69" t="s">
        <v>33</v>
      </c>
      <c r="Q273" s="70" t="s">
        <v>34</v>
      </c>
      <c r="R273" s="69" t="s">
        <v>96</v>
      </c>
      <c r="S273" s="70" t="s">
        <v>51</v>
      </c>
      <c r="T273" s="70" t="s">
        <v>564</v>
      </c>
      <c r="U273" s="76">
        <v>0</v>
      </c>
      <c r="V273" s="72"/>
      <c r="W273" s="73"/>
      <c r="X273" s="73"/>
      <c r="Y273" s="74"/>
      <c r="Z273" s="73"/>
      <c r="AA273" s="75"/>
      <c r="AB273" s="72"/>
      <c r="AC273" s="73"/>
      <c r="AD273" s="73"/>
      <c r="AE273" s="74"/>
      <c r="AF273" s="73"/>
      <c r="AG273" s="75"/>
    </row>
    <row r="274" spans="2:33" ht="15.75" hidden="1" customHeight="1" x14ac:dyDescent="0.2">
      <c r="B274" s="61" t="str">
        <f t="shared" si="9"/>
        <v>PR14SVTWSW_W-B4</v>
      </c>
      <c r="C274" s="62" t="s">
        <v>553</v>
      </c>
      <c r="D274" s="63" t="s">
        <v>30</v>
      </c>
      <c r="E274" s="64"/>
      <c r="F274" s="65"/>
      <c r="G274" s="65"/>
      <c r="H274" s="65"/>
      <c r="I274" s="65"/>
      <c r="J274" s="65"/>
      <c r="K274" s="65"/>
      <c r="L274" s="65"/>
      <c r="M274" s="66">
        <f t="shared" si="10"/>
        <v>0</v>
      </c>
      <c r="N274" s="77" t="s">
        <v>565</v>
      </c>
      <c r="O274" s="70" t="s">
        <v>566</v>
      </c>
      <c r="P274" s="69" t="s">
        <v>33</v>
      </c>
      <c r="Q274" s="70" t="s">
        <v>34</v>
      </c>
      <c r="R274" s="69" t="s">
        <v>96</v>
      </c>
      <c r="S274" s="70" t="s">
        <v>76</v>
      </c>
      <c r="T274" s="70" t="s">
        <v>77</v>
      </c>
      <c r="U274" s="71">
        <v>2</v>
      </c>
      <c r="V274" s="72"/>
      <c r="W274" s="73"/>
      <c r="X274" s="73"/>
      <c r="Y274" s="74"/>
      <c r="Z274" s="73"/>
      <c r="AA274" s="75"/>
      <c r="AB274" s="72"/>
      <c r="AC274" s="73"/>
      <c r="AD274" s="73"/>
      <c r="AE274" s="74"/>
      <c r="AF274" s="73"/>
      <c r="AG274" s="75"/>
    </row>
    <row r="275" spans="2:33" ht="15.75" hidden="1" customHeight="1" x14ac:dyDescent="0.2">
      <c r="B275" s="61" t="str">
        <f t="shared" si="9"/>
        <v>PR14SVTWSW_W-B5</v>
      </c>
      <c r="C275" s="62" t="s">
        <v>553</v>
      </c>
      <c r="D275" s="63" t="s">
        <v>30</v>
      </c>
      <c r="E275" s="64"/>
      <c r="F275" s="65"/>
      <c r="G275" s="65"/>
      <c r="H275" s="65"/>
      <c r="I275" s="65"/>
      <c r="J275" s="65"/>
      <c r="K275" s="65"/>
      <c r="L275" s="65"/>
      <c r="M275" s="66">
        <f t="shared" si="10"/>
        <v>0</v>
      </c>
      <c r="N275" s="77" t="s">
        <v>567</v>
      </c>
      <c r="O275" s="70" t="s">
        <v>568</v>
      </c>
      <c r="P275" s="69" t="s">
        <v>33</v>
      </c>
      <c r="Q275" s="70" t="s">
        <v>34</v>
      </c>
      <c r="R275" s="69"/>
      <c r="S275" s="70" t="s">
        <v>51</v>
      </c>
      <c r="T275" s="70" t="s">
        <v>569</v>
      </c>
      <c r="U275" s="71">
        <v>1</v>
      </c>
      <c r="V275" s="72"/>
      <c r="W275" s="73"/>
      <c r="X275" s="73"/>
      <c r="Y275" s="74"/>
      <c r="Z275" s="73"/>
      <c r="AA275" s="75"/>
      <c r="AB275" s="72"/>
      <c r="AC275" s="73"/>
      <c r="AD275" s="73"/>
      <c r="AE275" s="74"/>
      <c r="AF275" s="73"/>
      <c r="AG275" s="75"/>
    </row>
    <row r="276" spans="2:33" ht="15.75" hidden="1" customHeight="1" x14ac:dyDescent="0.2">
      <c r="B276" s="61" t="str">
        <f t="shared" si="9"/>
        <v>PR14SVTWSW_W-B6</v>
      </c>
      <c r="C276" s="62" t="s">
        <v>553</v>
      </c>
      <c r="D276" s="63" t="s">
        <v>30</v>
      </c>
      <c r="E276" s="64"/>
      <c r="F276" s="65"/>
      <c r="G276" s="65"/>
      <c r="H276" s="65"/>
      <c r="I276" s="65"/>
      <c r="J276" s="65"/>
      <c r="K276" s="65"/>
      <c r="L276" s="65"/>
      <c r="M276" s="66">
        <f t="shared" si="10"/>
        <v>0</v>
      </c>
      <c r="N276" s="77" t="s">
        <v>570</v>
      </c>
      <c r="O276" s="70" t="s">
        <v>571</v>
      </c>
      <c r="P276" s="69" t="s">
        <v>39</v>
      </c>
      <c r="Q276" s="70" t="s">
        <v>176</v>
      </c>
      <c r="R276" s="69"/>
      <c r="S276" s="70" t="s">
        <v>35</v>
      </c>
      <c r="T276" s="70" t="s">
        <v>61</v>
      </c>
      <c r="U276" s="76">
        <v>0</v>
      </c>
      <c r="V276" s="72"/>
      <c r="W276" s="73"/>
      <c r="X276" s="73"/>
      <c r="Y276" s="74"/>
      <c r="Z276" s="73"/>
      <c r="AA276" s="75"/>
      <c r="AB276" s="72"/>
      <c r="AC276" s="73"/>
      <c r="AD276" s="73"/>
      <c r="AE276" s="74"/>
      <c r="AF276" s="73"/>
      <c r="AG276" s="75"/>
    </row>
    <row r="277" spans="2:33" ht="15.75" hidden="1" customHeight="1" x14ac:dyDescent="0.2">
      <c r="B277" s="61" t="str">
        <f t="shared" si="9"/>
        <v>PR14SVTWSW_W-B7</v>
      </c>
      <c r="C277" s="62" t="s">
        <v>553</v>
      </c>
      <c r="D277" s="63" t="s">
        <v>30</v>
      </c>
      <c r="E277" s="64"/>
      <c r="F277" s="65"/>
      <c r="G277" s="65"/>
      <c r="H277" s="65"/>
      <c r="I277" s="65"/>
      <c r="J277" s="65"/>
      <c r="K277" s="65"/>
      <c r="L277" s="65"/>
      <c r="M277" s="66">
        <f t="shared" si="10"/>
        <v>0</v>
      </c>
      <c r="N277" s="77" t="s">
        <v>572</v>
      </c>
      <c r="O277" s="70" t="s">
        <v>573</v>
      </c>
      <c r="P277" s="69" t="s">
        <v>33</v>
      </c>
      <c r="Q277" s="70" t="s">
        <v>34</v>
      </c>
      <c r="R277" s="69" t="s">
        <v>96</v>
      </c>
      <c r="S277" s="70" t="s">
        <v>35</v>
      </c>
      <c r="T277" s="70" t="s">
        <v>574</v>
      </c>
      <c r="U277" s="76">
        <v>0</v>
      </c>
      <c r="V277" s="72"/>
      <c r="W277" s="73"/>
      <c r="X277" s="73"/>
      <c r="Y277" s="74"/>
      <c r="Z277" s="73"/>
      <c r="AA277" s="75"/>
      <c r="AB277" s="72"/>
      <c r="AC277" s="73"/>
      <c r="AD277" s="73"/>
      <c r="AE277" s="74"/>
      <c r="AF277" s="73"/>
      <c r="AG277" s="75"/>
    </row>
    <row r="278" spans="2:33" ht="15.75" hidden="1" customHeight="1" x14ac:dyDescent="0.2">
      <c r="B278" s="61" t="str">
        <f t="shared" si="9"/>
        <v>PR14SVTWSW_W-B8</v>
      </c>
      <c r="C278" s="62" t="s">
        <v>553</v>
      </c>
      <c r="D278" s="63" t="s">
        <v>30</v>
      </c>
      <c r="E278" s="64"/>
      <c r="F278" s="65"/>
      <c r="G278" s="65"/>
      <c r="H278" s="65"/>
      <c r="I278" s="65"/>
      <c r="J278" s="65"/>
      <c r="K278" s="65"/>
      <c r="L278" s="65"/>
      <c r="M278" s="66">
        <f t="shared" si="10"/>
        <v>0</v>
      </c>
      <c r="N278" s="77" t="s">
        <v>575</v>
      </c>
      <c r="O278" s="70" t="s">
        <v>576</v>
      </c>
      <c r="P278" s="69" t="s">
        <v>33</v>
      </c>
      <c r="Q278" s="70" t="s">
        <v>34</v>
      </c>
      <c r="R278" s="69" t="s">
        <v>96</v>
      </c>
      <c r="S278" s="70" t="s">
        <v>35</v>
      </c>
      <c r="T278" s="70" t="s">
        <v>577</v>
      </c>
      <c r="U278" s="76">
        <v>0</v>
      </c>
      <c r="V278" s="72"/>
      <c r="W278" s="73"/>
      <c r="X278" s="73"/>
      <c r="Y278" s="74"/>
      <c r="Z278" s="73"/>
      <c r="AA278" s="75"/>
      <c r="AB278" s="72"/>
      <c r="AC278" s="73"/>
      <c r="AD278" s="73"/>
      <c r="AE278" s="74"/>
      <c r="AF278" s="73"/>
      <c r="AG278" s="75"/>
    </row>
    <row r="279" spans="2:33" ht="15.75" hidden="1" customHeight="1" x14ac:dyDescent="0.2">
      <c r="B279" s="61" t="str">
        <f t="shared" si="9"/>
        <v>PR14SVTWSW_W-B9</v>
      </c>
      <c r="C279" s="62" t="s">
        <v>553</v>
      </c>
      <c r="D279" s="63" t="s">
        <v>30</v>
      </c>
      <c r="E279" s="64"/>
      <c r="F279" s="65"/>
      <c r="G279" s="65"/>
      <c r="H279" s="65"/>
      <c r="I279" s="65"/>
      <c r="J279" s="65"/>
      <c r="K279" s="65"/>
      <c r="L279" s="65"/>
      <c r="M279" s="66">
        <f t="shared" si="10"/>
        <v>0</v>
      </c>
      <c r="N279" s="77" t="s">
        <v>578</v>
      </c>
      <c r="O279" s="70" t="s">
        <v>579</v>
      </c>
      <c r="P279" s="69" t="s">
        <v>39</v>
      </c>
      <c r="Q279" s="70" t="s">
        <v>34</v>
      </c>
      <c r="R279" s="69"/>
      <c r="S279" s="70" t="s">
        <v>154</v>
      </c>
      <c r="T279" s="70" t="s">
        <v>580</v>
      </c>
      <c r="U279" s="71" t="s">
        <v>112</v>
      </c>
      <c r="V279" s="72"/>
      <c r="W279" s="73"/>
      <c r="X279" s="73"/>
      <c r="Y279" s="74"/>
      <c r="Z279" s="73"/>
      <c r="AA279" s="75"/>
      <c r="AB279" s="72"/>
      <c r="AC279" s="73"/>
      <c r="AD279" s="73"/>
      <c r="AE279" s="74"/>
      <c r="AF279" s="73"/>
      <c r="AG279" s="75"/>
    </row>
    <row r="280" spans="2:33" ht="15.75" hidden="1" customHeight="1" x14ac:dyDescent="0.2">
      <c r="B280" s="61" t="str">
        <f t="shared" si="9"/>
        <v>PR14SVTWSW_W-B10</v>
      </c>
      <c r="C280" s="62" t="s">
        <v>553</v>
      </c>
      <c r="D280" s="63" t="s">
        <v>30</v>
      </c>
      <c r="E280" s="64"/>
      <c r="F280" s="65"/>
      <c r="G280" s="65"/>
      <c r="H280" s="65"/>
      <c r="I280" s="65"/>
      <c r="J280" s="65"/>
      <c r="K280" s="65"/>
      <c r="L280" s="65"/>
      <c r="M280" s="66">
        <f t="shared" si="10"/>
        <v>0</v>
      </c>
      <c r="N280" s="77" t="s">
        <v>581</v>
      </c>
      <c r="O280" s="70" t="s">
        <v>582</v>
      </c>
      <c r="P280" s="69" t="s">
        <v>39</v>
      </c>
      <c r="Q280" s="70" t="s">
        <v>176</v>
      </c>
      <c r="R280" s="69"/>
      <c r="S280" s="70" t="s">
        <v>154</v>
      </c>
      <c r="T280" s="70" t="s">
        <v>580</v>
      </c>
      <c r="U280" s="71" t="s">
        <v>112</v>
      </c>
      <c r="V280" s="72"/>
      <c r="W280" s="73"/>
      <c r="X280" s="73"/>
      <c r="Y280" s="74"/>
      <c r="Z280" s="73"/>
      <c r="AA280" s="75"/>
      <c r="AB280" s="72"/>
      <c r="AC280" s="73"/>
      <c r="AD280" s="73"/>
      <c r="AE280" s="74"/>
      <c r="AF280" s="73"/>
      <c r="AG280" s="75"/>
    </row>
    <row r="281" spans="2:33" ht="15.75" hidden="1" customHeight="1" x14ac:dyDescent="0.2">
      <c r="B281" s="61" t="str">
        <f t="shared" si="9"/>
        <v>PR14SVTWSW_W-B11</v>
      </c>
      <c r="C281" s="62" t="s">
        <v>553</v>
      </c>
      <c r="D281" s="63" t="s">
        <v>30</v>
      </c>
      <c r="E281" s="64"/>
      <c r="F281" s="65"/>
      <c r="G281" s="65"/>
      <c r="H281" s="65"/>
      <c r="I281" s="65"/>
      <c r="J281" s="65"/>
      <c r="K281" s="65"/>
      <c r="L281" s="65"/>
      <c r="M281" s="66">
        <f t="shared" si="10"/>
        <v>0</v>
      </c>
      <c r="N281" s="77" t="s">
        <v>583</v>
      </c>
      <c r="O281" s="70" t="s">
        <v>584</v>
      </c>
      <c r="P281" s="69" t="s">
        <v>39</v>
      </c>
      <c r="Q281" s="70" t="s">
        <v>34</v>
      </c>
      <c r="R281" s="69"/>
      <c r="S281" s="70" t="s">
        <v>154</v>
      </c>
      <c r="T281" s="70" t="s">
        <v>580</v>
      </c>
      <c r="U281" s="71" t="s">
        <v>112</v>
      </c>
      <c r="V281" s="72"/>
      <c r="W281" s="73"/>
      <c r="X281" s="73"/>
      <c r="Y281" s="74"/>
      <c r="Z281" s="73"/>
      <c r="AA281" s="75"/>
      <c r="AB281" s="72"/>
      <c r="AC281" s="73"/>
      <c r="AD281" s="73"/>
      <c r="AE281" s="74"/>
      <c r="AF281" s="73"/>
      <c r="AG281" s="75"/>
    </row>
    <row r="282" spans="2:33" ht="15.75" hidden="1" customHeight="1" x14ac:dyDescent="0.2">
      <c r="B282" s="61" t="str">
        <f t="shared" si="9"/>
        <v>PR14SVTWSW_W-B12</v>
      </c>
      <c r="C282" s="62" t="s">
        <v>553</v>
      </c>
      <c r="D282" s="63" t="s">
        <v>30</v>
      </c>
      <c r="E282" s="64"/>
      <c r="F282" s="65"/>
      <c r="G282" s="65"/>
      <c r="H282" s="65"/>
      <c r="I282" s="65"/>
      <c r="J282" s="65"/>
      <c r="K282" s="65"/>
      <c r="L282" s="65"/>
      <c r="M282" s="66">
        <f t="shared" si="10"/>
        <v>0</v>
      </c>
      <c r="N282" s="77" t="s">
        <v>585</v>
      </c>
      <c r="O282" s="70" t="s">
        <v>586</v>
      </c>
      <c r="P282" s="69" t="s">
        <v>39</v>
      </c>
      <c r="Q282" s="70" t="s">
        <v>176</v>
      </c>
      <c r="R282" s="69"/>
      <c r="S282" s="70" t="s">
        <v>154</v>
      </c>
      <c r="T282" s="70" t="s">
        <v>580</v>
      </c>
      <c r="U282" s="71" t="s">
        <v>112</v>
      </c>
      <c r="V282" s="72"/>
      <c r="W282" s="73"/>
      <c r="X282" s="73"/>
      <c r="Y282" s="74"/>
      <c r="Z282" s="73"/>
      <c r="AA282" s="75"/>
      <c r="AB282" s="72"/>
      <c r="AC282" s="73"/>
      <c r="AD282" s="73"/>
      <c r="AE282" s="74"/>
      <c r="AF282" s="73"/>
      <c r="AG282" s="75"/>
    </row>
    <row r="283" spans="2:33" ht="15.75" hidden="1" customHeight="1" x14ac:dyDescent="0.2">
      <c r="B283" s="61" t="str">
        <f t="shared" si="9"/>
        <v>PR14SVTWSW_W-B13</v>
      </c>
      <c r="C283" s="62" t="s">
        <v>553</v>
      </c>
      <c r="D283" s="63" t="s">
        <v>30</v>
      </c>
      <c r="E283" s="64"/>
      <c r="F283" s="65"/>
      <c r="G283" s="65"/>
      <c r="H283" s="65"/>
      <c r="I283" s="65"/>
      <c r="J283" s="65"/>
      <c r="K283" s="65"/>
      <c r="L283" s="65"/>
      <c r="M283" s="66">
        <f t="shared" si="10"/>
        <v>0</v>
      </c>
      <c r="N283" s="77" t="s">
        <v>587</v>
      </c>
      <c r="O283" s="70" t="s">
        <v>588</v>
      </c>
      <c r="P283" s="69" t="s">
        <v>39</v>
      </c>
      <c r="Q283" s="70" t="s">
        <v>34</v>
      </c>
      <c r="R283" s="69"/>
      <c r="S283" s="70" t="s">
        <v>154</v>
      </c>
      <c r="T283" s="70" t="s">
        <v>511</v>
      </c>
      <c r="U283" s="71" t="s">
        <v>112</v>
      </c>
      <c r="V283" s="72"/>
      <c r="W283" s="73"/>
      <c r="X283" s="73"/>
      <c r="Y283" s="74"/>
      <c r="Z283" s="73"/>
      <c r="AA283" s="75"/>
      <c r="AB283" s="72"/>
      <c r="AC283" s="73"/>
      <c r="AD283" s="73"/>
      <c r="AE283" s="74"/>
      <c r="AF283" s="73"/>
      <c r="AG283" s="75"/>
    </row>
    <row r="284" spans="2:33" ht="15.75" hidden="1" customHeight="1" x14ac:dyDescent="0.2">
      <c r="B284" s="61" t="str">
        <f t="shared" si="9"/>
        <v>PR14SVTWSW_W-B14</v>
      </c>
      <c r="C284" s="62" t="s">
        <v>553</v>
      </c>
      <c r="D284" s="63" t="s">
        <v>30</v>
      </c>
      <c r="E284" s="64"/>
      <c r="F284" s="65"/>
      <c r="G284" s="65"/>
      <c r="H284" s="65"/>
      <c r="I284" s="65"/>
      <c r="J284" s="65"/>
      <c r="K284" s="65"/>
      <c r="L284" s="65"/>
      <c r="M284" s="66">
        <f t="shared" si="10"/>
        <v>0</v>
      </c>
      <c r="N284" s="77" t="s">
        <v>589</v>
      </c>
      <c r="O284" s="70" t="s">
        <v>590</v>
      </c>
      <c r="P284" s="69" t="s">
        <v>39</v>
      </c>
      <c r="Q284" s="70" t="s">
        <v>176</v>
      </c>
      <c r="R284" s="69"/>
      <c r="S284" s="70" t="s">
        <v>154</v>
      </c>
      <c r="T284" s="70" t="s">
        <v>511</v>
      </c>
      <c r="U284" s="71" t="s">
        <v>112</v>
      </c>
      <c r="V284" s="72"/>
      <c r="W284" s="73"/>
      <c r="X284" s="73"/>
      <c r="Y284" s="74"/>
      <c r="Z284" s="73"/>
      <c r="AA284" s="75"/>
      <c r="AB284" s="72"/>
      <c r="AC284" s="73"/>
      <c r="AD284" s="73"/>
      <c r="AE284" s="74"/>
      <c r="AF284" s="73"/>
      <c r="AG284" s="75"/>
    </row>
    <row r="285" spans="2:33" ht="15.75" hidden="1" customHeight="1" x14ac:dyDescent="0.2">
      <c r="B285" s="61" t="str">
        <f t="shared" si="9"/>
        <v>PR14SVTWSW_W-C1</v>
      </c>
      <c r="C285" s="62" t="s">
        <v>553</v>
      </c>
      <c r="D285" s="63" t="s">
        <v>30</v>
      </c>
      <c r="E285" s="64"/>
      <c r="F285" s="65"/>
      <c r="G285" s="65"/>
      <c r="H285" s="65"/>
      <c r="I285" s="65"/>
      <c r="J285" s="65"/>
      <c r="K285" s="65"/>
      <c r="L285" s="65"/>
      <c r="M285" s="66">
        <f t="shared" si="10"/>
        <v>0</v>
      </c>
      <c r="N285" s="77" t="s">
        <v>56</v>
      </c>
      <c r="O285" s="70" t="s">
        <v>591</v>
      </c>
      <c r="P285" s="69" t="s">
        <v>33</v>
      </c>
      <c r="Q285" s="70" t="s">
        <v>34</v>
      </c>
      <c r="R285" s="69" t="s">
        <v>96</v>
      </c>
      <c r="S285" s="70" t="s">
        <v>51</v>
      </c>
      <c r="T285" s="70" t="s">
        <v>111</v>
      </c>
      <c r="U285" s="76">
        <v>0</v>
      </c>
      <c r="V285" s="72"/>
      <c r="W285" s="73"/>
      <c r="X285" s="73"/>
      <c r="Y285" s="74"/>
      <c r="Z285" s="73"/>
      <c r="AA285" s="75"/>
      <c r="AB285" s="72"/>
      <c r="AC285" s="73"/>
      <c r="AD285" s="73"/>
      <c r="AE285" s="74"/>
      <c r="AF285" s="73"/>
      <c r="AG285" s="75"/>
    </row>
    <row r="286" spans="2:33" ht="15.75" hidden="1" customHeight="1" x14ac:dyDescent="0.2">
      <c r="B286" s="61" t="str">
        <f t="shared" si="9"/>
        <v>PR14SVTWSW_W-D1</v>
      </c>
      <c r="C286" s="62" t="s">
        <v>553</v>
      </c>
      <c r="D286" s="63" t="s">
        <v>30</v>
      </c>
      <c r="E286" s="64"/>
      <c r="F286" s="65"/>
      <c r="G286" s="65"/>
      <c r="H286" s="65"/>
      <c r="I286" s="65"/>
      <c r="J286" s="65"/>
      <c r="K286" s="65"/>
      <c r="L286" s="65"/>
      <c r="M286" s="66">
        <f t="shared" si="10"/>
        <v>0</v>
      </c>
      <c r="N286" s="77" t="s">
        <v>86</v>
      </c>
      <c r="O286" s="70" t="s">
        <v>592</v>
      </c>
      <c r="P286" s="69" t="s">
        <v>33</v>
      </c>
      <c r="Q286" s="70" t="s">
        <v>34</v>
      </c>
      <c r="R286" s="69"/>
      <c r="S286" s="70" t="s">
        <v>35</v>
      </c>
      <c r="T286" s="70" t="s">
        <v>593</v>
      </c>
      <c r="U286" s="76">
        <v>0</v>
      </c>
      <c r="V286" s="72"/>
      <c r="W286" s="73"/>
      <c r="X286" s="73"/>
      <c r="Y286" s="74"/>
      <c r="Z286" s="73"/>
      <c r="AA286" s="75"/>
      <c r="AB286" s="72"/>
      <c r="AC286" s="73"/>
      <c r="AD286" s="73"/>
      <c r="AE286" s="74"/>
      <c r="AF286" s="73"/>
      <c r="AG286" s="75"/>
    </row>
    <row r="287" spans="2:33" ht="15.75" hidden="1" customHeight="1" x14ac:dyDescent="0.2">
      <c r="B287" s="61" t="str">
        <f t="shared" si="9"/>
        <v>PR14SVTWSW_W-D2</v>
      </c>
      <c r="C287" s="62" t="s">
        <v>553</v>
      </c>
      <c r="D287" s="63" t="s">
        <v>30</v>
      </c>
      <c r="E287" s="64"/>
      <c r="F287" s="65"/>
      <c r="G287" s="65"/>
      <c r="H287" s="65"/>
      <c r="I287" s="65"/>
      <c r="J287" s="65"/>
      <c r="K287" s="65"/>
      <c r="L287" s="65"/>
      <c r="M287" s="66">
        <f t="shared" si="10"/>
        <v>0</v>
      </c>
      <c r="N287" s="77" t="s">
        <v>89</v>
      </c>
      <c r="O287" s="70" t="s">
        <v>594</v>
      </c>
      <c r="P287" s="69" t="s">
        <v>47</v>
      </c>
      <c r="Q287" s="70"/>
      <c r="R287" s="69"/>
      <c r="S287" s="70" t="s">
        <v>51</v>
      </c>
      <c r="T287" s="70" t="s">
        <v>595</v>
      </c>
      <c r="U287" s="76">
        <v>0</v>
      </c>
      <c r="V287" s="72"/>
      <c r="W287" s="73"/>
      <c r="X287" s="73"/>
      <c r="Y287" s="74"/>
      <c r="Z287" s="73"/>
      <c r="AA287" s="75"/>
      <c r="AB287" s="72"/>
      <c r="AC287" s="73"/>
      <c r="AD287" s="73"/>
      <c r="AE287" s="74"/>
      <c r="AF287" s="73"/>
      <c r="AG287" s="75"/>
    </row>
    <row r="288" spans="2:33" ht="15.75" hidden="1" customHeight="1" x14ac:dyDescent="0.2">
      <c r="B288" s="61" t="str">
        <f t="shared" si="9"/>
        <v>PR14SVTWSW_W-D3</v>
      </c>
      <c r="C288" s="62" t="s">
        <v>553</v>
      </c>
      <c r="D288" s="63" t="s">
        <v>30</v>
      </c>
      <c r="E288" s="64"/>
      <c r="F288" s="65"/>
      <c r="G288" s="65"/>
      <c r="H288" s="65"/>
      <c r="I288" s="65"/>
      <c r="J288" s="65"/>
      <c r="K288" s="65"/>
      <c r="L288" s="65"/>
      <c r="M288" s="66">
        <f t="shared" si="10"/>
        <v>0</v>
      </c>
      <c r="N288" s="77" t="s">
        <v>91</v>
      </c>
      <c r="O288" s="70" t="s">
        <v>596</v>
      </c>
      <c r="P288" s="69" t="s">
        <v>47</v>
      </c>
      <c r="Q288" s="70"/>
      <c r="R288" s="69"/>
      <c r="S288" s="70" t="s">
        <v>35</v>
      </c>
      <c r="T288" s="70" t="s">
        <v>597</v>
      </c>
      <c r="U288" s="76">
        <v>0</v>
      </c>
      <c r="V288" s="72"/>
      <c r="W288" s="73"/>
      <c r="X288" s="73"/>
      <c r="Y288" s="74"/>
      <c r="Z288" s="73"/>
      <c r="AA288" s="75"/>
      <c r="AB288" s="72"/>
      <c r="AC288" s="73"/>
      <c r="AD288" s="73"/>
      <c r="AE288" s="74"/>
      <c r="AF288" s="73"/>
      <c r="AG288" s="75"/>
    </row>
    <row r="289" spans="2:33" ht="15.75" hidden="1" customHeight="1" x14ac:dyDescent="0.2">
      <c r="B289" s="61" t="str">
        <f t="shared" si="9"/>
        <v>PR14SVTWSW_W-D4</v>
      </c>
      <c r="C289" s="62" t="s">
        <v>553</v>
      </c>
      <c r="D289" s="63" t="s">
        <v>30</v>
      </c>
      <c r="E289" s="64"/>
      <c r="F289" s="65"/>
      <c r="G289" s="65"/>
      <c r="H289" s="65"/>
      <c r="I289" s="65"/>
      <c r="J289" s="65"/>
      <c r="K289" s="65"/>
      <c r="L289" s="65"/>
      <c r="M289" s="66">
        <f t="shared" si="10"/>
        <v>0</v>
      </c>
      <c r="N289" s="77" t="s">
        <v>94</v>
      </c>
      <c r="O289" s="70" t="s">
        <v>598</v>
      </c>
      <c r="P289" s="69" t="s">
        <v>47</v>
      </c>
      <c r="Q289" s="70"/>
      <c r="R289" s="69"/>
      <c r="S289" s="70" t="s">
        <v>35</v>
      </c>
      <c r="T289" s="70" t="s">
        <v>599</v>
      </c>
      <c r="U289" s="76">
        <v>0</v>
      </c>
      <c r="V289" s="72"/>
      <c r="W289" s="73"/>
      <c r="X289" s="73"/>
      <c r="Y289" s="74"/>
      <c r="Z289" s="73"/>
      <c r="AA289" s="75"/>
      <c r="AB289" s="72"/>
      <c r="AC289" s="73"/>
      <c r="AD289" s="73"/>
      <c r="AE289" s="74"/>
      <c r="AF289" s="73"/>
      <c r="AG289" s="75"/>
    </row>
    <row r="290" spans="2:33" ht="15.75" hidden="1" customHeight="1" x14ac:dyDescent="0.2">
      <c r="B290" s="61" t="str">
        <f t="shared" si="9"/>
        <v>PR14SVTWSW_W-E1</v>
      </c>
      <c r="C290" s="62" t="s">
        <v>553</v>
      </c>
      <c r="D290" s="63" t="s">
        <v>30</v>
      </c>
      <c r="E290" s="64"/>
      <c r="F290" s="65"/>
      <c r="G290" s="65"/>
      <c r="H290" s="65"/>
      <c r="I290" s="65"/>
      <c r="J290" s="65"/>
      <c r="K290" s="65"/>
      <c r="L290" s="65"/>
      <c r="M290" s="66">
        <f t="shared" si="10"/>
        <v>0</v>
      </c>
      <c r="N290" s="77" t="s">
        <v>97</v>
      </c>
      <c r="O290" s="70" t="s">
        <v>600</v>
      </c>
      <c r="P290" s="69" t="s">
        <v>33</v>
      </c>
      <c r="Q290" s="70" t="s">
        <v>34</v>
      </c>
      <c r="R290" s="69" t="s">
        <v>96</v>
      </c>
      <c r="S290" s="70" t="s">
        <v>35</v>
      </c>
      <c r="T290" s="70" t="s">
        <v>285</v>
      </c>
      <c r="U290" s="76">
        <v>3</v>
      </c>
      <c r="V290" s="72"/>
      <c r="W290" s="73"/>
      <c r="X290" s="73"/>
      <c r="Y290" s="74"/>
      <c r="Z290" s="73"/>
      <c r="AA290" s="75"/>
      <c r="AB290" s="72"/>
      <c r="AC290" s="73"/>
      <c r="AD290" s="73"/>
      <c r="AE290" s="74"/>
      <c r="AF290" s="73"/>
      <c r="AG290" s="75"/>
    </row>
    <row r="291" spans="2:33" ht="15.75" hidden="1" customHeight="1" x14ac:dyDescent="0.2">
      <c r="B291" s="61" t="str">
        <f t="shared" si="9"/>
        <v>PR14SVTWSW_W-F1</v>
      </c>
      <c r="C291" s="62" t="s">
        <v>553</v>
      </c>
      <c r="D291" s="63" t="s">
        <v>30</v>
      </c>
      <c r="E291" s="64"/>
      <c r="F291" s="65"/>
      <c r="G291" s="65"/>
      <c r="H291" s="65"/>
      <c r="I291" s="65"/>
      <c r="J291" s="65"/>
      <c r="K291" s="65"/>
      <c r="L291" s="65"/>
      <c r="M291" s="66">
        <f t="shared" si="10"/>
        <v>0</v>
      </c>
      <c r="N291" s="77" t="s">
        <v>103</v>
      </c>
      <c r="O291" s="70" t="s">
        <v>601</v>
      </c>
      <c r="P291" s="69" t="s">
        <v>47</v>
      </c>
      <c r="Q291" s="70"/>
      <c r="R291" s="69"/>
      <c r="S291" s="70" t="s">
        <v>35</v>
      </c>
      <c r="T291" s="70" t="s">
        <v>602</v>
      </c>
      <c r="U291" s="76">
        <v>0</v>
      </c>
      <c r="V291" s="72"/>
      <c r="W291" s="73"/>
      <c r="X291" s="73"/>
      <c r="Y291" s="74"/>
      <c r="Z291" s="73"/>
      <c r="AA291" s="75"/>
      <c r="AB291" s="72"/>
      <c r="AC291" s="73"/>
      <c r="AD291" s="73"/>
      <c r="AE291" s="74"/>
      <c r="AF291" s="73"/>
      <c r="AG291" s="75"/>
    </row>
    <row r="292" spans="2:33" ht="15.75" hidden="1" customHeight="1" x14ac:dyDescent="0.2">
      <c r="B292" s="61" t="str">
        <f t="shared" si="9"/>
        <v>PR14SVTWSWW_S-A1</v>
      </c>
      <c r="C292" s="62" t="s">
        <v>553</v>
      </c>
      <c r="D292" s="63" t="s">
        <v>121</v>
      </c>
      <c r="E292" s="64"/>
      <c r="F292" s="65"/>
      <c r="G292" s="65"/>
      <c r="H292" s="65"/>
      <c r="I292" s="65"/>
      <c r="J292" s="65"/>
      <c r="K292" s="65"/>
      <c r="L292" s="65"/>
      <c r="M292" s="66">
        <f t="shared" si="10"/>
        <v>0</v>
      </c>
      <c r="N292" s="77" t="s">
        <v>290</v>
      </c>
      <c r="O292" s="70" t="s">
        <v>603</v>
      </c>
      <c r="P292" s="69" t="s">
        <v>33</v>
      </c>
      <c r="Q292" s="70" t="s">
        <v>34</v>
      </c>
      <c r="R292" s="69" t="s">
        <v>96</v>
      </c>
      <c r="S292" s="70" t="s">
        <v>35</v>
      </c>
      <c r="T292" s="70" t="s">
        <v>490</v>
      </c>
      <c r="U292" s="76">
        <v>0</v>
      </c>
      <c r="V292" s="72"/>
      <c r="W292" s="73"/>
      <c r="X292" s="73"/>
      <c r="Y292" s="74"/>
      <c r="Z292" s="73"/>
      <c r="AA292" s="75"/>
      <c r="AB292" s="72"/>
      <c r="AC292" s="73"/>
      <c r="AD292" s="73"/>
      <c r="AE292" s="74"/>
      <c r="AF292" s="73"/>
      <c r="AG292" s="75"/>
    </row>
    <row r="293" spans="2:33" ht="15.75" hidden="1" customHeight="1" x14ac:dyDescent="0.2">
      <c r="B293" s="61" t="str">
        <f t="shared" si="9"/>
        <v>PR14SVTWSWW_S-A2</v>
      </c>
      <c r="C293" s="62" t="s">
        <v>553</v>
      </c>
      <c r="D293" s="63" t="s">
        <v>121</v>
      </c>
      <c r="E293" s="64"/>
      <c r="F293" s="65"/>
      <c r="G293" s="65"/>
      <c r="H293" s="65"/>
      <c r="I293" s="65"/>
      <c r="J293" s="65"/>
      <c r="K293" s="65"/>
      <c r="L293" s="65"/>
      <c r="M293" s="66">
        <f t="shared" si="10"/>
        <v>0</v>
      </c>
      <c r="N293" s="77" t="s">
        <v>122</v>
      </c>
      <c r="O293" s="70" t="s">
        <v>604</v>
      </c>
      <c r="P293" s="69" t="s">
        <v>33</v>
      </c>
      <c r="Q293" s="70" t="s">
        <v>34</v>
      </c>
      <c r="R293" s="69" t="s">
        <v>96</v>
      </c>
      <c r="S293" s="70" t="s">
        <v>35</v>
      </c>
      <c r="T293" s="70" t="s">
        <v>492</v>
      </c>
      <c r="U293" s="76">
        <v>0</v>
      </c>
      <c r="V293" s="72"/>
      <c r="W293" s="73"/>
      <c r="X293" s="73"/>
      <c r="Y293" s="74"/>
      <c r="Z293" s="73"/>
      <c r="AA293" s="75"/>
      <c r="AB293" s="72"/>
      <c r="AC293" s="73"/>
      <c r="AD293" s="73"/>
      <c r="AE293" s="74"/>
      <c r="AF293" s="73"/>
      <c r="AG293" s="75"/>
    </row>
    <row r="294" spans="2:33" ht="15.75" hidden="1" customHeight="1" x14ac:dyDescent="0.2">
      <c r="B294" s="61" t="str">
        <f t="shared" si="9"/>
        <v>PR14SVTWSWW_S-A3</v>
      </c>
      <c r="C294" s="62" t="s">
        <v>553</v>
      </c>
      <c r="D294" s="63" t="s">
        <v>121</v>
      </c>
      <c r="E294" s="64"/>
      <c r="F294" s="65"/>
      <c r="G294" s="65"/>
      <c r="H294" s="65"/>
      <c r="I294" s="65"/>
      <c r="J294" s="65"/>
      <c r="K294" s="65"/>
      <c r="L294" s="65"/>
      <c r="M294" s="66">
        <f t="shared" si="10"/>
        <v>0</v>
      </c>
      <c r="N294" s="77" t="s">
        <v>125</v>
      </c>
      <c r="O294" s="70" t="s">
        <v>605</v>
      </c>
      <c r="P294" s="69" t="s">
        <v>33</v>
      </c>
      <c r="Q294" s="70" t="s">
        <v>34</v>
      </c>
      <c r="R294" s="69"/>
      <c r="S294" s="70" t="s">
        <v>35</v>
      </c>
      <c r="T294" s="70" t="s">
        <v>606</v>
      </c>
      <c r="U294" s="76">
        <v>0</v>
      </c>
      <c r="V294" s="72"/>
      <c r="W294" s="73"/>
      <c r="X294" s="73"/>
      <c r="Y294" s="74"/>
      <c r="Z294" s="73"/>
      <c r="AA294" s="75"/>
      <c r="AB294" s="72"/>
      <c r="AC294" s="73"/>
      <c r="AD294" s="73"/>
      <c r="AE294" s="74"/>
      <c r="AF294" s="73"/>
      <c r="AG294" s="75"/>
    </row>
    <row r="295" spans="2:33" ht="15.75" hidden="1" customHeight="1" x14ac:dyDescent="0.2">
      <c r="B295" s="61" t="str">
        <f t="shared" si="9"/>
        <v>PR14SVTWSWW_S-A4</v>
      </c>
      <c r="C295" s="62" t="s">
        <v>553</v>
      </c>
      <c r="D295" s="63" t="s">
        <v>121</v>
      </c>
      <c r="E295" s="64"/>
      <c r="F295" s="65"/>
      <c r="G295" s="65"/>
      <c r="H295" s="65"/>
      <c r="I295" s="65"/>
      <c r="J295" s="65"/>
      <c r="K295" s="65"/>
      <c r="L295" s="65"/>
      <c r="M295" s="66">
        <f t="shared" si="10"/>
        <v>0</v>
      </c>
      <c r="N295" s="77" t="s">
        <v>128</v>
      </c>
      <c r="O295" s="70" t="s">
        <v>607</v>
      </c>
      <c r="P295" s="69" t="s">
        <v>39</v>
      </c>
      <c r="Q295" s="70" t="s">
        <v>176</v>
      </c>
      <c r="R295" s="69"/>
      <c r="S295" s="70" t="s">
        <v>35</v>
      </c>
      <c r="T295" s="70" t="s">
        <v>608</v>
      </c>
      <c r="U295" s="76">
        <v>0</v>
      </c>
      <c r="V295" s="72"/>
      <c r="W295" s="73"/>
      <c r="X295" s="73"/>
      <c r="Y295" s="74"/>
      <c r="Z295" s="73"/>
      <c r="AA295" s="75"/>
      <c r="AB295" s="72"/>
      <c r="AC295" s="73"/>
      <c r="AD295" s="73"/>
      <c r="AE295" s="74"/>
      <c r="AF295" s="73"/>
      <c r="AG295" s="75"/>
    </row>
    <row r="296" spans="2:33" ht="15.75" hidden="1" customHeight="1" x14ac:dyDescent="0.2">
      <c r="B296" s="61" t="str">
        <f t="shared" si="9"/>
        <v>PR14SVTWSWW_S-A5</v>
      </c>
      <c r="C296" s="62" t="s">
        <v>553</v>
      </c>
      <c r="D296" s="63" t="s">
        <v>121</v>
      </c>
      <c r="E296" s="64"/>
      <c r="F296" s="65"/>
      <c r="G296" s="65"/>
      <c r="H296" s="65"/>
      <c r="I296" s="65"/>
      <c r="J296" s="65"/>
      <c r="K296" s="65"/>
      <c r="L296" s="65"/>
      <c r="M296" s="66">
        <f t="shared" si="10"/>
        <v>0</v>
      </c>
      <c r="N296" s="77" t="s">
        <v>609</v>
      </c>
      <c r="O296" s="70" t="s">
        <v>610</v>
      </c>
      <c r="P296" s="69" t="s">
        <v>47</v>
      </c>
      <c r="Q296" s="70"/>
      <c r="R296" s="69"/>
      <c r="S296" s="70" t="s">
        <v>35</v>
      </c>
      <c r="T296" s="70" t="s">
        <v>611</v>
      </c>
      <c r="U296" s="76">
        <v>0</v>
      </c>
      <c r="V296" s="72"/>
      <c r="W296" s="73"/>
      <c r="X296" s="73"/>
      <c r="Y296" s="74"/>
      <c r="Z296" s="73"/>
      <c r="AA296" s="75"/>
      <c r="AB296" s="72"/>
      <c r="AC296" s="73"/>
      <c r="AD296" s="73"/>
      <c r="AE296" s="74"/>
      <c r="AF296" s="73"/>
      <c r="AG296" s="75"/>
    </row>
    <row r="297" spans="2:33" ht="15.75" hidden="1" customHeight="1" x14ac:dyDescent="0.2">
      <c r="B297" s="61" t="str">
        <f t="shared" si="9"/>
        <v>PR14SVTWSWW_S-B1</v>
      </c>
      <c r="C297" s="62" t="s">
        <v>553</v>
      </c>
      <c r="D297" s="63" t="s">
        <v>121</v>
      </c>
      <c r="E297" s="64"/>
      <c r="F297" s="65"/>
      <c r="G297" s="65"/>
      <c r="H297" s="65"/>
      <c r="I297" s="65"/>
      <c r="J297" s="65"/>
      <c r="K297" s="65"/>
      <c r="L297" s="65"/>
      <c r="M297" s="66">
        <f t="shared" si="10"/>
        <v>0</v>
      </c>
      <c r="N297" s="77" t="s">
        <v>131</v>
      </c>
      <c r="O297" s="70" t="s">
        <v>612</v>
      </c>
      <c r="P297" s="69" t="s">
        <v>33</v>
      </c>
      <c r="Q297" s="70" t="s">
        <v>34</v>
      </c>
      <c r="R297" s="69" t="s">
        <v>96</v>
      </c>
      <c r="S297" s="70" t="s">
        <v>51</v>
      </c>
      <c r="T297" s="70" t="s">
        <v>111</v>
      </c>
      <c r="U297" s="76">
        <v>0</v>
      </c>
      <c r="V297" s="72"/>
      <c r="W297" s="73"/>
      <c r="X297" s="73"/>
      <c r="Y297" s="74"/>
      <c r="Z297" s="73"/>
      <c r="AA297" s="75"/>
      <c r="AB297" s="72"/>
      <c r="AC297" s="73"/>
      <c r="AD297" s="73"/>
      <c r="AE297" s="74"/>
      <c r="AF297" s="73"/>
      <c r="AG297" s="75"/>
    </row>
    <row r="298" spans="2:33" ht="15.75" hidden="1" customHeight="1" x14ac:dyDescent="0.2">
      <c r="B298" s="61" t="str">
        <f t="shared" si="9"/>
        <v>PR14SVTWSWW_S-C1</v>
      </c>
      <c r="C298" s="62" t="s">
        <v>553</v>
      </c>
      <c r="D298" s="63" t="s">
        <v>121</v>
      </c>
      <c r="E298" s="64"/>
      <c r="F298" s="65"/>
      <c r="G298" s="65"/>
      <c r="H298" s="65"/>
      <c r="I298" s="65"/>
      <c r="J298" s="65"/>
      <c r="K298" s="65"/>
      <c r="L298" s="65"/>
      <c r="M298" s="66">
        <f t="shared" si="10"/>
        <v>0</v>
      </c>
      <c r="N298" s="77" t="s">
        <v>133</v>
      </c>
      <c r="O298" s="70" t="s">
        <v>613</v>
      </c>
      <c r="P298" s="69" t="s">
        <v>33</v>
      </c>
      <c r="Q298" s="70" t="s">
        <v>34</v>
      </c>
      <c r="R298" s="69"/>
      <c r="S298" s="70" t="s">
        <v>35</v>
      </c>
      <c r="T298" s="70" t="s">
        <v>614</v>
      </c>
      <c r="U298" s="76">
        <v>0</v>
      </c>
      <c r="V298" s="72"/>
      <c r="W298" s="73"/>
      <c r="X298" s="73"/>
      <c r="Y298" s="74"/>
      <c r="Z298" s="73"/>
      <c r="AA298" s="75"/>
      <c r="AB298" s="72"/>
      <c r="AC298" s="73"/>
      <c r="AD298" s="73"/>
      <c r="AE298" s="74"/>
      <c r="AF298" s="73"/>
      <c r="AG298" s="75"/>
    </row>
    <row r="299" spans="2:33" ht="15.75" hidden="1" customHeight="1" x14ac:dyDescent="0.2">
      <c r="B299" s="61" t="str">
        <f t="shared" si="9"/>
        <v>PR14SVTWSWW_S-C2</v>
      </c>
      <c r="C299" s="62" t="s">
        <v>553</v>
      </c>
      <c r="D299" s="63" t="s">
        <v>121</v>
      </c>
      <c r="E299" s="64"/>
      <c r="F299" s="65"/>
      <c r="G299" s="65"/>
      <c r="H299" s="65"/>
      <c r="I299" s="65"/>
      <c r="J299" s="65"/>
      <c r="K299" s="65"/>
      <c r="L299" s="65"/>
      <c r="M299" s="66">
        <f t="shared" si="10"/>
        <v>0</v>
      </c>
      <c r="N299" s="77" t="s">
        <v>136</v>
      </c>
      <c r="O299" s="70" t="s">
        <v>615</v>
      </c>
      <c r="P299" s="69" t="s">
        <v>33</v>
      </c>
      <c r="Q299" s="70" t="s">
        <v>34</v>
      </c>
      <c r="R299" s="69" t="s">
        <v>96</v>
      </c>
      <c r="S299" s="70" t="s">
        <v>35</v>
      </c>
      <c r="T299" s="70" t="s">
        <v>140</v>
      </c>
      <c r="U299" s="76">
        <v>0</v>
      </c>
      <c r="V299" s="72"/>
      <c r="W299" s="73"/>
      <c r="X299" s="73"/>
      <c r="Y299" s="74"/>
      <c r="Z299" s="73"/>
      <c r="AA299" s="75"/>
      <c r="AB299" s="72"/>
      <c r="AC299" s="73"/>
      <c r="AD299" s="73"/>
      <c r="AE299" s="74"/>
      <c r="AF299" s="73"/>
      <c r="AG299" s="75"/>
    </row>
    <row r="300" spans="2:33" ht="15.75" hidden="1" customHeight="1" x14ac:dyDescent="0.2">
      <c r="B300" s="61" t="str">
        <f t="shared" si="9"/>
        <v>PR14SVTWSWW_S-C3</v>
      </c>
      <c r="C300" s="62" t="s">
        <v>553</v>
      </c>
      <c r="D300" s="63" t="s">
        <v>121</v>
      </c>
      <c r="E300" s="64"/>
      <c r="F300" s="65"/>
      <c r="G300" s="65"/>
      <c r="H300" s="65"/>
      <c r="I300" s="65"/>
      <c r="J300" s="65"/>
      <c r="K300" s="65"/>
      <c r="L300" s="65"/>
      <c r="M300" s="66">
        <f t="shared" si="10"/>
        <v>0</v>
      </c>
      <c r="N300" s="77" t="s">
        <v>138</v>
      </c>
      <c r="O300" s="70" t="s">
        <v>616</v>
      </c>
      <c r="P300" s="69" t="s">
        <v>39</v>
      </c>
      <c r="Q300" s="70" t="s">
        <v>176</v>
      </c>
      <c r="R300" s="69"/>
      <c r="S300" s="70" t="s">
        <v>51</v>
      </c>
      <c r="T300" s="70" t="s">
        <v>498</v>
      </c>
      <c r="U300" s="71">
        <v>2</v>
      </c>
      <c r="V300" s="72"/>
      <c r="W300" s="73"/>
      <c r="X300" s="73"/>
      <c r="Y300" s="74"/>
      <c r="Z300" s="73"/>
      <c r="AA300" s="75"/>
      <c r="AB300" s="72"/>
      <c r="AC300" s="73"/>
      <c r="AD300" s="73"/>
      <c r="AE300" s="74"/>
      <c r="AF300" s="73"/>
      <c r="AG300" s="75"/>
    </row>
    <row r="301" spans="2:33" ht="15.75" hidden="1" customHeight="1" x14ac:dyDescent="0.2">
      <c r="B301" s="61" t="str">
        <f t="shared" si="9"/>
        <v>PR14SVTWSWW_S-C4</v>
      </c>
      <c r="C301" s="62" t="s">
        <v>553</v>
      </c>
      <c r="D301" s="63" t="s">
        <v>121</v>
      </c>
      <c r="E301" s="64"/>
      <c r="F301" s="65"/>
      <c r="G301" s="65"/>
      <c r="H301" s="65"/>
      <c r="I301" s="65"/>
      <c r="J301" s="65"/>
      <c r="K301" s="65"/>
      <c r="L301" s="65"/>
      <c r="M301" s="66">
        <f t="shared" si="10"/>
        <v>0</v>
      </c>
      <c r="N301" s="77" t="s">
        <v>141</v>
      </c>
      <c r="O301" s="70" t="s">
        <v>617</v>
      </c>
      <c r="P301" s="69" t="s">
        <v>33</v>
      </c>
      <c r="Q301" s="70" t="s">
        <v>34</v>
      </c>
      <c r="R301" s="69"/>
      <c r="S301" s="70" t="s">
        <v>35</v>
      </c>
      <c r="T301" s="70" t="s">
        <v>597</v>
      </c>
      <c r="U301" s="76">
        <v>0</v>
      </c>
      <c r="V301" s="72"/>
      <c r="W301" s="73"/>
      <c r="X301" s="73"/>
      <c r="Y301" s="74"/>
      <c r="Z301" s="73"/>
      <c r="AA301" s="75"/>
      <c r="AB301" s="72"/>
      <c r="AC301" s="73"/>
      <c r="AD301" s="73"/>
      <c r="AE301" s="74"/>
      <c r="AF301" s="73"/>
      <c r="AG301" s="75"/>
    </row>
    <row r="302" spans="2:33" ht="15.75" hidden="1" customHeight="1" x14ac:dyDescent="0.2">
      <c r="B302" s="61" t="str">
        <f t="shared" si="9"/>
        <v>PR14SVTWSWW_S-C5</v>
      </c>
      <c r="C302" s="62" t="s">
        <v>553</v>
      </c>
      <c r="D302" s="63" t="s">
        <v>121</v>
      </c>
      <c r="E302" s="64"/>
      <c r="F302" s="65"/>
      <c r="G302" s="65"/>
      <c r="H302" s="65"/>
      <c r="I302" s="65"/>
      <c r="J302" s="65"/>
      <c r="K302" s="65"/>
      <c r="L302" s="65"/>
      <c r="M302" s="66">
        <f t="shared" si="10"/>
        <v>0</v>
      </c>
      <c r="N302" s="77" t="s">
        <v>618</v>
      </c>
      <c r="O302" s="70" t="s">
        <v>619</v>
      </c>
      <c r="P302" s="69" t="s">
        <v>620</v>
      </c>
      <c r="Q302" s="70" t="s">
        <v>34</v>
      </c>
      <c r="R302" s="69"/>
      <c r="S302" s="70" t="s">
        <v>35</v>
      </c>
      <c r="T302" s="70" t="s">
        <v>621</v>
      </c>
      <c r="U302" s="76">
        <v>0</v>
      </c>
      <c r="V302" s="72"/>
      <c r="W302" s="73"/>
      <c r="X302" s="73"/>
      <c r="Y302" s="74"/>
      <c r="Z302" s="73"/>
      <c r="AA302" s="75"/>
      <c r="AB302" s="72"/>
      <c r="AC302" s="73"/>
      <c r="AD302" s="73"/>
      <c r="AE302" s="74"/>
      <c r="AF302" s="73"/>
      <c r="AG302" s="75"/>
    </row>
    <row r="303" spans="2:33" ht="15.75" hidden="1" customHeight="1" x14ac:dyDescent="0.2">
      <c r="B303" s="61" t="str">
        <f t="shared" si="9"/>
        <v>PR14SVTWSWW_S-C6</v>
      </c>
      <c r="C303" s="62" t="s">
        <v>553</v>
      </c>
      <c r="D303" s="63" t="s">
        <v>121</v>
      </c>
      <c r="E303" s="64"/>
      <c r="F303" s="65"/>
      <c r="G303" s="65"/>
      <c r="H303" s="65"/>
      <c r="I303" s="65"/>
      <c r="J303" s="65"/>
      <c r="K303" s="65"/>
      <c r="L303" s="65"/>
      <c r="M303" s="66">
        <f t="shared" si="10"/>
        <v>0</v>
      </c>
      <c r="N303" s="77" t="s">
        <v>622</v>
      </c>
      <c r="O303" s="70" t="s">
        <v>623</v>
      </c>
      <c r="P303" s="69" t="s">
        <v>47</v>
      </c>
      <c r="Q303" s="70"/>
      <c r="R303" s="69"/>
      <c r="S303" s="70" t="s">
        <v>35</v>
      </c>
      <c r="T303" s="70" t="s">
        <v>507</v>
      </c>
      <c r="U303" s="76">
        <v>0</v>
      </c>
      <c r="V303" s="72"/>
      <c r="W303" s="73"/>
      <c r="X303" s="73"/>
      <c r="Y303" s="74"/>
      <c r="Z303" s="73"/>
      <c r="AA303" s="75"/>
      <c r="AB303" s="72"/>
      <c r="AC303" s="73"/>
      <c r="AD303" s="73"/>
      <c r="AE303" s="74"/>
      <c r="AF303" s="73"/>
      <c r="AG303" s="75"/>
    </row>
    <row r="304" spans="2:33" ht="15.75" hidden="1" customHeight="1" x14ac:dyDescent="0.2">
      <c r="B304" s="61" t="str">
        <f t="shared" si="9"/>
        <v>PR14SVTWSWW_S-C7</v>
      </c>
      <c r="C304" s="62" t="s">
        <v>553</v>
      </c>
      <c r="D304" s="63" t="s">
        <v>121</v>
      </c>
      <c r="E304" s="64"/>
      <c r="F304" s="65"/>
      <c r="G304" s="65"/>
      <c r="H304" s="65"/>
      <c r="I304" s="65"/>
      <c r="J304" s="65"/>
      <c r="K304" s="65"/>
      <c r="L304" s="65"/>
      <c r="M304" s="66">
        <f t="shared" si="10"/>
        <v>0</v>
      </c>
      <c r="N304" s="77" t="s">
        <v>624</v>
      </c>
      <c r="O304" s="70" t="s">
        <v>625</v>
      </c>
      <c r="P304" s="69" t="s">
        <v>33</v>
      </c>
      <c r="Q304" s="70" t="s">
        <v>34</v>
      </c>
      <c r="R304" s="69"/>
      <c r="S304" s="70" t="s">
        <v>35</v>
      </c>
      <c r="T304" s="70" t="s">
        <v>626</v>
      </c>
      <c r="U304" s="76">
        <v>0</v>
      </c>
      <c r="V304" s="86"/>
      <c r="W304" s="73"/>
      <c r="X304" s="73"/>
      <c r="Y304" s="74"/>
      <c r="Z304" s="73"/>
      <c r="AA304" s="75"/>
      <c r="AB304" s="86"/>
      <c r="AC304" s="73"/>
      <c r="AD304" s="73"/>
      <c r="AE304" s="74"/>
      <c r="AF304" s="73"/>
      <c r="AG304" s="75"/>
    </row>
    <row r="305" spans="2:33" ht="15.75" hidden="1" customHeight="1" x14ac:dyDescent="0.2">
      <c r="B305" s="61" t="str">
        <f t="shared" si="9"/>
        <v>PR14SVTWSWW_S-C8</v>
      </c>
      <c r="C305" s="62" t="s">
        <v>553</v>
      </c>
      <c r="D305" s="63" t="s">
        <v>121</v>
      </c>
      <c r="E305" s="64"/>
      <c r="F305" s="65"/>
      <c r="G305" s="65"/>
      <c r="H305" s="65"/>
      <c r="I305" s="65"/>
      <c r="J305" s="65"/>
      <c r="K305" s="65"/>
      <c r="L305" s="65"/>
      <c r="M305" s="66">
        <f t="shared" si="10"/>
        <v>0</v>
      </c>
      <c r="N305" s="77" t="s">
        <v>627</v>
      </c>
      <c r="O305" s="70" t="s">
        <v>628</v>
      </c>
      <c r="P305" s="69" t="s">
        <v>47</v>
      </c>
      <c r="Q305" s="70"/>
      <c r="R305" s="69"/>
      <c r="S305" s="70" t="s">
        <v>35</v>
      </c>
      <c r="T305" s="70" t="s">
        <v>629</v>
      </c>
      <c r="U305" s="76">
        <v>0</v>
      </c>
      <c r="V305" s="72"/>
      <c r="W305" s="73"/>
      <c r="X305" s="73"/>
      <c r="Y305" s="74"/>
      <c r="Z305" s="73"/>
      <c r="AA305" s="75"/>
      <c r="AB305" s="72"/>
      <c r="AC305" s="73"/>
      <c r="AD305" s="73"/>
      <c r="AE305" s="74"/>
      <c r="AF305" s="73"/>
      <c r="AG305" s="75"/>
    </row>
    <row r="306" spans="2:33" ht="15.75" hidden="1" customHeight="1" x14ac:dyDescent="0.2">
      <c r="B306" s="61" t="str">
        <f t="shared" si="9"/>
        <v>PR14SVTWSWW_S-D1</v>
      </c>
      <c r="C306" s="62" t="s">
        <v>553</v>
      </c>
      <c r="D306" s="63" t="s">
        <v>121</v>
      </c>
      <c r="E306" s="64"/>
      <c r="F306" s="65"/>
      <c r="G306" s="65"/>
      <c r="H306" s="65"/>
      <c r="I306" s="65"/>
      <c r="J306" s="65"/>
      <c r="K306" s="65"/>
      <c r="L306" s="65"/>
      <c r="M306" s="66">
        <f t="shared" si="10"/>
        <v>0</v>
      </c>
      <c r="N306" s="77" t="s">
        <v>143</v>
      </c>
      <c r="O306" s="70" t="s">
        <v>630</v>
      </c>
      <c r="P306" s="69" t="s">
        <v>33</v>
      </c>
      <c r="Q306" s="70" t="s">
        <v>34</v>
      </c>
      <c r="R306" s="69" t="s">
        <v>96</v>
      </c>
      <c r="S306" s="70" t="s">
        <v>35</v>
      </c>
      <c r="T306" s="70" t="s">
        <v>285</v>
      </c>
      <c r="U306" s="76">
        <v>3</v>
      </c>
      <c r="V306" s="72"/>
      <c r="W306" s="73"/>
      <c r="X306" s="73"/>
      <c r="Y306" s="74"/>
      <c r="Z306" s="73"/>
      <c r="AA306" s="75"/>
      <c r="AB306" s="72"/>
      <c r="AC306" s="73"/>
      <c r="AD306" s="73"/>
      <c r="AE306" s="74"/>
      <c r="AF306" s="73"/>
      <c r="AG306" s="75"/>
    </row>
    <row r="307" spans="2:33" ht="15.75" hidden="1" customHeight="1" x14ac:dyDescent="0.2">
      <c r="B307" s="61" t="str">
        <f t="shared" si="9"/>
        <v>PR14SVTWSWW_S-E1</v>
      </c>
      <c r="C307" s="62" t="s">
        <v>553</v>
      </c>
      <c r="D307" s="63" t="s">
        <v>121</v>
      </c>
      <c r="E307" s="64"/>
      <c r="F307" s="65"/>
      <c r="G307" s="65"/>
      <c r="H307" s="65"/>
      <c r="I307" s="65"/>
      <c r="J307" s="65"/>
      <c r="K307" s="65"/>
      <c r="L307" s="65"/>
      <c r="M307" s="66">
        <f t="shared" si="10"/>
        <v>0</v>
      </c>
      <c r="N307" s="77" t="s">
        <v>147</v>
      </c>
      <c r="O307" s="70" t="s">
        <v>631</v>
      </c>
      <c r="P307" s="69" t="s">
        <v>47</v>
      </c>
      <c r="Q307" s="70"/>
      <c r="R307" s="69"/>
      <c r="S307" s="70" t="s">
        <v>35</v>
      </c>
      <c r="T307" s="70" t="s">
        <v>602</v>
      </c>
      <c r="U307" s="76">
        <v>0</v>
      </c>
      <c r="V307" s="72"/>
      <c r="W307" s="73"/>
      <c r="X307" s="73"/>
      <c r="Y307" s="74"/>
      <c r="Z307" s="73"/>
      <c r="AA307" s="75"/>
      <c r="AB307" s="72"/>
      <c r="AC307" s="73"/>
      <c r="AD307" s="73"/>
      <c r="AE307" s="74"/>
      <c r="AF307" s="73"/>
      <c r="AG307" s="75"/>
    </row>
    <row r="308" spans="2:33" ht="15.75" hidden="1" customHeight="1" x14ac:dyDescent="0.2">
      <c r="B308" s="61" t="str">
        <f t="shared" si="9"/>
        <v>PR14SVTHHR_R-A1</v>
      </c>
      <c r="C308" s="62" t="s">
        <v>553</v>
      </c>
      <c r="D308" s="63" t="s">
        <v>67</v>
      </c>
      <c r="E308" s="64"/>
      <c r="F308" s="65"/>
      <c r="G308" s="65"/>
      <c r="H308" s="65"/>
      <c r="I308" s="65"/>
      <c r="J308" s="65"/>
      <c r="K308" s="65"/>
      <c r="L308" s="65"/>
      <c r="M308" s="66">
        <f t="shared" si="10"/>
        <v>0</v>
      </c>
      <c r="N308" s="77" t="s">
        <v>68</v>
      </c>
      <c r="O308" s="70" t="s">
        <v>632</v>
      </c>
      <c r="P308" s="69" t="s">
        <v>47</v>
      </c>
      <c r="Q308" s="70"/>
      <c r="R308" s="69"/>
      <c r="S308" s="70" t="s">
        <v>154</v>
      </c>
      <c r="T308" s="70" t="s">
        <v>633</v>
      </c>
      <c r="U308" s="71" t="s">
        <v>112</v>
      </c>
      <c r="V308" s="72"/>
      <c r="W308" s="73"/>
      <c r="X308" s="73"/>
      <c r="Y308" s="74"/>
      <c r="Z308" s="73"/>
      <c r="AA308" s="75"/>
      <c r="AB308" s="72"/>
      <c r="AC308" s="73"/>
      <c r="AD308" s="73"/>
      <c r="AE308" s="74"/>
      <c r="AF308" s="73"/>
      <c r="AG308" s="75"/>
    </row>
    <row r="309" spans="2:33" ht="15.75" hidden="1" customHeight="1" x14ac:dyDescent="0.2">
      <c r="B309" s="61" t="str">
        <f t="shared" si="9"/>
        <v>PR14SVTHHR_R-A2</v>
      </c>
      <c r="C309" s="62" t="s">
        <v>553</v>
      </c>
      <c r="D309" s="63" t="s">
        <v>67</v>
      </c>
      <c r="E309" s="64"/>
      <c r="F309" s="65"/>
      <c r="G309" s="65"/>
      <c r="H309" s="65"/>
      <c r="I309" s="65"/>
      <c r="J309" s="65"/>
      <c r="K309" s="65"/>
      <c r="L309" s="65"/>
      <c r="M309" s="66">
        <f t="shared" si="10"/>
        <v>0</v>
      </c>
      <c r="N309" s="77" t="s">
        <v>72</v>
      </c>
      <c r="O309" s="70" t="s">
        <v>634</v>
      </c>
      <c r="P309" s="69" t="s">
        <v>33</v>
      </c>
      <c r="Q309" s="70" t="s">
        <v>34</v>
      </c>
      <c r="R309" s="69"/>
      <c r="S309" s="70" t="s">
        <v>154</v>
      </c>
      <c r="T309" s="70" t="s">
        <v>218</v>
      </c>
      <c r="U309" s="71" t="s">
        <v>112</v>
      </c>
      <c r="V309" s="72"/>
      <c r="W309" s="73"/>
      <c r="X309" s="73"/>
      <c r="Y309" s="74"/>
      <c r="Z309" s="73"/>
      <c r="AA309" s="75"/>
      <c r="AB309" s="72"/>
      <c r="AC309" s="73"/>
      <c r="AD309" s="73"/>
      <c r="AE309" s="74"/>
      <c r="AF309" s="73"/>
      <c r="AG309" s="75"/>
    </row>
    <row r="310" spans="2:33" ht="15.75" hidden="1" customHeight="1" x14ac:dyDescent="0.2">
      <c r="B310" s="61" t="str">
        <f t="shared" si="9"/>
        <v>PR14SVTHHR_R-B1</v>
      </c>
      <c r="C310" s="62" t="s">
        <v>553</v>
      </c>
      <c r="D310" s="63" t="s">
        <v>67</v>
      </c>
      <c r="E310" s="64"/>
      <c r="F310" s="65"/>
      <c r="G310" s="65"/>
      <c r="H310" s="65"/>
      <c r="I310" s="65"/>
      <c r="J310" s="65"/>
      <c r="K310" s="65"/>
      <c r="L310" s="65"/>
      <c r="M310" s="66">
        <f t="shared" si="10"/>
        <v>0</v>
      </c>
      <c r="N310" s="77" t="s">
        <v>161</v>
      </c>
      <c r="O310" s="70" t="s">
        <v>635</v>
      </c>
      <c r="P310" s="69" t="s">
        <v>47</v>
      </c>
      <c r="Q310" s="70"/>
      <c r="R310" s="69"/>
      <c r="S310" s="70" t="s">
        <v>35</v>
      </c>
      <c r="T310" s="70" t="s">
        <v>548</v>
      </c>
      <c r="U310" s="76">
        <v>0</v>
      </c>
      <c r="V310" s="72"/>
      <c r="W310" s="73"/>
      <c r="X310" s="73"/>
      <c r="Y310" s="74"/>
      <c r="Z310" s="73"/>
      <c r="AA310" s="75"/>
      <c r="AB310" s="72"/>
      <c r="AC310" s="73"/>
      <c r="AD310" s="73"/>
      <c r="AE310" s="74"/>
      <c r="AF310" s="73"/>
      <c r="AG310" s="75"/>
    </row>
    <row r="311" spans="2:33" ht="15.75" hidden="1" customHeight="1" x14ac:dyDescent="0.2">
      <c r="B311" s="61" t="str">
        <f t="shared" si="9"/>
        <v>PR14SVTHHR_R-B2</v>
      </c>
      <c r="C311" s="62" t="s">
        <v>553</v>
      </c>
      <c r="D311" s="63" t="s">
        <v>67</v>
      </c>
      <c r="E311" s="64"/>
      <c r="F311" s="65"/>
      <c r="G311" s="65"/>
      <c r="H311" s="65"/>
      <c r="I311" s="65"/>
      <c r="J311" s="65"/>
      <c r="K311" s="65"/>
      <c r="L311" s="65"/>
      <c r="M311" s="66">
        <f t="shared" si="10"/>
        <v>0</v>
      </c>
      <c r="N311" s="77" t="s">
        <v>163</v>
      </c>
      <c r="O311" s="70" t="s">
        <v>636</v>
      </c>
      <c r="P311" s="69" t="s">
        <v>47</v>
      </c>
      <c r="Q311" s="70"/>
      <c r="R311" s="69"/>
      <c r="S311" s="70" t="s">
        <v>51</v>
      </c>
      <c r="T311" s="70" t="s">
        <v>637</v>
      </c>
      <c r="U311" s="71">
        <v>2</v>
      </c>
      <c r="V311" s="72"/>
      <c r="W311" s="73"/>
      <c r="X311" s="73"/>
      <c r="Y311" s="74"/>
      <c r="Z311" s="73"/>
      <c r="AA311" s="75"/>
      <c r="AB311" s="72"/>
      <c r="AC311" s="73"/>
      <c r="AD311" s="73"/>
      <c r="AE311" s="74"/>
      <c r="AF311" s="73"/>
      <c r="AG311" s="75"/>
    </row>
    <row r="312" spans="2:33" ht="15.75" hidden="1" customHeight="1" x14ac:dyDescent="0.2">
      <c r="B312" s="61" t="str">
        <f t="shared" si="9"/>
        <v>PR14SWTWSW_W-A1</v>
      </c>
      <c r="C312" s="62" t="s">
        <v>638</v>
      </c>
      <c r="D312" s="63" t="s">
        <v>30</v>
      </c>
      <c r="E312" s="64"/>
      <c r="F312" s="65"/>
      <c r="G312" s="65"/>
      <c r="H312" s="65"/>
      <c r="I312" s="65"/>
      <c r="J312" s="65"/>
      <c r="K312" s="65"/>
      <c r="L312" s="65"/>
      <c r="M312" s="66">
        <f t="shared" si="10"/>
        <v>0</v>
      </c>
      <c r="N312" s="67" t="s">
        <v>31</v>
      </c>
      <c r="O312" s="68" t="s">
        <v>639</v>
      </c>
      <c r="P312" s="69" t="s">
        <v>39</v>
      </c>
      <c r="Q312" s="70" t="s">
        <v>34</v>
      </c>
      <c r="R312" s="69" t="s">
        <v>96</v>
      </c>
      <c r="S312" s="70" t="s">
        <v>51</v>
      </c>
      <c r="T312" s="70" t="s">
        <v>52</v>
      </c>
      <c r="U312" s="71">
        <v>2</v>
      </c>
      <c r="V312" s="72"/>
      <c r="W312" s="73"/>
      <c r="X312" s="73"/>
      <c r="Y312" s="74"/>
      <c r="Z312" s="73"/>
      <c r="AA312" s="75"/>
      <c r="AB312" s="72"/>
      <c r="AC312" s="73"/>
      <c r="AD312" s="73"/>
      <c r="AE312" s="74"/>
      <c r="AF312" s="73"/>
      <c r="AG312" s="75"/>
    </row>
    <row r="313" spans="2:33" ht="15.75" hidden="1" customHeight="1" x14ac:dyDescent="0.2">
      <c r="B313" s="61" t="str">
        <f t="shared" si="9"/>
        <v>PR14SWTWSW_W-A2</v>
      </c>
      <c r="C313" s="62" t="s">
        <v>638</v>
      </c>
      <c r="D313" s="63" t="s">
        <v>30</v>
      </c>
      <c r="E313" s="64"/>
      <c r="F313" s="65"/>
      <c r="G313" s="65"/>
      <c r="H313" s="65"/>
      <c r="I313" s="65"/>
      <c r="J313" s="65"/>
      <c r="K313" s="65"/>
      <c r="L313" s="65"/>
      <c r="M313" s="66">
        <f t="shared" si="10"/>
        <v>0</v>
      </c>
      <c r="N313" s="67" t="s">
        <v>37</v>
      </c>
      <c r="O313" s="68" t="s">
        <v>640</v>
      </c>
      <c r="P313" s="69" t="s">
        <v>33</v>
      </c>
      <c r="Q313" s="70" t="s">
        <v>34</v>
      </c>
      <c r="R313" s="69" t="s">
        <v>96</v>
      </c>
      <c r="S313" s="70" t="s">
        <v>35</v>
      </c>
      <c r="T313" s="70" t="s">
        <v>534</v>
      </c>
      <c r="U313" s="71">
        <v>2</v>
      </c>
      <c r="V313" s="72"/>
      <c r="W313" s="73"/>
      <c r="X313" s="73"/>
      <c r="Y313" s="74"/>
      <c r="Z313" s="73"/>
      <c r="AA313" s="75"/>
      <c r="AB313" s="72"/>
      <c r="AC313" s="73"/>
      <c r="AD313" s="73"/>
      <c r="AE313" s="74"/>
      <c r="AF313" s="73"/>
      <c r="AG313" s="75"/>
    </row>
    <row r="314" spans="2:33" ht="15.75" hidden="1" customHeight="1" x14ac:dyDescent="0.2">
      <c r="B314" s="61" t="str">
        <f t="shared" si="9"/>
        <v>PR14SWTWSW_W-A3</v>
      </c>
      <c r="C314" s="62" t="s">
        <v>638</v>
      </c>
      <c r="D314" s="63" t="s">
        <v>30</v>
      </c>
      <c r="E314" s="64"/>
      <c r="F314" s="65"/>
      <c r="G314" s="65"/>
      <c r="H314" s="65"/>
      <c r="I314" s="65"/>
      <c r="J314" s="65"/>
      <c r="K314" s="65"/>
      <c r="L314" s="65"/>
      <c r="M314" s="66">
        <f t="shared" si="10"/>
        <v>0</v>
      </c>
      <c r="N314" s="67" t="s">
        <v>41</v>
      </c>
      <c r="O314" s="68" t="s">
        <v>641</v>
      </c>
      <c r="P314" s="69" t="s">
        <v>39</v>
      </c>
      <c r="Q314" s="70" t="s">
        <v>176</v>
      </c>
      <c r="R314" s="69"/>
      <c r="S314" s="70" t="s">
        <v>115</v>
      </c>
      <c r="T314" s="70" t="s">
        <v>177</v>
      </c>
      <c r="U314" s="71" t="s">
        <v>112</v>
      </c>
      <c r="V314" s="87"/>
      <c r="W314" s="73"/>
      <c r="X314" s="73"/>
      <c r="Y314" s="74"/>
      <c r="Z314" s="73"/>
      <c r="AA314" s="75"/>
      <c r="AB314" s="87"/>
      <c r="AC314" s="73"/>
      <c r="AD314" s="73"/>
      <c r="AE314" s="74"/>
      <c r="AF314" s="73"/>
      <c r="AG314" s="75"/>
    </row>
    <row r="315" spans="2:33" ht="15.75" hidden="1" customHeight="1" x14ac:dyDescent="0.2">
      <c r="B315" s="61" t="str">
        <f t="shared" si="9"/>
        <v>PR14SWTWSW_W-A4</v>
      </c>
      <c r="C315" s="62" t="s">
        <v>638</v>
      </c>
      <c r="D315" s="63" t="s">
        <v>30</v>
      </c>
      <c r="E315" s="64"/>
      <c r="F315" s="65"/>
      <c r="G315" s="65"/>
      <c r="H315" s="65"/>
      <c r="I315" s="65"/>
      <c r="J315" s="65"/>
      <c r="K315" s="65"/>
      <c r="L315" s="65"/>
      <c r="M315" s="66">
        <f t="shared" si="10"/>
        <v>0</v>
      </c>
      <c r="N315" s="67" t="s">
        <v>43</v>
      </c>
      <c r="O315" s="68" t="s">
        <v>642</v>
      </c>
      <c r="P315" s="69" t="s">
        <v>39</v>
      </c>
      <c r="Q315" s="70" t="s">
        <v>176</v>
      </c>
      <c r="R315" s="69"/>
      <c r="S315" s="70" t="s">
        <v>115</v>
      </c>
      <c r="T315" s="70" t="s">
        <v>177</v>
      </c>
      <c r="U315" s="71" t="s">
        <v>112</v>
      </c>
      <c r="V315" s="87"/>
      <c r="W315" s="73"/>
      <c r="X315" s="73"/>
      <c r="Y315" s="74"/>
      <c r="Z315" s="73"/>
      <c r="AA315" s="75"/>
      <c r="AB315" s="87"/>
      <c r="AC315" s="73"/>
      <c r="AD315" s="73"/>
      <c r="AE315" s="74"/>
      <c r="AF315" s="73"/>
      <c r="AG315" s="75"/>
    </row>
    <row r="316" spans="2:33" ht="15.75" hidden="1" customHeight="1" x14ac:dyDescent="0.2">
      <c r="B316" s="61" t="str">
        <f t="shared" si="9"/>
        <v>PR14SWTWSW_W-A5</v>
      </c>
      <c r="C316" s="62" t="s">
        <v>638</v>
      </c>
      <c r="D316" s="63" t="s">
        <v>30</v>
      </c>
      <c r="E316" s="64"/>
      <c r="F316" s="65"/>
      <c r="G316" s="65"/>
      <c r="H316" s="65"/>
      <c r="I316" s="65"/>
      <c r="J316" s="65"/>
      <c r="K316" s="65"/>
      <c r="L316" s="65"/>
      <c r="M316" s="66">
        <f t="shared" si="10"/>
        <v>0</v>
      </c>
      <c r="N316" s="67" t="s">
        <v>45</v>
      </c>
      <c r="O316" s="68" t="s">
        <v>643</v>
      </c>
      <c r="P316" s="69" t="s">
        <v>33</v>
      </c>
      <c r="Q316" s="70" t="s">
        <v>176</v>
      </c>
      <c r="R316" s="69"/>
      <c r="S316" s="70" t="s">
        <v>76</v>
      </c>
      <c r="T316" s="70" t="s">
        <v>236</v>
      </c>
      <c r="U316" s="71">
        <v>3</v>
      </c>
      <c r="V316" s="72"/>
      <c r="W316" s="73"/>
      <c r="X316" s="73"/>
      <c r="Y316" s="74"/>
      <c r="Z316" s="73"/>
      <c r="AA316" s="75"/>
      <c r="AB316" s="72"/>
      <c r="AC316" s="73"/>
      <c r="AD316" s="73"/>
      <c r="AE316" s="74"/>
      <c r="AF316" s="73"/>
      <c r="AG316" s="75"/>
    </row>
    <row r="317" spans="2:33" ht="15.75" hidden="1" customHeight="1" x14ac:dyDescent="0.2">
      <c r="B317" s="61" t="str">
        <f t="shared" si="9"/>
        <v>PR14SWTWSW_W-B1</v>
      </c>
      <c r="C317" s="62" t="s">
        <v>638</v>
      </c>
      <c r="D317" s="63" t="s">
        <v>30</v>
      </c>
      <c r="E317" s="64"/>
      <c r="F317" s="65"/>
      <c r="G317" s="65"/>
      <c r="H317" s="65"/>
      <c r="I317" s="65"/>
      <c r="J317" s="65"/>
      <c r="K317" s="65"/>
      <c r="L317" s="65"/>
      <c r="M317" s="66">
        <f t="shared" si="10"/>
        <v>0</v>
      </c>
      <c r="N317" s="67" t="s">
        <v>49</v>
      </c>
      <c r="O317" s="68" t="s">
        <v>644</v>
      </c>
      <c r="P317" s="69" t="s">
        <v>33</v>
      </c>
      <c r="Q317" s="70" t="s">
        <v>34</v>
      </c>
      <c r="R317" s="69" t="s">
        <v>96</v>
      </c>
      <c r="S317" s="70" t="s">
        <v>35</v>
      </c>
      <c r="T317" s="70" t="s">
        <v>645</v>
      </c>
      <c r="U317" s="76">
        <v>0</v>
      </c>
      <c r="V317" s="72"/>
      <c r="W317" s="73"/>
      <c r="X317" s="73"/>
      <c r="Y317" s="74"/>
      <c r="Z317" s="73"/>
      <c r="AA317" s="75"/>
      <c r="AB317" s="72"/>
      <c r="AC317" s="73"/>
      <c r="AD317" s="73"/>
      <c r="AE317" s="74"/>
      <c r="AF317" s="73"/>
      <c r="AG317" s="75"/>
    </row>
    <row r="318" spans="2:33" ht="15.75" hidden="1" customHeight="1" x14ac:dyDescent="0.2">
      <c r="B318" s="61" t="str">
        <f t="shared" si="9"/>
        <v>PR14SWTWSW_W-B2</v>
      </c>
      <c r="C318" s="62" t="s">
        <v>638</v>
      </c>
      <c r="D318" s="63" t="s">
        <v>30</v>
      </c>
      <c r="E318" s="64"/>
      <c r="F318" s="65"/>
      <c r="G318" s="65"/>
      <c r="H318" s="65"/>
      <c r="I318" s="65"/>
      <c r="J318" s="65"/>
      <c r="K318" s="65"/>
      <c r="L318" s="65"/>
      <c r="M318" s="66">
        <f t="shared" si="10"/>
        <v>0</v>
      </c>
      <c r="N318" s="67" t="s">
        <v>53</v>
      </c>
      <c r="O318" s="68" t="s">
        <v>646</v>
      </c>
      <c r="P318" s="69" t="s">
        <v>47</v>
      </c>
      <c r="Q318" s="70"/>
      <c r="R318" s="69"/>
      <c r="S318" s="70" t="s">
        <v>154</v>
      </c>
      <c r="T318" s="70" t="s">
        <v>647</v>
      </c>
      <c r="U318" s="71" t="s">
        <v>112</v>
      </c>
      <c r="V318" s="72"/>
      <c r="W318" s="73"/>
      <c r="X318" s="73"/>
      <c r="Y318" s="74"/>
      <c r="Z318" s="73"/>
      <c r="AA318" s="75"/>
      <c r="AB318" s="72"/>
      <c r="AC318" s="73"/>
      <c r="AD318" s="73"/>
      <c r="AE318" s="74"/>
      <c r="AF318" s="73"/>
      <c r="AG318" s="75"/>
    </row>
    <row r="319" spans="2:33" ht="15.75" hidden="1" customHeight="1" x14ac:dyDescent="0.2">
      <c r="B319" s="61" t="str">
        <f t="shared" si="9"/>
        <v>PR14SWTWSW_W-B3</v>
      </c>
      <c r="C319" s="62" t="s">
        <v>638</v>
      </c>
      <c r="D319" s="63" t="s">
        <v>30</v>
      </c>
      <c r="E319" s="64"/>
      <c r="F319" s="65"/>
      <c r="G319" s="65"/>
      <c r="H319" s="65"/>
      <c r="I319" s="65"/>
      <c r="J319" s="65"/>
      <c r="K319" s="65"/>
      <c r="L319" s="65"/>
      <c r="M319" s="66">
        <f t="shared" si="10"/>
        <v>0</v>
      </c>
      <c r="N319" s="67" t="s">
        <v>265</v>
      </c>
      <c r="O319" s="68" t="s">
        <v>648</v>
      </c>
      <c r="P319" s="69" t="s">
        <v>33</v>
      </c>
      <c r="Q319" s="70" t="s">
        <v>34</v>
      </c>
      <c r="R319" s="69" t="s">
        <v>96</v>
      </c>
      <c r="S319" s="70" t="s">
        <v>35</v>
      </c>
      <c r="T319" s="70" t="s">
        <v>36</v>
      </c>
      <c r="U319" s="76">
        <v>0</v>
      </c>
      <c r="V319" s="72"/>
      <c r="W319" s="73"/>
      <c r="X319" s="73"/>
      <c r="Y319" s="74"/>
      <c r="Z319" s="73"/>
      <c r="AA319" s="75"/>
      <c r="AB319" s="72"/>
      <c r="AC319" s="73"/>
      <c r="AD319" s="73"/>
      <c r="AE319" s="74"/>
      <c r="AF319" s="73"/>
      <c r="AG319" s="75"/>
    </row>
    <row r="320" spans="2:33" ht="15.75" hidden="1" customHeight="1" x14ac:dyDescent="0.2">
      <c r="B320" s="61" t="str">
        <f t="shared" si="9"/>
        <v>PR14SWTWSW_W-B4</v>
      </c>
      <c r="C320" s="62" t="s">
        <v>638</v>
      </c>
      <c r="D320" s="63" t="s">
        <v>30</v>
      </c>
      <c r="E320" s="64"/>
      <c r="F320" s="65"/>
      <c r="G320" s="65"/>
      <c r="H320" s="65"/>
      <c r="I320" s="65"/>
      <c r="J320" s="65"/>
      <c r="K320" s="65"/>
      <c r="L320" s="65"/>
      <c r="M320" s="66">
        <f t="shared" si="10"/>
        <v>0</v>
      </c>
      <c r="N320" s="67" t="s">
        <v>565</v>
      </c>
      <c r="O320" s="68" t="s">
        <v>649</v>
      </c>
      <c r="P320" s="69" t="s">
        <v>47</v>
      </c>
      <c r="Q320" s="70"/>
      <c r="R320" s="69"/>
      <c r="S320" s="70" t="s">
        <v>35</v>
      </c>
      <c r="T320" s="70" t="s">
        <v>650</v>
      </c>
      <c r="U320" s="76">
        <v>0</v>
      </c>
      <c r="V320" s="72"/>
      <c r="W320" s="73"/>
      <c r="X320" s="73"/>
      <c r="Y320" s="74"/>
      <c r="Z320" s="73"/>
      <c r="AA320" s="75"/>
      <c r="AB320" s="72"/>
      <c r="AC320" s="73"/>
      <c r="AD320" s="73"/>
      <c r="AE320" s="74"/>
      <c r="AF320" s="73"/>
      <c r="AG320" s="75"/>
    </row>
    <row r="321" spans="2:33" ht="15.75" hidden="1" customHeight="1" x14ac:dyDescent="0.2">
      <c r="B321" s="61" t="str">
        <f t="shared" si="9"/>
        <v>PR14SWTWSW_W-B5</v>
      </c>
      <c r="C321" s="62" t="s">
        <v>638</v>
      </c>
      <c r="D321" s="63" t="s">
        <v>30</v>
      </c>
      <c r="E321" s="64"/>
      <c r="F321" s="65"/>
      <c r="G321" s="65"/>
      <c r="H321" s="65"/>
      <c r="I321" s="65"/>
      <c r="J321" s="65"/>
      <c r="K321" s="65"/>
      <c r="L321" s="65"/>
      <c r="M321" s="66">
        <f t="shared" si="10"/>
        <v>0</v>
      </c>
      <c r="N321" s="67" t="s">
        <v>567</v>
      </c>
      <c r="O321" s="68" t="s">
        <v>651</v>
      </c>
      <c r="P321" s="69" t="s">
        <v>47</v>
      </c>
      <c r="Q321" s="70"/>
      <c r="R321" s="69"/>
      <c r="S321" s="70" t="s">
        <v>70</v>
      </c>
      <c r="T321" s="70" t="s">
        <v>88</v>
      </c>
      <c r="U321" s="76">
        <v>0</v>
      </c>
      <c r="V321" s="72"/>
      <c r="W321" s="73"/>
      <c r="X321" s="73"/>
      <c r="Y321" s="74"/>
      <c r="Z321" s="73"/>
      <c r="AA321" s="75"/>
      <c r="AB321" s="72"/>
      <c r="AC321" s="73"/>
      <c r="AD321" s="73"/>
      <c r="AE321" s="74"/>
      <c r="AF321" s="73"/>
      <c r="AG321" s="75"/>
    </row>
    <row r="322" spans="2:33" ht="15.75" hidden="1" customHeight="1" x14ac:dyDescent="0.2">
      <c r="B322" s="61" t="str">
        <f t="shared" si="9"/>
        <v>PR14SWTWSW_W-C1</v>
      </c>
      <c r="C322" s="62" t="s">
        <v>638</v>
      </c>
      <c r="D322" s="63" t="s">
        <v>30</v>
      </c>
      <c r="E322" s="64"/>
      <c r="F322" s="65"/>
      <c r="G322" s="65"/>
      <c r="H322" s="65"/>
      <c r="I322" s="65"/>
      <c r="J322" s="65"/>
      <c r="K322" s="65"/>
      <c r="L322" s="65"/>
      <c r="M322" s="66">
        <f t="shared" si="10"/>
        <v>0</v>
      </c>
      <c r="N322" s="67" t="s">
        <v>56</v>
      </c>
      <c r="O322" s="68" t="s">
        <v>652</v>
      </c>
      <c r="P322" s="69" t="s">
        <v>33</v>
      </c>
      <c r="Q322" s="70" t="s">
        <v>176</v>
      </c>
      <c r="R322" s="69"/>
      <c r="S322" s="70" t="s">
        <v>35</v>
      </c>
      <c r="T322" s="70" t="s">
        <v>653</v>
      </c>
      <c r="U322" s="76">
        <v>0</v>
      </c>
      <c r="V322" s="72"/>
      <c r="W322" s="73"/>
      <c r="X322" s="73"/>
      <c r="Y322" s="74"/>
      <c r="Z322" s="73"/>
      <c r="AA322" s="75"/>
      <c r="AB322" s="72"/>
      <c r="AC322" s="73"/>
      <c r="AD322" s="73"/>
      <c r="AE322" s="74"/>
      <c r="AF322" s="73"/>
      <c r="AG322" s="75"/>
    </row>
    <row r="323" spans="2:33" ht="15.75" hidden="1" customHeight="1" x14ac:dyDescent="0.2">
      <c r="B323" s="61" t="str">
        <f t="shared" si="9"/>
        <v>PR14SWTWSW_W-D1</v>
      </c>
      <c r="C323" s="62" t="s">
        <v>638</v>
      </c>
      <c r="D323" s="63" t="s">
        <v>30</v>
      </c>
      <c r="E323" s="64"/>
      <c r="F323" s="65"/>
      <c r="G323" s="65"/>
      <c r="H323" s="65"/>
      <c r="I323" s="65"/>
      <c r="J323" s="65"/>
      <c r="K323" s="65"/>
      <c r="L323" s="65"/>
      <c r="M323" s="66">
        <f t="shared" si="10"/>
        <v>0</v>
      </c>
      <c r="N323" s="67" t="s">
        <v>86</v>
      </c>
      <c r="O323" s="68" t="s">
        <v>654</v>
      </c>
      <c r="P323" s="69" t="s">
        <v>33</v>
      </c>
      <c r="Q323" s="70" t="s">
        <v>34</v>
      </c>
      <c r="R323" s="69" t="s">
        <v>96</v>
      </c>
      <c r="S323" s="70" t="s">
        <v>51</v>
      </c>
      <c r="T323" s="70" t="s">
        <v>516</v>
      </c>
      <c r="U323" s="71">
        <v>1</v>
      </c>
      <c r="V323" s="72"/>
      <c r="W323" s="73"/>
      <c r="X323" s="73"/>
      <c r="Y323" s="74"/>
      <c r="Z323" s="73"/>
      <c r="AA323" s="75"/>
      <c r="AB323" s="72"/>
      <c r="AC323" s="73"/>
      <c r="AD323" s="73"/>
      <c r="AE323" s="74"/>
      <c r="AF323" s="73"/>
      <c r="AG323" s="75"/>
    </row>
    <row r="324" spans="2:33" ht="15.75" hidden="1" customHeight="1" x14ac:dyDescent="0.2">
      <c r="B324" s="61" t="str">
        <f t="shared" si="9"/>
        <v>PR14SWTWSW_W-E1</v>
      </c>
      <c r="C324" s="62" t="s">
        <v>638</v>
      </c>
      <c r="D324" s="63" t="s">
        <v>30</v>
      </c>
      <c r="E324" s="64"/>
      <c r="F324" s="65"/>
      <c r="G324" s="65"/>
      <c r="H324" s="65"/>
      <c r="I324" s="65"/>
      <c r="J324" s="65"/>
      <c r="K324" s="65"/>
      <c r="L324" s="65"/>
      <c r="M324" s="66">
        <f t="shared" si="10"/>
        <v>0</v>
      </c>
      <c r="N324" s="67" t="s">
        <v>97</v>
      </c>
      <c r="O324" s="68" t="s">
        <v>655</v>
      </c>
      <c r="P324" s="69" t="s">
        <v>47</v>
      </c>
      <c r="Q324" s="70"/>
      <c r="R324" s="69"/>
      <c r="S324" s="70" t="s">
        <v>35</v>
      </c>
      <c r="T324" s="70" t="s">
        <v>656</v>
      </c>
      <c r="U324" s="76">
        <v>0</v>
      </c>
      <c r="V324" s="72"/>
      <c r="W324" s="73"/>
      <c r="X324" s="73"/>
      <c r="Y324" s="74"/>
      <c r="Z324" s="73"/>
      <c r="AA324" s="75"/>
      <c r="AB324" s="72"/>
      <c r="AC324" s="73"/>
      <c r="AD324" s="73"/>
      <c r="AE324" s="74"/>
      <c r="AF324" s="73"/>
      <c r="AG324" s="75"/>
    </row>
    <row r="325" spans="2:33" ht="15.75" hidden="1" customHeight="1" x14ac:dyDescent="0.2">
      <c r="B325" s="61" t="str">
        <f t="shared" si="9"/>
        <v>PR14SWTWSW_W-E2</v>
      </c>
      <c r="C325" s="62" t="s">
        <v>638</v>
      </c>
      <c r="D325" s="63" t="s">
        <v>30</v>
      </c>
      <c r="E325" s="64"/>
      <c r="F325" s="65"/>
      <c r="G325" s="65"/>
      <c r="H325" s="65"/>
      <c r="I325" s="65"/>
      <c r="J325" s="65"/>
      <c r="K325" s="65"/>
      <c r="L325" s="65"/>
      <c r="M325" s="66">
        <f t="shared" si="10"/>
        <v>0</v>
      </c>
      <c r="N325" s="67" t="s">
        <v>100</v>
      </c>
      <c r="O325" s="68" t="s">
        <v>657</v>
      </c>
      <c r="P325" s="69" t="s">
        <v>39</v>
      </c>
      <c r="Q325" s="70" t="s">
        <v>176</v>
      </c>
      <c r="R325" s="69"/>
      <c r="S325" s="70" t="s">
        <v>115</v>
      </c>
      <c r="T325" s="70" t="s">
        <v>658</v>
      </c>
      <c r="U325" s="71" t="s">
        <v>112</v>
      </c>
      <c r="V325" s="72"/>
      <c r="W325" s="73"/>
      <c r="X325" s="73"/>
      <c r="Y325" s="74"/>
      <c r="Z325" s="73"/>
      <c r="AA325" s="75"/>
      <c r="AB325" s="72"/>
      <c r="AC325" s="73"/>
      <c r="AD325" s="73"/>
      <c r="AE325" s="74"/>
      <c r="AF325" s="73"/>
      <c r="AG325" s="75"/>
    </row>
    <row r="326" spans="2:33" ht="15.75" hidden="1" customHeight="1" x14ac:dyDescent="0.2">
      <c r="B326" s="61" t="str">
        <f t="shared" ref="B326:B389" si="11">CONCATENATE("PR14", C326, D326, "_", N326)</f>
        <v>PR14SWTWSW_W-E3a</v>
      </c>
      <c r="C326" s="62" t="s">
        <v>638</v>
      </c>
      <c r="D326" s="63" t="s">
        <v>30</v>
      </c>
      <c r="E326" s="64"/>
      <c r="F326" s="65"/>
      <c r="G326" s="65"/>
      <c r="H326" s="65"/>
      <c r="I326" s="65"/>
      <c r="J326" s="65"/>
      <c r="K326" s="65"/>
      <c r="L326" s="65"/>
      <c r="M326" s="66">
        <f t="shared" si="10"/>
        <v>0</v>
      </c>
      <c r="N326" s="67" t="s">
        <v>659</v>
      </c>
      <c r="O326" s="68" t="s">
        <v>660</v>
      </c>
      <c r="P326" s="69" t="s">
        <v>47</v>
      </c>
      <c r="Q326" s="70"/>
      <c r="R326" s="69"/>
      <c r="S326" s="70" t="s">
        <v>35</v>
      </c>
      <c r="T326" s="70" t="s">
        <v>661</v>
      </c>
      <c r="U326" s="76">
        <v>0</v>
      </c>
      <c r="V326" s="72"/>
      <c r="W326" s="73"/>
      <c r="X326" s="73"/>
      <c r="Y326" s="74"/>
      <c r="Z326" s="73"/>
      <c r="AA326" s="75"/>
      <c r="AB326" s="72"/>
      <c r="AC326" s="73"/>
      <c r="AD326" s="73"/>
      <c r="AE326" s="74"/>
      <c r="AF326" s="73"/>
      <c r="AG326" s="75"/>
    </row>
    <row r="327" spans="2:33" ht="15.75" hidden="1" customHeight="1" x14ac:dyDescent="0.2">
      <c r="B327" s="61" t="str">
        <f t="shared" si="11"/>
        <v>PR14SWTWSW_W-E3b</v>
      </c>
      <c r="C327" s="62" t="s">
        <v>638</v>
      </c>
      <c r="D327" s="63" t="s">
        <v>30</v>
      </c>
      <c r="E327" s="64"/>
      <c r="F327" s="65"/>
      <c r="G327" s="65"/>
      <c r="H327" s="65"/>
      <c r="I327" s="65"/>
      <c r="J327" s="65"/>
      <c r="K327" s="65"/>
      <c r="L327" s="65"/>
      <c r="M327" s="66">
        <f t="shared" ref="M327:M390" si="12">SUM(E327:L327)</f>
        <v>0</v>
      </c>
      <c r="N327" s="67" t="s">
        <v>662</v>
      </c>
      <c r="O327" s="68" t="s">
        <v>663</v>
      </c>
      <c r="P327" s="69" t="s">
        <v>47</v>
      </c>
      <c r="Q327" s="70"/>
      <c r="R327" s="69"/>
      <c r="S327" s="70" t="s">
        <v>35</v>
      </c>
      <c r="T327" s="70" t="s">
        <v>664</v>
      </c>
      <c r="U327" s="76">
        <v>0</v>
      </c>
      <c r="V327" s="72"/>
      <c r="W327" s="73"/>
      <c r="X327" s="73"/>
      <c r="Y327" s="74"/>
      <c r="Z327" s="73"/>
      <c r="AA327" s="75"/>
      <c r="AB327" s="72"/>
      <c r="AC327" s="73"/>
      <c r="AD327" s="73"/>
      <c r="AE327" s="74"/>
      <c r="AF327" s="73"/>
      <c r="AG327" s="75"/>
    </row>
    <row r="328" spans="2:33" ht="15.75" hidden="1" customHeight="1" x14ac:dyDescent="0.2">
      <c r="B328" s="61" t="str">
        <f t="shared" si="11"/>
        <v>PR14SWTWSW_W-E4</v>
      </c>
      <c r="C328" s="62" t="s">
        <v>638</v>
      </c>
      <c r="D328" s="63" t="s">
        <v>30</v>
      </c>
      <c r="E328" s="64"/>
      <c r="F328" s="65"/>
      <c r="G328" s="65"/>
      <c r="H328" s="65"/>
      <c r="I328" s="65"/>
      <c r="J328" s="65"/>
      <c r="K328" s="65"/>
      <c r="L328" s="65"/>
      <c r="M328" s="66">
        <f t="shared" si="12"/>
        <v>0</v>
      </c>
      <c r="N328" s="67" t="s">
        <v>665</v>
      </c>
      <c r="O328" s="68" t="s">
        <v>666</v>
      </c>
      <c r="P328" s="69" t="s">
        <v>39</v>
      </c>
      <c r="Q328" s="70" t="s">
        <v>34</v>
      </c>
      <c r="R328" s="69" t="s">
        <v>96</v>
      </c>
      <c r="S328" s="70" t="s">
        <v>35</v>
      </c>
      <c r="T328" s="70" t="s">
        <v>507</v>
      </c>
      <c r="U328" s="76">
        <v>0</v>
      </c>
      <c r="V328" s="72"/>
      <c r="W328" s="73"/>
      <c r="X328" s="73"/>
      <c r="Y328" s="74"/>
      <c r="Z328" s="73"/>
      <c r="AA328" s="75"/>
      <c r="AB328" s="72"/>
      <c r="AC328" s="73"/>
      <c r="AD328" s="73"/>
      <c r="AE328" s="74"/>
      <c r="AF328" s="73"/>
      <c r="AG328" s="75"/>
    </row>
    <row r="329" spans="2:33" ht="15.75" hidden="1" customHeight="1" x14ac:dyDescent="0.2">
      <c r="B329" s="61" t="str">
        <f t="shared" si="11"/>
        <v>PR14SWTWSW_W-E5</v>
      </c>
      <c r="C329" s="62" t="s">
        <v>638</v>
      </c>
      <c r="D329" s="63" t="s">
        <v>30</v>
      </c>
      <c r="E329" s="64"/>
      <c r="F329" s="65"/>
      <c r="G329" s="65"/>
      <c r="H329" s="65"/>
      <c r="I329" s="65"/>
      <c r="J329" s="65"/>
      <c r="K329" s="65"/>
      <c r="L329" s="65"/>
      <c r="M329" s="66">
        <f t="shared" si="12"/>
        <v>0</v>
      </c>
      <c r="N329" s="67" t="s">
        <v>667</v>
      </c>
      <c r="O329" s="68" t="s">
        <v>668</v>
      </c>
      <c r="P329" s="69" t="s">
        <v>39</v>
      </c>
      <c r="Q329" s="70" t="s">
        <v>34</v>
      </c>
      <c r="R329" s="69" t="s">
        <v>96</v>
      </c>
      <c r="S329" s="70" t="s">
        <v>35</v>
      </c>
      <c r="T329" s="70" t="s">
        <v>669</v>
      </c>
      <c r="U329" s="76">
        <v>0</v>
      </c>
      <c r="V329" s="72"/>
      <c r="W329" s="73"/>
      <c r="X329" s="73"/>
      <c r="Y329" s="74"/>
      <c r="Z329" s="73"/>
      <c r="AA329" s="75"/>
      <c r="AB329" s="72"/>
      <c r="AC329" s="73"/>
      <c r="AD329" s="73"/>
      <c r="AE329" s="74"/>
      <c r="AF329" s="73"/>
      <c r="AG329" s="75"/>
    </row>
    <row r="330" spans="2:33" ht="15.75" hidden="1" customHeight="1" x14ac:dyDescent="0.2">
      <c r="B330" s="61" t="str">
        <f t="shared" si="11"/>
        <v>PR14SWTWSW_W-E6</v>
      </c>
      <c r="C330" s="62" t="s">
        <v>638</v>
      </c>
      <c r="D330" s="63" t="s">
        <v>30</v>
      </c>
      <c r="E330" s="64"/>
      <c r="F330" s="65"/>
      <c r="G330" s="65"/>
      <c r="H330" s="65"/>
      <c r="I330" s="65"/>
      <c r="J330" s="65"/>
      <c r="K330" s="65"/>
      <c r="L330" s="65"/>
      <c r="M330" s="66">
        <f t="shared" si="12"/>
        <v>0</v>
      </c>
      <c r="N330" s="67" t="s">
        <v>670</v>
      </c>
      <c r="O330" s="68" t="s">
        <v>671</v>
      </c>
      <c r="P330" s="69" t="s">
        <v>47</v>
      </c>
      <c r="Q330" s="70"/>
      <c r="R330" s="69"/>
      <c r="S330" s="70" t="s">
        <v>35</v>
      </c>
      <c r="T330" s="70" t="s">
        <v>285</v>
      </c>
      <c r="U330" s="71">
        <v>1</v>
      </c>
      <c r="V330" s="72"/>
      <c r="W330" s="73"/>
      <c r="X330" s="73"/>
      <c r="Y330" s="74"/>
      <c r="Z330" s="73"/>
      <c r="AA330" s="75"/>
      <c r="AB330" s="72"/>
      <c r="AC330" s="73"/>
      <c r="AD330" s="73"/>
      <c r="AE330" s="74"/>
      <c r="AF330" s="73"/>
      <c r="AG330" s="75"/>
    </row>
    <row r="331" spans="2:33" ht="15.75" hidden="1" customHeight="1" x14ac:dyDescent="0.2">
      <c r="B331" s="61" t="str">
        <f t="shared" si="11"/>
        <v>PR14SWTWSW_W-E7</v>
      </c>
      <c r="C331" s="62" t="s">
        <v>638</v>
      </c>
      <c r="D331" s="63" t="s">
        <v>30</v>
      </c>
      <c r="E331" s="64"/>
      <c r="F331" s="65"/>
      <c r="G331" s="65"/>
      <c r="H331" s="65"/>
      <c r="I331" s="65"/>
      <c r="J331" s="65"/>
      <c r="K331" s="65"/>
      <c r="L331" s="65"/>
      <c r="M331" s="66">
        <f t="shared" si="12"/>
        <v>0</v>
      </c>
      <c r="N331" s="67" t="s">
        <v>672</v>
      </c>
      <c r="O331" s="68" t="s">
        <v>673</v>
      </c>
      <c r="P331" s="69" t="s">
        <v>47</v>
      </c>
      <c r="Q331" s="70"/>
      <c r="R331" s="69"/>
      <c r="S331" s="70" t="s">
        <v>51</v>
      </c>
      <c r="T331" s="70" t="s">
        <v>500</v>
      </c>
      <c r="U331" s="71">
        <v>2</v>
      </c>
      <c r="V331" s="72"/>
      <c r="W331" s="73"/>
      <c r="X331" s="73"/>
      <c r="Y331" s="74"/>
      <c r="Z331" s="73"/>
      <c r="AA331" s="75"/>
      <c r="AB331" s="72"/>
      <c r="AC331" s="73"/>
      <c r="AD331" s="73"/>
      <c r="AE331" s="74"/>
      <c r="AF331" s="73"/>
      <c r="AG331" s="75"/>
    </row>
    <row r="332" spans="2:33" ht="15.75" hidden="1" customHeight="1" x14ac:dyDescent="0.2">
      <c r="B332" s="61" t="str">
        <f t="shared" si="11"/>
        <v>PR14SWTWSW_W-F1</v>
      </c>
      <c r="C332" s="62" t="s">
        <v>638</v>
      </c>
      <c r="D332" s="63" t="s">
        <v>30</v>
      </c>
      <c r="E332" s="64"/>
      <c r="F332" s="65"/>
      <c r="G332" s="65"/>
      <c r="H332" s="65"/>
      <c r="I332" s="65"/>
      <c r="J332" s="65"/>
      <c r="K332" s="65"/>
      <c r="L332" s="65"/>
      <c r="M332" s="66">
        <f t="shared" si="12"/>
        <v>0</v>
      </c>
      <c r="N332" s="67" t="s">
        <v>103</v>
      </c>
      <c r="O332" s="68" t="s">
        <v>674</v>
      </c>
      <c r="P332" s="69" t="s">
        <v>39</v>
      </c>
      <c r="Q332" s="70" t="s">
        <v>176</v>
      </c>
      <c r="R332" s="69"/>
      <c r="S332" s="70" t="s">
        <v>51</v>
      </c>
      <c r="T332" s="70" t="s">
        <v>675</v>
      </c>
      <c r="U332" s="71">
        <v>1</v>
      </c>
      <c r="V332" s="72"/>
      <c r="W332" s="73"/>
      <c r="X332" s="73"/>
      <c r="Y332" s="74"/>
      <c r="Z332" s="73"/>
      <c r="AA332" s="75"/>
      <c r="AB332" s="72"/>
      <c r="AC332" s="73"/>
      <c r="AD332" s="73"/>
      <c r="AE332" s="74"/>
      <c r="AF332" s="73"/>
      <c r="AG332" s="75"/>
    </row>
    <row r="333" spans="2:33" ht="15.75" hidden="1" customHeight="1" x14ac:dyDescent="0.2">
      <c r="B333" s="61" t="str">
        <f t="shared" si="11"/>
        <v>PR14SWTWSWW_S-A1</v>
      </c>
      <c r="C333" s="62" t="s">
        <v>638</v>
      </c>
      <c r="D333" s="63" t="s">
        <v>121</v>
      </c>
      <c r="E333" s="64"/>
      <c r="F333" s="65"/>
      <c r="G333" s="65"/>
      <c r="H333" s="65"/>
      <c r="I333" s="65"/>
      <c r="J333" s="65"/>
      <c r="K333" s="65"/>
      <c r="L333" s="65"/>
      <c r="M333" s="66">
        <f t="shared" si="12"/>
        <v>0</v>
      </c>
      <c r="N333" s="67" t="s">
        <v>290</v>
      </c>
      <c r="O333" s="68" t="s">
        <v>676</v>
      </c>
      <c r="P333" s="69" t="s">
        <v>33</v>
      </c>
      <c r="Q333" s="70" t="s">
        <v>176</v>
      </c>
      <c r="R333" s="69"/>
      <c r="S333" s="70" t="s">
        <v>35</v>
      </c>
      <c r="T333" s="70" t="s">
        <v>490</v>
      </c>
      <c r="U333" s="76">
        <v>0</v>
      </c>
      <c r="V333" s="72"/>
      <c r="W333" s="73"/>
      <c r="X333" s="73"/>
      <c r="Y333" s="74"/>
      <c r="Z333" s="73"/>
      <c r="AA333" s="75"/>
      <c r="AB333" s="72"/>
      <c r="AC333" s="73"/>
      <c r="AD333" s="73"/>
      <c r="AE333" s="74"/>
      <c r="AF333" s="73"/>
      <c r="AG333" s="75"/>
    </row>
    <row r="334" spans="2:33" ht="15.75" hidden="1" customHeight="1" x14ac:dyDescent="0.2">
      <c r="B334" s="61" t="str">
        <f t="shared" si="11"/>
        <v>PR14SWTWSWW_S-A2</v>
      </c>
      <c r="C334" s="62" t="s">
        <v>638</v>
      </c>
      <c r="D334" s="63" t="s">
        <v>121</v>
      </c>
      <c r="E334" s="64"/>
      <c r="F334" s="65"/>
      <c r="G334" s="65"/>
      <c r="H334" s="65"/>
      <c r="I334" s="65"/>
      <c r="J334" s="65"/>
      <c r="K334" s="65"/>
      <c r="L334" s="65"/>
      <c r="M334" s="66">
        <f t="shared" si="12"/>
        <v>0</v>
      </c>
      <c r="N334" s="67" t="s">
        <v>122</v>
      </c>
      <c r="O334" s="68" t="s">
        <v>677</v>
      </c>
      <c r="P334" s="69" t="s">
        <v>33</v>
      </c>
      <c r="Q334" s="70" t="s">
        <v>176</v>
      </c>
      <c r="R334" s="69"/>
      <c r="S334" s="70" t="s">
        <v>35</v>
      </c>
      <c r="T334" s="70" t="s">
        <v>492</v>
      </c>
      <c r="U334" s="76">
        <v>0</v>
      </c>
      <c r="V334" s="72"/>
      <c r="W334" s="73"/>
      <c r="X334" s="73"/>
      <c r="Y334" s="74"/>
      <c r="Z334" s="73"/>
      <c r="AA334" s="75"/>
      <c r="AB334" s="72"/>
      <c r="AC334" s="73"/>
      <c r="AD334" s="73"/>
      <c r="AE334" s="74"/>
      <c r="AF334" s="73"/>
      <c r="AG334" s="75"/>
    </row>
    <row r="335" spans="2:33" ht="15.75" hidden="1" customHeight="1" x14ac:dyDescent="0.2">
      <c r="B335" s="61" t="str">
        <f t="shared" si="11"/>
        <v>PR14SWTWSWW_S-A3</v>
      </c>
      <c r="C335" s="62" t="s">
        <v>638</v>
      </c>
      <c r="D335" s="63" t="s">
        <v>121</v>
      </c>
      <c r="E335" s="64"/>
      <c r="F335" s="65"/>
      <c r="G335" s="65"/>
      <c r="H335" s="65"/>
      <c r="I335" s="65"/>
      <c r="J335" s="65"/>
      <c r="K335" s="65"/>
      <c r="L335" s="65"/>
      <c r="M335" s="66">
        <f t="shared" si="12"/>
        <v>0</v>
      </c>
      <c r="N335" s="67" t="s">
        <v>125</v>
      </c>
      <c r="O335" s="68" t="s">
        <v>678</v>
      </c>
      <c r="P335" s="69" t="s">
        <v>33</v>
      </c>
      <c r="Q335" s="70" t="s">
        <v>176</v>
      </c>
      <c r="R335" s="69"/>
      <c r="S335" s="70" t="s">
        <v>35</v>
      </c>
      <c r="T335" s="70" t="s">
        <v>679</v>
      </c>
      <c r="U335" s="76">
        <v>0</v>
      </c>
      <c r="V335" s="72"/>
      <c r="W335" s="73"/>
      <c r="X335" s="73"/>
      <c r="Y335" s="74"/>
      <c r="Z335" s="73"/>
      <c r="AA335" s="75"/>
      <c r="AB335" s="72"/>
      <c r="AC335" s="73"/>
      <c r="AD335" s="73"/>
      <c r="AE335" s="74"/>
      <c r="AF335" s="73"/>
      <c r="AG335" s="75"/>
    </row>
    <row r="336" spans="2:33" ht="15.75" hidden="1" customHeight="1" x14ac:dyDescent="0.2">
      <c r="B336" s="61" t="str">
        <f t="shared" si="11"/>
        <v>PR14SWTWSWW_S-A4</v>
      </c>
      <c r="C336" s="62" t="s">
        <v>638</v>
      </c>
      <c r="D336" s="63" t="s">
        <v>121</v>
      </c>
      <c r="E336" s="64"/>
      <c r="F336" s="65"/>
      <c r="G336" s="65"/>
      <c r="H336" s="65"/>
      <c r="I336" s="65"/>
      <c r="J336" s="65"/>
      <c r="K336" s="65"/>
      <c r="L336" s="65"/>
      <c r="M336" s="66">
        <f t="shared" si="12"/>
        <v>0</v>
      </c>
      <c r="N336" s="67" t="s">
        <v>128</v>
      </c>
      <c r="O336" s="68" t="s">
        <v>680</v>
      </c>
      <c r="P336" s="69" t="s">
        <v>39</v>
      </c>
      <c r="Q336" s="70" t="s">
        <v>176</v>
      </c>
      <c r="R336" s="69"/>
      <c r="S336" s="70" t="s">
        <v>115</v>
      </c>
      <c r="T336" s="70" t="s">
        <v>177</v>
      </c>
      <c r="U336" s="71" t="s">
        <v>112</v>
      </c>
      <c r="V336" s="87"/>
      <c r="W336" s="73"/>
      <c r="X336" s="73"/>
      <c r="Y336" s="74"/>
      <c r="Z336" s="73"/>
      <c r="AA336" s="75"/>
      <c r="AB336" s="87"/>
      <c r="AC336" s="73"/>
      <c r="AD336" s="73"/>
      <c r="AE336" s="74"/>
      <c r="AF336" s="73"/>
      <c r="AG336" s="75"/>
    </row>
    <row r="337" spans="2:33" ht="15.75" hidden="1" customHeight="1" x14ac:dyDescent="0.2">
      <c r="B337" s="61" t="str">
        <f t="shared" si="11"/>
        <v>PR14SWTWSWW_S-A5</v>
      </c>
      <c r="C337" s="62" t="s">
        <v>638</v>
      </c>
      <c r="D337" s="63" t="s">
        <v>121</v>
      </c>
      <c r="E337" s="64"/>
      <c r="F337" s="65"/>
      <c r="G337" s="65"/>
      <c r="H337" s="65"/>
      <c r="I337" s="65"/>
      <c r="J337" s="65"/>
      <c r="K337" s="65"/>
      <c r="L337" s="65"/>
      <c r="M337" s="66">
        <f t="shared" si="12"/>
        <v>0</v>
      </c>
      <c r="N337" s="67" t="s">
        <v>609</v>
      </c>
      <c r="O337" s="68" t="s">
        <v>681</v>
      </c>
      <c r="P337" s="69" t="s">
        <v>39</v>
      </c>
      <c r="Q337" s="70" t="s">
        <v>176</v>
      </c>
      <c r="R337" s="69"/>
      <c r="S337" s="70" t="s">
        <v>115</v>
      </c>
      <c r="T337" s="70" t="s">
        <v>177</v>
      </c>
      <c r="U337" s="71" t="s">
        <v>112</v>
      </c>
      <c r="V337" s="87"/>
      <c r="W337" s="73"/>
      <c r="X337" s="73"/>
      <c r="Y337" s="74"/>
      <c r="Z337" s="73"/>
      <c r="AA337" s="75"/>
      <c r="AB337" s="87"/>
      <c r="AC337" s="73"/>
      <c r="AD337" s="73"/>
      <c r="AE337" s="74"/>
      <c r="AF337" s="73"/>
      <c r="AG337" s="75"/>
    </row>
    <row r="338" spans="2:33" ht="15.75" hidden="1" customHeight="1" x14ac:dyDescent="0.2">
      <c r="B338" s="61" t="str">
        <f t="shared" si="11"/>
        <v>PR14SWTWSWW_S-A6</v>
      </c>
      <c r="C338" s="62" t="s">
        <v>638</v>
      </c>
      <c r="D338" s="63" t="s">
        <v>121</v>
      </c>
      <c r="E338" s="64"/>
      <c r="F338" s="65"/>
      <c r="G338" s="65"/>
      <c r="H338" s="65"/>
      <c r="I338" s="65"/>
      <c r="J338" s="65"/>
      <c r="K338" s="65"/>
      <c r="L338" s="65"/>
      <c r="M338" s="66">
        <f t="shared" si="12"/>
        <v>0</v>
      </c>
      <c r="N338" s="67" t="s">
        <v>682</v>
      </c>
      <c r="O338" s="68" t="s">
        <v>683</v>
      </c>
      <c r="P338" s="69" t="s">
        <v>47</v>
      </c>
      <c r="Q338" s="70"/>
      <c r="R338" s="69"/>
      <c r="S338" s="70" t="s">
        <v>51</v>
      </c>
      <c r="T338" s="70" t="s">
        <v>684</v>
      </c>
      <c r="U338" s="71" t="s">
        <v>112</v>
      </c>
      <c r="V338" s="72"/>
      <c r="W338" s="73"/>
      <c r="X338" s="73"/>
      <c r="Y338" s="74"/>
      <c r="Z338" s="73"/>
      <c r="AA338" s="75"/>
      <c r="AB338" s="72"/>
      <c r="AC338" s="73"/>
      <c r="AD338" s="73"/>
      <c r="AE338" s="74"/>
      <c r="AF338" s="73"/>
      <c r="AG338" s="75"/>
    </row>
    <row r="339" spans="2:33" ht="15.75" hidden="1" customHeight="1" x14ac:dyDescent="0.2">
      <c r="B339" s="61" t="str">
        <f t="shared" si="11"/>
        <v>PR14SWTWSWW_S-B1</v>
      </c>
      <c r="C339" s="62" t="s">
        <v>638</v>
      </c>
      <c r="D339" s="63" t="s">
        <v>121</v>
      </c>
      <c r="E339" s="64"/>
      <c r="F339" s="65"/>
      <c r="G339" s="65"/>
      <c r="H339" s="65"/>
      <c r="I339" s="65"/>
      <c r="J339" s="65"/>
      <c r="K339" s="65"/>
      <c r="L339" s="65"/>
      <c r="M339" s="66">
        <f t="shared" si="12"/>
        <v>0</v>
      </c>
      <c r="N339" s="67" t="s">
        <v>131</v>
      </c>
      <c r="O339" s="68" t="s">
        <v>685</v>
      </c>
      <c r="P339" s="69" t="s">
        <v>33</v>
      </c>
      <c r="Q339" s="70" t="s">
        <v>34</v>
      </c>
      <c r="R339" s="69" t="s">
        <v>96</v>
      </c>
      <c r="S339" s="70" t="s">
        <v>51</v>
      </c>
      <c r="T339" s="70" t="s">
        <v>516</v>
      </c>
      <c r="U339" s="71">
        <v>1</v>
      </c>
      <c r="V339" s="72"/>
      <c r="W339" s="73"/>
      <c r="X339" s="73"/>
      <c r="Y339" s="74"/>
      <c r="Z339" s="73"/>
      <c r="AA339" s="75"/>
      <c r="AB339" s="72"/>
      <c r="AC339" s="73"/>
      <c r="AD339" s="73"/>
      <c r="AE339" s="74"/>
      <c r="AF339" s="73"/>
      <c r="AG339" s="75"/>
    </row>
    <row r="340" spans="2:33" ht="15.75" hidden="1" customHeight="1" x14ac:dyDescent="0.2">
      <c r="B340" s="61" t="str">
        <f t="shared" si="11"/>
        <v>PR14SWTWSWW_S-C1</v>
      </c>
      <c r="C340" s="62" t="s">
        <v>638</v>
      </c>
      <c r="D340" s="63" t="s">
        <v>121</v>
      </c>
      <c r="E340" s="64"/>
      <c r="F340" s="65"/>
      <c r="G340" s="65"/>
      <c r="H340" s="65"/>
      <c r="I340" s="65"/>
      <c r="J340" s="65"/>
      <c r="K340" s="65"/>
      <c r="L340" s="65"/>
      <c r="M340" s="66">
        <f t="shared" si="12"/>
        <v>0</v>
      </c>
      <c r="N340" s="67" t="s">
        <v>133</v>
      </c>
      <c r="O340" s="68" t="s">
        <v>686</v>
      </c>
      <c r="P340" s="69" t="s">
        <v>39</v>
      </c>
      <c r="Q340" s="70" t="s">
        <v>34</v>
      </c>
      <c r="R340" s="69"/>
      <c r="S340" s="70" t="s">
        <v>51</v>
      </c>
      <c r="T340" s="70" t="s">
        <v>687</v>
      </c>
      <c r="U340" s="71">
        <v>1</v>
      </c>
      <c r="V340" s="72"/>
      <c r="W340" s="73"/>
      <c r="X340" s="73"/>
      <c r="Y340" s="74"/>
      <c r="Z340" s="73"/>
      <c r="AA340" s="75"/>
      <c r="AB340" s="72"/>
      <c r="AC340" s="73"/>
      <c r="AD340" s="73"/>
      <c r="AE340" s="74"/>
      <c r="AF340" s="73"/>
      <c r="AG340" s="75"/>
    </row>
    <row r="341" spans="2:33" ht="15.75" hidden="1" customHeight="1" x14ac:dyDescent="0.2">
      <c r="B341" s="61" t="str">
        <f t="shared" si="11"/>
        <v>PR14SWTWSWW_S-C2</v>
      </c>
      <c r="C341" s="62" t="s">
        <v>638</v>
      </c>
      <c r="D341" s="63" t="s">
        <v>121</v>
      </c>
      <c r="E341" s="64"/>
      <c r="F341" s="65"/>
      <c r="G341" s="65"/>
      <c r="H341" s="65"/>
      <c r="I341" s="65"/>
      <c r="J341" s="65"/>
      <c r="K341" s="65"/>
      <c r="L341" s="65"/>
      <c r="M341" s="66">
        <f t="shared" si="12"/>
        <v>0</v>
      </c>
      <c r="N341" s="67" t="s">
        <v>136</v>
      </c>
      <c r="O341" s="68" t="s">
        <v>688</v>
      </c>
      <c r="P341" s="69" t="s">
        <v>47</v>
      </c>
      <c r="Q341" s="70"/>
      <c r="R341" s="69"/>
      <c r="S341" s="70" t="s">
        <v>51</v>
      </c>
      <c r="T341" s="70" t="s">
        <v>689</v>
      </c>
      <c r="U341" s="71">
        <v>1</v>
      </c>
      <c r="V341" s="72"/>
      <c r="W341" s="73"/>
      <c r="X341" s="73"/>
      <c r="Y341" s="74"/>
      <c r="Z341" s="73"/>
      <c r="AA341" s="75"/>
      <c r="AB341" s="72"/>
      <c r="AC341" s="73"/>
      <c r="AD341" s="73"/>
      <c r="AE341" s="74"/>
      <c r="AF341" s="73"/>
      <c r="AG341" s="75"/>
    </row>
    <row r="342" spans="2:33" ht="15.75" hidden="1" customHeight="1" x14ac:dyDescent="0.2">
      <c r="B342" s="61" t="str">
        <f t="shared" si="11"/>
        <v>PR14SWTWSWW_S-C3</v>
      </c>
      <c r="C342" s="62" t="s">
        <v>638</v>
      </c>
      <c r="D342" s="63" t="s">
        <v>121</v>
      </c>
      <c r="E342" s="64"/>
      <c r="F342" s="65"/>
      <c r="G342" s="65"/>
      <c r="H342" s="65"/>
      <c r="I342" s="65"/>
      <c r="J342" s="65"/>
      <c r="K342" s="65"/>
      <c r="L342" s="65"/>
      <c r="M342" s="66">
        <f t="shared" si="12"/>
        <v>0</v>
      </c>
      <c r="N342" s="67" t="s">
        <v>138</v>
      </c>
      <c r="O342" s="68" t="s">
        <v>690</v>
      </c>
      <c r="P342" s="69" t="s">
        <v>39</v>
      </c>
      <c r="Q342" s="70" t="s">
        <v>34</v>
      </c>
      <c r="R342" s="69" t="s">
        <v>96</v>
      </c>
      <c r="S342" s="70" t="s">
        <v>51</v>
      </c>
      <c r="T342" s="70" t="s">
        <v>691</v>
      </c>
      <c r="U342" s="71">
        <v>1</v>
      </c>
      <c r="V342" s="72"/>
      <c r="W342" s="73"/>
      <c r="X342" s="73"/>
      <c r="Y342" s="74"/>
      <c r="Z342" s="73"/>
      <c r="AA342" s="75"/>
      <c r="AB342" s="72"/>
      <c r="AC342" s="73"/>
      <c r="AD342" s="73"/>
      <c r="AE342" s="74"/>
      <c r="AF342" s="73"/>
      <c r="AG342" s="75"/>
    </row>
    <row r="343" spans="2:33" ht="15.75" hidden="1" customHeight="1" x14ac:dyDescent="0.2">
      <c r="B343" s="61" t="str">
        <f t="shared" si="11"/>
        <v>PR14SWTWSWW_S-C4</v>
      </c>
      <c r="C343" s="62" t="s">
        <v>638</v>
      </c>
      <c r="D343" s="63" t="s">
        <v>121</v>
      </c>
      <c r="E343" s="64"/>
      <c r="F343" s="65"/>
      <c r="G343" s="65"/>
      <c r="H343" s="65"/>
      <c r="I343" s="65"/>
      <c r="J343" s="65"/>
      <c r="K343" s="65"/>
      <c r="L343" s="65"/>
      <c r="M343" s="66">
        <f t="shared" si="12"/>
        <v>0</v>
      </c>
      <c r="N343" s="67" t="s">
        <v>141</v>
      </c>
      <c r="O343" s="68" t="s">
        <v>692</v>
      </c>
      <c r="P343" s="69" t="s">
        <v>39</v>
      </c>
      <c r="Q343" s="70" t="s">
        <v>34</v>
      </c>
      <c r="R343" s="69" t="s">
        <v>96</v>
      </c>
      <c r="S343" s="70" t="s">
        <v>35</v>
      </c>
      <c r="T343" s="70" t="s">
        <v>507</v>
      </c>
      <c r="U343" s="76">
        <v>0</v>
      </c>
      <c r="V343" s="72"/>
      <c r="W343" s="73"/>
      <c r="X343" s="73"/>
      <c r="Y343" s="74"/>
      <c r="Z343" s="73"/>
      <c r="AA343" s="75"/>
      <c r="AB343" s="72"/>
      <c r="AC343" s="73"/>
      <c r="AD343" s="73"/>
      <c r="AE343" s="74"/>
      <c r="AF343" s="73"/>
      <c r="AG343" s="75"/>
    </row>
    <row r="344" spans="2:33" ht="15.75" hidden="1" customHeight="1" x14ac:dyDescent="0.2">
      <c r="B344" s="61" t="str">
        <f t="shared" si="11"/>
        <v>PR14SWTWSWW_S-C5</v>
      </c>
      <c r="C344" s="62" t="s">
        <v>638</v>
      </c>
      <c r="D344" s="63" t="s">
        <v>121</v>
      </c>
      <c r="E344" s="64"/>
      <c r="F344" s="65"/>
      <c r="G344" s="65"/>
      <c r="H344" s="65"/>
      <c r="I344" s="65"/>
      <c r="J344" s="65"/>
      <c r="K344" s="65"/>
      <c r="L344" s="65"/>
      <c r="M344" s="66">
        <f t="shared" si="12"/>
        <v>0</v>
      </c>
      <c r="N344" s="67" t="s">
        <v>618</v>
      </c>
      <c r="O344" s="68" t="s">
        <v>693</v>
      </c>
      <c r="P344" s="69" t="s">
        <v>39</v>
      </c>
      <c r="Q344" s="70" t="s">
        <v>34</v>
      </c>
      <c r="R344" s="69" t="s">
        <v>96</v>
      </c>
      <c r="S344" s="70" t="s">
        <v>35</v>
      </c>
      <c r="T344" s="70" t="s">
        <v>669</v>
      </c>
      <c r="U344" s="76">
        <v>0</v>
      </c>
      <c r="V344" s="72"/>
      <c r="W344" s="73"/>
      <c r="X344" s="73"/>
      <c r="Y344" s="74"/>
      <c r="Z344" s="73"/>
      <c r="AA344" s="75"/>
      <c r="AB344" s="72"/>
      <c r="AC344" s="73"/>
      <c r="AD344" s="73"/>
      <c r="AE344" s="74"/>
      <c r="AF344" s="73"/>
      <c r="AG344" s="75"/>
    </row>
    <row r="345" spans="2:33" ht="15.75" hidden="1" customHeight="1" x14ac:dyDescent="0.2">
      <c r="B345" s="61" t="str">
        <f t="shared" si="11"/>
        <v>PR14SWTWSWW_S-C6</v>
      </c>
      <c r="C345" s="62" t="s">
        <v>638</v>
      </c>
      <c r="D345" s="63" t="s">
        <v>121</v>
      </c>
      <c r="E345" s="64"/>
      <c r="F345" s="65"/>
      <c r="G345" s="65"/>
      <c r="H345" s="65"/>
      <c r="I345" s="65"/>
      <c r="J345" s="65"/>
      <c r="K345" s="65"/>
      <c r="L345" s="65"/>
      <c r="M345" s="66">
        <f t="shared" si="12"/>
        <v>0</v>
      </c>
      <c r="N345" s="67" t="s">
        <v>622</v>
      </c>
      <c r="O345" s="68" t="s">
        <v>694</v>
      </c>
      <c r="P345" s="69" t="s">
        <v>47</v>
      </c>
      <c r="Q345" s="70"/>
      <c r="R345" s="69"/>
      <c r="S345" s="70" t="s">
        <v>35</v>
      </c>
      <c r="T345" s="70" t="s">
        <v>285</v>
      </c>
      <c r="U345" s="71">
        <v>1</v>
      </c>
      <c r="V345" s="72"/>
      <c r="W345" s="73"/>
      <c r="X345" s="73"/>
      <c r="Y345" s="74"/>
      <c r="Z345" s="73"/>
      <c r="AA345" s="75"/>
      <c r="AB345" s="72"/>
      <c r="AC345" s="73"/>
      <c r="AD345" s="73"/>
      <c r="AE345" s="74"/>
      <c r="AF345" s="73"/>
      <c r="AG345" s="75"/>
    </row>
    <row r="346" spans="2:33" ht="15.75" hidden="1" customHeight="1" x14ac:dyDescent="0.2">
      <c r="B346" s="61" t="str">
        <f t="shared" si="11"/>
        <v>PR14SWTWSWW_S-C7</v>
      </c>
      <c r="C346" s="62" t="s">
        <v>638</v>
      </c>
      <c r="D346" s="63" t="s">
        <v>121</v>
      </c>
      <c r="E346" s="64"/>
      <c r="F346" s="65"/>
      <c r="G346" s="65"/>
      <c r="H346" s="65"/>
      <c r="I346" s="65"/>
      <c r="J346" s="65"/>
      <c r="K346" s="65"/>
      <c r="L346" s="65"/>
      <c r="M346" s="66">
        <f t="shared" si="12"/>
        <v>0</v>
      </c>
      <c r="N346" s="67" t="s">
        <v>624</v>
      </c>
      <c r="O346" s="68" t="s">
        <v>695</v>
      </c>
      <c r="P346" s="69" t="s">
        <v>47</v>
      </c>
      <c r="Q346" s="70"/>
      <c r="R346" s="69"/>
      <c r="S346" s="70" t="s">
        <v>51</v>
      </c>
      <c r="T346" s="70" t="s">
        <v>500</v>
      </c>
      <c r="U346" s="71">
        <v>2</v>
      </c>
      <c r="V346" s="72"/>
      <c r="W346" s="73"/>
      <c r="X346" s="73"/>
      <c r="Y346" s="74"/>
      <c r="Z346" s="73"/>
      <c r="AA346" s="75"/>
      <c r="AB346" s="72"/>
      <c r="AC346" s="73"/>
      <c r="AD346" s="73"/>
      <c r="AE346" s="74"/>
      <c r="AF346" s="73"/>
      <c r="AG346" s="75"/>
    </row>
    <row r="347" spans="2:33" ht="15.75" hidden="1" customHeight="1" x14ac:dyDescent="0.2">
      <c r="B347" s="61" t="str">
        <f t="shared" si="11"/>
        <v>PR14SWTWSWW_S-D1</v>
      </c>
      <c r="C347" s="62" t="s">
        <v>638</v>
      </c>
      <c r="D347" s="63" t="s">
        <v>121</v>
      </c>
      <c r="E347" s="64"/>
      <c r="F347" s="65"/>
      <c r="G347" s="65"/>
      <c r="H347" s="65"/>
      <c r="I347" s="65"/>
      <c r="J347" s="65"/>
      <c r="K347" s="65"/>
      <c r="L347" s="65"/>
      <c r="M347" s="66">
        <f t="shared" si="12"/>
        <v>0</v>
      </c>
      <c r="N347" s="67" t="s">
        <v>143</v>
      </c>
      <c r="O347" s="68" t="s">
        <v>696</v>
      </c>
      <c r="P347" s="69" t="s">
        <v>33</v>
      </c>
      <c r="Q347" s="70" t="s">
        <v>176</v>
      </c>
      <c r="R347" s="69"/>
      <c r="S347" s="70" t="s">
        <v>35</v>
      </c>
      <c r="T347" s="70" t="s">
        <v>697</v>
      </c>
      <c r="U347" s="76">
        <v>0</v>
      </c>
      <c r="V347" s="72"/>
      <c r="W347" s="73"/>
      <c r="X347" s="73"/>
      <c r="Y347" s="74"/>
      <c r="Z347" s="73"/>
      <c r="AA347" s="75"/>
      <c r="AB347" s="72"/>
      <c r="AC347" s="73"/>
      <c r="AD347" s="73"/>
      <c r="AE347" s="74"/>
      <c r="AF347" s="73"/>
      <c r="AG347" s="75"/>
    </row>
    <row r="348" spans="2:33" ht="15.75" hidden="1" customHeight="1" x14ac:dyDescent="0.2">
      <c r="B348" s="61" t="str">
        <f t="shared" si="11"/>
        <v>PR14SWTWSWW_S-D2</v>
      </c>
      <c r="C348" s="62" t="s">
        <v>638</v>
      </c>
      <c r="D348" s="63" t="s">
        <v>121</v>
      </c>
      <c r="E348" s="64"/>
      <c r="F348" s="65"/>
      <c r="G348" s="65"/>
      <c r="H348" s="65"/>
      <c r="I348" s="65"/>
      <c r="J348" s="65"/>
      <c r="K348" s="65"/>
      <c r="L348" s="65"/>
      <c r="M348" s="66">
        <f t="shared" si="12"/>
        <v>0</v>
      </c>
      <c r="N348" s="67" t="s">
        <v>145</v>
      </c>
      <c r="O348" s="68" t="s">
        <v>698</v>
      </c>
      <c r="P348" s="69" t="s">
        <v>47</v>
      </c>
      <c r="Q348" s="70"/>
      <c r="R348" s="69"/>
      <c r="S348" s="70" t="s">
        <v>35</v>
      </c>
      <c r="T348" s="70" t="s">
        <v>699</v>
      </c>
      <c r="U348" s="76">
        <v>0</v>
      </c>
      <c r="V348" s="86"/>
      <c r="W348" s="73"/>
      <c r="X348" s="73"/>
      <c r="Y348" s="74"/>
      <c r="Z348" s="73"/>
      <c r="AA348" s="75"/>
      <c r="AB348" s="86"/>
      <c r="AC348" s="73"/>
      <c r="AD348" s="73"/>
      <c r="AE348" s="74"/>
      <c r="AF348" s="73"/>
      <c r="AG348" s="75"/>
    </row>
    <row r="349" spans="2:33" ht="15.75" hidden="1" customHeight="1" x14ac:dyDescent="0.2">
      <c r="B349" s="61" t="str">
        <f t="shared" si="11"/>
        <v>PR14SWTWSWW_S-D3</v>
      </c>
      <c r="C349" s="62" t="s">
        <v>638</v>
      </c>
      <c r="D349" s="63" t="s">
        <v>121</v>
      </c>
      <c r="E349" s="64"/>
      <c r="F349" s="65"/>
      <c r="G349" s="65"/>
      <c r="H349" s="65"/>
      <c r="I349" s="65"/>
      <c r="J349" s="65"/>
      <c r="K349" s="65"/>
      <c r="L349" s="65"/>
      <c r="M349" s="66">
        <f t="shared" si="12"/>
        <v>0</v>
      </c>
      <c r="N349" s="67" t="s">
        <v>319</v>
      </c>
      <c r="O349" s="68" t="s">
        <v>700</v>
      </c>
      <c r="P349" s="69" t="s">
        <v>47</v>
      </c>
      <c r="Q349" s="70"/>
      <c r="R349" s="69"/>
      <c r="S349" s="70" t="s">
        <v>35</v>
      </c>
      <c r="T349" s="70" t="s">
        <v>701</v>
      </c>
      <c r="U349" s="76">
        <v>0</v>
      </c>
      <c r="V349" s="72"/>
      <c r="W349" s="73"/>
      <c r="X349" s="73"/>
      <c r="Y349" s="74"/>
      <c r="Z349" s="73"/>
      <c r="AA349" s="75"/>
      <c r="AB349" s="72"/>
      <c r="AC349" s="73"/>
      <c r="AD349" s="73"/>
      <c r="AE349" s="74"/>
      <c r="AF349" s="73"/>
      <c r="AG349" s="75"/>
    </row>
    <row r="350" spans="2:33" ht="15.75" hidden="1" customHeight="1" x14ac:dyDescent="0.2">
      <c r="B350" s="61" t="str">
        <f t="shared" si="11"/>
        <v>PR14SWTHHR_R-A1</v>
      </c>
      <c r="C350" s="62" t="s">
        <v>638</v>
      </c>
      <c r="D350" s="63" t="s">
        <v>67</v>
      </c>
      <c r="E350" s="64"/>
      <c r="F350" s="65"/>
      <c r="G350" s="65"/>
      <c r="H350" s="65"/>
      <c r="I350" s="65"/>
      <c r="J350" s="65"/>
      <c r="K350" s="65"/>
      <c r="L350" s="65"/>
      <c r="M350" s="66">
        <f t="shared" si="12"/>
        <v>0</v>
      </c>
      <c r="N350" s="67" t="s">
        <v>68</v>
      </c>
      <c r="O350" s="68" t="s">
        <v>702</v>
      </c>
      <c r="P350" s="69" t="s">
        <v>47</v>
      </c>
      <c r="Q350" s="70"/>
      <c r="R350" s="69"/>
      <c r="S350" s="70" t="s">
        <v>51</v>
      </c>
      <c r="T350" s="70" t="s">
        <v>111</v>
      </c>
      <c r="U350" s="71">
        <v>1</v>
      </c>
      <c r="V350" s="72"/>
      <c r="W350" s="73"/>
      <c r="X350" s="73"/>
      <c r="Y350" s="74"/>
      <c r="Z350" s="73"/>
      <c r="AA350" s="75"/>
      <c r="AB350" s="72"/>
      <c r="AC350" s="73"/>
      <c r="AD350" s="73"/>
      <c r="AE350" s="74"/>
      <c r="AF350" s="73"/>
      <c r="AG350" s="75"/>
    </row>
    <row r="351" spans="2:33" ht="15.75" hidden="1" customHeight="1" x14ac:dyDescent="0.2">
      <c r="B351" s="61" t="str">
        <f t="shared" si="11"/>
        <v>PR14SWTHHR_R-A2</v>
      </c>
      <c r="C351" s="62" t="s">
        <v>638</v>
      </c>
      <c r="D351" s="63" t="s">
        <v>67</v>
      </c>
      <c r="E351" s="64"/>
      <c r="F351" s="65"/>
      <c r="G351" s="65"/>
      <c r="H351" s="65"/>
      <c r="I351" s="65"/>
      <c r="J351" s="65"/>
      <c r="K351" s="65"/>
      <c r="L351" s="65"/>
      <c r="M351" s="66">
        <f t="shared" si="12"/>
        <v>0</v>
      </c>
      <c r="N351" s="67" t="s">
        <v>72</v>
      </c>
      <c r="O351" s="68" t="s">
        <v>156</v>
      </c>
      <c r="P351" s="69" t="s">
        <v>33</v>
      </c>
      <c r="Q351" s="70" t="s">
        <v>34</v>
      </c>
      <c r="R351" s="69"/>
      <c r="S351" s="70" t="s">
        <v>70</v>
      </c>
      <c r="T351" s="70" t="s">
        <v>71</v>
      </c>
      <c r="U351" s="71">
        <v>1</v>
      </c>
      <c r="V351" s="72"/>
      <c r="W351" s="73"/>
      <c r="X351" s="73"/>
      <c r="Y351" s="74"/>
      <c r="Z351" s="73"/>
      <c r="AA351" s="75"/>
      <c r="AB351" s="72"/>
      <c r="AC351" s="73"/>
      <c r="AD351" s="73"/>
      <c r="AE351" s="74"/>
      <c r="AF351" s="73"/>
      <c r="AG351" s="75"/>
    </row>
    <row r="352" spans="2:33" ht="15.75" hidden="1" customHeight="1" x14ac:dyDescent="0.2">
      <c r="B352" s="61" t="str">
        <f t="shared" si="11"/>
        <v>PR14SWTHHR_R-A3</v>
      </c>
      <c r="C352" s="62" t="s">
        <v>638</v>
      </c>
      <c r="D352" s="63" t="s">
        <v>67</v>
      </c>
      <c r="E352" s="64"/>
      <c r="F352" s="65"/>
      <c r="G352" s="65"/>
      <c r="H352" s="65"/>
      <c r="I352" s="65"/>
      <c r="J352" s="65"/>
      <c r="K352" s="65"/>
      <c r="L352" s="65"/>
      <c r="M352" s="66">
        <f t="shared" si="12"/>
        <v>0</v>
      </c>
      <c r="N352" s="67" t="s">
        <v>157</v>
      </c>
      <c r="O352" s="68" t="s">
        <v>703</v>
      </c>
      <c r="P352" s="69" t="s">
        <v>47</v>
      </c>
      <c r="Q352" s="70"/>
      <c r="R352" s="69"/>
      <c r="S352" s="70" t="s">
        <v>51</v>
      </c>
      <c r="T352" s="70" t="s">
        <v>111</v>
      </c>
      <c r="U352" s="71">
        <v>1</v>
      </c>
      <c r="V352" s="72"/>
      <c r="W352" s="73"/>
      <c r="X352" s="73"/>
      <c r="Y352" s="74"/>
      <c r="Z352" s="73"/>
      <c r="AA352" s="75"/>
      <c r="AB352" s="72"/>
      <c r="AC352" s="73"/>
      <c r="AD352" s="73"/>
      <c r="AE352" s="74"/>
      <c r="AF352" s="73"/>
      <c r="AG352" s="75"/>
    </row>
    <row r="353" spans="1:33" ht="15.75" hidden="1" customHeight="1" x14ac:dyDescent="0.2">
      <c r="B353" s="61" t="str">
        <f t="shared" si="11"/>
        <v>PR14SWTHHR_R-B1</v>
      </c>
      <c r="C353" s="62" t="s">
        <v>638</v>
      </c>
      <c r="D353" s="63" t="s">
        <v>67</v>
      </c>
      <c r="E353" s="64"/>
      <c r="F353" s="65"/>
      <c r="G353" s="65"/>
      <c r="H353" s="65"/>
      <c r="I353" s="65"/>
      <c r="J353" s="65"/>
      <c r="K353" s="65"/>
      <c r="L353" s="65"/>
      <c r="M353" s="66">
        <f t="shared" si="12"/>
        <v>0</v>
      </c>
      <c r="N353" s="67" t="s">
        <v>161</v>
      </c>
      <c r="O353" s="68" t="s">
        <v>704</v>
      </c>
      <c r="P353" s="69" t="s">
        <v>47</v>
      </c>
      <c r="Q353" s="70"/>
      <c r="R353" s="69"/>
      <c r="S353" s="70" t="s">
        <v>35</v>
      </c>
      <c r="T353" s="70" t="s">
        <v>705</v>
      </c>
      <c r="U353" s="76">
        <v>0</v>
      </c>
      <c r="V353" s="72"/>
      <c r="W353" s="73"/>
      <c r="X353" s="73"/>
      <c r="Y353" s="74"/>
      <c r="Z353" s="73"/>
      <c r="AA353" s="75"/>
      <c r="AB353" s="72"/>
      <c r="AC353" s="73"/>
      <c r="AD353" s="73"/>
      <c r="AE353" s="74"/>
      <c r="AF353" s="73"/>
      <c r="AG353" s="75"/>
    </row>
    <row r="354" spans="1:33" ht="15.75" hidden="1" customHeight="1" x14ac:dyDescent="0.2">
      <c r="B354" s="61" t="str">
        <f t="shared" si="11"/>
        <v>PR14TMSWSW_WA1</v>
      </c>
      <c r="C354" s="62" t="s">
        <v>706</v>
      </c>
      <c r="D354" s="63" t="s">
        <v>30</v>
      </c>
      <c r="E354" s="64"/>
      <c r="F354" s="65"/>
      <c r="G354" s="65"/>
      <c r="H354" s="65"/>
      <c r="I354" s="65"/>
      <c r="J354" s="65"/>
      <c r="K354" s="65"/>
      <c r="L354" s="65"/>
      <c r="M354" s="66">
        <f t="shared" si="12"/>
        <v>0</v>
      </c>
      <c r="N354" s="77" t="s">
        <v>707</v>
      </c>
      <c r="O354" s="70" t="s">
        <v>708</v>
      </c>
      <c r="P354" s="69" t="s">
        <v>47</v>
      </c>
      <c r="Q354" s="70"/>
      <c r="R354" s="69"/>
      <c r="S354" s="70" t="s">
        <v>51</v>
      </c>
      <c r="T354" s="70" t="s">
        <v>709</v>
      </c>
      <c r="U354" s="76">
        <v>0</v>
      </c>
      <c r="V354" s="72"/>
      <c r="W354" s="73"/>
      <c r="X354" s="73"/>
      <c r="Y354" s="74"/>
      <c r="Z354" s="73"/>
      <c r="AA354" s="75"/>
      <c r="AB354" s="72"/>
      <c r="AC354" s="73"/>
      <c r="AD354" s="73"/>
      <c r="AE354" s="74"/>
      <c r="AF354" s="73"/>
      <c r="AG354" s="75"/>
    </row>
    <row r="355" spans="1:33" ht="15.75" hidden="1" customHeight="1" x14ac:dyDescent="0.2">
      <c r="B355" s="61" t="str">
        <f t="shared" si="11"/>
        <v>PR14TMSWSW_WA2</v>
      </c>
      <c r="C355" s="62" t="s">
        <v>706</v>
      </c>
      <c r="D355" s="63" t="s">
        <v>30</v>
      </c>
      <c r="E355" s="64"/>
      <c r="F355" s="65"/>
      <c r="G355" s="65"/>
      <c r="H355" s="65"/>
      <c r="I355" s="65"/>
      <c r="J355" s="65"/>
      <c r="K355" s="65"/>
      <c r="L355" s="65"/>
      <c r="M355" s="66">
        <f t="shared" si="12"/>
        <v>0</v>
      </c>
      <c r="N355" s="77" t="s">
        <v>710</v>
      </c>
      <c r="O355" s="70" t="s">
        <v>711</v>
      </c>
      <c r="P355" s="69" t="s">
        <v>47</v>
      </c>
      <c r="Q355" s="70"/>
      <c r="R355" s="69"/>
      <c r="S355" s="70" t="s">
        <v>35</v>
      </c>
      <c r="T355" s="70" t="s">
        <v>712</v>
      </c>
      <c r="U355" s="71">
        <v>2</v>
      </c>
      <c r="V355" s="72"/>
      <c r="W355" s="73"/>
      <c r="X355" s="73"/>
      <c r="Y355" s="74"/>
      <c r="Z355" s="73"/>
      <c r="AA355" s="75"/>
      <c r="AB355" s="72"/>
      <c r="AC355" s="73"/>
      <c r="AD355" s="73"/>
      <c r="AE355" s="74"/>
      <c r="AF355" s="73"/>
      <c r="AG355" s="75"/>
    </row>
    <row r="356" spans="1:33" ht="15.75" hidden="1" customHeight="1" x14ac:dyDescent="0.2">
      <c r="B356" s="61" t="str">
        <f t="shared" si="11"/>
        <v>PR14TMSWSW_WA3</v>
      </c>
      <c r="C356" s="62" t="s">
        <v>706</v>
      </c>
      <c r="D356" s="63" t="s">
        <v>30</v>
      </c>
      <c r="E356" s="64"/>
      <c r="F356" s="65"/>
      <c r="G356" s="65"/>
      <c r="H356" s="65"/>
      <c r="I356" s="65"/>
      <c r="J356" s="65"/>
      <c r="K356" s="65"/>
      <c r="L356" s="65"/>
      <c r="M356" s="66">
        <f t="shared" si="12"/>
        <v>0</v>
      </c>
      <c r="N356" s="77" t="s">
        <v>713</v>
      </c>
      <c r="O356" s="70" t="s">
        <v>714</v>
      </c>
      <c r="P356" s="69" t="s">
        <v>47</v>
      </c>
      <c r="Q356" s="70"/>
      <c r="R356" s="69"/>
      <c r="S356" s="70" t="s">
        <v>70</v>
      </c>
      <c r="T356" s="70" t="s">
        <v>715</v>
      </c>
      <c r="U356" s="71">
        <v>2</v>
      </c>
      <c r="V356" s="72"/>
      <c r="W356" s="73"/>
      <c r="X356" s="73"/>
      <c r="Y356" s="74"/>
      <c r="Z356" s="73"/>
      <c r="AA356" s="75"/>
      <c r="AB356" s="72"/>
      <c r="AC356" s="73"/>
      <c r="AD356" s="73"/>
      <c r="AE356" s="74"/>
      <c r="AF356" s="73"/>
      <c r="AG356" s="75"/>
    </row>
    <row r="357" spans="1:33" ht="15.75" hidden="1" customHeight="1" x14ac:dyDescent="0.2">
      <c r="B357" s="61" t="str">
        <f t="shared" si="11"/>
        <v>PR14TMSWSW_WA4</v>
      </c>
      <c r="C357" s="62" t="s">
        <v>706</v>
      </c>
      <c r="D357" s="63" t="s">
        <v>30</v>
      </c>
      <c r="E357" s="64"/>
      <c r="F357" s="65"/>
      <c r="G357" s="65"/>
      <c r="H357" s="65"/>
      <c r="I357" s="65"/>
      <c r="J357" s="65"/>
      <c r="K357" s="65"/>
      <c r="L357" s="65"/>
      <c r="M357" s="66">
        <f t="shared" si="12"/>
        <v>0</v>
      </c>
      <c r="N357" s="77" t="s">
        <v>716</v>
      </c>
      <c r="O357" s="70" t="s">
        <v>717</v>
      </c>
      <c r="P357" s="69" t="s">
        <v>39</v>
      </c>
      <c r="Q357" s="70" t="s">
        <v>34</v>
      </c>
      <c r="R357" s="69"/>
      <c r="S357" s="70" t="s">
        <v>35</v>
      </c>
      <c r="T357" s="70" t="s">
        <v>718</v>
      </c>
      <c r="U357" s="71">
        <v>2</v>
      </c>
      <c r="V357" s="72"/>
      <c r="W357" s="73"/>
      <c r="X357" s="73"/>
      <c r="Y357" s="74"/>
      <c r="Z357" s="73"/>
      <c r="AA357" s="75"/>
      <c r="AB357" s="72"/>
      <c r="AC357" s="73"/>
      <c r="AD357" s="73"/>
      <c r="AE357" s="74"/>
      <c r="AF357" s="73"/>
      <c r="AG357" s="75"/>
    </row>
    <row r="358" spans="1:33" ht="15.75" hidden="1" customHeight="1" x14ac:dyDescent="0.2">
      <c r="B358" s="61" t="str">
        <f t="shared" si="11"/>
        <v>PR14TMSWSW_WA5</v>
      </c>
      <c r="C358" s="62" t="s">
        <v>706</v>
      </c>
      <c r="D358" s="63" t="s">
        <v>30</v>
      </c>
      <c r="E358" s="64"/>
      <c r="F358" s="65"/>
      <c r="G358" s="65"/>
      <c r="H358" s="65"/>
      <c r="I358" s="65"/>
      <c r="J358" s="65"/>
      <c r="K358" s="65"/>
      <c r="L358" s="65"/>
      <c r="M358" s="66">
        <f t="shared" si="12"/>
        <v>0</v>
      </c>
      <c r="N358" s="77" t="s">
        <v>719</v>
      </c>
      <c r="O358" s="70" t="s">
        <v>720</v>
      </c>
      <c r="P358" s="69" t="s">
        <v>47</v>
      </c>
      <c r="Q358" s="70"/>
      <c r="R358" s="69"/>
      <c r="S358" s="70" t="s">
        <v>35</v>
      </c>
      <c r="T358" s="70" t="s">
        <v>721</v>
      </c>
      <c r="U358" s="76">
        <v>0</v>
      </c>
      <c r="V358" s="72"/>
      <c r="W358" s="73"/>
      <c r="X358" s="73"/>
      <c r="Y358" s="74"/>
      <c r="Z358" s="73"/>
      <c r="AA358" s="75"/>
      <c r="AB358" s="72"/>
      <c r="AC358" s="73"/>
      <c r="AD358" s="73"/>
      <c r="AE358" s="74"/>
      <c r="AF358" s="73"/>
      <c r="AG358" s="75"/>
    </row>
    <row r="359" spans="1:33" s="89" customFormat="1" ht="15.75" hidden="1" customHeight="1" x14ac:dyDescent="0.2">
      <c r="A359" s="88"/>
      <c r="B359" s="61" t="str">
        <f t="shared" si="11"/>
        <v>PR14TMSWSW_WB1</v>
      </c>
      <c r="C359" s="62" t="s">
        <v>706</v>
      </c>
      <c r="D359" s="63" t="s">
        <v>30</v>
      </c>
      <c r="E359" s="64"/>
      <c r="F359" s="65"/>
      <c r="G359" s="65"/>
      <c r="H359" s="65"/>
      <c r="I359" s="65"/>
      <c r="J359" s="65"/>
      <c r="K359" s="65"/>
      <c r="L359" s="65"/>
      <c r="M359" s="66">
        <f t="shared" si="12"/>
        <v>0</v>
      </c>
      <c r="N359" s="77" t="s">
        <v>722</v>
      </c>
      <c r="O359" s="70" t="s">
        <v>723</v>
      </c>
      <c r="P359" s="69" t="s">
        <v>39</v>
      </c>
      <c r="Q359" s="70" t="s">
        <v>34</v>
      </c>
      <c r="R359" s="69"/>
      <c r="S359" s="70" t="s">
        <v>115</v>
      </c>
      <c r="T359" s="70" t="s">
        <v>177</v>
      </c>
      <c r="U359" s="71" t="s">
        <v>112</v>
      </c>
      <c r="V359" s="72"/>
      <c r="W359" s="73"/>
      <c r="X359" s="73"/>
      <c r="Y359" s="74"/>
      <c r="Z359" s="73"/>
      <c r="AA359" s="75"/>
      <c r="AB359" s="72"/>
      <c r="AC359" s="73"/>
      <c r="AD359" s="73"/>
      <c r="AE359" s="74"/>
      <c r="AF359" s="73"/>
      <c r="AG359" s="75"/>
    </row>
    <row r="360" spans="1:33" ht="15.75" hidden="1" customHeight="1" x14ac:dyDescent="0.2">
      <c r="B360" s="61" t="str">
        <f t="shared" si="11"/>
        <v>PR14TMSWSW_WB2</v>
      </c>
      <c r="C360" s="62" t="s">
        <v>706</v>
      </c>
      <c r="D360" s="63" t="s">
        <v>30</v>
      </c>
      <c r="E360" s="64"/>
      <c r="F360" s="65"/>
      <c r="G360" s="65"/>
      <c r="H360" s="65"/>
      <c r="I360" s="65"/>
      <c r="J360" s="65"/>
      <c r="K360" s="65"/>
      <c r="L360" s="65"/>
      <c r="M360" s="66">
        <f t="shared" si="12"/>
        <v>0</v>
      </c>
      <c r="N360" s="77" t="s">
        <v>724</v>
      </c>
      <c r="O360" s="70" t="s">
        <v>725</v>
      </c>
      <c r="P360" s="69" t="s">
        <v>39</v>
      </c>
      <c r="Q360" s="70" t="s">
        <v>34</v>
      </c>
      <c r="R360" s="69"/>
      <c r="S360" s="70" t="s">
        <v>115</v>
      </c>
      <c r="T360" s="70" t="s">
        <v>177</v>
      </c>
      <c r="U360" s="71" t="s">
        <v>112</v>
      </c>
      <c r="V360" s="72"/>
      <c r="W360" s="73"/>
      <c r="X360" s="73"/>
      <c r="Y360" s="74"/>
      <c r="Z360" s="73"/>
      <c r="AA360" s="75"/>
      <c r="AB360" s="72"/>
      <c r="AC360" s="73"/>
      <c r="AD360" s="73"/>
      <c r="AE360" s="74"/>
      <c r="AF360" s="73"/>
      <c r="AG360" s="75"/>
    </row>
    <row r="361" spans="1:33" ht="15.75" hidden="1" customHeight="1" x14ac:dyDescent="0.2">
      <c r="B361" s="61" t="str">
        <f t="shared" si="11"/>
        <v>PR14TMSWSW_WB3</v>
      </c>
      <c r="C361" s="62" t="s">
        <v>706</v>
      </c>
      <c r="D361" s="63" t="s">
        <v>30</v>
      </c>
      <c r="E361" s="64"/>
      <c r="F361" s="65"/>
      <c r="G361" s="65"/>
      <c r="H361" s="65"/>
      <c r="I361" s="65"/>
      <c r="J361" s="65"/>
      <c r="K361" s="65"/>
      <c r="L361" s="65"/>
      <c r="M361" s="66">
        <f t="shared" si="12"/>
        <v>0</v>
      </c>
      <c r="N361" s="77" t="s">
        <v>726</v>
      </c>
      <c r="O361" s="70" t="s">
        <v>727</v>
      </c>
      <c r="P361" s="69" t="s">
        <v>39</v>
      </c>
      <c r="Q361" s="70" t="s">
        <v>34</v>
      </c>
      <c r="R361" s="69"/>
      <c r="S361" s="70" t="s">
        <v>51</v>
      </c>
      <c r="T361" s="70" t="s">
        <v>52</v>
      </c>
      <c r="U361" s="71">
        <v>2</v>
      </c>
      <c r="V361" s="72"/>
      <c r="W361" s="73"/>
      <c r="X361" s="73"/>
      <c r="Y361" s="74"/>
      <c r="Z361" s="73"/>
      <c r="AA361" s="75"/>
      <c r="AB361" s="72"/>
      <c r="AC361" s="73"/>
      <c r="AD361" s="73"/>
      <c r="AE361" s="74"/>
      <c r="AF361" s="73"/>
      <c r="AG361" s="75"/>
    </row>
    <row r="362" spans="1:33" ht="15.75" hidden="1" customHeight="1" x14ac:dyDescent="0.2">
      <c r="B362" s="61" t="str">
        <f t="shared" si="11"/>
        <v>PR14TMSWSW_WB4</v>
      </c>
      <c r="C362" s="62" t="s">
        <v>706</v>
      </c>
      <c r="D362" s="63" t="s">
        <v>30</v>
      </c>
      <c r="E362" s="64"/>
      <c r="F362" s="65"/>
      <c r="G362" s="65"/>
      <c r="H362" s="65"/>
      <c r="I362" s="65"/>
      <c r="J362" s="65"/>
      <c r="K362" s="65"/>
      <c r="L362" s="65"/>
      <c r="M362" s="66">
        <f t="shared" si="12"/>
        <v>0</v>
      </c>
      <c r="N362" s="77" t="s">
        <v>728</v>
      </c>
      <c r="O362" s="70" t="s">
        <v>729</v>
      </c>
      <c r="P362" s="69" t="s">
        <v>47</v>
      </c>
      <c r="Q362" s="70"/>
      <c r="R362" s="69"/>
      <c r="S362" s="70" t="s">
        <v>35</v>
      </c>
      <c r="T362" s="70" t="s">
        <v>730</v>
      </c>
      <c r="U362" s="76">
        <v>0</v>
      </c>
      <c r="V362" s="72"/>
      <c r="W362" s="73"/>
      <c r="X362" s="73"/>
      <c r="Y362" s="74"/>
      <c r="Z362" s="73"/>
      <c r="AA362" s="75"/>
      <c r="AB362" s="72"/>
      <c r="AC362" s="73"/>
      <c r="AD362" s="73"/>
      <c r="AE362" s="74"/>
      <c r="AF362" s="73"/>
      <c r="AG362" s="75"/>
    </row>
    <row r="363" spans="1:33" s="89" customFormat="1" ht="15.75" hidden="1" customHeight="1" x14ac:dyDescent="0.2">
      <c r="A363" s="88"/>
      <c r="B363" s="61" t="str">
        <f t="shared" si="11"/>
        <v>PR14TMSWSW_WB5</v>
      </c>
      <c r="C363" s="62" t="s">
        <v>706</v>
      </c>
      <c r="D363" s="63" t="s">
        <v>30</v>
      </c>
      <c r="E363" s="64"/>
      <c r="F363" s="65"/>
      <c r="G363" s="65"/>
      <c r="H363" s="65"/>
      <c r="I363" s="65"/>
      <c r="J363" s="65"/>
      <c r="K363" s="65"/>
      <c r="L363" s="65"/>
      <c r="M363" s="66">
        <f t="shared" si="12"/>
        <v>0</v>
      </c>
      <c r="N363" s="77" t="s">
        <v>731</v>
      </c>
      <c r="O363" s="70" t="s">
        <v>732</v>
      </c>
      <c r="P363" s="69" t="s">
        <v>33</v>
      </c>
      <c r="Q363" s="70" t="s">
        <v>34</v>
      </c>
      <c r="R363" s="69"/>
      <c r="S363" s="70" t="s">
        <v>76</v>
      </c>
      <c r="T363" s="70" t="s">
        <v>733</v>
      </c>
      <c r="U363" s="71">
        <v>2</v>
      </c>
      <c r="V363" s="72"/>
      <c r="W363" s="73"/>
      <c r="X363" s="73"/>
      <c r="Y363" s="74"/>
      <c r="Z363" s="73"/>
      <c r="AA363" s="75"/>
      <c r="AB363" s="72"/>
      <c r="AC363" s="73"/>
      <c r="AD363" s="73"/>
      <c r="AE363" s="74"/>
      <c r="AF363" s="73"/>
      <c r="AG363" s="75"/>
    </row>
    <row r="364" spans="1:33" ht="15.75" hidden="1" customHeight="1" x14ac:dyDescent="0.2">
      <c r="B364" s="61" t="str">
        <f t="shared" si="11"/>
        <v>PR14TMSWSW_WB6</v>
      </c>
      <c r="C364" s="62" t="s">
        <v>706</v>
      </c>
      <c r="D364" s="63" t="s">
        <v>30</v>
      </c>
      <c r="E364" s="64"/>
      <c r="F364" s="65"/>
      <c r="G364" s="65"/>
      <c r="H364" s="65"/>
      <c r="I364" s="65"/>
      <c r="J364" s="65"/>
      <c r="K364" s="65"/>
      <c r="L364" s="65"/>
      <c r="M364" s="66">
        <f t="shared" si="12"/>
        <v>0</v>
      </c>
      <c r="N364" s="77" t="s">
        <v>734</v>
      </c>
      <c r="O364" s="70" t="s">
        <v>735</v>
      </c>
      <c r="P364" s="69" t="s">
        <v>39</v>
      </c>
      <c r="Q364" s="70" t="s">
        <v>34</v>
      </c>
      <c r="R364" s="69"/>
      <c r="S364" s="70" t="s">
        <v>70</v>
      </c>
      <c r="T364" s="70" t="s">
        <v>88</v>
      </c>
      <c r="U364" s="76">
        <v>0</v>
      </c>
      <c r="V364" s="72"/>
      <c r="W364" s="73"/>
      <c r="X364" s="73"/>
      <c r="Y364" s="74"/>
      <c r="Z364" s="73"/>
      <c r="AA364" s="75"/>
      <c r="AB364" s="72"/>
      <c r="AC364" s="73"/>
      <c r="AD364" s="73"/>
      <c r="AE364" s="74"/>
      <c r="AF364" s="73"/>
      <c r="AG364" s="75"/>
    </row>
    <row r="365" spans="1:33" ht="15.75" hidden="1" customHeight="1" x14ac:dyDescent="0.2">
      <c r="B365" s="61" t="str">
        <f t="shared" si="11"/>
        <v>PR14TMSWSW_WB7</v>
      </c>
      <c r="C365" s="62" t="s">
        <v>706</v>
      </c>
      <c r="D365" s="63" t="s">
        <v>30</v>
      </c>
      <c r="E365" s="64"/>
      <c r="F365" s="65"/>
      <c r="G365" s="65"/>
      <c r="H365" s="65"/>
      <c r="I365" s="65"/>
      <c r="J365" s="65"/>
      <c r="K365" s="65"/>
      <c r="L365" s="65"/>
      <c r="M365" s="66">
        <f t="shared" si="12"/>
        <v>0</v>
      </c>
      <c r="N365" s="77" t="s">
        <v>736</v>
      </c>
      <c r="O365" s="70" t="s">
        <v>737</v>
      </c>
      <c r="P365" s="69" t="s">
        <v>39</v>
      </c>
      <c r="Q365" s="70" t="s">
        <v>34</v>
      </c>
      <c r="R365" s="69"/>
      <c r="S365" s="70" t="s">
        <v>51</v>
      </c>
      <c r="T365" s="70" t="s">
        <v>738</v>
      </c>
      <c r="U365" s="76">
        <v>0</v>
      </c>
      <c r="V365" s="72"/>
      <c r="W365" s="73"/>
      <c r="X365" s="73"/>
      <c r="Y365" s="74"/>
      <c r="Z365" s="73"/>
      <c r="AA365" s="75"/>
      <c r="AB365" s="72"/>
      <c r="AC365" s="73"/>
      <c r="AD365" s="73"/>
      <c r="AE365" s="74"/>
      <c r="AF365" s="73"/>
      <c r="AG365" s="75"/>
    </row>
    <row r="366" spans="1:33" ht="15.75" hidden="1" customHeight="1" x14ac:dyDescent="0.2">
      <c r="B366" s="61" t="str">
        <f t="shared" si="11"/>
        <v>PR14TMSWSW_WB8</v>
      </c>
      <c r="C366" s="62" t="s">
        <v>706</v>
      </c>
      <c r="D366" s="63" t="s">
        <v>30</v>
      </c>
      <c r="E366" s="64"/>
      <c r="F366" s="65"/>
      <c r="G366" s="65"/>
      <c r="H366" s="65"/>
      <c r="I366" s="65"/>
      <c r="J366" s="65"/>
      <c r="K366" s="65"/>
      <c r="L366" s="65"/>
      <c r="M366" s="66">
        <f t="shared" si="12"/>
        <v>0</v>
      </c>
      <c r="N366" s="77" t="s">
        <v>739</v>
      </c>
      <c r="O366" s="70" t="s">
        <v>740</v>
      </c>
      <c r="P366" s="69" t="s">
        <v>33</v>
      </c>
      <c r="Q366" s="70" t="s">
        <v>34</v>
      </c>
      <c r="R366" s="69"/>
      <c r="S366" s="70" t="s">
        <v>35</v>
      </c>
      <c r="T366" s="70" t="s">
        <v>741</v>
      </c>
      <c r="U366" s="76">
        <v>0</v>
      </c>
      <c r="V366" s="72"/>
      <c r="W366" s="73"/>
      <c r="X366" s="73"/>
      <c r="Y366" s="74"/>
      <c r="Z366" s="73"/>
      <c r="AA366" s="75"/>
      <c r="AB366" s="72"/>
      <c r="AC366" s="73"/>
      <c r="AD366" s="73"/>
      <c r="AE366" s="74"/>
      <c r="AF366" s="73"/>
      <c r="AG366" s="75"/>
    </row>
    <row r="367" spans="1:33" ht="15.75" hidden="1" customHeight="1" x14ac:dyDescent="0.2">
      <c r="B367" s="61" t="str">
        <f t="shared" si="11"/>
        <v>PR14TMSWSW_WC1</v>
      </c>
      <c r="C367" s="62" t="s">
        <v>706</v>
      </c>
      <c r="D367" s="63" t="s">
        <v>30</v>
      </c>
      <c r="E367" s="64"/>
      <c r="F367" s="65"/>
      <c r="G367" s="65"/>
      <c r="H367" s="65"/>
      <c r="I367" s="65"/>
      <c r="J367" s="65"/>
      <c r="K367" s="65"/>
      <c r="L367" s="65"/>
      <c r="M367" s="66">
        <f t="shared" si="12"/>
        <v>0</v>
      </c>
      <c r="N367" s="77" t="s">
        <v>742</v>
      </c>
      <c r="O367" s="70" t="s">
        <v>743</v>
      </c>
      <c r="P367" s="69" t="s">
        <v>47</v>
      </c>
      <c r="Q367" s="70"/>
      <c r="R367" s="69"/>
      <c r="S367" s="70" t="s">
        <v>35</v>
      </c>
      <c r="T367" s="70" t="s">
        <v>285</v>
      </c>
      <c r="U367" s="71">
        <v>1</v>
      </c>
      <c r="V367" s="72"/>
      <c r="W367" s="73"/>
      <c r="X367" s="73"/>
      <c r="Y367" s="74"/>
      <c r="Z367" s="73"/>
      <c r="AA367" s="75"/>
      <c r="AB367" s="72"/>
      <c r="AC367" s="73"/>
      <c r="AD367" s="73"/>
      <c r="AE367" s="74"/>
      <c r="AF367" s="73"/>
      <c r="AG367" s="75"/>
    </row>
    <row r="368" spans="1:33" ht="15.75" hidden="1" customHeight="1" x14ac:dyDescent="0.2">
      <c r="B368" s="61" t="str">
        <f t="shared" si="11"/>
        <v>PR14TMSWSW_WC2</v>
      </c>
      <c r="C368" s="62" t="s">
        <v>706</v>
      </c>
      <c r="D368" s="63" t="s">
        <v>30</v>
      </c>
      <c r="E368" s="64"/>
      <c r="F368" s="65"/>
      <c r="G368" s="65"/>
      <c r="H368" s="65"/>
      <c r="I368" s="65"/>
      <c r="J368" s="65"/>
      <c r="K368" s="65"/>
      <c r="L368" s="65"/>
      <c r="M368" s="66">
        <f t="shared" si="12"/>
        <v>0</v>
      </c>
      <c r="N368" s="77" t="s">
        <v>744</v>
      </c>
      <c r="O368" s="70" t="s">
        <v>745</v>
      </c>
      <c r="P368" s="69" t="s">
        <v>33</v>
      </c>
      <c r="Q368" s="70" t="s">
        <v>34</v>
      </c>
      <c r="R368" s="69"/>
      <c r="S368" s="70" t="s">
        <v>35</v>
      </c>
      <c r="T368" s="70" t="s">
        <v>746</v>
      </c>
      <c r="U368" s="76">
        <v>0</v>
      </c>
      <c r="V368" s="72"/>
      <c r="W368" s="73"/>
      <c r="X368" s="73"/>
      <c r="Y368" s="74"/>
      <c r="Z368" s="73"/>
      <c r="AA368" s="75"/>
      <c r="AB368" s="72"/>
      <c r="AC368" s="73"/>
      <c r="AD368" s="73"/>
      <c r="AE368" s="74"/>
      <c r="AF368" s="73"/>
      <c r="AG368" s="75"/>
    </row>
    <row r="369" spans="1:33" ht="15.75" hidden="1" customHeight="1" x14ac:dyDescent="0.2">
      <c r="B369" s="61" t="str">
        <f t="shared" si="11"/>
        <v>PR14TMSWSW_WC3</v>
      </c>
      <c r="C369" s="62" t="s">
        <v>706</v>
      </c>
      <c r="D369" s="63" t="s">
        <v>30</v>
      </c>
      <c r="E369" s="64"/>
      <c r="F369" s="65"/>
      <c r="G369" s="65"/>
      <c r="H369" s="65"/>
      <c r="I369" s="65"/>
      <c r="J369" s="65"/>
      <c r="K369" s="65"/>
      <c r="L369" s="65"/>
      <c r="M369" s="66">
        <f t="shared" si="12"/>
        <v>0</v>
      </c>
      <c r="N369" s="77" t="s">
        <v>747</v>
      </c>
      <c r="O369" s="70" t="s">
        <v>748</v>
      </c>
      <c r="P369" s="69" t="s">
        <v>47</v>
      </c>
      <c r="Q369" s="70"/>
      <c r="R369" s="69"/>
      <c r="S369" s="70" t="s">
        <v>70</v>
      </c>
      <c r="T369" s="70" t="s">
        <v>749</v>
      </c>
      <c r="U369" s="71">
        <v>1</v>
      </c>
      <c r="V369" s="72"/>
      <c r="W369" s="73"/>
      <c r="X369" s="73"/>
      <c r="Y369" s="74"/>
      <c r="Z369" s="73"/>
      <c r="AA369" s="75"/>
      <c r="AB369" s="72"/>
      <c r="AC369" s="73"/>
      <c r="AD369" s="73"/>
      <c r="AE369" s="74"/>
      <c r="AF369" s="73"/>
      <c r="AG369" s="75"/>
    </row>
    <row r="370" spans="1:33" ht="15.75" hidden="1" customHeight="1" x14ac:dyDescent="0.2">
      <c r="B370" s="61" t="str">
        <f t="shared" si="11"/>
        <v>PR14TMSWSW_WC4</v>
      </c>
      <c r="C370" s="62" t="s">
        <v>706</v>
      </c>
      <c r="D370" s="63" t="s">
        <v>30</v>
      </c>
      <c r="E370" s="64"/>
      <c r="F370" s="65"/>
      <c r="G370" s="65"/>
      <c r="H370" s="65"/>
      <c r="I370" s="65"/>
      <c r="J370" s="65"/>
      <c r="K370" s="65"/>
      <c r="L370" s="65"/>
      <c r="M370" s="66">
        <f t="shared" si="12"/>
        <v>0</v>
      </c>
      <c r="N370" s="77" t="s">
        <v>750</v>
      </c>
      <c r="O370" s="70" t="s">
        <v>751</v>
      </c>
      <c r="P370" s="69" t="s">
        <v>47</v>
      </c>
      <c r="Q370" s="70"/>
      <c r="R370" s="69"/>
      <c r="S370" s="70" t="s">
        <v>35</v>
      </c>
      <c r="T370" s="70" t="s">
        <v>752</v>
      </c>
      <c r="U370" s="76">
        <v>0</v>
      </c>
      <c r="V370" s="72"/>
      <c r="W370" s="73"/>
      <c r="X370" s="73"/>
      <c r="Y370" s="74"/>
      <c r="Z370" s="73"/>
      <c r="AA370" s="75"/>
      <c r="AB370" s="72"/>
      <c r="AC370" s="73"/>
      <c r="AD370" s="73"/>
      <c r="AE370" s="74"/>
      <c r="AF370" s="73"/>
      <c r="AG370" s="75"/>
    </row>
    <row r="371" spans="1:33" ht="15.75" hidden="1" customHeight="1" x14ac:dyDescent="0.2">
      <c r="B371" s="61" t="str">
        <f t="shared" si="11"/>
        <v>PR14TMSWSW_WC5</v>
      </c>
      <c r="C371" s="62" t="s">
        <v>706</v>
      </c>
      <c r="D371" s="63" t="s">
        <v>30</v>
      </c>
      <c r="E371" s="64"/>
      <c r="F371" s="65"/>
      <c r="G371" s="65"/>
      <c r="H371" s="65"/>
      <c r="I371" s="65"/>
      <c r="J371" s="65"/>
      <c r="K371" s="65"/>
      <c r="L371" s="65"/>
      <c r="M371" s="66">
        <f t="shared" si="12"/>
        <v>0</v>
      </c>
      <c r="N371" s="77" t="s">
        <v>753</v>
      </c>
      <c r="O371" s="70" t="s">
        <v>754</v>
      </c>
      <c r="P371" s="69" t="s">
        <v>39</v>
      </c>
      <c r="Q371" s="70" t="s">
        <v>176</v>
      </c>
      <c r="R371" s="69"/>
      <c r="S371" s="70" t="s">
        <v>51</v>
      </c>
      <c r="T371" s="70" t="s">
        <v>755</v>
      </c>
      <c r="U371" s="76">
        <v>0</v>
      </c>
      <c r="V371" s="72"/>
      <c r="W371" s="73"/>
      <c r="X371" s="73"/>
      <c r="Y371" s="74"/>
      <c r="Z371" s="73"/>
      <c r="AA371" s="75"/>
      <c r="AB371" s="72"/>
      <c r="AC371" s="73"/>
      <c r="AD371" s="73"/>
      <c r="AE371" s="74"/>
      <c r="AF371" s="73"/>
      <c r="AG371" s="75"/>
    </row>
    <row r="372" spans="1:33" ht="15.75" hidden="1" customHeight="1" x14ac:dyDescent="0.2">
      <c r="B372" s="61" t="str">
        <f t="shared" si="11"/>
        <v>PR14TMSWSW_WD1</v>
      </c>
      <c r="C372" s="62" t="s">
        <v>706</v>
      </c>
      <c r="D372" s="63" t="s">
        <v>30</v>
      </c>
      <c r="E372" s="64"/>
      <c r="F372" s="65"/>
      <c r="G372" s="65"/>
      <c r="H372" s="65"/>
      <c r="I372" s="65"/>
      <c r="J372" s="65"/>
      <c r="K372" s="65"/>
      <c r="L372" s="65"/>
      <c r="M372" s="66">
        <f t="shared" si="12"/>
        <v>0</v>
      </c>
      <c r="N372" s="77" t="s">
        <v>756</v>
      </c>
      <c r="O372" s="70" t="s">
        <v>757</v>
      </c>
      <c r="P372" s="69" t="s">
        <v>47</v>
      </c>
      <c r="Q372" s="70"/>
      <c r="R372" s="69"/>
      <c r="S372" s="70" t="s">
        <v>35</v>
      </c>
      <c r="T372" s="70" t="s">
        <v>758</v>
      </c>
      <c r="U372" s="76">
        <v>0</v>
      </c>
      <c r="V372" s="72"/>
      <c r="W372" s="73"/>
      <c r="X372" s="73"/>
      <c r="Y372" s="74"/>
      <c r="Z372" s="73"/>
      <c r="AA372" s="75"/>
      <c r="AB372" s="72"/>
      <c r="AC372" s="73"/>
      <c r="AD372" s="73"/>
      <c r="AE372" s="74"/>
      <c r="AF372" s="73"/>
      <c r="AG372" s="75"/>
    </row>
    <row r="373" spans="1:33" ht="15.75" hidden="1" customHeight="1" x14ac:dyDescent="0.2">
      <c r="B373" s="61" t="str">
        <f t="shared" si="11"/>
        <v>PR14TMSWSWW_SA1</v>
      </c>
      <c r="C373" s="62" t="s">
        <v>706</v>
      </c>
      <c r="D373" s="63" t="s">
        <v>121</v>
      </c>
      <c r="E373" s="64"/>
      <c r="F373" s="65"/>
      <c r="G373" s="65"/>
      <c r="H373" s="65"/>
      <c r="I373" s="65"/>
      <c r="J373" s="65"/>
      <c r="K373" s="65"/>
      <c r="L373" s="65"/>
      <c r="M373" s="66">
        <f t="shared" si="12"/>
        <v>0</v>
      </c>
      <c r="N373" s="77" t="s">
        <v>759</v>
      </c>
      <c r="O373" s="70" t="s">
        <v>760</v>
      </c>
      <c r="P373" s="69" t="s">
        <v>47</v>
      </c>
      <c r="Q373" s="70"/>
      <c r="R373" s="69"/>
      <c r="S373" s="70" t="s">
        <v>51</v>
      </c>
      <c r="T373" s="70" t="s">
        <v>709</v>
      </c>
      <c r="U373" s="76">
        <v>0</v>
      </c>
      <c r="V373" s="72"/>
      <c r="W373" s="73"/>
      <c r="X373" s="73"/>
      <c r="Y373" s="74"/>
      <c r="Z373" s="73"/>
      <c r="AA373" s="75"/>
      <c r="AB373" s="72"/>
      <c r="AC373" s="73"/>
      <c r="AD373" s="73"/>
      <c r="AE373" s="74"/>
      <c r="AF373" s="73"/>
      <c r="AG373" s="75"/>
    </row>
    <row r="374" spans="1:33" ht="15.75" hidden="1" customHeight="1" x14ac:dyDescent="0.2">
      <c r="B374" s="61" t="str">
        <f t="shared" si="11"/>
        <v>PR14TMSWSWW_SA2</v>
      </c>
      <c r="C374" s="62" t="s">
        <v>706</v>
      </c>
      <c r="D374" s="63" t="s">
        <v>121</v>
      </c>
      <c r="E374" s="64"/>
      <c r="F374" s="65"/>
      <c r="G374" s="65"/>
      <c r="H374" s="65"/>
      <c r="I374" s="65"/>
      <c r="J374" s="65"/>
      <c r="K374" s="65"/>
      <c r="L374" s="65"/>
      <c r="M374" s="66">
        <f t="shared" si="12"/>
        <v>0</v>
      </c>
      <c r="N374" s="77" t="s">
        <v>761</v>
      </c>
      <c r="O374" s="70" t="s">
        <v>762</v>
      </c>
      <c r="P374" s="69" t="s">
        <v>47</v>
      </c>
      <c r="Q374" s="70"/>
      <c r="R374" s="69"/>
      <c r="S374" s="70" t="s">
        <v>35</v>
      </c>
      <c r="T374" s="70" t="s">
        <v>712</v>
      </c>
      <c r="U374" s="71">
        <v>2</v>
      </c>
      <c r="V374" s="72"/>
      <c r="W374" s="73"/>
      <c r="X374" s="73"/>
      <c r="Y374" s="74"/>
      <c r="Z374" s="73"/>
      <c r="AA374" s="75"/>
      <c r="AB374" s="72"/>
      <c r="AC374" s="73"/>
      <c r="AD374" s="73"/>
      <c r="AE374" s="74"/>
      <c r="AF374" s="73"/>
      <c r="AG374" s="75"/>
    </row>
    <row r="375" spans="1:33" ht="15.75" hidden="1" customHeight="1" x14ac:dyDescent="0.2">
      <c r="B375" s="61" t="str">
        <f t="shared" si="11"/>
        <v>PR14TMSWSWW_SA3</v>
      </c>
      <c r="C375" s="62" t="s">
        <v>706</v>
      </c>
      <c r="D375" s="63" t="s">
        <v>121</v>
      </c>
      <c r="E375" s="64"/>
      <c r="F375" s="65"/>
      <c r="G375" s="65"/>
      <c r="H375" s="65"/>
      <c r="I375" s="65"/>
      <c r="J375" s="65"/>
      <c r="K375" s="65"/>
      <c r="L375" s="65"/>
      <c r="M375" s="66">
        <f t="shared" si="12"/>
        <v>0</v>
      </c>
      <c r="N375" s="77" t="s">
        <v>763</v>
      </c>
      <c r="O375" s="70" t="s">
        <v>764</v>
      </c>
      <c r="P375" s="69" t="s">
        <v>47</v>
      </c>
      <c r="Q375" s="70"/>
      <c r="R375" s="69"/>
      <c r="S375" s="70" t="s">
        <v>70</v>
      </c>
      <c r="T375" s="70" t="s">
        <v>715</v>
      </c>
      <c r="U375" s="71">
        <v>2</v>
      </c>
      <c r="V375" s="72"/>
      <c r="W375" s="73"/>
      <c r="X375" s="73"/>
      <c r="Y375" s="74"/>
      <c r="Z375" s="73"/>
      <c r="AA375" s="75"/>
      <c r="AB375" s="72"/>
      <c r="AC375" s="73"/>
      <c r="AD375" s="73"/>
      <c r="AE375" s="74"/>
      <c r="AF375" s="73"/>
      <c r="AG375" s="75"/>
    </row>
    <row r="376" spans="1:33" ht="15.75" hidden="1" customHeight="1" x14ac:dyDescent="0.2">
      <c r="B376" s="61" t="str">
        <f t="shared" si="11"/>
        <v>PR14TMSWSWW_SB1</v>
      </c>
      <c r="C376" s="62" t="s">
        <v>706</v>
      </c>
      <c r="D376" s="63" t="s">
        <v>121</v>
      </c>
      <c r="E376" s="64"/>
      <c r="F376" s="65"/>
      <c r="G376" s="65"/>
      <c r="H376" s="65"/>
      <c r="I376" s="65"/>
      <c r="J376" s="65"/>
      <c r="K376" s="65"/>
      <c r="L376" s="65"/>
      <c r="M376" s="66">
        <f t="shared" si="12"/>
        <v>0</v>
      </c>
      <c r="N376" s="77" t="s">
        <v>765</v>
      </c>
      <c r="O376" s="70" t="s">
        <v>766</v>
      </c>
      <c r="P376" s="69" t="s">
        <v>39</v>
      </c>
      <c r="Q376" s="70" t="s">
        <v>34</v>
      </c>
      <c r="R376" s="69"/>
      <c r="S376" s="70" t="s">
        <v>115</v>
      </c>
      <c r="T376" s="70" t="s">
        <v>177</v>
      </c>
      <c r="U376" s="71" t="s">
        <v>112</v>
      </c>
      <c r="V376" s="72"/>
      <c r="W376" s="73"/>
      <c r="X376" s="73"/>
      <c r="Y376" s="74"/>
      <c r="Z376" s="73"/>
      <c r="AA376" s="75"/>
      <c r="AB376" s="72"/>
      <c r="AC376" s="73"/>
      <c r="AD376" s="73"/>
      <c r="AE376" s="74"/>
      <c r="AF376" s="73"/>
      <c r="AG376" s="75"/>
    </row>
    <row r="377" spans="1:33" ht="15.75" hidden="1" customHeight="1" x14ac:dyDescent="0.2">
      <c r="B377" s="61" t="str">
        <f t="shared" si="11"/>
        <v>PR14TMSWSWW_SB2</v>
      </c>
      <c r="C377" s="62" t="s">
        <v>706</v>
      </c>
      <c r="D377" s="63" t="s">
        <v>121</v>
      </c>
      <c r="E377" s="64"/>
      <c r="F377" s="65"/>
      <c r="G377" s="65"/>
      <c r="H377" s="65"/>
      <c r="I377" s="65"/>
      <c r="J377" s="65"/>
      <c r="K377" s="65"/>
      <c r="L377" s="65"/>
      <c r="M377" s="66">
        <f t="shared" si="12"/>
        <v>0</v>
      </c>
      <c r="N377" s="77" t="s">
        <v>767</v>
      </c>
      <c r="O377" s="70" t="s">
        <v>768</v>
      </c>
      <c r="P377" s="69" t="s">
        <v>39</v>
      </c>
      <c r="Q377" s="70" t="s">
        <v>34</v>
      </c>
      <c r="R377" s="69"/>
      <c r="S377" s="70" t="s">
        <v>115</v>
      </c>
      <c r="T377" s="70" t="s">
        <v>177</v>
      </c>
      <c r="U377" s="71" t="s">
        <v>112</v>
      </c>
      <c r="V377" s="72"/>
      <c r="W377" s="73"/>
      <c r="X377" s="73"/>
      <c r="Y377" s="74"/>
      <c r="Z377" s="73"/>
      <c r="AA377" s="75"/>
      <c r="AB377" s="72"/>
      <c r="AC377" s="73"/>
      <c r="AD377" s="73"/>
      <c r="AE377" s="74"/>
      <c r="AF377" s="73"/>
      <c r="AG377" s="75"/>
    </row>
    <row r="378" spans="1:33" ht="15.75" hidden="1" customHeight="1" x14ac:dyDescent="0.2">
      <c r="B378" s="61" t="str">
        <f t="shared" si="11"/>
        <v>PR14TMSWSWW_SB3</v>
      </c>
      <c r="C378" s="62" t="s">
        <v>706</v>
      </c>
      <c r="D378" s="63" t="s">
        <v>121</v>
      </c>
      <c r="E378" s="64"/>
      <c r="F378" s="65"/>
      <c r="G378" s="65"/>
      <c r="H378" s="65"/>
      <c r="I378" s="65"/>
      <c r="J378" s="65"/>
      <c r="K378" s="65"/>
      <c r="L378" s="65"/>
      <c r="M378" s="66">
        <f t="shared" si="12"/>
        <v>0</v>
      </c>
      <c r="N378" s="77" t="s">
        <v>769</v>
      </c>
      <c r="O378" s="70" t="s">
        <v>770</v>
      </c>
      <c r="P378" s="69" t="s">
        <v>33</v>
      </c>
      <c r="Q378" s="70" t="s">
        <v>176</v>
      </c>
      <c r="R378" s="69"/>
      <c r="S378" s="70" t="s">
        <v>35</v>
      </c>
      <c r="T378" s="70" t="s">
        <v>771</v>
      </c>
      <c r="U378" s="76">
        <v>0</v>
      </c>
      <c r="V378" s="72"/>
      <c r="W378" s="73"/>
      <c r="X378" s="73"/>
      <c r="Y378" s="74"/>
      <c r="Z378" s="73"/>
      <c r="AA378" s="75"/>
      <c r="AB378" s="72"/>
      <c r="AC378" s="73"/>
      <c r="AD378" s="73"/>
      <c r="AE378" s="74"/>
      <c r="AF378" s="73"/>
      <c r="AG378" s="75"/>
    </row>
    <row r="379" spans="1:33" s="89" customFormat="1" ht="15.75" hidden="1" customHeight="1" x14ac:dyDescent="0.2">
      <c r="A379" s="88"/>
      <c r="B379" s="61" t="str">
        <f t="shared" si="11"/>
        <v>PR14TMSWSWW_SB4</v>
      </c>
      <c r="C379" s="62" t="s">
        <v>706</v>
      </c>
      <c r="D379" s="63" t="s">
        <v>121</v>
      </c>
      <c r="E379" s="64"/>
      <c r="F379" s="65"/>
      <c r="G379" s="65"/>
      <c r="H379" s="65"/>
      <c r="I379" s="65"/>
      <c r="J379" s="65"/>
      <c r="K379" s="65"/>
      <c r="L379" s="65"/>
      <c r="M379" s="66">
        <f t="shared" si="12"/>
        <v>0</v>
      </c>
      <c r="N379" s="77" t="s">
        <v>772</v>
      </c>
      <c r="O379" s="70" t="s">
        <v>773</v>
      </c>
      <c r="P379" s="69" t="s">
        <v>33</v>
      </c>
      <c r="Q379" s="70" t="s">
        <v>34</v>
      </c>
      <c r="R379" s="69"/>
      <c r="S379" s="70" t="s">
        <v>35</v>
      </c>
      <c r="T379" s="70" t="s">
        <v>774</v>
      </c>
      <c r="U379" s="76">
        <v>0</v>
      </c>
      <c r="V379" s="72"/>
      <c r="W379" s="73"/>
      <c r="X379" s="73"/>
      <c r="Y379" s="74"/>
      <c r="Z379" s="73"/>
      <c r="AA379" s="75"/>
      <c r="AB379" s="72"/>
      <c r="AC379" s="73"/>
      <c r="AD379" s="73"/>
      <c r="AE379" s="74"/>
      <c r="AF379" s="73"/>
      <c r="AG379" s="75"/>
    </row>
    <row r="380" spans="1:33" ht="15.75" hidden="1" customHeight="1" x14ac:dyDescent="0.2">
      <c r="B380" s="61" t="str">
        <f t="shared" si="11"/>
        <v>PR14TMSWSWW_SB5</v>
      </c>
      <c r="C380" s="62" t="s">
        <v>706</v>
      </c>
      <c r="D380" s="63" t="s">
        <v>121</v>
      </c>
      <c r="E380" s="64"/>
      <c r="F380" s="65"/>
      <c r="G380" s="65"/>
      <c r="H380" s="65"/>
      <c r="I380" s="65"/>
      <c r="J380" s="65"/>
      <c r="K380" s="65"/>
      <c r="L380" s="65"/>
      <c r="M380" s="66">
        <f t="shared" si="12"/>
        <v>0</v>
      </c>
      <c r="N380" s="77" t="s">
        <v>775</v>
      </c>
      <c r="O380" s="70" t="s">
        <v>776</v>
      </c>
      <c r="P380" s="69" t="s">
        <v>33</v>
      </c>
      <c r="Q380" s="70" t="s">
        <v>34</v>
      </c>
      <c r="R380" s="69"/>
      <c r="S380" s="70" t="s">
        <v>35</v>
      </c>
      <c r="T380" s="70" t="s">
        <v>777</v>
      </c>
      <c r="U380" s="76">
        <v>0</v>
      </c>
      <c r="V380" s="72"/>
      <c r="W380" s="73"/>
      <c r="X380" s="73"/>
      <c r="Y380" s="74"/>
      <c r="Z380" s="73"/>
      <c r="AA380" s="75"/>
      <c r="AB380" s="72"/>
      <c r="AC380" s="73"/>
      <c r="AD380" s="73"/>
      <c r="AE380" s="74"/>
      <c r="AF380" s="73"/>
      <c r="AG380" s="75"/>
    </row>
    <row r="381" spans="1:33" ht="15.75" hidden="1" customHeight="1" x14ac:dyDescent="0.2">
      <c r="B381" s="61" t="str">
        <f t="shared" si="11"/>
        <v>PR14TMSWSWW_SB6</v>
      </c>
      <c r="C381" s="62" t="s">
        <v>706</v>
      </c>
      <c r="D381" s="63" t="s">
        <v>121</v>
      </c>
      <c r="E381" s="64"/>
      <c r="F381" s="65"/>
      <c r="G381" s="65"/>
      <c r="H381" s="65"/>
      <c r="I381" s="65"/>
      <c r="J381" s="65"/>
      <c r="K381" s="65"/>
      <c r="L381" s="65"/>
      <c r="M381" s="66">
        <f t="shared" si="12"/>
        <v>0</v>
      </c>
      <c r="N381" s="77" t="s">
        <v>778</v>
      </c>
      <c r="O381" s="70" t="s">
        <v>779</v>
      </c>
      <c r="P381" s="69" t="s">
        <v>39</v>
      </c>
      <c r="Q381" s="70" t="s">
        <v>34</v>
      </c>
      <c r="R381" s="69"/>
      <c r="S381" s="70" t="s">
        <v>51</v>
      </c>
      <c r="T381" s="70" t="s">
        <v>738</v>
      </c>
      <c r="U381" s="76">
        <v>0</v>
      </c>
      <c r="V381" s="72"/>
      <c r="W381" s="73"/>
      <c r="X381" s="73"/>
      <c r="Y381" s="74"/>
      <c r="Z381" s="73"/>
      <c r="AA381" s="75"/>
      <c r="AB381" s="72"/>
      <c r="AC381" s="73"/>
      <c r="AD381" s="73"/>
      <c r="AE381" s="74"/>
      <c r="AF381" s="73"/>
      <c r="AG381" s="75"/>
    </row>
    <row r="382" spans="1:33" ht="15.75" hidden="1" customHeight="1" x14ac:dyDescent="0.2">
      <c r="B382" s="61" t="str">
        <f t="shared" si="11"/>
        <v>PR14TMSWSWW_SB7</v>
      </c>
      <c r="C382" s="62" t="s">
        <v>706</v>
      </c>
      <c r="D382" s="63" t="s">
        <v>121</v>
      </c>
      <c r="E382" s="64"/>
      <c r="F382" s="65"/>
      <c r="G382" s="65"/>
      <c r="H382" s="65"/>
      <c r="I382" s="65"/>
      <c r="J382" s="65"/>
      <c r="K382" s="65"/>
      <c r="L382" s="65"/>
      <c r="M382" s="66">
        <f t="shared" si="12"/>
        <v>0</v>
      </c>
      <c r="N382" s="77" t="s">
        <v>780</v>
      </c>
      <c r="O382" s="70" t="s">
        <v>781</v>
      </c>
      <c r="P382" s="69" t="s">
        <v>39</v>
      </c>
      <c r="Q382" s="70" t="s">
        <v>34</v>
      </c>
      <c r="R382" s="69"/>
      <c r="S382" s="70" t="s">
        <v>35</v>
      </c>
      <c r="T382" s="70" t="s">
        <v>782</v>
      </c>
      <c r="U382" s="76">
        <v>0</v>
      </c>
      <c r="V382" s="72"/>
      <c r="W382" s="73"/>
      <c r="X382" s="73"/>
      <c r="Y382" s="74"/>
      <c r="Z382" s="73"/>
      <c r="AA382" s="75"/>
      <c r="AB382" s="72"/>
      <c r="AC382" s="73"/>
      <c r="AD382" s="73"/>
      <c r="AE382" s="74"/>
      <c r="AF382" s="73"/>
      <c r="AG382" s="75"/>
    </row>
    <row r="383" spans="1:33" ht="15.75" hidden="1" customHeight="1" x14ac:dyDescent="0.2">
      <c r="B383" s="61" t="str">
        <f t="shared" si="11"/>
        <v>PR14TMSWSWW_SB8</v>
      </c>
      <c r="C383" s="62" t="s">
        <v>706</v>
      </c>
      <c r="D383" s="63" t="s">
        <v>121</v>
      </c>
      <c r="E383" s="64"/>
      <c r="F383" s="65"/>
      <c r="G383" s="65"/>
      <c r="H383" s="65"/>
      <c r="I383" s="65"/>
      <c r="J383" s="65"/>
      <c r="K383" s="65"/>
      <c r="L383" s="65"/>
      <c r="M383" s="66">
        <f t="shared" si="12"/>
        <v>0</v>
      </c>
      <c r="N383" s="77" t="s">
        <v>783</v>
      </c>
      <c r="O383" s="70" t="s">
        <v>784</v>
      </c>
      <c r="P383" s="69" t="s">
        <v>39</v>
      </c>
      <c r="Q383" s="70" t="s">
        <v>34</v>
      </c>
      <c r="R383" s="69"/>
      <c r="S383" s="70" t="s">
        <v>154</v>
      </c>
      <c r="T383" s="70" t="s">
        <v>511</v>
      </c>
      <c r="U383" s="71" t="s">
        <v>112</v>
      </c>
      <c r="V383" s="72"/>
      <c r="W383" s="73"/>
      <c r="X383" s="73"/>
      <c r="Y383" s="74"/>
      <c r="Z383" s="73"/>
      <c r="AA383" s="75"/>
      <c r="AB383" s="72"/>
      <c r="AC383" s="73"/>
      <c r="AD383" s="73"/>
      <c r="AE383" s="74"/>
      <c r="AF383" s="73"/>
      <c r="AG383" s="75"/>
    </row>
    <row r="384" spans="1:33" ht="15.75" hidden="1" customHeight="1" x14ac:dyDescent="0.2">
      <c r="B384" s="61" t="str">
        <f t="shared" si="11"/>
        <v>PR14TMSWSWW_SB9</v>
      </c>
      <c r="C384" s="62" t="s">
        <v>706</v>
      </c>
      <c r="D384" s="63" t="s">
        <v>121</v>
      </c>
      <c r="E384" s="64"/>
      <c r="F384" s="65"/>
      <c r="G384" s="65"/>
      <c r="H384" s="65"/>
      <c r="I384" s="65"/>
      <c r="J384" s="65"/>
      <c r="K384" s="65"/>
      <c r="L384" s="65"/>
      <c r="M384" s="66">
        <f t="shared" si="12"/>
        <v>0</v>
      </c>
      <c r="N384" s="77" t="s">
        <v>785</v>
      </c>
      <c r="O384" s="70" t="s">
        <v>786</v>
      </c>
      <c r="P384" s="69" t="s">
        <v>39</v>
      </c>
      <c r="Q384" s="70" t="s">
        <v>34</v>
      </c>
      <c r="R384" s="69"/>
      <c r="S384" s="70" t="s">
        <v>154</v>
      </c>
      <c r="T384" s="70" t="s">
        <v>511</v>
      </c>
      <c r="U384" s="71" t="s">
        <v>112</v>
      </c>
      <c r="V384" s="72"/>
      <c r="W384" s="73"/>
      <c r="X384" s="73"/>
      <c r="Y384" s="74"/>
      <c r="Z384" s="73"/>
      <c r="AA384" s="75"/>
      <c r="AB384" s="72"/>
      <c r="AC384" s="73"/>
      <c r="AD384" s="73"/>
      <c r="AE384" s="74"/>
      <c r="AF384" s="73"/>
      <c r="AG384" s="75"/>
    </row>
    <row r="385" spans="2:33" ht="15.75" hidden="1" customHeight="1" x14ac:dyDescent="0.2">
      <c r="B385" s="61" t="str">
        <f t="shared" si="11"/>
        <v>PR14TMSWSWW_SC1</v>
      </c>
      <c r="C385" s="62" t="s">
        <v>706</v>
      </c>
      <c r="D385" s="63" t="s">
        <v>121</v>
      </c>
      <c r="E385" s="64"/>
      <c r="F385" s="65"/>
      <c r="G385" s="65"/>
      <c r="H385" s="65"/>
      <c r="I385" s="65"/>
      <c r="J385" s="65"/>
      <c r="K385" s="65"/>
      <c r="L385" s="65"/>
      <c r="M385" s="66">
        <f t="shared" si="12"/>
        <v>0</v>
      </c>
      <c r="N385" s="77" t="s">
        <v>787</v>
      </c>
      <c r="O385" s="70" t="s">
        <v>788</v>
      </c>
      <c r="P385" s="69" t="s">
        <v>47</v>
      </c>
      <c r="Q385" s="70"/>
      <c r="R385" s="69"/>
      <c r="S385" s="70" t="s">
        <v>35</v>
      </c>
      <c r="T385" s="70" t="s">
        <v>285</v>
      </c>
      <c r="U385" s="71">
        <v>1</v>
      </c>
      <c r="V385" s="72"/>
      <c r="W385" s="73"/>
      <c r="X385" s="73"/>
      <c r="Y385" s="74"/>
      <c r="Z385" s="73"/>
      <c r="AA385" s="75"/>
      <c r="AB385" s="72"/>
      <c r="AC385" s="73"/>
      <c r="AD385" s="73"/>
      <c r="AE385" s="74"/>
      <c r="AF385" s="73"/>
      <c r="AG385" s="75"/>
    </row>
    <row r="386" spans="2:33" ht="15.75" hidden="1" customHeight="1" x14ac:dyDescent="0.2">
      <c r="B386" s="61" t="str">
        <f t="shared" si="11"/>
        <v>PR14TMSWSWW_SC2</v>
      </c>
      <c r="C386" s="62" t="s">
        <v>706</v>
      </c>
      <c r="D386" s="63" t="s">
        <v>121</v>
      </c>
      <c r="E386" s="64"/>
      <c r="F386" s="65"/>
      <c r="G386" s="65"/>
      <c r="H386" s="65"/>
      <c r="I386" s="65"/>
      <c r="J386" s="65"/>
      <c r="K386" s="65"/>
      <c r="L386" s="65"/>
      <c r="M386" s="66">
        <f t="shared" si="12"/>
        <v>0</v>
      </c>
      <c r="N386" s="77" t="s">
        <v>789</v>
      </c>
      <c r="O386" s="70" t="s">
        <v>790</v>
      </c>
      <c r="P386" s="69" t="s">
        <v>33</v>
      </c>
      <c r="Q386" s="70" t="s">
        <v>34</v>
      </c>
      <c r="R386" s="69"/>
      <c r="S386" s="70" t="s">
        <v>35</v>
      </c>
      <c r="T386" s="70" t="s">
        <v>417</v>
      </c>
      <c r="U386" s="76">
        <v>0</v>
      </c>
      <c r="V386" s="72"/>
      <c r="W386" s="73"/>
      <c r="X386" s="73"/>
      <c r="Y386" s="74"/>
      <c r="Z386" s="73"/>
      <c r="AA386" s="75"/>
      <c r="AB386" s="72"/>
      <c r="AC386" s="73"/>
      <c r="AD386" s="73"/>
      <c r="AE386" s="74"/>
      <c r="AF386" s="73"/>
      <c r="AG386" s="75"/>
    </row>
    <row r="387" spans="2:33" ht="15.75" hidden="1" customHeight="1" x14ac:dyDescent="0.2">
      <c r="B387" s="61" t="str">
        <f t="shared" si="11"/>
        <v>PR14TMSWSWW_SC3</v>
      </c>
      <c r="C387" s="62" t="s">
        <v>706</v>
      </c>
      <c r="D387" s="63" t="s">
        <v>121</v>
      </c>
      <c r="E387" s="64"/>
      <c r="F387" s="65"/>
      <c r="G387" s="65"/>
      <c r="H387" s="65"/>
      <c r="I387" s="65"/>
      <c r="J387" s="65"/>
      <c r="K387" s="65"/>
      <c r="L387" s="65"/>
      <c r="M387" s="66">
        <f t="shared" si="12"/>
        <v>0</v>
      </c>
      <c r="N387" s="77" t="s">
        <v>791</v>
      </c>
      <c r="O387" s="70" t="s">
        <v>792</v>
      </c>
      <c r="P387" s="69" t="s">
        <v>39</v>
      </c>
      <c r="Q387" s="70" t="s">
        <v>34</v>
      </c>
      <c r="R387" s="69"/>
      <c r="S387" s="70" t="s">
        <v>51</v>
      </c>
      <c r="T387" s="70" t="s">
        <v>793</v>
      </c>
      <c r="U387" s="71">
        <v>2</v>
      </c>
      <c r="V387" s="72"/>
      <c r="W387" s="73"/>
      <c r="X387" s="73"/>
      <c r="Y387" s="74"/>
      <c r="Z387" s="73"/>
      <c r="AA387" s="75"/>
      <c r="AB387" s="72"/>
      <c r="AC387" s="73"/>
      <c r="AD387" s="73"/>
      <c r="AE387" s="74"/>
      <c r="AF387" s="73"/>
      <c r="AG387" s="75"/>
    </row>
    <row r="388" spans="2:33" ht="15.75" hidden="1" customHeight="1" x14ac:dyDescent="0.2">
      <c r="B388" s="61" t="str">
        <f t="shared" si="11"/>
        <v>PR14TMSWSWW_SC4</v>
      </c>
      <c r="C388" s="62" t="s">
        <v>706</v>
      </c>
      <c r="D388" s="63" t="s">
        <v>121</v>
      </c>
      <c r="E388" s="64"/>
      <c r="F388" s="65"/>
      <c r="G388" s="65"/>
      <c r="H388" s="65"/>
      <c r="I388" s="65"/>
      <c r="J388" s="65"/>
      <c r="K388" s="65"/>
      <c r="L388" s="65"/>
      <c r="M388" s="66">
        <f t="shared" si="12"/>
        <v>0</v>
      </c>
      <c r="N388" s="77" t="s">
        <v>794</v>
      </c>
      <c r="O388" s="70" t="s">
        <v>795</v>
      </c>
      <c r="P388" s="69" t="s">
        <v>47</v>
      </c>
      <c r="Q388" s="70"/>
      <c r="R388" s="69"/>
      <c r="S388" s="70" t="s">
        <v>35</v>
      </c>
      <c r="T388" s="70" t="s">
        <v>796</v>
      </c>
      <c r="U388" s="76">
        <v>0</v>
      </c>
      <c r="V388" s="72"/>
      <c r="W388" s="73"/>
      <c r="X388" s="73"/>
      <c r="Y388" s="74"/>
      <c r="Z388" s="73"/>
      <c r="AA388" s="75"/>
      <c r="AB388" s="72"/>
      <c r="AC388" s="73"/>
      <c r="AD388" s="73"/>
      <c r="AE388" s="74"/>
      <c r="AF388" s="73"/>
      <c r="AG388" s="75"/>
    </row>
    <row r="389" spans="2:33" ht="15.75" hidden="1" customHeight="1" x14ac:dyDescent="0.2">
      <c r="B389" s="61" t="str">
        <f t="shared" si="11"/>
        <v>PR14TMSWSWW_SC5</v>
      </c>
      <c r="C389" s="62" t="s">
        <v>706</v>
      </c>
      <c r="D389" s="63" t="s">
        <v>121</v>
      </c>
      <c r="E389" s="64"/>
      <c r="F389" s="65"/>
      <c r="G389" s="65"/>
      <c r="H389" s="65"/>
      <c r="I389" s="65"/>
      <c r="J389" s="65"/>
      <c r="K389" s="65"/>
      <c r="L389" s="65"/>
      <c r="M389" s="66">
        <f t="shared" si="12"/>
        <v>0</v>
      </c>
      <c r="N389" s="77" t="s">
        <v>797</v>
      </c>
      <c r="O389" s="70" t="s">
        <v>798</v>
      </c>
      <c r="P389" s="69" t="s">
        <v>47</v>
      </c>
      <c r="Q389" s="70"/>
      <c r="R389" s="69"/>
      <c r="S389" s="70" t="s">
        <v>51</v>
      </c>
      <c r="T389" s="70" t="s">
        <v>684</v>
      </c>
      <c r="U389" s="76">
        <v>0</v>
      </c>
      <c r="V389" s="72"/>
      <c r="W389" s="73"/>
      <c r="X389" s="73"/>
      <c r="Y389" s="74"/>
      <c r="Z389" s="73"/>
      <c r="AA389" s="75"/>
      <c r="AB389" s="72"/>
      <c r="AC389" s="73"/>
      <c r="AD389" s="73"/>
      <c r="AE389" s="74"/>
      <c r="AF389" s="73"/>
      <c r="AG389" s="75"/>
    </row>
    <row r="390" spans="2:33" ht="15.75" hidden="1" customHeight="1" x14ac:dyDescent="0.2">
      <c r="B390" s="61" t="str">
        <f t="shared" ref="B390:B453" si="13">CONCATENATE("PR14", C390, D390, "_", N390)</f>
        <v>PR14TMSWSWW_SC6</v>
      </c>
      <c r="C390" s="62" t="s">
        <v>706</v>
      </c>
      <c r="D390" s="63" t="s">
        <v>121</v>
      </c>
      <c r="E390" s="64"/>
      <c r="F390" s="65"/>
      <c r="G390" s="65"/>
      <c r="H390" s="65"/>
      <c r="I390" s="65"/>
      <c r="J390" s="65"/>
      <c r="K390" s="65"/>
      <c r="L390" s="65"/>
      <c r="M390" s="66">
        <f t="shared" si="12"/>
        <v>0</v>
      </c>
      <c r="N390" s="77" t="s">
        <v>799</v>
      </c>
      <c r="O390" s="70" t="s">
        <v>800</v>
      </c>
      <c r="P390" s="69" t="s">
        <v>47</v>
      </c>
      <c r="Q390" s="70"/>
      <c r="R390" s="69"/>
      <c r="S390" s="70" t="s">
        <v>35</v>
      </c>
      <c r="T390" s="70" t="s">
        <v>752</v>
      </c>
      <c r="U390" s="76">
        <v>0</v>
      </c>
      <c r="V390" s="72"/>
      <c r="W390" s="73"/>
      <c r="X390" s="73"/>
      <c r="Y390" s="74"/>
      <c r="Z390" s="73"/>
      <c r="AA390" s="75"/>
      <c r="AB390" s="72"/>
      <c r="AC390" s="73"/>
      <c r="AD390" s="73"/>
      <c r="AE390" s="74"/>
      <c r="AF390" s="73"/>
      <c r="AG390" s="75"/>
    </row>
    <row r="391" spans="2:33" ht="15.75" hidden="1" customHeight="1" x14ac:dyDescent="0.2">
      <c r="B391" s="61" t="str">
        <f t="shared" si="13"/>
        <v>PR14TMSWSWW_SC7</v>
      </c>
      <c r="C391" s="62" t="s">
        <v>706</v>
      </c>
      <c r="D391" s="63" t="s">
        <v>121</v>
      </c>
      <c r="E391" s="64"/>
      <c r="F391" s="65"/>
      <c r="G391" s="65"/>
      <c r="H391" s="65"/>
      <c r="I391" s="65"/>
      <c r="J391" s="65"/>
      <c r="K391" s="65"/>
      <c r="L391" s="65"/>
      <c r="M391" s="66">
        <f t="shared" ref="M391:M454" si="14">SUM(E391:L391)</f>
        <v>0</v>
      </c>
      <c r="N391" s="77" t="s">
        <v>801</v>
      </c>
      <c r="O391" s="70" t="s">
        <v>802</v>
      </c>
      <c r="P391" s="69" t="s">
        <v>33</v>
      </c>
      <c r="Q391" s="70" t="s">
        <v>34</v>
      </c>
      <c r="R391" s="69"/>
      <c r="S391" s="70" t="s">
        <v>35</v>
      </c>
      <c r="T391" s="70" t="s">
        <v>803</v>
      </c>
      <c r="U391" s="76">
        <v>0</v>
      </c>
      <c r="V391" s="72"/>
      <c r="W391" s="73"/>
      <c r="X391" s="73"/>
      <c r="Y391" s="74"/>
      <c r="Z391" s="73"/>
      <c r="AA391" s="75"/>
      <c r="AB391" s="72"/>
      <c r="AC391" s="73"/>
      <c r="AD391" s="73"/>
      <c r="AE391" s="74"/>
      <c r="AF391" s="73"/>
      <c r="AG391" s="75"/>
    </row>
    <row r="392" spans="2:33" ht="15.75" hidden="1" customHeight="1" x14ac:dyDescent="0.2">
      <c r="B392" s="61" t="str">
        <f t="shared" si="13"/>
        <v>PR14TMSWSWW_SC8</v>
      </c>
      <c r="C392" s="62" t="s">
        <v>706</v>
      </c>
      <c r="D392" s="63" t="s">
        <v>121</v>
      </c>
      <c r="E392" s="64"/>
      <c r="F392" s="65"/>
      <c r="G392" s="65"/>
      <c r="H392" s="65"/>
      <c r="I392" s="65"/>
      <c r="J392" s="65"/>
      <c r="K392" s="65"/>
      <c r="L392" s="65"/>
      <c r="M392" s="66">
        <f t="shared" si="14"/>
        <v>0</v>
      </c>
      <c r="N392" s="77" t="s">
        <v>804</v>
      </c>
      <c r="O392" s="70" t="s">
        <v>805</v>
      </c>
      <c r="P392" s="69" t="s">
        <v>39</v>
      </c>
      <c r="Q392" s="70" t="s">
        <v>176</v>
      </c>
      <c r="R392" s="69"/>
      <c r="S392" s="70" t="s">
        <v>51</v>
      </c>
      <c r="T392" s="70" t="s">
        <v>755</v>
      </c>
      <c r="U392" s="76">
        <v>0</v>
      </c>
      <c r="V392" s="72"/>
      <c r="W392" s="73"/>
      <c r="X392" s="73"/>
      <c r="Y392" s="74"/>
      <c r="Z392" s="73"/>
      <c r="AA392" s="75"/>
      <c r="AB392" s="72"/>
      <c r="AC392" s="73"/>
      <c r="AD392" s="73"/>
      <c r="AE392" s="74"/>
      <c r="AF392" s="73"/>
      <c r="AG392" s="75"/>
    </row>
    <row r="393" spans="2:33" ht="15.75" hidden="1" customHeight="1" x14ac:dyDescent="0.2">
      <c r="B393" s="61" t="str">
        <f t="shared" si="13"/>
        <v>PR14TMSWSWW_SC9</v>
      </c>
      <c r="C393" s="62" t="s">
        <v>706</v>
      </c>
      <c r="D393" s="63" t="s">
        <v>121</v>
      </c>
      <c r="E393" s="64"/>
      <c r="F393" s="65"/>
      <c r="G393" s="65"/>
      <c r="H393" s="65"/>
      <c r="I393" s="65"/>
      <c r="J393" s="65"/>
      <c r="K393" s="65"/>
      <c r="L393" s="65"/>
      <c r="M393" s="66">
        <f t="shared" si="14"/>
        <v>0</v>
      </c>
      <c r="N393" s="77" t="s">
        <v>806</v>
      </c>
      <c r="O393" s="70" t="s">
        <v>807</v>
      </c>
      <c r="P393" s="69" t="s">
        <v>33</v>
      </c>
      <c r="Q393" s="70" t="s">
        <v>176</v>
      </c>
      <c r="R393" s="69"/>
      <c r="S393" s="70" t="s">
        <v>35</v>
      </c>
      <c r="T393" s="70" t="s">
        <v>808</v>
      </c>
      <c r="U393" s="71">
        <v>1</v>
      </c>
      <c r="V393" s="72"/>
      <c r="W393" s="73"/>
      <c r="X393" s="73"/>
      <c r="Y393" s="74"/>
      <c r="Z393" s="73"/>
      <c r="AA393" s="75"/>
      <c r="AB393" s="72"/>
      <c r="AC393" s="73"/>
      <c r="AD393" s="73"/>
      <c r="AE393" s="74"/>
      <c r="AF393" s="73"/>
      <c r="AG393" s="75"/>
    </row>
    <row r="394" spans="2:33" ht="15.75" hidden="1" customHeight="1" x14ac:dyDescent="0.2">
      <c r="B394" s="61" t="str">
        <f t="shared" si="13"/>
        <v>PR14TMSWSWW_SD1</v>
      </c>
      <c r="C394" s="62" t="s">
        <v>706</v>
      </c>
      <c r="D394" s="63" t="s">
        <v>121</v>
      </c>
      <c r="E394" s="64"/>
      <c r="F394" s="65"/>
      <c r="G394" s="65"/>
      <c r="H394" s="65"/>
      <c r="I394" s="65"/>
      <c r="J394" s="65"/>
      <c r="K394" s="65"/>
      <c r="L394" s="65"/>
      <c r="M394" s="66">
        <f t="shared" si="14"/>
        <v>0</v>
      </c>
      <c r="N394" s="77" t="s">
        <v>809</v>
      </c>
      <c r="O394" s="70" t="s">
        <v>810</v>
      </c>
      <c r="P394" s="69" t="s">
        <v>47</v>
      </c>
      <c r="Q394" s="70"/>
      <c r="R394" s="69"/>
      <c r="S394" s="70" t="s">
        <v>35</v>
      </c>
      <c r="T394" s="70" t="s">
        <v>758</v>
      </c>
      <c r="U394" s="76">
        <v>0</v>
      </c>
      <c r="V394" s="72"/>
      <c r="W394" s="73"/>
      <c r="X394" s="73"/>
      <c r="Y394" s="74"/>
      <c r="Z394" s="73"/>
      <c r="AA394" s="75"/>
      <c r="AB394" s="72"/>
      <c r="AC394" s="73"/>
      <c r="AD394" s="73"/>
      <c r="AE394" s="74"/>
      <c r="AF394" s="73"/>
      <c r="AG394" s="75"/>
    </row>
    <row r="395" spans="2:33" ht="15.75" hidden="1" customHeight="1" x14ac:dyDescent="0.2">
      <c r="B395" s="61" t="str">
        <f t="shared" si="13"/>
        <v>PR14TMSTTT_T1A</v>
      </c>
      <c r="C395" s="62" t="s">
        <v>706</v>
      </c>
      <c r="D395" s="63" t="s">
        <v>811</v>
      </c>
      <c r="E395" s="64"/>
      <c r="F395" s="65"/>
      <c r="G395" s="65"/>
      <c r="H395" s="65"/>
      <c r="I395" s="65"/>
      <c r="J395" s="65"/>
      <c r="K395" s="65"/>
      <c r="L395" s="65"/>
      <c r="M395" s="66">
        <f t="shared" si="14"/>
        <v>0</v>
      </c>
      <c r="N395" s="77" t="s">
        <v>812</v>
      </c>
      <c r="O395" s="70" t="s">
        <v>813</v>
      </c>
      <c r="P395" s="69" t="s">
        <v>47</v>
      </c>
      <c r="Q395" s="70"/>
      <c r="R395" s="69"/>
      <c r="S395" s="70" t="s">
        <v>154</v>
      </c>
      <c r="T395" s="70" t="s">
        <v>814</v>
      </c>
      <c r="U395" s="71" t="s">
        <v>112</v>
      </c>
      <c r="V395" s="72"/>
      <c r="W395" s="73"/>
      <c r="X395" s="73"/>
      <c r="Y395" s="74"/>
      <c r="Z395" s="73"/>
      <c r="AA395" s="75"/>
      <c r="AB395" s="72"/>
      <c r="AC395" s="73"/>
      <c r="AD395" s="73"/>
      <c r="AE395" s="74"/>
      <c r="AF395" s="73"/>
      <c r="AG395" s="75"/>
    </row>
    <row r="396" spans="2:33" ht="15.75" hidden="1" customHeight="1" x14ac:dyDescent="0.2">
      <c r="B396" s="61" t="str">
        <f t="shared" si="13"/>
        <v>PR14TMSTTT_T1B</v>
      </c>
      <c r="C396" s="62" t="s">
        <v>706</v>
      </c>
      <c r="D396" s="63" t="s">
        <v>811</v>
      </c>
      <c r="E396" s="64"/>
      <c r="F396" s="65"/>
      <c r="G396" s="65"/>
      <c r="H396" s="65"/>
      <c r="I396" s="65"/>
      <c r="J396" s="65"/>
      <c r="K396" s="65"/>
      <c r="L396" s="65"/>
      <c r="M396" s="66">
        <f t="shared" si="14"/>
        <v>0</v>
      </c>
      <c r="N396" s="77" t="s">
        <v>815</v>
      </c>
      <c r="O396" s="70" t="s">
        <v>816</v>
      </c>
      <c r="P396" s="69" t="s">
        <v>47</v>
      </c>
      <c r="Q396" s="70"/>
      <c r="R396" s="69"/>
      <c r="S396" s="70" t="s">
        <v>154</v>
      </c>
      <c r="T396" s="70" t="s">
        <v>817</v>
      </c>
      <c r="U396" s="71" t="s">
        <v>112</v>
      </c>
      <c r="V396" s="72"/>
      <c r="W396" s="73"/>
      <c r="X396" s="73"/>
      <c r="Y396" s="74"/>
      <c r="Z396" s="73"/>
      <c r="AA396" s="75"/>
      <c r="AB396" s="72"/>
      <c r="AC396" s="73"/>
      <c r="AD396" s="73"/>
      <c r="AE396" s="74"/>
      <c r="AF396" s="73"/>
      <c r="AG396" s="75"/>
    </row>
    <row r="397" spans="2:33" ht="15.75" hidden="1" customHeight="1" x14ac:dyDescent="0.2">
      <c r="B397" s="61" t="str">
        <f t="shared" si="13"/>
        <v>PR14TMSTTT_T1C</v>
      </c>
      <c r="C397" s="62" t="s">
        <v>706</v>
      </c>
      <c r="D397" s="63" t="s">
        <v>811</v>
      </c>
      <c r="E397" s="64"/>
      <c r="F397" s="65"/>
      <c r="G397" s="65"/>
      <c r="H397" s="65"/>
      <c r="I397" s="65"/>
      <c r="J397" s="65"/>
      <c r="K397" s="65"/>
      <c r="L397" s="65"/>
      <c r="M397" s="66">
        <f t="shared" si="14"/>
        <v>0</v>
      </c>
      <c r="N397" s="77" t="s">
        <v>818</v>
      </c>
      <c r="O397" s="70" t="s">
        <v>819</v>
      </c>
      <c r="P397" s="69" t="s">
        <v>39</v>
      </c>
      <c r="Q397" s="70" t="s">
        <v>176</v>
      </c>
      <c r="R397" s="69"/>
      <c r="S397" s="70" t="s">
        <v>35</v>
      </c>
      <c r="T397" s="70" t="s">
        <v>820</v>
      </c>
      <c r="U397" s="76">
        <v>0</v>
      </c>
      <c r="V397" s="72"/>
      <c r="W397" s="73"/>
      <c r="X397" s="73"/>
      <c r="Y397" s="74"/>
      <c r="Z397" s="73"/>
      <c r="AA397" s="75"/>
      <c r="AB397" s="72"/>
      <c r="AC397" s="73"/>
      <c r="AD397" s="73"/>
      <c r="AE397" s="74"/>
      <c r="AF397" s="73"/>
      <c r="AG397" s="75"/>
    </row>
    <row r="398" spans="2:33" ht="15.75" hidden="1" customHeight="1" x14ac:dyDescent="0.2">
      <c r="B398" s="61" t="str">
        <f t="shared" si="13"/>
        <v>PR14TMSTTT_T2</v>
      </c>
      <c r="C398" s="62" t="s">
        <v>706</v>
      </c>
      <c r="D398" s="63" t="s">
        <v>811</v>
      </c>
      <c r="E398" s="64"/>
      <c r="F398" s="65"/>
      <c r="G398" s="65"/>
      <c r="H398" s="65"/>
      <c r="I398" s="65"/>
      <c r="J398" s="65"/>
      <c r="K398" s="65"/>
      <c r="L398" s="65"/>
      <c r="M398" s="66">
        <f t="shared" si="14"/>
        <v>0</v>
      </c>
      <c r="N398" s="77" t="s">
        <v>821</v>
      </c>
      <c r="O398" s="70" t="s">
        <v>822</v>
      </c>
      <c r="P398" s="69" t="s">
        <v>47</v>
      </c>
      <c r="Q398" s="70"/>
      <c r="R398" s="69"/>
      <c r="S398" s="70" t="s">
        <v>154</v>
      </c>
      <c r="T398" s="70" t="s">
        <v>823</v>
      </c>
      <c r="U398" s="71" t="s">
        <v>112</v>
      </c>
      <c r="V398" s="72"/>
      <c r="W398" s="73"/>
      <c r="X398" s="73"/>
      <c r="Y398" s="74"/>
      <c r="Z398" s="73"/>
      <c r="AA398" s="75"/>
      <c r="AB398" s="72"/>
      <c r="AC398" s="73"/>
      <c r="AD398" s="73"/>
      <c r="AE398" s="74"/>
      <c r="AF398" s="73"/>
      <c r="AG398" s="75"/>
    </row>
    <row r="399" spans="2:33" ht="15.75" hidden="1" customHeight="1" x14ac:dyDescent="0.2">
      <c r="B399" s="61" t="str">
        <f t="shared" si="13"/>
        <v>PR14TMSTTT_T3</v>
      </c>
      <c r="C399" s="62" t="s">
        <v>706</v>
      </c>
      <c r="D399" s="63" t="s">
        <v>811</v>
      </c>
      <c r="E399" s="64"/>
      <c r="F399" s="65"/>
      <c r="G399" s="65"/>
      <c r="H399" s="65"/>
      <c r="I399" s="65"/>
      <c r="J399" s="65"/>
      <c r="K399" s="65"/>
      <c r="L399" s="65"/>
      <c r="M399" s="66">
        <f t="shared" si="14"/>
        <v>0</v>
      </c>
      <c r="N399" s="77" t="s">
        <v>824</v>
      </c>
      <c r="O399" s="70" t="s">
        <v>825</v>
      </c>
      <c r="P399" s="69" t="s">
        <v>47</v>
      </c>
      <c r="Q399" s="70"/>
      <c r="R399" s="69"/>
      <c r="S399" s="70" t="s">
        <v>154</v>
      </c>
      <c r="T399" s="70" t="s">
        <v>826</v>
      </c>
      <c r="U399" s="71" t="s">
        <v>112</v>
      </c>
      <c r="V399" s="72"/>
      <c r="W399" s="73"/>
      <c r="X399" s="73"/>
      <c r="Y399" s="74"/>
      <c r="Z399" s="73"/>
      <c r="AA399" s="75"/>
      <c r="AB399" s="72"/>
      <c r="AC399" s="73"/>
      <c r="AD399" s="73"/>
      <c r="AE399" s="74"/>
      <c r="AF399" s="73"/>
      <c r="AG399" s="75"/>
    </row>
    <row r="400" spans="2:33" ht="15.75" hidden="1" customHeight="1" x14ac:dyDescent="0.2">
      <c r="B400" s="61" t="str">
        <f t="shared" si="13"/>
        <v>PR14TMSHHR_RA1</v>
      </c>
      <c r="C400" s="62" t="s">
        <v>706</v>
      </c>
      <c r="D400" s="63" t="s">
        <v>67</v>
      </c>
      <c r="E400" s="64"/>
      <c r="F400" s="65"/>
      <c r="G400" s="65"/>
      <c r="H400" s="65"/>
      <c r="I400" s="65"/>
      <c r="J400" s="65"/>
      <c r="K400" s="65"/>
      <c r="L400" s="65"/>
      <c r="M400" s="66">
        <f t="shared" si="14"/>
        <v>0</v>
      </c>
      <c r="N400" s="77" t="s">
        <v>827</v>
      </c>
      <c r="O400" s="70" t="s">
        <v>828</v>
      </c>
      <c r="P400" s="69" t="s">
        <v>47</v>
      </c>
      <c r="Q400" s="70"/>
      <c r="R400" s="69"/>
      <c r="S400" s="70" t="s">
        <v>35</v>
      </c>
      <c r="T400" s="70" t="s">
        <v>712</v>
      </c>
      <c r="U400" s="76">
        <v>0</v>
      </c>
      <c r="V400" s="72"/>
      <c r="W400" s="73"/>
      <c r="X400" s="73"/>
      <c r="Y400" s="74"/>
      <c r="Z400" s="73"/>
      <c r="AA400" s="75"/>
      <c r="AB400" s="72"/>
      <c r="AC400" s="73"/>
      <c r="AD400" s="73"/>
      <c r="AE400" s="74"/>
      <c r="AF400" s="73"/>
      <c r="AG400" s="75"/>
    </row>
    <row r="401" spans="2:33" ht="15.75" hidden="1" customHeight="1" x14ac:dyDescent="0.2">
      <c r="B401" s="61" t="str">
        <f t="shared" si="13"/>
        <v>PR14TMSHHR_RA2</v>
      </c>
      <c r="C401" s="62" t="s">
        <v>706</v>
      </c>
      <c r="D401" s="63" t="s">
        <v>67</v>
      </c>
      <c r="E401" s="64"/>
      <c r="F401" s="65"/>
      <c r="G401" s="65"/>
      <c r="H401" s="65"/>
      <c r="I401" s="65"/>
      <c r="J401" s="65"/>
      <c r="K401" s="65"/>
      <c r="L401" s="65"/>
      <c r="M401" s="66">
        <f t="shared" si="14"/>
        <v>0</v>
      </c>
      <c r="N401" s="77" t="s">
        <v>829</v>
      </c>
      <c r="O401" s="70" t="s">
        <v>830</v>
      </c>
      <c r="P401" s="69" t="s">
        <v>47</v>
      </c>
      <c r="Q401" s="70"/>
      <c r="R401" s="69"/>
      <c r="S401" s="70" t="s">
        <v>51</v>
      </c>
      <c r="T401" s="70" t="s">
        <v>709</v>
      </c>
      <c r="U401" s="76">
        <v>0</v>
      </c>
      <c r="V401" s="72"/>
      <c r="W401" s="73"/>
      <c r="X401" s="73"/>
      <c r="Y401" s="74"/>
      <c r="Z401" s="73"/>
      <c r="AA401" s="75"/>
      <c r="AB401" s="72"/>
      <c r="AC401" s="73"/>
      <c r="AD401" s="73"/>
      <c r="AE401" s="74"/>
      <c r="AF401" s="73"/>
      <c r="AG401" s="75"/>
    </row>
    <row r="402" spans="2:33" ht="15.75" hidden="1" customHeight="1" x14ac:dyDescent="0.2">
      <c r="B402" s="61" t="str">
        <f t="shared" si="13"/>
        <v>PR14TMSHHR_RA3</v>
      </c>
      <c r="C402" s="62" t="s">
        <v>706</v>
      </c>
      <c r="D402" s="63" t="s">
        <v>67</v>
      </c>
      <c r="E402" s="64"/>
      <c r="F402" s="65"/>
      <c r="G402" s="65"/>
      <c r="H402" s="65"/>
      <c r="I402" s="65"/>
      <c r="J402" s="65"/>
      <c r="K402" s="65"/>
      <c r="L402" s="65"/>
      <c r="M402" s="66">
        <f t="shared" si="14"/>
        <v>0</v>
      </c>
      <c r="N402" s="77" t="s">
        <v>831</v>
      </c>
      <c r="O402" s="70" t="s">
        <v>832</v>
      </c>
      <c r="P402" s="69" t="s">
        <v>47</v>
      </c>
      <c r="Q402" s="70"/>
      <c r="R402" s="69"/>
      <c r="S402" s="70" t="s">
        <v>70</v>
      </c>
      <c r="T402" s="70" t="s">
        <v>715</v>
      </c>
      <c r="U402" s="71">
        <v>2</v>
      </c>
      <c r="V402" s="72"/>
      <c r="W402" s="73"/>
      <c r="X402" s="73"/>
      <c r="Y402" s="74"/>
      <c r="Z402" s="73"/>
      <c r="AA402" s="75"/>
      <c r="AB402" s="72"/>
      <c r="AC402" s="73"/>
      <c r="AD402" s="73"/>
      <c r="AE402" s="74"/>
      <c r="AF402" s="73"/>
      <c r="AG402" s="75"/>
    </row>
    <row r="403" spans="2:33" ht="15.75" hidden="1" customHeight="1" x14ac:dyDescent="0.2">
      <c r="B403" s="61" t="str">
        <f t="shared" si="13"/>
        <v>PR14TMSHHR_RA4</v>
      </c>
      <c r="C403" s="62" t="s">
        <v>706</v>
      </c>
      <c r="D403" s="63" t="s">
        <v>67</v>
      </c>
      <c r="E403" s="64"/>
      <c r="F403" s="65"/>
      <c r="G403" s="65"/>
      <c r="H403" s="65"/>
      <c r="I403" s="65"/>
      <c r="J403" s="65"/>
      <c r="K403" s="65"/>
      <c r="L403" s="65"/>
      <c r="M403" s="66">
        <f t="shared" si="14"/>
        <v>0</v>
      </c>
      <c r="N403" s="77" t="s">
        <v>833</v>
      </c>
      <c r="O403" s="70" t="s">
        <v>834</v>
      </c>
      <c r="P403" s="69" t="s">
        <v>47</v>
      </c>
      <c r="Q403" s="70"/>
      <c r="R403" s="69"/>
      <c r="S403" s="70" t="s">
        <v>70</v>
      </c>
      <c r="T403" s="70" t="s">
        <v>715</v>
      </c>
      <c r="U403" s="71">
        <v>2</v>
      </c>
      <c r="V403" s="72"/>
      <c r="W403" s="73"/>
      <c r="X403" s="73"/>
      <c r="Y403" s="74"/>
      <c r="Z403" s="73"/>
      <c r="AA403" s="75"/>
      <c r="AB403" s="72"/>
      <c r="AC403" s="73"/>
      <c r="AD403" s="73"/>
      <c r="AE403" s="74"/>
      <c r="AF403" s="73"/>
      <c r="AG403" s="75"/>
    </row>
    <row r="404" spans="2:33" ht="15.75" hidden="1" customHeight="1" x14ac:dyDescent="0.2">
      <c r="B404" s="61" t="str">
        <f t="shared" si="13"/>
        <v>PR14TMSHHR_RA5</v>
      </c>
      <c r="C404" s="62" t="s">
        <v>706</v>
      </c>
      <c r="D404" s="63" t="s">
        <v>67</v>
      </c>
      <c r="E404" s="64"/>
      <c r="F404" s="65"/>
      <c r="G404" s="65"/>
      <c r="H404" s="65"/>
      <c r="I404" s="65"/>
      <c r="J404" s="65"/>
      <c r="K404" s="65"/>
      <c r="L404" s="65"/>
      <c r="M404" s="66">
        <f t="shared" si="14"/>
        <v>0</v>
      </c>
      <c r="N404" s="77" t="s">
        <v>835</v>
      </c>
      <c r="O404" s="70" t="s">
        <v>836</v>
      </c>
      <c r="P404" s="69" t="s">
        <v>47</v>
      </c>
      <c r="Q404" s="70"/>
      <c r="R404" s="69"/>
      <c r="S404" s="70" t="s">
        <v>51</v>
      </c>
      <c r="T404" s="70" t="s">
        <v>837</v>
      </c>
      <c r="U404" s="76">
        <v>0</v>
      </c>
      <c r="V404" s="72"/>
      <c r="W404" s="73"/>
      <c r="X404" s="73"/>
      <c r="Y404" s="74"/>
      <c r="Z404" s="73"/>
      <c r="AA404" s="75"/>
      <c r="AB404" s="72"/>
      <c r="AC404" s="73"/>
      <c r="AD404" s="73"/>
      <c r="AE404" s="74"/>
      <c r="AF404" s="73"/>
      <c r="AG404" s="75"/>
    </row>
    <row r="405" spans="2:33" ht="15.75" hidden="1" customHeight="1" x14ac:dyDescent="0.2">
      <c r="B405" s="61" t="str">
        <f t="shared" si="13"/>
        <v>PR14TMSHHR_RA6</v>
      </c>
      <c r="C405" s="62" t="s">
        <v>706</v>
      </c>
      <c r="D405" s="63" t="s">
        <v>67</v>
      </c>
      <c r="E405" s="64"/>
      <c r="F405" s="65"/>
      <c r="G405" s="65"/>
      <c r="H405" s="65"/>
      <c r="I405" s="65"/>
      <c r="J405" s="65"/>
      <c r="K405" s="65"/>
      <c r="L405" s="65"/>
      <c r="M405" s="66">
        <f t="shared" si="14"/>
        <v>0</v>
      </c>
      <c r="N405" s="77" t="s">
        <v>838</v>
      </c>
      <c r="O405" s="70" t="s">
        <v>839</v>
      </c>
      <c r="P405" s="69" t="s">
        <v>33</v>
      </c>
      <c r="Q405" s="70" t="s">
        <v>34</v>
      </c>
      <c r="R405" s="69"/>
      <c r="S405" s="70" t="s">
        <v>70</v>
      </c>
      <c r="T405" s="70" t="s">
        <v>71</v>
      </c>
      <c r="U405" s="71">
        <v>1</v>
      </c>
      <c r="V405" s="72"/>
      <c r="W405" s="73"/>
      <c r="X405" s="73"/>
      <c r="Y405" s="74"/>
      <c r="Z405" s="73"/>
      <c r="AA405" s="75"/>
      <c r="AB405" s="72"/>
      <c r="AC405" s="73"/>
      <c r="AD405" s="73"/>
      <c r="AE405" s="74"/>
      <c r="AF405" s="73"/>
      <c r="AG405" s="75"/>
    </row>
    <row r="406" spans="2:33" ht="15.75" hidden="1" customHeight="1" x14ac:dyDescent="0.2">
      <c r="B406" s="61" t="str">
        <f t="shared" si="13"/>
        <v>PR14TMSHHR_RB1</v>
      </c>
      <c r="C406" s="62" t="s">
        <v>706</v>
      </c>
      <c r="D406" s="63" t="s">
        <v>67</v>
      </c>
      <c r="E406" s="64"/>
      <c r="F406" s="65"/>
      <c r="G406" s="65"/>
      <c r="H406" s="65"/>
      <c r="I406" s="65"/>
      <c r="J406" s="65"/>
      <c r="K406" s="65"/>
      <c r="L406" s="65"/>
      <c r="M406" s="66">
        <f t="shared" si="14"/>
        <v>0</v>
      </c>
      <c r="N406" s="77" t="s">
        <v>840</v>
      </c>
      <c r="O406" s="70" t="s">
        <v>841</v>
      </c>
      <c r="P406" s="69" t="s">
        <v>39</v>
      </c>
      <c r="Q406" s="70" t="s">
        <v>34</v>
      </c>
      <c r="R406" s="69"/>
      <c r="S406" s="70" t="s">
        <v>154</v>
      </c>
      <c r="T406" s="70" t="s">
        <v>842</v>
      </c>
      <c r="U406" s="71" t="s">
        <v>112</v>
      </c>
      <c r="V406" s="90"/>
      <c r="W406" s="73"/>
      <c r="X406" s="73"/>
      <c r="Y406" s="74"/>
      <c r="Z406" s="73"/>
      <c r="AA406" s="75"/>
      <c r="AB406" s="90"/>
      <c r="AC406" s="73"/>
      <c r="AD406" s="73"/>
      <c r="AE406" s="74"/>
      <c r="AF406" s="73"/>
      <c r="AG406" s="75"/>
    </row>
    <row r="407" spans="2:33" ht="15.75" hidden="1" customHeight="1" x14ac:dyDescent="0.2">
      <c r="B407" s="61" t="str">
        <f t="shared" si="13"/>
        <v>PR14TMSHHR_RC1</v>
      </c>
      <c r="C407" s="62" t="s">
        <v>706</v>
      </c>
      <c r="D407" s="63" t="s">
        <v>67</v>
      </c>
      <c r="E407" s="64"/>
      <c r="F407" s="65"/>
      <c r="G407" s="65"/>
      <c r="H407" s="65"/>
      <c r="I407" s="65"/>
      <c r="J407" s="65"/>
      <c r="K407" s="65"/>
      <c r="L407" s="65"/>
      <c r="M407" s="66">
        <f t="shared" si="14"/>
        <v>0</v>
      </c>
      <c r="N407" s="77" t="s">
        <v>843</v>
      </c>
      <c r="O407" s="70" t="s">
        <v>844</v>
      </c>
      <c r="P407" s="69" t="s">
        <v>47</v>
      </c>
      <c r="Q407" s="70"/>
      <c r="R407" s="69"/>
      <c r="S407" s="70" t="s">
        <v>51</v>
      </c>
      <c r="T407" s="70" t="s">
        <v>845</v>
      </c>
      <c r="U407" s="76">
        <v>0</v>
      </c>
      <c r="V407" s="72"/>
      <c r="W407" s="73"/>
      <c r="X407" s="73"/>
      <c r="Y407" s="74"/>
      <c r="Z407" s="73"/>
      <c r="AA407" s="75"/>
      <c r="AB407" s="72"/>
      <c r="AC407" s="73"/>
      <c r="AD407" s="73"/>
      <c r="AE407" s="74"/>
      <c r="AF407" s="73"/>
      <c r="AG407" s="75"/>
    </row>
    <row r="408" spans="2:33" ht="15.75" hidden="1" customHeight="1" x14ac:dyDescent="0.2">
      <c r="B408" s="61" t="str">
        <f t="shared" si="13"/>
        <v>PR14TMSHHR_RC2</v>
      </c>
      <c r="C408" s="62" t="s">
        <v>706</v>
      </c>
      <c r="D408" s="63" t="s">
        <v>67</v>
      </c>
      <c r="E408" s="64"/>
      <c r="F408" s="65"/>
      <c r="G408" s="65"/>
      <c r="H408" s="65"/>
      <c r="I408" s="65"/>
      <c r="J408" s="65"/>
      <c r="K408" s="65"/>
      <c r="L408" s="65"/>
      <c r="M408" s="66">
        <f t="shared" si="14"/>
        <v>0</v>
      </c>
      <c r="N408" s="77" t="s">
        <v>846</v>
      </c>
      <c r="O408" s="70" t="s">
        <v>847</v>
      </c>
      <c r="P408" s="69" t="s">
        <v>47</v>
      </c>
      <c r="Q408" s="70"/>
      <c r="R408" s="69"/>
      <c r="S408" s="70" t="s">
        <v>51</v>
      </c>
      <c r="T408" s="70" t="s">
        <v>848</v>
      </c>
      <c r="U408" s="71">
        <v>1</v>
      </c>
      <c r="V408" s="72"/>
      <c r="W408" s="73"/>
      <c r="X408" s="73"/>
      <c r="Y408" s="74"/>
      <c r="Z408" s="73"/>
      <c r="AA408" s="75"/>
      <c r="AB408" s="72"/>
      <c r="AC408" s="73"/>
      <c r="AD408" s="73"/>
      <c r="AE408" s="74"/>
      <c r="AF408" s="73"/>
      <c r="AG408" s="75"/>
    </row>
    <row r="409" spans="2:33" ht="15.75" hidden="1" customHeight="1" x14ac:dyDescent="0.2">
      <c r="B409" s="61" t="str">
        <f t="shared" si="13"/>
        <v>PR14UUWSW_A1</v>
      </c>
      <c r="C409" s="62" t="s">
        <v>849</v>
      </c>
      <c r="D409" s="63" t="s">
        <v>30</v>
      </c>
      <c r="E409" s="64"/>
      <c r="F409" s="65"/>
      <c r="G409" s="65"/>
      <c r="H409" s="65"/>
      <c r="I409" s="65"/>
      <c r="J409" s="65"/>
      <c r="K409" s="65"/>
      <c r="L409" s="65"/>
      <c r="M409" s="66">
        <f t="shared" si="14"/>
        <v>0</v>
      </c>
      <c r="N409" s="77" t="s">
        <v>172</v>
      </c>
      <c r="O409" s="70" t="s">
        <v>850</v>
      </c>
      <c r="P409" s="69" t="s">
        <v>47</v>
      </c>
      <c r="Q409" s="70"/>
      <c r="R409" s="69"/>
      <c r="S409" s="70" t="s">
        <v>70</v>
      </c>
      <c r="T409" s="70" t="s">
        <v>851</v>
      </c>
      <c r="U409" s="71">
        <v>1</v>
      </c>
      <c r="V409" s="72"/>
      <c r="W409" s="73"/>
      <c r="X409" s="73"/>
      <c r="Y409" s="74"/>
      <c r="Z409" s="73"/>
      <c r="AA409" s="75"/>
      <c r="AB409" s="72"/>
      <c r="AC409" s="73"/>
      <c r="AD409" s="73"/>
      <c r="AE409" s="74"/>
      <c r="AF409" s="73"/>
      <c r="AG409" s="75"/>
    </row>
    <row r="410" spans="2:33" ht="15.75" hidden="1" customHeight="1" x14ac:dyDescent="0.2">
      <c r="B410" s="61" t="str">
        <f t="shared" si="13"/>
        <v>PR14UUWSW_A2</v>
      </c>
      <c r="C410" s="62" t="s">
        <v>849</v>
      </c>
      <c r="D410" s="63" t="s">
        <v>30</v>
      </c>
      <c r="E410" s="64"/>
      <c r="F410" s="65"/>
      <c r="G410" s="65"/>
      <c r="H410" s="65"/>
      <c r="I410" s="65"/>
      <c r="J410" s="65"/>
      <c r="K410" s="65"/>
      <c r="L410" s="65"/>
      <c r="M410" s="66">
        <f t="shared" si="14"/>
        <v>0</v>
      </c>
      <c r="N410" s="77" t="s">
        <v>174</v>
      </c>
      <c r="O410" s="70" t="s">
        <v>852</v>
      </c>
      <c r="P410" s="69" t="s">
        <v>39</v>
      </c>
      <c r="Q410" s="70" t="s">
        <v>853</v>
      </c>
      <c r="R410" s="69"/>
      <c r="S410" s="70" t="s">
        <v>35</v>
      </c>
      <c r="T410" s="70" t="s">
        <v>854</v>
      </c>
      <c r="U410" s="76">
        <v>0</v>
      </c>
      <c r="V410" s="72"/>
      <c r="W410" s="73"/>
      <c r="X410" s="73"/>
      <c r="Y410" s="74"/>
      <c r="Z410" s="73"/>
      <c r="AA410" s="75"/>
      <c r="AB410" s="72"/>
      <c r="AC410" s="73"/>
      <c r="AD410" s="73"/>
      <c r="AE410" s="74"/>
      <c r="AF410" s="73"/>
      <c r="AG410" s="75"/>
    </row>
    <row r="411" spans="2:33" ht="15.75" hidden="1" customHeight="1" x14ac:dyDescent="0.2">
      <c r="B411" s="61" t="str">
        <f t="shared" si="13"/>
        <v>PR14UUWSW_A3</v>
      </c>
      <c r="C411" s="62" t="s">
        <v>849</v>
      </c>
      <c r="D411" s="63" t="s">
        <v>30</v>
      </c>
      <c r="E411" s="64"/>
      <c r="F411" s="65"/>
      <c r="G411" s="65"/>
      <c r="H411" s="65"/>
      <c r="I411" s="65"/>
      <c r="J411" s="65"/>
      <c r="K411" s="65"/>
      <c r="L411" s="65"/>
      <c r="M411" s="66">
        <f t="shared" si="14"/>
        <v>0</v>
      </c>
      <c r="N411" s="77" t="s">
        <v>178</v>
      </c>
      <c r="O411" s="70" t="s">
        <v>855</v>
      </c>
      <c r="P411" s="69" t="s">
        <v>33</v>
      </c>
      <c r="Q411" s="70" t="s">
        <v>853</v>
      </c>
      <c r="R411" s="69"/>
      <c r="S411" s="70" t="s">
        <v>70</v>
      </c>
      <c r="T411" s="70" t="s">
        <v>856</v>
      </c>
      <c r="U411" s="71">
        <v>3</v>
      </c>
      <c r="V411" s="72"/>
      <c r="W411" s="73"/>
      <c r="X411" s="73"/>
      <c r="Y411" s="74"/>
      <c r="Z411" s="73"/>
      <c r="AA411" s="75"/>
      <c r="AB411" s="72"/>
      <c r="AC411" s="73"/>
      <c r="AD411" s="73"/>
      <c r="AE411" s="74"/>
      <c r="AF411" s="73"/>
      <c r="AG411" s="75"/>
    </row>
    <row r="412" spans="2:33" ht="15.75" hidden="1" customHeight="1" x14ac:dyDescent="0.2">
      <c r="B412" s="61" t="str">
        <f t="shared" si="13"/>
        <v>PR14UUWSW_B1</v>
      </c>
      <c r="C412" s="62" t="s">
        <v>849</v>
      </c>
      <c r="D412" s="63" t="s">
        <v>30</v>
      </c>
      <c r="E412" s="64"/>
      <c r="F412" s="65"/>
      <c r="G412" s="65"/>
      <c r="H412" s="65"/>
      <c r="I412" s="65"/>
      <c r="J412" s="65"/>
      <c r="K412" s="65"/>
      <c r="L412" s="65"/>
      <c r="M412" s="66">
        <f t="shared" si="14"/>
        <v>0</v>
      </c>
      <c r="N412" s="77" t="s">
        <v>180</v>
      </c>
      <c r="O412" s="70" t="s">
        <v>857</v>
      </c>
      <c r="P412" s="69" t="s">
        <v>33</v>
      </c>
      <c r="Q412" s="70" t="s">
        <v>853</v>
      </c>
      <c r="R412" s="69"/>
      <c r="S412" s="70" t="s">
        <v>76</v>
      </c>
      <c r="T412" s="70" t="s">
        <v>858</v>
      </c>
      <c r="U412" s="71" t="s">
        <v>270</v>
      </c>
      <c r="V412" s="72"/>
      <c r="W412" s="73"/>
      <c r="X412" s="73"/>
      <c r="Y412" s="74"/>
      <c r="Z412" s="73"/>
      <c r="AA412" s="75"/>
      <c r="AB412" s="72"/>
      <c r="AC412" s="73"/>
      <c r="AD412" s="73"/>
      <c r="AE412" s="74"/>
      <c r="AF412" s="73"/>
      <c r="AG412" s="75"/>
    </row>
    <row r="413" spans="2:33" ht="15.75" hidden="1" customHeight="1" x14ac:dyDescent="0.2">
      <c r="B413" s="61" t="str">
        <f t="shared" si="13"/>
        <v>PR14UUWSW_B2</v>
      </c>
      <c r="C413" s="62" t="s">
        <v>849</v>
      </c>
      <c r="D413" s="63" t="s">
        <v>30</v>
      </c>
      <c r="E413" s="64"/>
      <c r="F413" s="65"/>
      <c r="G413" s="65"/>
      <c r="H413" s="65"/>
      <c r="I413" s="65"/>
      <c r="J413" s="65"/>
      <c r="K413" s="65"/>
      <c r="L413" s="65"/>
      <c r="M413" s="66">
        <f t="shared" si="14"/>
        <v>0</v>
      </c>
      <c r="N413" s="77" t="s">
        <v>237</v>
      </c>
      <c r="O413" s="70" t="s">
        <v>859</v>
      </c>
      <c r="P413" s="69" t="s">
        <v>33</v>
      </c>
      <c r="Q413" s="70" t="s">
        <v>853</v>
      </c>
      <c r="R413" s="69"/>
      <c r="S413" s="70" t="s">
        <v>70</v>
      </c>
      <c r="T413" s="70" t="s">
        <v>860</v>
      </c>
      <c r="U413" s="71">
        <v>3</v>
      </c>
      <c r="V413" s="72"/>
      <c r="W413" s="73"/>
      <c r="X413" s="73"/>
      <c r="Y413" s="74"/>
      <c r="Z413" s="73"/>
      <c r="AA413" s="75"/>
      <c r="AB413" s="72"/>
      <c r="AC413" s="73"/>
      <c r="AD413" s="73"/>
      <c r="AE413" s="74"/>
      <c r="AF413" s="73"/>
      <c r="AG413" s="75"/>
    </row>
    <row r="414" spans="2:33" ht="15.75" hidden="1" customHeight="1" x14ac:dyDescent="0.2">
      <c r="B414" s="61" t="str">
        <f t="shared" si="13"/>
        <v>PR14UUWSW_B3</v>
      </c>
      <c r="C414" s="62" t="s">
        <v>849</v>
      </c>
      <c r="D414" s="63" t="s">
        <v>30</v>
      </c>
      <c r="E414" s="64"/>
      <c r="F414" s="65"/>
      <c r="G414" s="65"/>
      <c r="H414" s="65"/>
      <c r="I414" s="65"/>
      <c r="J414" s="65"/>
      <c r="K414" s="65"/>
      <c r="L414" s="65"/>
      <c r="M414" s="66">
        <f t="shared" si="14"/>
        <v>0</v>
      </c>
      <c r="N414" s="77" t="s">
        <v>240</v>
      </c>
      <c r="O414" s="70" t="s">
        <v>861</v>
      </c>
      <c r="P414" s="69" t="s">
        <v>39</v>
      </c>
      <c r="Q414" s="70" t="s">
        <v>853</v>
      </c>
      <c r="R414" s="69"/>
      <c r="S414" s="70" t="s">
        <v>70</v>
      </c>
      <c r="T414" s="70" t="s">
        <v>88</v>
      </c>
      <c r="U414" s="71">
        <v>3</v>
      </c>
      <c r="V414" s="72"/>
      <c r="W414" s="73"/>
      <c r="X414" s="73"/>
      <c r="Y414" s="74"/>
      <c r="Z414" s="73"/>
      <c r="AA414" s="75"/>
      <c r="AB414" s="72"/>
      <c r="AC414" s="73"/>
      <c r="AD414" s="73"/>
      <c r="AE414" s="74"/>
      <c r="AF414" s="73"/>
      <c r="AG414" s="75"/>
    </row>
    <row r="415" spans="2:33" ht="15.75" hidden="1" customHeight="1" x14ac:dyDescent="0.2">
      <c r="B415" s="61" t="str">
        <f t="shared" si="13"/>
        <v>PR14UUWSW_B4</v>
      </c>
      <c r="C415" s="62" t="s">
        <v>849</v>
      </c>
      <c r="D415" s="63" t="s">
        <v>30</v>
      </c>
      <c r="E415" s="64"/>
      <c r="F415" s="65"/>
      <c r="G415" s="65"/>
      <c r="H415" s="65"/>
      <c r="I415" s="65"/>
      <c r="J415" s="65"/>
      <c r="K415" s="65"/>
      <c r="L415" s="65"/>
      <c r="M415" s="66">
        <f t="shared" si="14"/>
        <v>0</v>
      </c>
      <c r="N415" s="77" t="s">
        <v>242</v>
      </c>
      <c r="O415" s="70" t="s">
        <v>862</v>
      </c>
      <c r="P415" s="69" t="s">
        <v>33</v>
      </c>
      <c r="Q415" s="70" t="s">
        <v>853</v>
      </c>
      <c r="R415" s="69"/>
      <c r="S415" s="70" t="s">
        <v>35</v>
      </c>
      <c r="T415" s="70" t="s">
        <v>863</v>
      </c>
      <c r="U415" s="71">
        <v>2</v>
      </c>
      <c r="V415" s="72"/>
      <c r="W415" s="73"/>
      <c r="X415" s="73"/>
      <c r="Y415" s="74"/>
      <c r="Z415" s="73"/>
      <c r="AA415" s="75"/>
      <c r="AB415" s="72"/>
      <c r="AC415" s="73"/>
      <c r="AD415" s="73"/>
      <c r="AE415" s="74"/>
      <c r="AF415" s="73"/>
      <c r="AG415" s="75"/>
    </row>
    <row r="416" spans="2:33" ht="15.75" hidden="1" customHeight="1" x14ac:dyDescent="0.2">
      <c r="B416" s="61" t="str">
        <f t="shared" si="13"/>
        <v>PR14UUWSW_B5</v>
      </c>
      <c r="C416" s="62" t="s">
        <v>849</v>
      </c>
      <c r="D416" s="63" t="s">
        <v>30</v>
      </c>
      <c r="E416" s="64"/>
      <c r="F416" s="65"/>
      <c r="G416" s="65"/>
      <c r="H416" s="65"/>
      <c r="I416" s="65"/>
      <c r="J416" s="65"/>
      <c r="K416" s="65"/>
      <c r="L416" s="65"/>
      <c r="M416" s="66">
        <f t="shared" si="14"/>
        <v>0</v>
      </c>
      <c r="N416" s="77" t="s">
        <v>374</v>
      </c>
      <c r="O416" s="70" t="s">
        <v>864</v>
      </c>
      <c r="P416" s="69" t="s">
        <v>39</v>
      </c>
      <c r="Q416" s="70" t="s">
        <v>853</v>
      </c>
      <c r="R416" s="69"/>
      <c r="S416" s="70" t="s">
        <v>35</v>
      </c>
      <c r="T416" s="70" t="s">
        <v>865</v>
      </c>
      <c r="U416" s="71">
        <v>2</v>
      </c>
      <c r="V416" s="72"/>
      <c r="W416" s="73"/>
      <c r="X416" s="73"/>
      <c r="Y416" s="74"/>
      <c r="Z416" s="73"/>
      <c r="AA416" s="75"/>
      <c r="AB416" s="72"/>
      <c r="AC416" s="73"/>
      <c r="AD416" s="73"/>
      <c r="AE416" s="74"/>
      <c r="AF416" s="73"/>
      <c r="AG416" s="75"/>
    </row>
    <row r="417" spans="2:33" ht="15.75" hidden="1" customHeight="1" x14ac:dyDescent="0.2">
      <c r="B417" s="61" t="str">
        <f t="shared" si="13"/>
        <v>PR14UUWSW_B6</v>
      </c>
      <c r="C417" s="62" t="s">
        <v>849</v>
      </c>
      <c r="D417" s="63" t="s">
        <v>30</v>
      </c>
      <c r="E417" s="64"/>
      <c r="F417" s="65"/>
      <c r="G417" s="65"/>
      <c r="H417" s="65"/>
      <c r="I417" s="65"/>
      <c r="J417" s="65"/>
      <c r="K417" s="65"/>
      <c r="L417" s="65"/>
      <c r="M417" s="66">
        <f t="shared" si="14"/>
        <v>0</v>
      </c>
      <c r="N417" s="77" t="s">
        <v>377</v>
      </c>
      <c r="O417" s="70" t="s">
        <v>866</v>
      </c>
      <c r="P417" s="69" t="s">
        <v>33</v>
      </c>
      <c r="Q417" s="70" t="s">
        <v>853</v>
      </c>
      <c r="R417" s="69"/>
      <c r="S417" s="70" t="s">
        <v>51</v>
      </c>
      <c r="T417" s="70" t="s">
        <v>867</v>
      </c>
      <c r="U417" s="76">
        <v>0</v>
      </c>
      <c r="V417" s="72"/>
      <c r="W417" s="73"/>
      <c r="X417" s="73"/>
      <c r="Y417" s="74"/>
      <c r="Z417" s="73"/>
      <c r="AA417" s="75"/>
      <c r="AB417" s="72"/>
      <c r="AC417" s="73"/>
      <c r="AD417" s="73"/>
      <c r="AE417" s="74"/>
      <c r="AF417" s="73"/>
      <c r="AG417" s="75"/>
    </row>
    <row r="418" spans="2:33" ht="15.75" hidden="1" customHeight="1" x14ac:dyDescent="0.2">
      <c r="B418" s="61" t="str">
        <f t="shared" si="13"/>
        <v>PR14UUWSW_C1</v>
      </c>
      <c r="C418" s="62" t="s">
        <v>849</v>
      </c>
      <c r="D418" s="63" t="s">
        <v>30</v>
      </c>
      <c r="E418" s="64"/>
      <c r="F418" s="65"/>
      <c r="G418" s="65"/>
      <c r="H418" s="65"/>
      <c r="I418" s="65"/>
      <c r="J418" s="65"/>
      <c r="K418" s="65"/>
      <c r="L418" s="65"/>
      <c r="M418" s="66">
        <f t="shared" si="14"/>
        <v>0</v>
      </c>
      <c r="N418" s="77" t="s">
        <v>183</v>
      </c>
      <c r="O418" s="70" t="s">
        <v>868</v>
      </c>
      <c r="P418" s="69" t="s">
        <v>33</v>
      </c>
      <c r="Q418" s="70" t="s">
        <v>853</v>
      </c>
      <c r="R418" s="69"/>
      <c r="S418" s="70" t="s">
        <v>35</v>
      </c>
      <c r="T418" s="70" t="s">
        <v>869</v>
      </c>
      <c r="U418" s="71">
        <v>1</v>
      </c>
      <c r="V418" s="72"/>
      <c r="W418" s="73"/>
      <c r="X418" s="73"/>
      <c r="Y418" s="74"/>
      <c r="Z418" s="73"/>
      <c r="AA418" s="75"/>
      <c r="AB418" s="72"/>
      <c r="AC418" s="73"/>
      <c r="AD418" s="73"/>
      <c r="AE418" s="74"/>
      <c r="AF418" s="73"/>
      <c r="AG418" s="75"/>
    </row>
    <row r="419" spans="2:33" ht="15.75" hidden="1" customHeight="1" x14ac:dyDescent="0.2">
      <c r="B419" s="61" t="str">
        <f t="shared" si="13"/>
        <v>PR14UUWSW_D1</v>
      </c>
      <c r="C419" s="62" t="s">
        <v>849</v>
      </c>
      <c r="D419" s="63" t="s">
        <v>30</v>
      </c>
      <c r="E419" s="64"/>
      <c r="F419" s="65"/>
      <c r="G419" s="65"/>
      <c r="H419" s="65"/>
      <c r="I419" s="65"/>
      <c r="J419" s="65"/>
      <c r="K419" s="65"/>
      <c r="L419" s="65"/>
      <c r="M419" s="66">
        <f t="shared" si="14"/>
        <v>0</v>
      </c>
      <c r="N419" s="77" t="s">
        <v>188</v>
      </c>
      <c r="O419" s="70" t="s">
        <v>870</v>
      </c>
      <c r="P419" s="69" t="s">
        <v>47</v>
      </c>
      <c r="Q419" s="70"/>
      <c r="R419" s="69"/>
      <c r="S419" s="70" t="s">
        <v>51</v>
      </c>
      <c r="T419" s="70" t="s">
        <v>871</v>
      </c>
      <c r="U419" s="76">
        <v>0</v>
      </c>
      <c r="V419" s="72"/>
      <c r="W419" s="73"/>
      <c r="X419" s="73"/>
      <c r="Y419" s="74"/>
      <c r="Z419" s="73"/>
      <c r="AA419" s="75"/>
      <c r="AB419" s="72"/>
      <c r="AC419" s="73"/>
      <c r="AD419" s="73"/>
      <c r="AE419" s="74"/>
      <c r="AF419" s="73"/>
      <c r="AG419" s="75"/>
    </row>
    <row r="420" spans="2:33" ht="15.75" hidden="1" customHeight="1" x14ac:dyDescent="0.2">
      <c r="B420" s="61" t="str">
        <f t="shared" si="13"/>
        <v>PR14UUWSW_E1</v>
      </c>
      <c r="C420" s="62" t="s">
        <v>849</v>
      </c>
      <c r="D420" s="63" t="s">
        <v>30</v>
      </c>
      <c r="E420" s="64"/>
      <c r="F420" s="65"/>
      <c r="G420" s="65"/>
      <c r="H420" s="65"/>
      <c r="I420" s="65"/>
      <c r="J420" s="65"/>
      <c r="K420" s="65"/>
      <c r="L420" s="65"/>
      <c r="M420" s="66">
        <f t="shared" si="14"/>
        <v>0</v>
      </c>
      <c r="N420" s="77" t="s">
        <v>190</v>
      </c>
      <c r="O420" s="70" t="s">
        <v>872</v>
      </c>
      <c r="P420" s="69" t="s">
        <v>47</v>
      </c>
      <c r="Q420" s="70"/>
      <c r="R420" s="69"/>
      <c r="S420" s="70" t="s">
        <v>35</v>
      </c>
      <c r="T420" s="70" t="s">
        <v>873</v>
      </c>
      <c r="U420" s="76">
        <v>0</v>
      </c>
      <c r="V420" s="72"/>
      <c r="W420" s="73"/>
      <c r="X420" s="73"/>
      <c r="Y420" s="74"/>
      <c r="Z420" s="73"/>
      <c r="AA420" s="75"/>
      <c r="AB420" s="72"/>
      <c r="AC420" s="73"/>
      <c r="AD420" s="73"/>
      <c r="AE420" s="74"/>
      <c r="AF420" s="73"/>
      <c r="AG420" s="75"/>
    </row>
    <row r="421" spans="2:33" ht="15.75" hidden="1" customHeight="1" x14ac:dyDescent="0.2">
      <c r="B421" s="61" t="str">
        <f t="shared" si="13"/>
        <v>PR14UUWSWW_S-A1</v>
      </c>
      <c r="C421" s="62" t="s">
        <v>849</v>
      </c>
      <c r="D421" s="63" t="s">
        <v>121</v>
      </c>
      <c r="E421" s="64"/>
      <c r="F421" s="65"/>
      <c r="G421" s="65"/>
      <c r="H421" s="65"/>
      <c r="I421" s="65"/>
      <c r="J421" s="65"/>
      <c r="K421" s="65"/>
      <c r="L421" s="65"/>
      <c r="M421" s="66">
        <f t="shared" si="14"/>
        <v>0</v>
      </c>
      <c r="N421" s="77" t="s">
        <v>290</v>
      </c>
      <c r="O421" s="70" t="s">
        <v>874</v>
      </c>
      <c r="P421" s="69" t="s">
        <v>33</v>
      </c>
      <c r="Q421" s="70" t="s">
        <v>853</v>
      </c>
      <c r="R421" s="69"/>
      <c r="S421" s="70" t="s">
        <v>70</v>
      </c>
      <c r="T421" s="70" t="s">
        <v>875</v>
      </c>
      <c r="U421" s="71">
        <v>2</v>
      </c>
      <c r="V421" s="72"/>
      <c r="W421" s="73"/>
      <c r="X421" s="73"/>
      <c r="Y421" s="74"/>
      <c r="Z421" s="73"/>
      <c r="AA421" s="75"/>
      <c r="AB421" s="72"/>
      <c r="AC421" s="73"/>
      <c r="AD421" s="73"/>
      <c r="AE421" s="74"/>
      <c r="AF421" s="73"/>
      <c r="AG421" s="75"/>
    </row>
    <row r="422" spans="2:33" ht="15.75" hidden="1" customHeight="1" x14ac:dyDescent="0.2">
      <c r="B422" s="61" t="str">
        <f t="shared" si="13"/>
        <v>PR14UUWSWW_S-A2</v>
      </c>
      <c r="C422" s="62" t="s">
        <v>849</v>
      </c>
      <c r="D422" s="63" t="s">
        <v>121</v>
      </c>
      <c r="E422" s="64"/>
      <c r="F422" s="65"/>
      <c r="G422" s="65"/>
      <c r="H422" s="65"/>
      <c r="I422" s="65"/>
      <c r="J422" s="65"/>
      <c r="K422" s="65"/>
      <c r="L422" s="65"/>
      <c r="M422" s="66">
        <f t="shared" si="14"/>
        <v>0</v>
      </c>
      <c r="N422" s="77" t="s">
        <v>122</v>
      </c>
      <c r="O422" s="70" t="s">
        <v>876</v>
      </c>
      <c r="P422" s="69" t="s">
        <v>39</v>
      </c>
      <c r="Q422" s="70" t="s">
        <v>853</v>
      </c>
      <c r="R422" s="69"/>
      <c r="S422" s="70" t="s">
        <v>70</v>
      </c>
      <c r="T422" s="70" t="s">
        <v>877</v>
      </c>
      <c r="U422" s="71">
        <v>2</v>
      </c>
      <c r="V422" s="72"/>
      <c r="W422" s="73"/>
      <c r="X422" s="73"/>
      <c r="Y422" s="74"/>
      <c r="Z422" s="73"/>
      <c r="AA422" s="75"/>
      <c r="AB422" s="72"/>
      <c r="AC422" s="73"/>
      <c r="AD422" s="73"/>
      <c r="AE422" s="74"/>
      <c r="AF422" s="73"/>
      <c r="AG422" s="75"/>
    </row>
    <row r="423" spans="2:33" ht="15.75" hidden="1" customHeight="1" x14ac:dyDescent="0.2">
      <c r="B423" s="61" t="str">
        <f t="shared" si="13"/>
        <v>PR14UUWSWW_S-B1</v>
      </c>
      <c r="C423" s="62" t="s">
        <v>849</v>
      </c>
      <c r="D423" s="63" t="s">
        <v>121</v>
      </c>
      <c r="E423" s="64"/>
      <c r="F423" s="65"/>
      <c r="G423" s="65"/>
      <c r="H423" s="65"/>
      <c r="I423" s="65"/>
      <c r="J423" s="65"/>
      <c r="K423" s="65"/>
      <c r="L423" s="65"/>
      <c r="M423" s="66">
        <f t="shared" si="14"/>
        <v>0</v>
      </c>
      <c r="N423" s="77" t="s">
        <v>131</v>
      </c>
      <c r="O423" s="70" t="s">
        <v>878</v>
      </c>
      <c r="P423" s="69" t="s">
        <v>47</v>
      </c>
      <c r="Q423" s="70"/>
      <c r="R423" s="69"/>
      <c r="S423" s="70" t="s">
        <v>35</v>
      </c>
      <c r="T423" s="70" t="s">
        <v>879</v>
      </c>
      <c r="U423" s="76">
        <v>0</v>
      </c>
      <c r="V423" s="72"/>
      <c r="W423" s="73"/>
      <c r="X423" s="73"/>
      <c r="Y423" s="74"/>
      <c r="Z423" s="73"/>
      <c r="AA423" s="75"/>
      <c r="AB423" s="72"/>
      <c r="AC423" s="73"/>
      <c r="AD423" s="73"/>
      <c r="AE423" s="74"/>
      <c r="AF423" s="73"/>
      <c r="AG423" s="75"/>
    </row>
    <row r="424" spans="2:33" ht="15.75" hidden="1" customHeight="1" x14ac:dyDescent="0.2">
      <c r="B424" s="61" t="str">
        <f t="shared" si="13"/>
        <v>PR14UUWSWW_S-B2</v>
      </c>
      <c r="C424" s="62" t="s">
        <v>849</v>
      </c>
      <c r="D424" s="63" t="s">
        <v>121</v>
      </c>
      <c r="E424" s="64"/>
      <c r="F424" s="65"/>
      <c r="G424" s="65"/>
      <c r="H424" s="65"/>
      <c r="I424" s="65"/>
      <c r="J424" s="65"/>
      <c r="K424" s="65"/>
      <c r="L424" s="65"/>
      <c r="M424" s="66">
        <f t="shared" si="14"/>
        <v>0</v>
      </c>
      <c r="N424" s="77" t="s">
        <v>294</v>
      </c>
      <c r="O424" s="70" t="s">
        <v>880</v>
      </c>
      <c r="P424" s="69" t="s">
        <v>33</v>
      </c>
      <c r="Q424" s="70" t="s">
        <v>853</v>
      </c>
      <c r="R424" s="69"/>
      <c r="S424" s="70" t="s">
        <v>70</v>
      </c>
      <c r="T424" s="70" t="s">
        <v>881</v>
      </c>
      <c r="U424" s="71">
        <v>1</v>
      </c>
      <c r="V424" s="72"/>
      <c r="W424" s="73"/>
      <c r="X424" s="73"/>
      <c r="Y424" s="74"/>
      <c r="Z424" s="73"/>
      <c r="AA424" s="75"/>
      <c r="AB424" s="72"/>
      <c r="AC424" s="73"/>
      <c r="AD424" s="73"/>
      <c r="AE424" s="74"/>
      <c r="AF424" s="73"/>
      <c r="AG424" s="75"/>
    </row>
    <row r="425" spans="2:33" ht="15.75" hidden="1" customHeight="1" x14ac:dyDescent="0.2">
      <c r="B425" s="61" t="str">
        <f t="shared" si="13"/>
        <v>PR14UUWSWW_S-C1</v>
      </c>
      <c r="C425" s="62" t="s">
        <v>849</v>
      </c>
      <c r="D425" s="63" t="s">
        <v>121</v>
      </c>
      <c r="E425" s="64"/>
      <c r="F425" s="65"/>
      <c r="G425" s="65"/>
      <c r="H425" s="65"/>
      <c r="I425" s="65"/>
      <c r="J425" s="65"/>
      <c r="K425" s="65"/>
      <c r="L425" s="65"/>
      <c r="M425" s="66">
        <f t="shared" si="14"/>
        <v>0</v>
      </c>
      <c r="N425" s="77" t="s">
        <v>133</v>
      </c>
      <c r="O425" s="70" t="s">
        <v>882</v>
      </c>
      <c r="P425" s="69" t="s">
        <v>39</v>
      </c>
      <c r="Q425" s="70" t="s">
        <v>853</v>
      </c>
      <c r="R425" s="69"/>
      <c r="S425" s="70" t="s">
        <v>35</v>
      </c>
      <c r="T425" s="70" t="s">
        <v>883</v>
      </c>
      <c r="U425" s="71">
        <v>2</v>
      </c>
      <c r="V425" s="72"/>
      <c r="W425" s="73"/>
      <c r="X425" s="73"/>
      <c r="Y425" s="74"/>
      <c r="Z425" s="73"/>
      <c r="AA425" s="75"/>
      <c r="AB425" s="72"/>
      <c r="AC425" s="73"/>
      <c r="AD425" s="73"/>
      <c r="AE425" s="74"/>
      <c r="AF425" s="73"/>
      <c r="AG425" s="75"/>
    </row>
    <row r="426" spans="2:33" ht="15.75" hidden="1" customHeight="1" x14ac:dyDescent="0.2">
      <c r="B426" s="61" t="str">
        <f t="shared" si="13"/>
        <v>PR14UUWSWW_S-D1</v>
      </c>
      <c r="C426" s="62" t="s">
        <v>849</v>
      </c>
      <c r="D426" s="63" t="s">
        <v>121</v>
      </c>
      <c r="E426" s="64"/>
      <c r="F426" s="65"/>
      <c r="G426" s="65"/>
      <c r="H426" s="65"/>
      <c r="I426" s="65"/>
      <c r="J426" s="65"/>
      <c r="K426" s="65"/>
      <c r="L426" s="65"/>
      <c r="M426" s="66">
        <f t="shared" si="14"/>
        <v>0</v>
      </c>
      <c r="N426" s="77" t="s">
        <v>143</v>
      </c>
      <c r="O426" s="70" t="s">
        <v>884</v>
      </c>
      <c r="P426" s="69" t="s">
        <v>39</v>
      </c>
      <c r="Q426" s="70" t="s">
        <v>853</v>
      </c>
      <c r="R426" s="69"/>
      <c r="S426" s="70" t="s">
        <v>35</v>
      </c>
      <c r="T426" s="70" t="s">
        <v>885</v>
      </c>
      <c r="U426" s="71">
        <v>1</v>
      </c>
      <c r="V426" s="72"/>
      <c r="W426" s="73"/>
      <c r="X426" s="73"/>
      <c r="Y426" s="74"/>
      <c r="Z426" s="73"/>
      <c r="AA426" s="75"/>
      <c r="AB426" s="72"/>
      <c r="AC426" s="73"/>
      <c r="AD426" s="73"/>
      <c r="AE426" s="74"/>
      <c r="AF426" s="73"/>
      <c r="AG426" s="75"/>
    </row>
    <row r="427" spans="2:33" ht="15.75" hidden="1" customHeight="1" x14ac:dyDescent="0.2">
      <c r="B427" s="61" t="str">
        <f t="shared" si="13"/>
        <v>PR14UUWSWW_S-D2</v>
      </c>
      <c r="C427" s="62" t="s">
        <v>849</v>
      </c>
      <c r="D427" s="63" t="s">
        <v>121</v>
      </c>
      <c r="E427" s="64"/>
      <c r="F427" s="65"/>
      <c r="G427" s="65"/>
      <c r="H427" s="65"/>
      <c r="I427" s="65"/>
      <c r="J427" s="65"/>
      <c r="K427" s="65"/>
      <c r="L427" s="65"/>
      <c r="M427" s="66">
        <f t="shared" si="14"/>
        <v>0</v>
      </c>
      <c r="N427" s="77" t="s">
        <v>145</v>
      </c>
      <c r="O427" s="70" t="s">
        <v>886</v>
      </c>
      <c r="P427" s="69" t="s">
        <v>39</v>
      </c>
      <c r="Q427" s="70" t="s">
        <v>853</v>
      </c>
      <c r="R427" s="69"/>
      <c r="S427" s="70" t="s">
        <v>70</v>
      </c>
      <c r="T427" s="70" t="s">
        <v>887</v>
      </c>
      <c r="U427" s="71">
        <v>4</v>
      </c>
      <c r="V427" s="72"/>
      <c r="W427" s="73"/>
      <c r="X427" s="73"/>
      <c r="Y427" s="74"/>
      <c r="Z427" s="73"/>
      <c r="AA427" s="75"/>
      <c r="AB427" s="72"/>
      <c r="AC427" s="73"/>
      <c r="AD427" s="73"/>
      <c r="AE427" s="74"/>
      <c r="AF427" s="73"/>
      <c r="AG427" s="75"/>
    </row>
    <row r="428" spans="2:33" ht="15.75" hidden="1" customHeight="1" x14ac:dyDescent="0.2">
      <c r="B428" s="61" t="str">
        <f t="shared" si="13"/>
        <v>PR14UUWSWW_S-D3</v>
      </c>
      <c r="C428" s="62" t="s">
        <v>849</v>
      </c>
      <c r="D428" s="63" t="s">
        <v>121</v>
      </c>
      <c r="E428" s="64"/>
      <c r="F428" s="65"/>
      <c r="G428" s="65"/>
      <c r="H428" s="65"/>
      <c r="I428" s="65"/>
      <c r="J428" s="65"/>
      <c r="K428" s="65"/>
      <c r="L428" s="65"/>
      <c r="M428" s="66">
        <f t="shared" si="14"/>
        <v>0</v>
      </c>
      <c r="N428" s="77" t="s">
        <v>319</v>
      </c>
      <c r="O428" s="70" t="s">
        <v>888</v>
      </c>
      <c r="P428" s="69" t="s">
        <v>33</v>
      </c>
      <c r="Q428" s="70" t="s">
        <v>853</v>
      </c>
      <c r="R428" s="69"/>
      <c r="S428" s="70" t="s">
        <v>35</v>
      </c>
      <c r="T428" s="70" t="s">
        <v>869</v>
      </c>
      <c r="U428" s="71">
        <v>2</v>
      </c>
      <c r="V428" s="72"/>
      <c r="W428" s="73"/>
      <c r="X428" s="73"/>
      <c r="Y428" s="74"/>
      <c r="Z428" s="73"/>
      <c r="AA428" s="75"/>
      <c r="AB428" s="72"/>
      <c r="AC428" s="73"/>
      <c r="AD428" s="73"/>
      <c r="AE428" s="74"/>
      <c r="AF428" s="73"/>
      <c r="AG428" s="75"/>
    </row>
    <row r="429" spans="2:33" ht="15.75" hidden="1" customHeight="1" x14ac:dyDescent="0.2">
      <c r="B429" s="61" t="str">
        <f t="shared" si="13"/>
        <v>PR14UUWSWW_S-D4a</v>
      </c>
      <c r="C429" s="62" t="s">
        <v>849</v>
      </c>
      <c r="D429" s="63" t="s">
        <v>121</v>
      </c>
      <c r="E429" s="64"/>
      <c r="F429" s="65"/>
      <c r="G429" s="65"/>
      <c r="H429" s="65"/>
      <c r="I429" s="65"/>
      <c r="J429" s="65"/>
      <c r="K429" s="65"/>
      <c r="L429" s="65"/>
      <c r="M429" s="66">
        <f t="shared" si="14"/>
        <v>0</v>
      </c>
      <c r="N429" s="77" t="s">
        <v>889</v>
      </c>
      <c r="O429" s="70" t="s">
        <v>890</v>
      </c>
      <c r="P429" s="69" t="s">
        <v>39</v>
      </c>
      <c r="Q429" s="70" t="s">
        <v>853</v>
      </c>
      <c r="R429" s="69"/>
      <c r="S429" s="70" t="s">
        <v>35</v>
      </c>
      <c r="T429" s="70" t="s">
        <v>507</v>
      </c>
      <c r="U429" s="76">
        <v>0</v>
      </c>
      <c r="V429" s="72"/>
      <c r="W429" s="73"/>
      <c r="X429" s="73"/>
      <c r="Y429" s="74"/>
      <c r="Z429" s="73"/>
      <c r="AA429" s="75"/>
      <c r="AB429" s="72"/>
      <c r="AC429" s="73"/>
      <c r="AD429" s="73"/>
      <c r="AE429" s="74"/>
      <c r="AF429" s="73"/>
      <c r="AG429" s="75"/>
    </row>
    <row r="430" spans="2:33" ht="15.75" hidden="1" customHeight="1" x14ac:dyDescent="0.2">
      <c r="B430" s="61" t="str">
        <f t="shared" si="13"/>
        <v>PR14UUWSWW_S-D4b</v>
      </c>
      <c r="C430" s="62" t="s">
        <v>849</v>
      </c>
      <c r="D430" s="63" t="s">
        <v>121</v>
      </c>
      <c r="E430" s="64"/>
      <c r="F430" s="65"/>
      <c r="G430" s="65"/>
      <c r="H430" s="65"/>
      <c r="I430" s="65"/>
      <c r="J430" s="65"/>
      <c r="K430" s="65"/>
      <c r="L430" s="65"/>
      <c r="M430" s="66">
        <f t="shared" si="14"/>
        <v>0</v>
      </c>
      <c r="N430" s="77" t="s">
        <v>891</v>
      </c>
      <c r="O430" s="70" t="s">
        <v>892</v>
      </c>
      <c r="P430" s="69" t="s">
        <v>33</v>
      </c>
      <c r="Q430" s="70" t="s">
        <v>853</v>
      </c>
      <c r="R430" s="69"/>
      <c r="S430" s="70" t="s">
        <v>35</v>
      </c>
      <c r="T430" s="70" t="s">
        <v>140</v>
      </c>
      <c r="U430" s="76">
        <v>0</v>
      </c>
      <c r="V430" s="72"/>
      <c r="W430" s="73"/>
      <c r="X430" s="73"/>
      <c r="Y430" s="74"/>
      <c r="Z430" s="73"/>
      <c r="AA430" s="75"/>
      <c r="AB430" s="72"/>
      <c r="AC430" s="73"/>
      <c r="AD430" s="73"/>
      <c r="AE430" s="74"/>
      <c r="AF430" s="73"/>
      <c r="AG430" s="75"/>
    </row>
    <row r="431" spans="2:33" ht="15.75" hidden="1" customHeight="1" x14ac:dyDescent="0.2">
      <c r="B431" s="61" t="str">
        <f t="shared" si="13"/>
        <v>PR14UUWSWW_S-D5</v>
      </c>
      <c r="C431" s="62" t="s">
        <v>849</v>
      </c>
      <c r="D431" s="63" t="s">
        <v>121</v>
      </c>
      <c r="E431" s="64"/>
      <c r="F431" s="65"/>
      <c r="G431" s="65"/>
      <c r="H431" s="65"/>
      <c r="I431" s="65"/>
      <c r="J431" s="65"/>
      <c r="K431" s="65"/>
      <c r="L431" s="65"/>
      <c r="M431" s="66">
        <f t="shared" si="14"/>
        <v>0</v>
      </c>
      <c r="N431" s="77" t="s">
        <v>893</v>
      </c>
      <c r="O431" s="70" t="s">
        <v>894</v>
      </c>
      <c r="P431" s="69" t="s">
        <v>39</v>
      </c>
      <c r="Q431" s="70" t="s">
        <v>853</v>
      </c>
      <c r="R431" s="69"/>
      <c r="S431" s="70" t="s">
        <v>51</v>
      </c>
      <c r="T431" s="70" t="s">
        <v>684</v>
      </c>
      <c r="U431" s="71">
        <v>2</v>
      </c>
      <c r="V431" s="72"/>
      <c r="W431" s="73"/>
      <c r="X431" s="73"/>
      <c r="Y431" s="74"/>
      <c r="Z431" s="73"/>
      <c r="AA431" s="75"/>
      <c r="AB431" s="72"/>
      <c r="AC431" s="73"/>
      <c r="AD431" s="73"/>
      <c r="AE431" s="74"/>
      <c r="AF431" s="73"/>
      <c r="AG431" s="75"/>
    </row>
    <row r="432" spans="2:33" ht="15.75" hidden="1" customHeight="1" x14ac:dyDescent="0.2">
      <c r="B432" s="61" t="str">
        <f t="shared" si="13"/>
        <v>PR14UUHHR_A-1</v>
      </c>
      <c r="C432" s="62" t="s">
        <v>849</v>
      </c>
      <c r="D432" s="63" t="s">
        <v>67</v>
      </c>
      <c r="E432" s="64"/>
      <c r="F432" s="65"/>
      <c r="G432" s="65"/>
      <c r="H432" s="65"/>
      <c r="I432" s="65"/>
      <c r="J432" s="65"/>
      <c r="K432" s="65"/>
      <c r="L432" s="65"/>
      <c r="M432" s="66">
        <f t="shared" si="14"/>
        <v>0</v>
      </c>
      <c r="N432" s="77" t="s">
        <v>895</v>
      </c>
      <c r="O432" s="70" t="s">
        <v>896</v>
      </c>
      <c r="P432" s="69" t="s">
        <v>33</v>
      </c>
      <c r="Q432" s="70" t="s">
        <v>34</v>
      </c>
      <c r="R432" s="69"/>
      <c r="S432" s="70" t="s">
        <v>154</v>
      </c>
      <c r="T432" s="70" t="s">
        <v>218</v>
      </c>
      <c r="U432" s="71" t="s">
        <v>112</v>
      </c>
      <c r="V432" s="72"/>
      <c r="W432" s="73"/>
      <c r="X432" s="73"/>
      <c r="Y432" s="74"/>
      <c r="Z432" s="73"/>
      <c r="AA432" s="75"/>
      <c r="AB432" s="72"/>
      <c r="AC432" s="73"/>
      <c r="AD432" s="73"/>
      <c r="AE432" s="74"/>
      <c r="AF432" s="73"/>
      <c r="AG432" s="75"/>
    </row>
    <row r="433" spans="2:33" ht="15.75" hidden="1" customHeight="1" x14ac:dyDescent="0.2">
      <c r="B433" s="61" t="str">
        <f t="shared" si="13"/>
        <v>PR14UUHHR_R-A2</v>
      </c>
      <c r="C433" s="62" t="s">
        <v>849</v>
      </c>
      <c r="D433" s="63" t="s">
        <v>67</v>
      </c>
      <c r="E433" s="64"/>
      <c r="F433" s="65"/>
      <c r="G433" s="65"/>
      <c r="H433" s="65"/>
      <c r="I433" s="65"/>
      <c r="J433" s="65"/>
      <c r="K433" s="65"/>
      <c r="L433" s="65"/>
      <c r="M433" s="66">
        <f t="shared" si="14"/>
        <v>0</v>
      </c>
      <c r="N433" s="77" t="s">
        <v>72</v>
      </c>
      <c r="O433" s="70" t="s">
        <v>897</v>
      </c>
      <c r="P433" s="69" t="s">
        <v>39</v>
      </c>
      <c r="Q433" s="70" t="s">
        <v>34</v>
      </c>
      <c r="R433" s="69"/>
      <c r="S433" s="70" t="s">
        <v>341</v>
      </c>
      <c r="T433" s="70" t="s">
        <v>342</v>
      </c>
      <c r="U433" s="71">
        <v>3</v>
      </c>
      <c r="V433" s="72"/>
      <c r="W433" s="73"/>
      <c r="X433" s="73"/>
      <c r="Y433" s="74"/>
      <c r="Z433" s="73"/>
      <c r="AA433" s="75"/>
      <c r="AB433" s="72"/>
      <c r="AC433" s="73"/>
      <c r="AD433" s="73"/>
      <c r="AE433" s="74"/>
      <c r="AF433" s="73"/>
      <c r="AG433" s="75"/>
    </row>
    <row r="434" spans="2:33" ht="15.75" hidden="1" customHeight="1" x14ac:dyDescent="0.2">
      <c r="B434" s="61" t="str">
        <f t="shared" si="13"/>
        <v>PR14UUHHR_B1</v>
      </c>
      <c r="C434" s="62" t="s">
        <v>849</v>
      </c>
      <c r="D434" s="63" t="s">
        <v>67</v>
      </c>
      <c r="E434" s="64"/>
      <c r="F434" s="65"/>
      <c r="G434" s="65"/>
      <c r="H434" s="65"/>
      <c r="I434" s="65"/>
      <c r="J434" s="65"/>
      <c r="K434" s="65"/>
      <c r="L434" s="65"/>
      <c r="M434" s="66">
        <f t="shared" si="14"/>
        <v>0</v>
      </c>
      <c r="N434" s="77" t="s">
        <v>180</v>
      </c>
      <c r="O434" s="70" t="s">
        <v>898</v>
      </c>
      <c r="P434" s="69" t="s">
        <v>47</v>
      </c>
      <c r="Q434" s="70"/>
      <c r="R434" s="69"/>
      <c r="S434" s="70" t="s">
        <v>51</v>
      </c>
      <c r="T434" s="70" t="s">
        <v>111</v>
      </c>
      <c r="U434" s="76">
        <v>0</v>
      </c>
      <c r="V434" s="72"/>
      <c r="W434" s="73"/>
      <c r="X434" s="73"/>
      <c r="Y434" s="74"/>
      <c r="Z434" s="73"/>
      <c r="AA434" s="75"/>
      <c r="AB434" s="72"/>
      <c r="AC434" s="73"/>
      <c r="AD434" s="73"/>
      <c r="AE434" s="74"/>
      <c r="AF434" s="73"/>
      <c r="AG434" s="75"/>
    </row>
    <row r="435" spans="2:33" ht="15.75" hidden="1" customHeight="1" x14ac:dyDescent="0.2">
      <c r="B435" s="61" t="str">
        <f t="shared" si="13"/>
        <v>PR14UUHHR_B2</v>
      </c>
      <c r="C435" s="62" t="s">
        <v>849</v>
      </c>
      <c r="D435" s="63" t="s">
        <v>67</v>
      </c>
      <c r="E435" s="64"/>
      <c r="F435" s="65"/>
      <c r="G435" s="65"/>
      <c r="H435" s="65"/>
      <c r="I435" s="65"/>
      <c r="J435" s="65"/>
      <c r="K435" s="65"/>
      <c r="L435" s="65"/>
      <c r="M435" s="66">
        <f t="shared" si="14"/>
        <v>0</v>
      </c>
      <c r="N435" s="77" t="s">
        <v>237</v>
      </c>
      <c r="O435" s="70" t="s">
        <v>899</v>
      </c>
      <c r="P435" s="69" t="s">
        <v>47</v>
      </c>
      <c r="Q435" s="70"/>
      <c r="R435" s="69"/>
      <c r="S435" s="70" t="s">
        <v>35</v>
      </c>
      <c r="T435" s="70" t="s">
        <v>93</v>
      </c>
      <c r="U435" s="76">
        <v>0</v>
      </c>
      <c r="V435" s="72"/>
      <c r="W435" s="73"/>
      <c r="X435" s="73"/>
      <c r="Y435" s="74"/>
      <c r="Z435" s="73"/>
      <c r="AA435" s="75"/>
      <c r="AB435" s="72"/>
      <c r="AC435" s="73"/>
      <c r="AD435" s="73"/>
      <c r="AE435" s="74"/>
      <c r="AF435" s="73"/>
      <c r="AG435" s="75"/>
    </row>
    <row r="436" spans="2:33" ht="15.75" hidden="1" customHeight="1" x14ac:dyDescent="0.2">
      <c r="B436" s="61" t="str">
        <f t="shared" si="13"/>
        <v>PR14WSHWSW_A1</v>
      </c>
      <c r="C436" s="62" t="s">
        <v>900</v>
      </c>
      <c r="D436" s="63" t="s">
        <v>30</v>
      </c>
      <c r="E436" s="64"/>
      <c r="F436" s="65"/>
      <c r="G436" s="65"/>
      <c r="H436" s="65"/>
      <c r="I436" s="65"/>
      <c r="J436" s="65"/>
      <c r="K436" s="65"/>
      <c r="L436" s="65"/>
      <c r="M436" s="66">
        <f t="shared" si="14"/>
        <v>0</v>
      </c>
      <c r="N436" s="77" t="s">
        <v>172</v>
      </c>
      <c r="O436" s="70" t="s">
        <v>901</v>
      </c>
      <c r="P436" s="69" t="s">
        <v>39</v>
      </c>
      <c r="Q436" s="70" t="s">
        <v>34</v>
      </c>
      <c r="R436" s="69"/>
      <c r="S436" s="70" t="s">
        <v>51</v>
      </c>
      <c r="T436" s="70" t="s">
        <v>52</v>
      </c>
      <c r="U436" s="71">
        <v>2</v>
      </c>
      <c r="V436" s="72"/>
      <c r="W436" s="73"/>
      <c r="X436" s="73"/>
      <c r="Y436" s="74"/>
      <c r="Z436" s="73"/>
      <c r="AA436" s="75"/>
      <c r="AB436" s="72"/>
      <c r="AC436" s="73"/>
      <c r="AD436" s="73"/>
      <c r="AE436" s="74"/>
      <c r="AF436" s="73"/>
      <c r="AG436" s="75"/>
    </row>
    <row r="437" spans="2:33" ht="15.75" hidden="1" customHeight="1" x14ac:dyDescent="0.2">
      <c r="B437" s="61" t="str">
        <f t="shared" si="13"/>
        <v>PR14WSHWSW_A2</v>
      </c>
      <c r="C437" s="62" t="s">
        <v>900</v>
      </c>
      <c r="D437" s="63" t="s">
        <v>30</v>
      </c>
      <c r="E437" s="64"/>
      <c r="F437" s="65"/>
      <c r="G437" s="65"/>
      <c r="H437" s="65"/>
      <c r="I437" s="65"/>
      <c r="J437" s="65"/>
      <c r="K437" s="65"/>
      <c r="L437" s="65"/>
      <c r="M437" s="66">
        <f t="shared" si="14"/>
        <v>0</v>
      </c>
      <c r="N437" s="77" t="s">
        <v>174</v>
      </c>
      <c r="O437" s="70" t="s">
        <v>902</v>
      </c>
      <c r="P437" s="69" t="s">
        <v>33</v>
      </c>
      <c r="Q437" s="70" t="s">
        <v>34</v>
      </c>
      <c r="R437" s="69"/>
      <c r="S437" s="70" t="s">
        <v>35</v>
      </c>
      <c r="T437" s="70" t="s">
        <v>534</v>
      </c>
      <c r="U437" s="71">
        <v>2</v>
      </c>
      <c r="V437" s="72"/>
      <c r="W437" s="73"/>
      <c r="X437" s="73"/>
      <c r="Y437" s="74"/>
      <c r="Z437" s="73"/>
      <c r="AA437" s="75"/>
      <c r="AB437" s="72"/>
      <c r="AC437" s="73"/>
      <c r="AD437" s="73"/>
      <c r="AE437" s="74"/>
      <c r="AF437" s="73"/>
      <c r="AG437" s="75"/>
    </row>
    <row r="438" spans="2:33" ht="15.75" hidden="1" customHeight="1" x14ac:dyDescent="0.2">
      <c r="B438" s="61" t="str">
        <f t="shared" si="13"/>
        <v>PR14WSHWSW_A3</v>
      </c>
      <c r="C438" s="62" t="s">
        <v>900</v>
      </c>
      <c r="D438" s="63" t="s">
        <v>30</v>
      </c>
      <c r="E438" s="64"/>
      <c r="F438" s="65"/>
      <c r="G438" s="65"/>
      <c r="H438" s="65"/>
      <c r="I438" s="65"/>
      <c r="J438" s="65"/>
      <c r="K438" s="65"/>
      <c r="L438" s="65"/>
      <c r="M438" s="66">
        <f t="shared" si="14"/>
        <v>0</v>
      </c>
      <c r="N438" s="77" t="s">
        <v>178</v>
      </c>
      <c r="O438" s="70" t="s">
        <v>903</v>
      </c>
      <c r="P438" s="69" t="s">
        <v>33</v>
      </c>
      <c r="Q438" s="70" t="s">
        <v>34</v>
      </c>
      <c r="R438" s="69"/>
      <c r="S438" s="70" t="s">
        <v>76</v>
      </c>
      <c r="T438" s="70" t="s">
        <v>904</v>
      </c>
      <c r="U438" s="71">
        <v>1</v>
      </c>
      <c r="V438" s="72"/>
      <c r="W438" s="73"/>
      <c r="X438" s="73"/>
      <c r="Y438" s="74"/>
      <c r="Z438" s="73"/>
      <c r="AA438" s="75"/>
      <c r="AB438" s="72"/>
      <c r="AC438" s="73"/>
      <c r="AD438" s="73"/>
      <c r="AE438" s="74"/>
      <c r="AF438" s="73"/>
      <c r="AG438" s="75"/>
    </row>
    <row r="439" spans="2:33" ht="15.75" hidden="1" customHeight="1" x14ac:dyDescent="0.2">
      <c r="B439" s="61" t="str">
        <f t="shared" si="13"/>
        <v>PR14WSHWSW_B1</v>
      </c>
      <c r="C439" s="62" t="s">
        <v>900</v>
      </c>
      <c r="D439" s="63" t="s">
        <v>30</v>
      </c>
      <c r="E439" s="64"/>
      <c r="F439" s="65"/>
      <c r="G439" s="65"/>
      <c r="H439" s="65"/>
      <c r="I439" s="65"/>
      <c r="J439" s="65"/>
      <c r="K439" s="65"/>
      <c r="L439" s="65"/>
      <c r="M439" s="66">
        <f t="shared" si="14"/>
        <v>0</v>
      </c>
      <c r="N439" s="77" t="s">
        <v>180</v>
      </c>
      <c r="O439" s="70" t="s">
        <v>905</v>
      </c>
      <c r="P439" s="69" t="s">
        <v>47</v>
      </c>
      <c r="Q439" s="70"/>
      <c r="R439" s="69"/>
      <c r="S439" s="70" t="s">
        <v>51</v>
      </c>
      <c r="T439" s="70" t="s">
        <v>906</v>
      </c>
      <c r="U439" s="76">
        <v>0</v>
      </c>
      <c r="V439" s="72"/>
      <c r="W439" s="73"/>
      <c r="X439" s="73"/>
      <c r="Y439" s="74"/>
      <c r="Z439" s="73"/>
      <c r="AA439" s="75"/>
      <c r="AB439" s="72"/>
      <c r="AC439" s="73"/>
      <c r="AD439" s="73"/>
      <c r="AE439" s="74"/>
      <c r="AF439" s="73"/>
      <c r="AG439" s="75"/>
    </row>
    <row r="440" spans="2:33" ht="15.75" hidden="1" customHeight="1" x14ac:dyDescent="0.2">
      <c r="B440" s="61" t="str">
        <f t="shared" si="13"/>
        <v>PR14WSHWSW_C2</v>
      </c>
      <c r="C440" s="62" t="s">
        <v>900</v>
      </c>
      <c r="D440" s="63" t="s">
        <v>30</v>
      </c>
      <c r="E440" s="64"/>
      <c r="F440" s="65"/>
      <c r="G440" s="65"/>
      <c r="H440" s="65"/>
      <c r="I440" s="65"/>
      <c r="J440" s="65"/>
      <c r="K440" s="65"/>
      <c r="L440" s="65"/>
      <c r="M440" s="66">
        <f t="shared" si="14"/>
        <v>0</v>
      </c>
      <c r="N440" s="77" t="s">
        <v>185</v>
      </c>
      <c r="O440" s="70" t="s">
        <v>907</v>
      </c>
      <c r="P440" s="69" t="s">
        <v>47</v>
      </c>
      <c r="Q440" s="70"/>
      <c r="R440" s="69"/>
      <c r="S440" s="70" t="s">
        <v>35</v>
      </c>
      <c r="T440" s="70" t="s">
        <v>758</v>
      </c>
      <c r="U440" s="71">
        <v>2</v>
      </c>
      <c r="V440" s="72"/>
      <c r="W440" s="73"/>
      <c r="X440" s="73"/>
      <c r="Y440" s="74"/>
      <c r="Z440" s="73"/>
      <c r="AA440" s="75"/>
      <c r="AB440" s="72"/>
      <c r="AC440" s="73"/>
      <c r="AD440" s="73"/>
      <c r="AE440" s="74"/>
      <c r="AF440" s="73"/>
      <c r="AG440" s="75"/>
    </row>
    <row r="441" spans="2:33" ht="15.75" hidden="1" customHeight="1" x14ac:dyDescent="0.2">
      <c r="B441" s="61" t="str">
        <f t="shared" si="13"/>
        <v>PR14WSHWSW_D1</v>
      </c>
      <c r="C441" s="62" t="s">
        <v>900</v>
      </c>
      <c r="D441" s="63" t="s">
        <v>30</v>
      </c>
      <c r="E441" s="64"/>
      <c r="F441" s="65"/>
      <c r="G441" s="65"/>
      <c r="H441" s="65"/>
      <c r="I441" s="65"/>
      <c r="J441" s="65"/>
      <c r="K441" s="65"/>
      <c r="L441" s="65"/>
      <c r="M441" s="66">
        <f t="shared" si="14"/>
        <v>0</v>
      </c>
      <c r="N441" s="77" t="s">
        <v>188</v>
      </c>
      <c r="O441" s="70" t="s">
        <v>908</v>
      </c>
      <c r="P441" s="69" t="s">
        <v>33</v>
      </c>
      <c r="Q441" s="70" t="s">
        <v>34</v>
      </c>
      <c r="R441" s="69"/>
      <c r="S441" s="70" t="s">
        <v>154</v>
      </c>
      <c r="T441" s="70" t="s">
        <v>218</v>
      </c>
      <c r="U441" s="71" t="s">
        <v>112</v>
      </c>
      <c r="V441" s="72"/>
      <c r="W441" s="73"/>
      <c r="X441" s="73"/>
      <c r="Y441" s="74"/>
      <c r="Z441" s="73"/>
      <c r="AA441" s="75"/>
      <c r="AB441" s="72"/>
      <c r="AC441" s="73"/>
      <c r="AD441" s="73"/>
      <c r="AE441" s="74"/>
      <c r="AF441" s="73"/>
      <c r="AG441" s="75"/>
    </row>
    <row r="442" spans="2:33" ht="15.75" hidden="1" customHeight="1" x14ac:dyDescent="0.2">
      <c r="B442" s="61" t="str">
        <f t="shared" si="13"/>
        <v>PR14WSHWSW_D2</v>
      </c>
      <c r="C442" s="62" t="s">
        <v>900</v>
      </c>
      <c r="D442" s="63" t="s">
        <v>30</v>
      </c>
      <c r="E442" s="64"/>
      <c r="F442" s="65"/>
      <c r="G442" s="65"/>
      <c r="H442" s="65"/>
      <c r="I442" s="65"/>
      <c r="J442" s="65"/>
      <c r="K442" s="65"/>
      <c r="L442" s="65"/>
      <c r="M442" s="66">
        <f t="shared" si="14"/>
        <v>0</v>
      </c>
      <c r="N442" s="77" t="s">
        <v>354</v>
      </c>
      <c r="O442" s="70" t="s">
        <v>909</v>
      </c>
      <c r="P442" s="69" t="s">
        <v>47</v>
      </c>
      <c r="Q442" s="70"/>
      <c r="R442" s="69"/>
      <c r="S442" s="70" t="s">
        <v>35</v>
      </c>
      <c r="T442" s="70" t="s">
        <v>910</v>
      </c>
      <c r="U442" s="76">
        <v>0</v>
      </c>
      <c r="V442" s="72"/>
      <c r="W442" s="73"/>
      <c r="X442" s="73"/>
      <c r="Y442" s="74"/>
      <c r="Z442" s="73"/>
      <c r="AA442" s="75"/>
      <c r="AB442" s="72"/>
      <c r="AC442" s="73"/>
      <c r="AD442" s="73"/>
      <c r="AE442" s="74"/>
      <c r="AF442" s="73"/>
      <c r="AG442" s="75"/>
    </row>
    <row r="443" spans="2:33" ht="15.75" hidden="1" customHeight="1" x14ac:dyDescent="0.2">
      <c r="B443" s="61" t="str">
        <f t="shared" si="13"/>
        <v>PR14WSHWSW_D5</v>
      </c>
      <c r="C443" s="62" t="s">
        <v>900</v>
      </c>
      <c r="D443" s="63" t="s">
        <v>30</v>
      </c>
      <c r="E443" s="64"/>
      <c r="F443" s="65"/>
      <c r="G443" s="65"/>
      <c r="H443" s="65"/>
      <c r="I443" s="65"/>
      <c r="J443" s="65"/>
      <c r="K443" s="65"/>
      <c r="L443" s="65"/>
      <c r="M443" s="66">
        <f t="shared" si="14"/>
        <v>0</v>
      </c>
      <c r="N443" s="77" t="s">
        <v>911</v>
      </c>
      <c r="O443" s="70" t="s">
        <v>912</v>
      </c>
      <c r="P443" s="69" t="s">
        <v>47</v>
      </c>
      <c r="Q443" s="70"/>
      <c r="R443" s="69"/>
      <c r="S443" s="70" t="s">
        <v>51</v>
      </c>
      <c r="T443" s="70" t="s">
        <v>111</v>
      </c>
      <c r="U443" s="76">
        <v>0</v>
      </c>
      <c r="V443" s="72"/>
      <c r="W443" s="73"/>
      <c r="X443" s="73"/>
      <c r="Y443" s="74"/>
      <c r="Z443" s="73"/>
      <c r="AA443" s="75"/>
      <c r="AB443" s="72"/>
      <c r="AC443" s="73"/>
      <c r="AD443" s="73"/>
      <c r="AE443" s="74"/>
      <c r="AF443" s="73"/>
      <c r="AG443" s="75"/>
    </row>
    <row r="444" spans="2:33" ht="15.75" hidden="1" customHeight="1" x14ac:dyDescent="0.2">
      <c r="B444" s="61" t="str">
        <f t="shared" si="13"/>
        <v>PR14WSHWSW_E1</v>
      </c>
      <c r="C444" s="62" t="s">
        <v>900</v>
      </c>
      <c r="D444" s="63" t="s">
        <v>30</v>
      </c>
      <c r="E444" s="64"/>
      <c r="F444" s="65"/>
      <c r="G444" s="65"/>
      <c r="H444" s="65"/>
      <c r="I444" s="65"/>
      <c r="J444" s="65"/>
      <c r="K444" s="65"/>
      <c r="L444" s="65"/>
      <c r="M444" s="66">
        <f t="shared" si="14"/>
        <v>0</v>
      </c>
      <c r="N444" s="77" t="s">
        <v>190</v>
      </c>
      <c r="O444" s="70" t="s">
        <v>913</v>
      </c>
      <c r="P444" s="69" t="s">
        <v>47</v>
      </c>
      <c r="Q444" s="70"/>
      <c r="R444" s="69"/>
      <c r="S444" s="70" t="s">
        <v>51</v>
      </c>
      <c r="T444" s="70" t="s">
        <v>914</v>
      </c>
      <c r="U444" s="76">
        <v>0</v>
      </c>
      <c r="V444" s="72"/>
      <c r="W444" s="73"/>
      <c r="X444" s="73"/>
      <c r="Y444" s="74"/>
      <c r="Z444" s="73"/>
      <c r="AA444" s="75"/>
      <c r="AB444" s="72"/>
      <c r="AC444" s="73"/>
      <c r="AD444" s="73"/>
      <c r="AE444" s="74"/>
      <c r="AF444" s="73"/>
      <c r="AG444" s="75"/>
    </row>
    <row r="445" spans="2:33" ht="15.75" hidden="1" customHeight="1" x14ac:dyDescent="0.2">
      <c r="B445" s="61" t="str">
        <f t="shared" si="13"/>
        <v>PR14WSHWSW_F1</v>
      </c>
      <c r="C445" s="62" t="s">
        <v>900</v>
      </c>
      <c r="D445" s="63" t="s">
        <v>30</v>
      </c>
      <c r="E445" s="64"/>
      <c r="F445" s="65"/>
      <c r="G445" s="65"/>
      <c r="H445" s="65"/>
      <c r="I445" s="65"/>
      <c r="J445" s="65"/>
      <c r="K445" s="65"/>
      <c r="L445" s="65"/>
      <c r="M445" s="66">
        <f t="shared" si="14"/>
        <v>0</v>
      </c>
      <c r="N445" s="77" t="s">
        <v>193</v>
      </c>
      <c r="O445" s="70" t="s">
        <v>915</v>
      </c>
      <c r="P445" s="69" t="s">
        <v>39</v>
      </c>
      <c r="Q445" s="70" t="s">
        <v>34</v>
      </c>
      <c r="R445" s="69"/>
      <c r="S445" s="70" t="s">
        <v>115</v>
      </c>
      <c r="T445" s="70" t="s">
        <v>177</v>
      </c>
      <c r="U445" s="71" t="s">
        <v>112</v>
      </c>
      <c r="V445" s="72"/>
      <c r="W445" s="73"/>
      <c r="X445" s="73"/>
      <c r="Y445" s="74"/>
      <c r="Z445" s="73"/>
      <c r="AA445" s="75"/>
      <c r="AB445" s="72"/>
      <c r="AC445" s="73"/>
      <c r="AD445" s="73"/>
      <c r="AE445" s="74"/>
      <c r="AF445" s="73"/>
      <c r="AG445" s="75"/>
    </row>
    <row r="446" spans="2:33" ht="15.75" hidden="1" customHeight="1" x14ac:dyDescent="0.2">
      <c r="B446" s="61" t="str">
        <f t="shared" si="13"/>
        <v>PR14WSHWSW_F2</v>
      </c>
      <c r="C446" s="62" t="s">
        <v>900</v>
      </c>
      <c r="D446" s="63" t="s">
        <v>30</v>
      </c>
      <c r="E446" s="64"/>
      <c r="F446" s="65"/>
      <c r="G446" s="65"/>
      <c r="H446" s="65"/>
      <c r="I446" s="65"/>
      <c r="J446" s="65"/>
      <c r="K446" s="65"/>
      <c r="L446" s="65"/>
      <c r="M446" s="66">
        <f t="shared" si="14"/>
        <v>0</v>
      </c>
      <c r="N446" s="77" t="s">
        <v>440</v>
      </c>
      <c r="O446" s="70" t="s">
        <v>916</v>
      </c>
      <c r="P446" s="69" t="s">
        <v>33</v>
      </c>
      <c r="Q446" s="70" t="s">
        <v>34</v>
      </c>
      <c r="R446" s="69"/>
      <c r="S446" s="70" t="s">
        <v>35</v>
      </c>
      <c r="T446" s="70" t="s">
        <v>36</v>
      </c>
      <c r="U446" s="76">
        <v>0</v>
      </c>
      <c r="V446" s="72"/>
      <c r="W446" s="73"/>
      <c r="X446" s="73"/>
      <c r="Y446" s="74"/>
      <c r="Z446" s="73"/>
      <c r="AA446" s="75"/>
      <c r="AB446" s="72"/>
      <c r="AC446" s="73"/>
      <c r="AD446" s="73"/>
      <c r="AE446" s="74"/>
      <c r="AF446" s="73"/>
      <c r="AG446" s="75"/>
    </row>
    <row r="447" spans="2:33" ht="15.75" hidden="1" customHeight="1" x14ac:dyDescent="0.2">
      <c r="B447" s="61" t="str">
        <f t="shared" si="13"/>
        <v>PR14WSHWSW_F3</v>
      </c>
      <c r="C447" s="62" t="s">
        <v>900</v>
      </c>
      <c r="D447" s="63" t="s">
        <v>30</v>
      </c>
      <c r="E447" s="64"/>
      <c r="F447" s="65"/>
      <c r="G447" s="65"/>
      <c r="H447" s="65"/>
      <c r="I447" s="65"/>
      <c r="J447" s="65"/>
      <c r="K447" s="65"/>
      <c r="L447" s="65"/>
      <c r="M447" s="66">
        <f t="shared" si="14"/>
        <v>0</v>
      </c>
      <c r="N447" s="77" t="s">
        <v>917</v>
      </c>
      <c r="O447" s="70" t="s">
        <v>918</v>
      </c>
      <c r="P447" s="69" t="s">
        <v>39</v>
      </c>
      <c r="Q447" s="70" t="s">
        <v>34</v>
      </c>
      <c r="R447" s="69"/>
      <c r="S447" s="70" t="s">
        <v>51</v>
      </c>
      <c r="T447" s="70" t="s">
        <v>919</v>
      </c>
      <c r="U447" s="76">
        <v>0</v>
      </c>
      <c r="V447" s="72"/>
      <c r="W447" s="73"/>
      <c r="X447" s="73"/>
      <c r="Y447" s="74"/>
      <c r="Z447" s="73"/>
      <c r="AA447" s="75"/>
      <c r="AB447" s="72"/>
      <c r="AC447" s="73"/>
      <c r="AD447" s="73"/>
      <c r="AE447" s="74"/>
      <c r="AF447" s="73"/>
      <c r="AG447" s="75"/>
    </row>
    <row r="448" spans="2:33" ht="15.75" hidden="1" customHeight="1" x14ac:dyDescent="0.2">
      <c r="B448" s="61" t="str">
        <f t="shared" si="13"/>
        <v>PR14WSHWSWW_B2</v>
      </c>
      <c r="C448" s="62" t="s">
        <v>900</v>
      </c>
      <c r="D448" s="63" t="s">
        <v>121</v>
      </c>
      <c r="E448" s="64"/>
      <c r="F448" s="65"/>
      <c r="G448" s="65"/>
      <c r="H448" s="65"/>
      <c r="I448" s="65"/>
      <c r="J448" s="65"/>
      <c r="K448" s="65"/>
      <c r="L448" s="65"/>
      <c r="M448" s="66">
        <f t="shared" si="14"/>
        <v>0</v>
      </c>
      <c r="N448" s="77" t="s">
        <v>237</v>
      </c>
      <c r="O448" s="70" t="s">
        <v>920</v>
      </c>
      <c r="P448" s="69" t="s">
        <v>47</v>
      </c>
      <c r="Q448" s="70"/>
      <c r="R448" s="69"/>
      <c r="S448" s="70" t="s">
        <v>51</v>
      </c>
      <c r="T448" s="70" t="s">
        <v>921</v>
      </c>
      <c r="U448" s="71">
        <v>1</v>
      </c>
      <c r="V448" s="72"/>
      <c r="W448" s="73"/>
      <c r="X448" s="73"/>
      <c r="Y448" s="74"/>
      <c r="Z448" s="73"/>
      <c r="AA448" s="75"/>
      <c r="AB448" s="72"/>
      <c r="AC448" s="73"/>
      <c r="AD448" s="73"/>
      <c r="AE448" s="74"/>
      <c r="AF448" s="73"/>
      <c r="AG448" s="75"/>
    </row>
    <row r="449" spans="2:33" ht="15.75" hidden="1" customHeight="1" x14ac:dyDescent="0.2">
      <c r="B449" s="61" t="str">
        <f t="shared" si="13"/>
        <v>PR14WSHWSWW_B3</v>
      </c>
      <c r="C449" s="62" t="s">
        <v>900</v>
      </c>
      <c r="D449" s="63" t="s">
        <v>121</v>
      </c>
      <c r="E449" s="64"/>
      <c r="F449" s="65"/>
      <c r="G449" s="65"/>
      <c r="H449" s="65"/>
      <c r="I449" s="65"/>
      <c r="J449" s="65"/>
      <c r="K449" s="65"/>
      <c r="L449" s="65"/>
      <c r="M449" s="66">
        <f t="shared" si="14"/>
        <v>0</v>
      </c>
      <c r="N449" s="77" t="s">
        <v>240</v>
      </c>
      <c r="O449" s="70" t="s">
        <v>922</v>
      </c>
      <c r="P449" s="69" t="s">
        <v>33</v>
      </c>
      <c r="Q449" s="70" t="s">
        <v>34</v>
      </c>
      <c r="R449" s="69"/>
      <c r="S449" s="70" t="s">
        <v>35</v>
      </c>
      <c r="T449" s="70" t="s">
        <v>140</v>
      </c>
      <c r="U449" s="76">
        <v>0</v>
      </c>
      <c r="V449" s="72"/>
      <c r="W449" s="73"/>
      <c r="X449" s="73"/>
      <c r="Y449" s="74"/>
      <c r="Z449" s="73"/>
      <c r="AA449" s="75"/>
      <c r="AB449" s="72"/>
      <c r="AC449" s="73"/>
      <c r="AD449" s="73"/>
      <c r="AE449" s="74"/>
      <c r="AF449" s="73"/>
      <c r="AG449" s="75"/>
    </row>
    <row r="450" spans="2:33" ht="15.75" hidden="1" customHeight="1" x14ac:dyDescent="0.2">
      <c r="B450" s="61" t="str">
        <f t="shared" si="13"/>
        <v>PR14WSHWSWW_C1</v>
      </c>
      <c r="C450" s="62" t="s">
        <v>900</v>
      </c>
      <c r="D450" s="63" t="s">
        <v>121</v>
      </c>
      <c r="E450" s="64"/>
      <c r="F450" s="65"/>
      <c r="G450" s="65"/>
      <c r="H450" s="65"/>
      <c r="I450" s="65"/>
      <c r="J450" s="65"/>
      <c r="K450" s="65"/>
      <c r="L450" s="65"/>
      <c r="M450" s="66">
        <f t="shared" si="14"/>
        <v>0</v>
      </c>
      <c r="N450" s="77" t="s">
        <v>183</v>
      </c>
      <c r="O450" s="70" t="s">
        <v>923</v>
      </c>
      <c r="P450" s="69" t="s">
        <v>39</v>
      </c>
      <c r="Q450" s="70" t="s">
        <v>34</v>
      </c>
      <c r="R450" s="69"/>
      <c r="S450" s="70" t="s">
        <v>35</v>
      </c>
      <c r="T450" s="70" t="s">
        <v>924</v>
      </c>
      <c r="U450" s="76">
        <v>0</v>
      </c>
      <c r="V450" s="72"/>
      <c r="W450" s="73"/>
      <c r="X450" s="73"/>
      <c r="Y450" s="74"/>
      <c r="Z450" s="73"/>
      <c r="AA450" s="75"/>
      <c r="AB450" s="72"/>
      <c r="AC450" s="73"/>
      <c r="AD450" s="73"/>
      <c r="AE450" s="74"/>
      <c r="AF450" s="73"/>
      <c r="AG450" s="75"/>
    </row>
    <row r="451" spans="2:33" ht="15.75" hidden="1" customHeight="1" x14ac:dyDescent="0.2">
      <c r="B451" s="61" t="str">
        <f t="shared" si="13"/>
        <v>PR14WSHWSWW_C2</v>
      </c>
      <c r="C451" s="62" t="s">
        <v>900</v>
      </c>
      <c r="D451" s="63" t="s">
        <v>121</v>
      </c>
      <c r="E451" s="64"/>
      <c r="F451" s="65"/>
      <c r="G451" s="65"/>
      <c r="H451" s="65"/>
      <c r="I451" s="65"/>
      <c r="J451" s="65"/>
      <c r="K451" s="65"/>
      <c r="L451" s="65"/>
      <c r="M451" s="66">
        <f t="shared" si="14"/>
        <v>0</v>
      </c>
      <c r="N451" s="77" t="s">
        <v>185</v>
      </c>
      <c r="O451" s="70" t="s">
        <v>907</v>
      </c>
      <c r="P451" s="69" t="s">
        <v>47</v>
      </c>
      <c r="Q451" s="70"/>
      <c r="R451" s="69"/>
      <c r="S451" s="70" t="s">
        <v>35</v>
      </c>
      <c r="T451" s="70" t="s">
        <v>758</v>
      </c>
      <c r="U451" s="71">
        <v>2</v>
      </c>
      <c r="V451" s="72"/>
      <c r="W451" s="73"/>
      <c r="X451" s="73"/>
      <c r="Y451" s="74"/>
      <c r="Z451" s="73"/>
      <c r="AA451" s="75"/>
      <c r="AB451" s="72"/>
      <c r="AC451" s="73"/>
      <c r="AD451" s="73"/>
      <c r="AE451" s="74"/>
      <c r="AF451" s="73"/>
      <c r="AG451" s="75"/>
    </row>
    <row r="452" spans="2:33" ht="15.75" hidden="1" customHeight="1" x14ac:dyDescent="0.2">
      <c r="B452" s="61" t="str">
        <f t="shared" si="13"/>
        <v>PR14WSHWSWW_D1</v>
      </c>
      <c r="C452" s="62" t="s">
        <v>900</v>
      </c>
      <c r="D452" s="63" t="s">
        <v>121</v>
      </c>
      <c r="E452" s="64"/>
      <c r="F452" s="65"/>
      <c r="G452" s="65"/>
      <c r="H452" s="65"/>
      <c r="I452" s="65"/>
      <c r="J452" s="65"/>
      <c r="K452" s="65"/>
      <c r="L452" s="65"/>
      <c r="M452" s="66">
        <f t="shared" si="14"/>
        <v>0</v>
      </c>
      <c r="N452" s="77" t="s">
        <v>188</v>
      </c>
      <c r="O452" s="70" t="s">
        <v>908</v>
      </c>
      <c r="P452" s="69" t="s">
        <v>33</v>
      </c>
      <c r="Q452" s="70" t="s">
        <v>34</v>
      </c>
      <c r="R452" s="69"/>
      <c r="S452" s="70" t="s">
        <v>154</v>
      </c>
      <c r="T452" s="70" t="s">
        <v>218</v>
      </c>
      <c r="U452" s="71" t="s">
        <v>112</v>
      </c>
      <c r="V452" s="72"/>
      <c r="W452" s="73"/>
      <c r="X452" s="73"/>
      <c r="Y452" s="74"/>
      <c r="Z452" s="73"/>
      <c r="AA452" s="75"/>
      <c r="AB452" s="72"/>
      <c r="AC452" s="73"/>
      <c r="AD452" s="73"/>
      <c r="AE452" s="74"/>
      <c r="AF452" s="73"/>
      <c r="AG452" s="75"/>
    </row>
    <row r="453" spans="2:33" ht="15.75" hidden="1" customHeight="1" x14ac:dyDescent="0.2">
      <c r="B453" s="61" t="str">
        <f t="shared" si="13"/>
        <v>PR14WSHWSWW_D2</v>
      </c>
      <c r="C453" s="62" t="s">
        <v>900</v>
      </c>
      <c r="D453" s="63" t="s">
        <v>121</v>
      </c>
      <c r="E453" s="64"/>
      <c r="F453" s="65"/>
      <c r="G453" s="65"/>
      <c r="H453" s="65"/>
      <c r="I453" s="65"/>
      <c r="J453" s="65"/>
      <c r="K453" s="65"/>
      <c r="L453" s="65"/>
      <c r="M453" s="66">
        <f t="shared" si="14"/>
        <v>0</v>
      </c>
      <c r="N453" s="77" t="s">
        <v>354</v>
      </c>
      <c r="O453" s="70" t="s">
        <v>909</v>
      </c>
      <c r="P453" s="69" t="s">
        <v>47</v>
      </c>
      <c r="Q453" s="70"/>
      <c r="R453" s="69"/>
      <c r="S453" s="70" t="s">
        <v>35</v>
      </c>
      <c r="T453" s="70" t="s">
        <v>910</v>
      </c>
      <c r="U453" s="76">
        <v>0</v>
      </c>
      <c r="V453" s="72"/>
      <c r="W453" s="73"/>
      <c r="X453" s="73"/>
      <c r="Y453" s="74"/>
      <c r="Z453" s="73"/>
      <c r="AA453" s="75"/>
      <c r="AB453" s="72"/>
      <c r="AC453" s="73"/>
      <c r="AD453" s="73"/>
      <c r="AE453" s="74"/>
      <c r="AF453" s="73"/>
      <c r="AG453" s="75"/>
    </row>
    <row r="454" spans="2:33" ht="15.75" hidden="1" customHeight="1" x14ac:dyDescent="0.2">
      <c r="B454" s="61" t="str">
        <f t="shared" ref="B454:B517" si="15">CONCATENATE("PR14", C454, D454, "_", N454)</f>
        <v>PR14WSHWSWW_D3</v>
      </c>
      <c r="C454" s="62" t="s">
        <v>900</v>
      </c>
      <c r="D454" s="63" t="s">
        <v>121</v>
      </c>
      <c r="E454" s="64"/>
      <c r="F454" s="65"/>
      <c r="G454" s="65"/>
      <c r="H454" s="65"/>
      <c r="I454" s="65"/>
      <c r="J454" s="65"/>
      <c r="K454" s="65"/>
      <c r="L454" s="65"/>
      <c r="M454" s="66">
        <f t="shared" si="14"/>
        <v>0</v>
      </c>
      <c r="N454" s="77" t="s">
        <v>357</v>
      </c>
      <c r="O454" s="70" t="s">
        <v>925</v>
      </c>
      <c r="P454" s="69" t="s">
        <v>33</v>
      </c>
      <c r="Q454" s="70" t="s">
        <v>34</v>
      </c>
      <c r="R454" s="69"/>
      <c r="S454" s="70" t="s">
        <v>35</v>
      </c>
      <c r="T454" s="70" t="s">
        <v>926</v>
      </c>
      <c r="U454" s="76">
        <v>0</v>
      </c>
      <c r="V454" s="72"/>
      <c r="W454" s="73"/>
      <c r="X454" s="73"/>
      <c r="Y454" s="74"/>
      <c r="Z454" s="73"/>
      <c r="AA454" s="75"/>
      <c r="AB454" s="72"/>
      <c r="AC454" s="73"/>
      <c r="AD454" s="73"/>
      <c r="AE454" s="74"/>
      <c r="AF454" s="73"/>
      <c r="AG454" s="75"/>
    </row>
    <row r="455" spans="2:33" ht="15.75" hidden="1" customHeight="1" x14ac:dyDescent="0.2">
      <c r="B455" s="61" t="str">
        <f t="shared" si="15"/>
        <v>PR14WSHWSWW_D5</v>
      </c>
      <c r="C455" s="62" t="s">
        <v>900</v>
      </c>
      <c r="D455" s="63" t="s">
        <v>121</v>
      </c>
      <c r="E455" s="64"/>
      <c r="F455" s="65"/>
      <c r="G455" s="65"/>
      <c r="H455" s="65"/>
      <c r="I455" s="65"/>
      <c r="J455" s="65"/>
      <c r="K455" s="65"/>
      <c r="L455" s="65"/>
      <c r="M455" s="66">
        <f t="shared" ref="M455:M518" si="16">SUM(E455:L455)</f>
        <v>0</v>
      </c>
      <c r="N455" s="77" t="s">
        <v>911</v>
      </c>
      <c r="O455" s="70" t="s">
        <v>927</v>
      </c>
      <c r="P455" s="69" t="s">
        <v>47</v>
      </c>
      <c r="Q455" s="70"/>
      <c r="R455" s="69"/>
      <c r="S455" s="70" t="s">
        <v>51</v>
      </c>
      <c r="T455" s="70" t="s">
        <v>111</v>
      </c>
      <c r="U455" s="76">
        <v>0</v>
      </c>
      <c r="V455" s="72"/>
      <c r="W455" s="73"/>
      <c r="X455" s="73"/>
      <c r="Y455" s="74"/>
      <c r="Z455" s="73"/>
      <c r="AA455" s="75"/>
      <c r="AB455" s="72"/>
      <c r="AC455" s="73"/>
      <c r="AD455" s="73"/>
      <c r="AE455" s="74"/>
      <c r="AF455" s="73"/>
      <c r="AG455" s="75"/>
    </row>
    <row r="456" spans="2:33" ht="15.75" hidden="1" customHeight="1" x14ac:dyDescent="0.2">
      <c r="B456" s="61" t="str">
        <f t="shared" si="15"/>
        <v>PR14WSHWSWW_E1</v>
      </c>
      <c r="C456" s="62" t="s">
        <v>900</v>
      </c>
      <c r="D456" s="63" t="s">
        <v>121</v>
      </c>
      <c r="E456" s="64"/>
      <c r="F456" s="65"/>
      <c r="G456" s="65"/>
      <c r="H456" s="65"/>
      <c r="I456" s="65"/>
      <c r="J456" s="65"/>
      <c r="K456" s="65"/>
      <c r="L456" s="65"/>
      <c r="M456" s="66">
        <f t="shared" si="16"/>
        <v>0</v>
      </c>
      <c r="N456" s="77" t="s">
        <v>190</v>
      </c>
      <c r="O456" s="70" t="s">
        <v>913</v>
      </c>
      <c r="P456" s="69" t="s">
        <v>47</v>
      </c>
      <c r="Q456" s="70"/>
      <c r="R456" s="69"/>
      <c r="S456" s="70" t="s">
        <v>51</v>
      </c>
      <c r="T456" s="70" t="s">
        <v>914</v>
      </c>
      <c r="U456" s="76">
        <v>0</v>
      </c>
      <c r="V456" s="72"/>
      <c r="W456" s="73"/>
      <c r="X456" s="73"/>
      <c r="Y456" s="74"/>
      <c r="Z456" s="73"/>
      <c r="AA456" s="75"/>
      <c r="AB456" s="72"/>
      <c r="AC456" s="73"/>
      <c r="AD456" s="73"/>
      <c r="AE456" s="74"/>
      <c r="AF456" s="73"/>
      <c r="AG456" s="75"/>
    </row>
    <row r="457" spans="2:33" ht="15.75" hidden="1" customHeight="1" x14ac:dyDescent="0.2">
      <c r="B457" s="61" t="str">
        <f t="shared" si="15"/>
        <v>PR14WSHWSWW_F1</v>
      </c>
      <c r="C457" s="62" t="s">
        <v>900</v>
      </c>
      <c r="D457" s="63" t="s">
        <v>121</v>
      </c>
      <c r="E457" s="64"/>
      <c r="F457" s="65"/>
      <c r="G457" s="65"/>
      <c r="H457" s="65"/>
      <c r="I457" s="65"/>
      <c r="J457" s="65"/>
      <c r="K457" s="65"/>
      <c r="L457" s="65"/>
      <c r="M457" s="66">
        <f t="shared" si="16"/>
        <v>0</v>
      </c>
      <c r="N457" s="77" t="s">
        <v>193</v>
      </c>
      <c r="O457" s="70" t="s">
        <v>915</v>
      </c>
      <c r="P457" s="69" t="s">
        <v>39</v>
      </c>
      <c r="Q457" s="70" t="s">
        <v>34</v>
      </c>
      <c r="R457" s="69"/>
      <c r="S457" s="70" t="s">
        <v>115</v>
      </c>
      <c r="T457" s="70" t="s">
        <v>177</v>
      </c>
      <c r="U457" s="71" t="s">
        <v>112</v>
      </c>
      <c r="V457" s="72"/>
      <c r="W457" s="73"/>
      <c r="X457" s="73"/>
      <c r="Y457" s="74"/>
      <c r="Z457" s="73"/>
      <c r="AA457" s="75"/>
      <c r="AB457" s="72"/>
      <c r="AC457" s="73"/>
      <c r="AD457" s="73"/>
      <c r="AE457" s="74"/>
      <c r="AF457" s="73"/>
      <c r="AG457" s="75"/>
    </row>
    <row r="458" spans="2:33" ht="15.75" hidden="1" customHeight="1" x14ac:dyDescent="0.2">
      <c r="B458" s="61" t="str">
        <f t="shared" si="15"/>
        <v>PR14WSHWSWW_F3</v>
      </c>
      <c r="C458" s="62" t="s">
        <v>900</v>
      </c>
      <c r="D458" s="63" t="s">
        <v>121</v>
      </c>
      <c r="E458" s="64"/>
      <c r="F458" s="65"/>
      <c r="G458" s="65"/>
      <c r="H458" s="65"/>
      <c r="I458" s="65"/>
      <c r="J458" s="65"/>
      <c r="K458" s="65"/>
      <c r="L458" s="65"/>
      <c r="M458" s="66">
        <f t="shared" si="16"/>
        <v>0</v>
      </c>
      <c r="N458" s="77" t="s">
        <v>917</v>
      </c>
      <c r="O458" s="70" t="s">
        <v>918</v>
      </c>
      <c r="P458" s="69" t="s">
        <v>39</v>
      </c>
      <c r="Q458" s="70" t="s">
        <v>34</v>
      </c>
      <c r="R458" s="69"/>
      <c r="S458" s="70" t="s">
        <v>51</v>
      </c>
      <c r="T458" s="70" t="s">
        <v>919</v>
      </c>
      <c r="U458" s="76">
        <v>0</v>
      </c>
      <c r="V458" s="72"/>
      <c r="W458" s="73"/>
      <c r="X458" s="73"/>
      <c r="Y458" s="74"/>
      <c r="Z458" s="73"/>
      <c r="AA458" s="75"/>
      <c r="AB458" s="72"/>
      <c r="AC458" s="73"/>
      <c r="AD458" s="73"/>
      <c r="AE458" s="74"/>
      <c r="AF458" s="73"/>
      <c r="AG458" s="75"/>
    </row>
    <row r="459" spans="2:33" ht="15.75" hidden="1" customHeight="1" x14ac:dyDescent="0.2">
      <c r="B459" s="61" t="str">
        <f t="shared" si="15"/>
        <v>PR14WSHNHHR_D1</v>
      </c>
      <c r="C459" s="62" t="s">
        <v>900</v>
      </c>
      <c r="D459" s="63" t="s">
        <v>247</v>
      </c>
      <c r="E459" s="64"/>
      <c r="F459" s="65"/>
      <c r="G459" s="65"/>
      <c r="H459" s="65"/>
      <c r="I459" s="65"/>
      <c r="J459" s="65"/>
      <c r="K459" s="65"/>
      <c r="L459" s="65"/>
      <c r="M459" s="66">
        <f t="shared" si="16"/>
        <v>0</v>
      </c>
      <c r="N459" s="77" t="s">
        <v>188</v>
      </c>
      <c r="O459" s="70" t="s">
        <v>908</v>
      </c>
      <c r="P459" s="69" t="s">
        <v>33</v>
      </c>
      <c r="Q459" s="70" t="s">
        <v>34</v>
      </c>
      <c r="R459" s="69"/>
      <c r="S459" s="70" t="s">
        <v>154</v>
      </c>
      <c r="T459" s="70" t="s">
        <v>218</v>
      </c>
      <c r="U459" s="71" t="s">
        <v>112</v>
      </c>
      <c r="V459" s="72"/>
      <c r="W459" s="73"/>
      <c r="X459" s="73"/>
      <c r="Y459" s="74"/>
      <c r="Z459" s="73"/>
      <c r="AA459" s="75"/>
      <c r="AB459" s="72"/>
      <c r="AC459" s="73"/>
      <c r="AD459" s="73"/>
      <c r="AE459" s="74"/>
      <c r="AF459" s="73"/>
      <c r="AG459" s="75"/>
    </row>
    <row r="460" spans="2:33" ht="15.75" hidden="1" customHeight="1" x14ac:dyDescent="0.2">
      <c r="B460" s="61" t="str">
        <f t="shared" si="15"/>
        <v>PR14WSHNHHR_D4</v>
      </c>
      <c r="C460" s="62" t="s">
        <v>900</v>
      </c>
      <c r="D460" s="63" t="s">
        <v>247</v>
      </c>
      <c r="E460" s="64"/>
      <c r="F460" s="65"/>
      <c r="G460" s="65"/>
      <c r="H460" s="65"/>
      <c r="I460" s="65"/>
      <c r="J460" s="65"/>
      <c r="K460" s="65"/>
      <c r="L460" s="65"/>
      <c r="M460" s="66">
        <f t="shared" si="16"/>
        <v>0</v>
      </c>
      <c r="N460" s="77" t="s">
        <v>928</v>
      </c>
      <c r="O460" s="70" t="s">
        <v>929</v>
      </c>
      <c r="P460" s="69" t="s">
        <v>39</v>
      </c>
      <c r="Q460" s="70" t="s">
        <v>34</v>
      </c>
      <c r="R460" s="69"/>
      <c r="S460" s="70" t="s">
        <v>51</v>
      </c>
      <c r="T460" s="70" t="s">
        <v>111</v>
      </c>
      <c r="U460" s="76">
        <v>0</v>
      </c>
      <c r="V460" s="72"/>
      <c r="W460" s="73"/>
      <c r="X460" s="73"/>
      <c r="Y460" s="74"/>
      <c r="Z460" s="73"/>
      <c r="AA460" s="75"/>
      <c r="AB460" s="72"/>
      <c r="AC460" s="73"/>
      <c r="AD460" s="73"/>
      <c r="AE460" s="74"/>
      <c r="AF460" s="73"/>
      <c r="AG460" s="75"/>
    </row>
    <row r="461" spans="2:33" ht="15.75" hidden="1" customHeight="1" x14ac:dyDescent="0.2">
      <c r="B461" s="61" t="str">
        <f t="shared" si="15"/>
        <v>PR14WSHNHHR_D5</v>
      </c>
      <c r="C461" s="62" t="s">
        <v>900</v>
      </c>
      <c r="D461" s="63" t="s">
        <v>247</v>
      </c>
      <c r="E461" s="64"/>
      <c r="F461" s="65"/>
      <c r="G461" s="65"/>
      <c r="H461" s="65"/>
      <c r="I461" s="65"/>
      <c r="J461" s="65"/>
      <c r="K461" s="65"/>
      <c r="L461" s="65"/>
      <c r="M461" s="66">
        <f t="shared" si="16"/>
        <v>0</v>
      </c>
      <c r="N461" s="77" t="s">
        <v>911</v>
      </c>
      <c r="O461" s="70" t="s">
        <v>912</v>
      </c>
      <c r="P461" s="69" t="s">
        <v>47</v>
      </c>
      <c r="Q461" s="70"/>
      <c r="R461" s="69"/>
      <c r="S461" s="70" t="s">
        <v>51</v>
      </c>
      <c r="T461" s="70" t="s">
        <v>111</v>
      </c>
      <c r="U461" s="76">
        <v>0</v>
      </c>
      <c r="V461" s="72"/>
      <c r="W461" s="73"/>
      <c r="X461" s="73"/>
      <c r="Y461" s="74"/>
      <c r="Z461" s="73"/>
      <c r="AA461" s="75"/>
      <c r="AB461" s="72"/>
      <c r="AC461" s="73"/>
      <c r="AD461" s="73"/>
      <c r="AE461" s="74"/>
      <c r="AF461" s="73"/>
      <c r="AG461" s="75"/>
    </row>
    <row r="462" spans="2:33" ht="15.75" hidden="1" customHeight="1" x14ac:dyDescent="0.2">
      <c r="B462" s="61" t="str">
        <f t="shared" si="15"/>
        <v>PR14WSHNHHR_E1</v>
      </c>
      <c r="C462" s="62" t="s">
        <v>900</v>
      </c>
      <c r="D462" s="63" t="s">
        <v>247</v>
      </c>
      <c r="E462" s="64"/>
      <c r="F462" s="65"/>
      <c r="G462" s="65"/>
      <c r="H462" s="65"/>
      <c r="I462" s="65"/>
      <c r="J462" s="65"/>
      <c r="K462" s="65"/>
      <c r="L462" s="65"/>
      <c r="M462" s="66">
        <f t="shared" si="16"/>
        <v>0</v>
      </c>
      <c r="N462" s="77" t="s">
        <v>190</v>
      </c>
      <c r="O462" s="70" t="s">
        <v>913</v>
      </c>
      <c r="P462" s="69" t="s">
        <v>47</v>
      </c>
      <c r="Q462" s="70"/>
      <c r="R462" s="69"/>
      <c r="S462" s="70" t="s">
        <v>51</v>
      </c>
      <c r="T462" s="70" t="s">
        <v>914</v>
      </c>
      <c r="U462" s="76">
        <v>0</v>
      </c>
      <c r="V462" s="72"/>
      <c r="W462" s="73"/>
      <c r="X462" s="73"/>
      <c r="Y462" s="74"/>
      <c r="Z462" s="73"/>
      <c r="AA462" s="75"/>
      <c r="AB462" s="72"/>
      <c r="AC462" s="73"/>
      <c r="AD462" s="73"/>
      <c r="AE462" s="74"/>
      <c r="AF462" s="73"/>
      <c r="AG462" s="75"/>
    </row>
    <row r="463" spans="2:33" ht="15.75" hidden="1" customHeight="1" x14ac:dyDescent="0.2">
      <c r="B463" s="61" t="str">
        <f t="shared" si="15"/>
        <v>PR14WSHHHR_D1</v>
      </c>
      <c r="C463" s="62" t="s">
        <v>900</v>
      </c>
      <c r="D463" s="63" t="s">
        <v>67</v>
      </c>
      <c r="E463" s="64"/>
      <c r="F463" s="65"/>
      <c r="G463" s="65"/>
      <c r="H463" s="65"/>
      <c r="I463" s="65"/>
      <c r="J463" s="65"/>
      <c r="K463" s="65"/>
      <c r="L463" s="65"/>
      <c r="M463" s="66">
        <f t="shared" si="16"/>
        <v>0</v>
      </c>
      <c r="N463" s="77" t="s">
        <v>188</v>
      </c>
      <c r="O463" s="70" t="s">
        <v>908</v>
      </c>
      <c r="P463" s="69" t="s">
        <v>33</v>
      </c>
      <c r="Q463" s="70" t="s">
        <v>34</v>
      </c>
      <c r="R463" s="69"/>
      <c r="S463" s="70" t="s">
        <v>154</v>
      </c>
      <c r="T463" s="70" t="s">
        <v>218</v>
      </c>
      <c r="U463" s="71" t="s">
        <v>112</v>
      </c>
      <c r="V463" s="72"/>
      <c r="W463" s="73"/>
      <c r="X463" s="73"/>
      <c r="Y463" s="74"/>
      <c r="Z463" s="73"/>
      <c r="AA463" s="75"/>
      <c r="AB463" s="72"/>
      <c r="AC463" s="73"/>
      <c r="AD463" s="73"/>
      <c r="AE463" s="74"/>
      <c r="AF463" s="73"/>
      <c r="AG463" s="75"/>
    </row>
    <row r="464" spans="2:33" ht="15.75" hidden="1" customHeight="1" x14ac:dyDescent="0.2">
      <c r="B464" s="61" t="str">
        <f t="shared" si="15"/>
        <v>PR14WSHHHR_D5</v>
      </c>
      <c r="C464" s="62" t="s">
        <v>900</v>
      </c>
      <c r="D464" s="63" t="s">
        <v>67</v>
      </c>
      <c r="E464" s="64"/>
      <c r="F464" s="65"/>
      <c r="G464" s="65"/>
      <c r="H464" s="65"/>
      <c r="I464" s="65"/>
      <c r="J464" s="65"/>
      <c r="K464" s="65"/>
      <c r="L464" s="65"/>
      <c r="M464" s="66">
        <f t="shared" si="16"/>
        <v>0</v>
      </c>
      <c r="N464" s="77" t="s">
        <v>911</v>
      </c>
      <c r="O464" s="70" t="s">
        <v>912</v>
      </c>
      <c r="P464" s="69" t="s">
        <v>47</v>
      </c>
      <c r="Q464" s="70"/>
      <c r="R464" s="69"/>
      <c r="S464" s="70" t="s">
        <v>51</v>
      </c>
      <c r="T464" s="70" t="s">
        <v>111</v>
      </c>
      <c r="U464" s="76">
        <v>0</v>
      </c>
      <c r="V464" s="72"/>
      <c r="W464" s="73"/>
      <c r="X464" s="73"/>
      <c r="Y464" s="74"/>
      <c r="Z464" s="73"/>
      <c r="AA464" s="75"/>
      <c r="AB464" s="72"/>
      <c r="AC464" s="73"/>
      <c r="AD464" s="73"/>
      <c r="AE464" s="74"/>
      <c r="AF464" s="73"/>
      <c r="AG464" s="75"/>
    </row>
    <row r="465" spans="2:33" ht="15.75" hidden="1" customHeight="1" x14ac:dyDescent="0.2">
      <c r="B465" s="61" t="str">
        <f t="shared" si="15"/>
        <v>PR14WSHHHR_E1</v>
      </c>
      <c r="C465" s="62" t="s">
        <v>900</v>
      </c>
      <c r="D465" s="63" t="s">
        <v>67</v>
      </c>
      <c r="E465" s="64"/>
      <c r="F465" s="65"/>
      <c r="G465" s="65"/>
      <c r="H465" s="65"/>
      <c r="I465" s="65"/>
      <c r="J465" s="65"/>
      <c r="K465" s="65"/>
      <c r="L465" s="65"/>
      <c r="M465" s="66">
        <f t="shared" si="16"/>
        <v>0</v>
      </c>
      <c r="N465" s="77" t="s">
        <v>190</v>
      </c>
      <c r="O465" s="70" t="s">
        <v>913</v>
      </c>
      <c r="P465" s="69" t="s">
        <v>47</v>
      </c>
      <c r="Q465" s="70"/>
      <c r="R465" s="69"/>
      <c r="S465" s="70" t="s">
        <v>51</v>
      </c>
      <c r="T465" s="70" t="s">
        <v>914</v>
      </c>
      <c r="U465" s="76">
        <v>0</v>
      </c>
      <c r="V465" s="72"/>
      <c r="W465" s="73"/>
      <c r="X465" s="73"/>
      <c r="Y465" s="74"/>
      <c r="Z465" s="73"/>
      <c r="AA465" s="75"/>
      <c r="AB465" s="72"/>
      <c r="AC465" s="73"/>
      <c r="AD465" s="73"/>
      <c r="AE465" s="74"/>
      <c r="AF465" s="73"/>
      <c r="AG465" s="75"/>
    </row>
    <row r="466" spans="2:33" ht="15.75" hidden="1" customHeight="1" x14ac:dyDescent="0.2">
      <c r="B466" s="61" t="str">
        <f t="shared" si="15"/>
        <v>PR14WSHHHR_E2</v>
      </c>
      <c r="C466" s="62" t="s">
        <v>900</v>
      </c>
      <c r="D466" s="63" t="s">
        <v>67</v>
      </c>
      <c r="E466" s="64"/>
      <c r="F466" s="65"/>
      <c r="G466" s="65"/>
      <c r="H466" s="65"/>
      <c r="I466" s="65"/>
      <c r="J466" s="65"/>
      <c r="K466" s="65"/>
      <c r="L466" s="65"/>
      <c r="M466" s="66">
        <f t="shared" si="16"/>
        <v>0</v>
      </c>
      <c r="N466" s="77" t="s">
        <v>251</v>
      </c>
      <c r="O466" s="70" t="s">
        <v>930</v>
      </c>
      <c r="P466" s="69" t="s">
        <v>47</v>
      </c>
      <c r="Q466" s="70"/>
      <c r="R466" s="69"/>
      <c r="S466" s="70" t="s">
        <v>35</v>
      </c>
      <c r="T466" s="70" t="s">
        <v>931</v>
      </c>
      <c r="U466" s="76">
        <v>0</v>
      </c>
      <c r="V466" s="72"/>
      <c r="W466" s="73"/>
      <c r="X466" s="73"/>
      <c r="Y466" s="74"/>
      <c r="Z466" s="73"/>
      <c r="AA466" s="75"/>
      <c r="AB466" s="72"/>
      <c r="AC466" s="73"/>
      <c r="AD466" s="73"/>
      <c r="AE466" s="74"/>
      <c r="AF466" s="73"/>
      <c r="AG466" s="75"/>
    </row>
    <row r="467" spans="2:33" ht="15.75" hidden="1" customHeight="1" x14ac:dyDescent="0.2">
      <c r="B467" s="61" t="str">
        <f t="shared" si="15"/>
        <v>PR14WSXWSW_B4</v>
      </c>
      <c r="C467" s="62" t="s">
        <v>932</v>
      </c>
      <c r="D467" s="63" t="s">
        <v>30</v>
      </c>
      <c r="E467" s="64"/>
      <c r="F467" s="65"/>
      <c r="G467" s="65"/>
      <c r="H467" s="65"/>
      <c r="I467" s="65"/>
      <c r="J467" s="65"/>
      <c r="K467" s="65"/>
      <c r="L467" s="65"/>
      <c r="M467" s="66">
        <f t="shared" si="16"/>
        <v>0</v>
      </c>
      <c r="N467" s="77" t="s">
        <v>242</v>
      </c>
      <c r="O467" s="70" t="s">
        <v>933</v>
      </c>
      <c r="P467" s="69" t="s">
        <v>47</v>
      </c>
      <c r="Q467" s="70"/>
      <c r="R467" s="69"/>
      <c r="S467" s="70" t="s">
        <v>51</v>
      </c>
      <c r="T467" s="70" t="s">
        <v>934</v>
      </c>
      <c r="U467" s="71">
        <v>1</v>
      </c>
      <c r="V467" s="72"/>
      <c r="W467" s="73"/>
      <c r="X467" s="73"/>
      <c r="Y467" s="74"/>
      <c r="Z467" s="73"/>
      <c r="AA467" s="75"/>
      <c r="AB467" s="72"/>
      <c r="AC467" s="73"/>
      <c r="AD467" s="73"/>
      <c r="AE467" s="74"/>
      <c r="AF467" s="73"/>
      <c r="AG467" s="75"/>
    </row>
    <row r="468" spans="2:33" ht="15.75" hidden="1" customHeight="1" x14ac:dyDescent="0.2">
      <c r="B468" s="61" t="str">
        <f t="shared" si="15"/>
        <v>PR14WSXWSW_B5</v>
      </c>
      <c r="C468" s="62" t="s">
        <v>932</v>
      </c>
      <c r="D468" s="63" t="s">
        <v>30</v>
      </c>
      <c r="E468" s="64"/>
      <c r="F468" s="65"/>
      <c r="G468" s="65"/>
      <c r="H468" s="65"/>
      <c r="I468" s="65"/>
      <c r="J468" s="65"/>
      <c r="K468" s="65"/>
      <c r="L468" s="65"/>
      <c r="M468" s="66">
        <f t="shared" si="16"/>
        <v>0</v>
      </c>
      <c r="N468" s="77" t="s">
        <v>374</v>
      </c>
      <c r="O468" s="70" t="s">
        <v>935</v>
      </c>
      <c r="P468" s="69" t="s">
        <v>39</v>
      </c>
      <c r="Q468" s="70" t="s">
        <v>34</v>
      </c>
      <c r="R468" s="69"/>
      <c r="S468" s="70" t="s">
        <v>35</v>
      </c>
      <c r="T468" s="70" t="s">
        <v>936</v>
      </c>
      <c r="U468" s="76">
        <v>0</v>
      </c>
      <c r="V468" s="72"/>
      <c r="W468" s="73"/>
      <c r="X468" s="73"/>
      <c r="Y468" s="74"/>
      <c r="Z468" s="73"/>
      <c r="AA468" s="75"/>
      <c r="AB468" s="72"/>
      <c r="AC468" s="73"/>
      <c r="AD468" s="73"/>
      <c r="AE468" s="74"/>
      <c r="AF468" s="73"/>
      <c r="AG468" s="75"/>
    </row>
    <row r="469" spans="2:33" ht="15.75" hidden="1" customHeight="1" x14ac:dyDescent="0.2">
      <c r="B469" s="61" t="str">
        <f t="shared" si="15"/>
        <v>PR14WSXWSW_B6</v>
      </c>
      <c r="C469" s="62" t="s">
        <v>932</v>
      </c>
      <c r="D469" s="63" t="s">
        <v>30</v>
      </c>
      <c r="E469" s="64"/>
      <c r="F469" s="65"/>
      <c r="G469" s="65"/>
      <c r="H469" s="65"/>
      <c r="I469" s="65"/>
      <c r="J469" s="65"/>
      <c r="K469" s="65"/>
      <c r="L469" s="65"/>
      <c r="M469" s="66">
        <f t="shared" si="16"/>
        <v>0</v>
      </c>
      <c r="N469" s="77" t="s">
        <v>377</v>
      </c>
      <c r="O469" s="70" t="s">
        <v>937</v>
      </c>
      <c r="P469" s="69" t="s">
        <v>39</v>
      </c>
      <c r="Q469" s="70" t="s">
        <v>176</v>
      </c>
      <c r="R469" s="69"/>
      <c r="S469" s="70" t="s">
        <v>51</v>
      </c>
      <c r="T469" s="70" t="s">
        <v>938</v>
      </c>
      <c r="U469" s="76">
        <v>0</v>
      </c>
      <c r="V469" s="72"/>
      <c r="W469" s="73"/>
      <c r="X469" s="73"/>
      <c r="Y469" s="74"/>
      <c r="Z469" s="73"/>
      <c r="AA469" s="75"/>
      <c r="AB469" s="72"/>
      <c r="AC469" s="73"/>
      <c r="AD469" s="73"/>
      <c r="AE469" s="74"/>
      <c r="AF469" s="73"/>
      <c r="AG469" s="75"/>
    </row>
    <row r="470" spans="2:33" ht="15.75" hidden="1" customHeight="1" x14ac:dyDescent="0.2">
      <c r="B470" s="61" t="str">
        <f t="shared" si="15"/>
        <v>PR14WSXWSW_B7</v>
      </c>
      <c r="C470" s="62" t="s">
        <v>932</v>
      </c>
      <c r="D470" s="63" t="s">
        <v>30</v>
      </c>
      <c r="E470" s="64"/>
      <c r="F470" s="65"/>
      <c r="G470" s="65"/>
      <c r="H470" s="65"/>
      <c r="I470" s="65"/>
      <c r="J470" s="65"/>
      <c r="K470" s="65"/>
      <c r="L470" s="65"/>
      <c r="M470" s="66">
        <f t="shared" si="16"/>
        <v>0</v>
      </c>
      <c r="N470" s="77" t="s">
        <v>939</v>
      </c>
      <c r="O470" s="70" t="s">
        <v>940</v>
      </c>
      <c r="P470" s="69" t="s">
        <v>33</v>
      </c>
      <c r="Q470" s="70" t="s">
        <v>176</v>
      </c>
      <c r="R470" s="69"/>
      <c r="S470" s="70" t="s">
        <v>35</v>
      </c>
      <c r="T470" s="70" t="s">
        <v>941</v>
      </c>
      <c r="U470" s="76">
        <v>0</v>
      </c>
      <c r="V470" s="72"/>
      <c r="W470" s="73"/>
      <c r="X470" s="73"/>
      <c r="Y470" s="74"/>
      <c r="Z470" s="73"/>
      <c r="AA470" s="75"/>
      <c r="AB470" s="72"/>
      <c r="AC470" s="73"/>
      <c r="AD470" s="73"/>
      <c r="AE470" s="74"/>
      <c r="AF470" s="73"/>
      <c r="AG470" s="75"/>
    </row>
    <row r="471" spans="2:33" ht="15.75" hidden="1" customHeight="1" x14ac:dyDescent="0.2">
      <c r="B471" s="61" t="str">
        <f t="shared" si="15"/>
        <v>PR14WSXWSW_D2</v>
      </c>
      <c r="C471" s="62" t="s">
        <v>932</v>
      </c>
      <c r="D471" s="63" t="s">
        <v>30</v>
      </c>
      <c r="E471" s="64"/>
      <c r="F471" s="65"/>
      <c r="G471" s="65"/>
      <c r="H471" s="65"/>
      <c r="I471" s="65"/>
      <c r="J471" s="65"/>
      <c r="K471" s="65"/>
      <c r="L471" s="65"/>
      <c r="M471" s="66">
        <f t="shared" si="16"/>
        <v>0</v>
      </c>
      <c r="N471" s="77" t="s">
        <v>354</v>
      </c>
      <c r="O471" s="70" t="s">
        <v>942</v>
      </c>
      <c r="P471" s="69" t="s">
        <v>39</v>
      </c>
      <c r="Q471" s="70" t="s">
        <v>34</v>
      </c>
      <c r="R471" s="69"/>
      <c r="S471" s="70" t="s">
        <v>35</v>
      </c>
      <c r="T471" s="70" t="s">
        <v>943</v>
      </c>
      <c r="U471" s="76">
        <v>0</v>
      </c>
      <c r="V471" s="72"/>
      <c r="W471" s="73"/>
      <c r="X471" s="73"/>
      <c r="Y471" s="74"/>
      <c r="Z471" s="73"/>
      <c r="AA471" s="75"/>
      <c r="AB471" s="72"/>
      <c r="AC471" s="73"/>
      <c r="AD471" s="73"/>
      <c r="AE471" s="74"/>
      <c r="AF471" s="73"/>
      <c r="AG471" s="75"/>
    </row>
    <row r="472" spans="2:33" ht="15.75" hidden="1" customHeight="1" x14ac:dyDescent="0.2">
      <c r="B472" s="61" t="str">
        <f t="shared" si="15"/>
        <v>PR14WSXWSW_D3</v>
      </c>
      <c r="C472" s="62" t="s">
        <v>932</v>
      </c>
      <c r="D472" s="63" t="s">
        <v>30</v>
      </c>
      <c r="E472" s="64"/>
      <c r="F472" s="65"/>
      <c r="G472" s="65"/>
      <c r="H472" s="65"/>
      <c r="I472" s="65"/>
      <c r="J472" s="65"/>
      <c r="K472" s="65"/>
      <c r="L472" s="65"/>
      <c r="M472" s="66">
        <f t="shared" si="16"/>
        <v>0</v>
      </c>
      <c r="N472" s="77" t="s">
        <v>357</v>
      </c>
      <c r="O472" s="70" t="s">
        <v>944</v>
      </c>
      <c r="P472" s="69" t="s">
        <v>33</v>
      </c>
      <c r="Q472" s="70" t="s">
        <v>34</v>
      </c>
      <c r="R472" s="69"/>
      <c r="S472" s="70" t="s">
        <v>76</v>
      </c>
      <c r="T472" s="70" t="s">
        <v>77</v>
      </c>
      <c r="U472" s="71">
        <v>1</v>
      </c>
      <c r="V472" s="72"/>
      <c r="W472" s="73"/>
      <c r="X472" s="73"/>
      <c r="Y472" s="74"/>
      <c r="Z472" s="73"/>
      <c r="AA472" s="75"/>
      <c r="AB472" s="72"/>
      <c r="AC472" s="73"/>
      <c r="AD472" s="73"/>
      <c r="AE472" s="74"/>
      <c r="AF472" s="73"/>
      <c r="AG472" s="75"/>
    </row>
    <row r="473" spans="2:33" ht="15.75" hidden="1" customHeight="1" x14ac:dyDescent="0.2">
      <c r="B473" s="61" t="str">
        <f t="shared" si="15"/>
        <v>PR14WSXWSW_D4</v>
      </c>
      <c r="C473" s="62" t="s">
        <v>932</v>
      </c>
      <c r="D473" s="63" t="s">
        <v>30</v>
      </c>
      <c r="E473" s="64"/>
      <c r="F473" s="65"/>
      <c r="G473" s="65"/>
      <c r="H473" s="65"/>
      <c r="I473" s="65"/>
      <c r="J473" s="65"/>
      <c r="K473" s="65"/>
      <c r="L473" s="65"/>
      <c r="M473" s="66">
        <f t="shared" si="16"/>
        <v>0</v>
      </c>
      <c r="N473" s="77" t="s">
        <v>928</v>
      </c>
      <c r="O473" s="70" t="s">
        <v>945</v>
      </c>
      <c r="P473" s="69" t="s">
        <v>39</v>
      </c>
      <c r="Q473" s="70" t="s">
        <v>176</v>
      </c>
      <c r="R473" s="69"/>
      <c r="S473" s="70" t="s">
        <v>35</v>
      </c>
      <c r="T473" s="70" t="s">
        <v>946</v>
      </c>
      <c r="U473" s="76">
        <v>0</v>
      </c>
      <c r="V473" s="72"/>
      <c r="W473" s="73"/>
      <c r="X473" s="73"/>
      <c r="Y473" s="74"/>
      <c r="Z473" s="73"/>
      <c r="AA473" s="75"/>
      <c r="AB473" s="72"/>
      <c r="AC473" s="73"/>
      <c r="AD473" s="73"/>
      <c r="AE473" s="74"/>
      <c r="AF473" s="73"/>
      <c r="AG473" s="75"/>
    </row>
    <row r="474" spans="2:33" ht="15.75" hidden="1" customHeight="1" x14ac:dyDescent="0.2">
      <c r="B474" s="61" t="str">
        <f t="shared" si="15"/>
        <v>PR14WSXWSW_D5</v>
      </c>
      <c r="C474" s="62" t="s">
        <v>932</v>
      </c>
      <c r="D474" s="63" t="s">
        <v>30</v>
      </c>
      <c r="E474" s="64"/>
      <c r="F474" s="65"/>
      <c r="G474" s="65"/>
      <c r="H474" s="65"/>
      <c r="I474" s="65"/>
      <c r="J474" s="65"/>
      <c r="K474" s="65"/>
      <c r="L474" s="65"/>
      <c r="M474" s="66">
        <f t="shared" si="16"/>
        <v>0</v>
      </c>
      <c r="N474" s="77" t="s">
        <v>911</v>
      </c>
      <c r="O474" s="70" t="s">
        <v>947</v>
      </c>
      <c r="P474" s="69" t="s">
        <v>39</v>
      </c>
      <c r="Q474" s="70" t="s">
        <v>176</v>
      </c>
      <c r="R474" s="69"/>
      <c r="S474" s="70" t="s">
        <v>35</v>
      </c>
      <c r="T474" s="70" t="s">
        <v>948</v>
      </c>
      <c r="U474" s="76">
        <v>0</v>
      </c>
      <c r="V474" s="72"/>
      <c r="W474" s="73"/>
      <c r="X474" s="73"/>
      <c r="Y474" s="74"/>
      <c r="Z474" s="73"/>
      <c r="AA474" s="75"/>
      <c r="AB474" s="72"/>
      <c r="AC474" s="73"/>
      <c r="AD474" s="73"/>
      <c r="AE474" s="74"/>
      <c r="AF474" s="73"/>
      <c r="AG474" s="75"/>
    </row>
    <row r="475" spans="2:33" ht="15.75" hidden="1" customHeight="1" x14ac:dyDescent="0.2">
      <c r="B475" s="61" t="str">
        <f t="shared" si="15"/>
        <v>PR14WSXWSW_F1</v>
      </c>
      <c r="C475" s="62" t="s">
        <v>932</v>
      </c>
      <c r="D475" s="63" t="s">
        <v>30</v>
      </c>
      <c r="E475" s="64"/>
      <c r="F475" s="65"/>
      <c r="G475" s="65"/>
      <c r="H475" s="65"/>
      <c r="I475" s="65"/>
      <c r="J475" s="65"/>
      <c r="K475" s="65"/>
      <c r="L475" s="65"/>
      <c r="M475" s="66">
        <f t="shared" si="16"/>
        <v>0</v>
      </c>
      <c r="N475" s="77" t="s">
        <v>193</v>
      </c>
      <c r="O475" s="70" t="s">
        <v>949</v>
      </c>
      <c r="P475" s="69" t="s">
        <v>33</v>
      </c>
      <c r="Q475" s="70" t="s">
        <v>34</v>
      </c>
      <c r="R475" s="69"/>
      <c r="S475" s="70" t="s">
        <v>35</v>
      </c>
      <c r="T475" s="70" t="s">
        <v>36</v>
      </c>
      <c r="U475" s="71">
        <v>1</v>
      </c>
      <c r="V475" s="72"/>
      <c r="W475" s="73"/>
      <c r="X475" s="73"/>
      <c r="Y475" s="74"/>
      <c r="Z475" s="73"/>
      <c r="AA475" s="75"/>
      <c r="AB475" s="72"/>
      <c r="AC475" s="73"/>
      <c r="AD475" s="73"/>
      <c r="AE475" s="74"/>
      <c r="AF475" s="73"/>
      <c r="AG475" s="75"/>
    </row>
    <row r="476" spans="2:33" ht="15.75" hidden="1" customHeight="1" x14ac:dyDescent="0.2">
      <c r="B476" s="61" t="str">
        <f t="shared" si="15"/>
        <v>PR14WSXWSW_F2</v>
      </c>
      <c r="C476" s="62" t="s">
        <v>932</v>
      </c>
      <c r="D476" s="63" t="s">
        <v>30</v>
      </c>
      <c r="E476" s="64"/>
      <c r="F476" s="65"/>
      <c r="G476" s="65"/>
      <c r="H476" s="65"/>
      <c r="I476" s="65"/>
      <c r="J476" s="65"/>
      <c r="K476" s="65"/>
      <c r="L476" s="65"/>
      <c r="M476" s="66">
        <f t="shared" si="16"/>
        <v>0</v>
      </c>
      <c r="N476" s="77" t="s">
        <v>440</v>
      </c>
      <c r="O476" s="70" t="s">
        <v>950</v>
      </c>
      <c r="P476" s="69" t="s">
        <v>47</v>
      </c>
      <c r="Q476" s="70"/>
      <c r="R476" s="69"/>
      <c r="S476" s="70" t="s">
        <v>51</v>
      </c>
      <c r="T476" s="70" t="s">
        <v>951</v>
      </c>
      <c r="U476" s="76">
        <v>0</v>
      </c>
      <c r="V476" s="72"/>
      <c r="W476" s="73"/>
      <c r="X476" s="73"/>
      <c r="Y476" s="74"/>
      <c r="Z476" s="73"/>
      <c r="AA476" s="75"/>
      <c r="AB476" s="72"/>
      <c r="AC476" s="73"/>
      <c r="AD476" s="73"/>
      <c r="AE476" s="74"/>
      <c r="AF476" s="73"/>
      <c r="AG476" s="75"/>
    </row>
    <row r="477" spans="2:33" ht="15.75" hidden="1" customHeight="1" x14ac:dyDescent="0.2">
      <c r="B477" s="61" t="str">
        <f t="shared" si="15"/>
        <v>PR14WSXWSW_G1</v>
      </c>
      <c r="C477" s="62" t="s">
        <v>932</v>
      </c>
      <c r="D477" s="63" t="s">
        <v>30</v>
      </c>
      <c r="E477" s="64"/>
      <c r="F477" s="65"/>
      <c r="G477" s="65"/>
      <c r="H477" s="65"/>
      <c r="I477" s="65"/>
      <c r="J477" s="65"/>
      <c r="K477" s="65"/>
      <c r="L477" s="65"/>
      <c r="M477" s="66">
        <f t="shared" si="16"/>
        <v>0</v>
      </c>
      <c r="N477" s="77" t="s">
        <v>195</v>
      </c>
      <c r="O477" s="70" t="s">
        <v>952</v>
      </c>
      <c r="P477" s="69" t="s">
        <v>33</v>
      </c>
      <c r="Q477" s="70" t="s">
        <v>176</v>
      </c>
      <c r="R477" s="69"/>
      <c r="S477" s="70" t="s">
        <v>35</v>
      </c>
      <c r="T477" s="70" t="s">
        <v>953</v>
      </c>
      <c r="U477" s="76">
        <v>0</v>
      </c>
      <c r="V477" s="72"/>
      <c r="W477" s="73"/>
      <c r="X477" s="73"/>
      <c r="Y477" s="74"/>
      <c r="Z477" s="73"/>
      <c r="AA477" s="75"/>
      <c r="AB477" s="72"/>
      <c r="AC477" s="73"/>
      <c r="AD477" s="73"/>
      <c r="AE477" s="74"/>
      <c r="AF477" s="73"/>
      <c r="AG477" s="75"/>
    </row>
    <row r="478" spans="2:33" ht="15.75" hidden="1" customHeight="1" x14ac:dyDescent="0.2">
      <c r="B478" s="61" t="str">
        <f t="shared" si="15"/>
        <v>PR14WSXWSW_G2</v>
      </c>
      <c r="C478" s="62" t="s">
        <v>932</v>
      </c>
      <c r="D478" s="63" t="s">
        <v>30</v>
      </c>
      <c r="E478" s="64"/>
      <c r="F478" s="65"/>
      <c r="G478" s="65"/>
      <c r="H478" s="65"/>
      <c r="I478" s="65"/>
      <c r="J478" s="65"/>
      <c r="K478" s="65"/>
      <c r="L478" s="65"/>
      <c r="M478" s="66">
        <f t="shared" si="16"/>
        <v>0</v>
      </c>
      <c r="N478" s="77" t="s">
        <v>210</v>
      </c>
      <c r="O478" s="70" t="s">
        <v>954</v>
      </c>
      <c r="P478" s="69" t="s">
        <v>39</v>
      </c>
      <c r="Q478" s="70" t="s">
        <v>176</v>
      </c>
      <c r="R478" s="69"/>
      <c r="S478" s="70" t="s">
        <v>51</v>
      </c>
      <c r="T478" s="70" t="s">
        <v>52</v>
      </c>
      <c r="U478" s="71">
        <v>2</v>
      </c>
      <c r="V478" s="72"/>
      <c r="W478" s="73"/>
      <c r="X478" s="73"/>
      <c r="Y478" s="74"/>
      <c r="Z478" s="73"/>
      <c r="AA478" s="75"/>
      <c r="AB478" s="72"/>
      <c r="AC478" s="73"/>
      <c r="AD478" s="73"/>
      <c r="AE478" s="74"/>
      <c r="AF478" s="73"/>
      <c r="AG478" s="75"/>
    </row>
    <row r="479" spans="2:33" ht="15.75" hidden="1" customHeight="1" x14ac:dyDescent="0.2">
      <c r="B479" s="61" t="str">
        <f t="shared" si="15"/>
        <v>PR14WSXWSWW_A1</v>
      </c>
      <c r="C479" s="62" t="s">
        <v>932</v>
      </c>
      <c r="D479" s="63" t="s">
        <v>121</v>
      </c>
      <c r="E479" s="64"/>
      <c r="F479" s="65"/>
      <c r="G479" s="65"/>
      <c r="H479" s="65"/>
      <c r="I479" s="65"/>
      <c r="J479" s="65"/>
      <c r="K479" s="65"/>
      <c r="L479" s="65"/>
      <c r="M479" s="66">
        <f t="shared" si="16"/>
        <v>0</v>
      </c>
      <c r="N479" s="77" t="s">
        <v>172</v>
      </c>
      <c r="O479" s="70" t="s">
        <v>955</v>
      </c>
      <c r="P479" s="69" t="s">
        <v>39</v>
      </c>
      <c r="Q479" s="70" t="s">
        <v>176</v>
      </c>
      <c r="R479" s="69"/>
      <c r="S479" s="70" t="s">
        <v>51</v>
      </c>
      <c r="T479" s="70" t="s">
        <v>956</v>
      </c>
      <c r="U479" s="76">
        <v>0</v>
      </c>
      <c r="V479" s="72"/>
      <c r="W479" s="73"/>
      <c r="X479" s="73"/>
      <c r="Y479" s="74"/>
      <c r="Z479" s="73"/>
      <c r="AA479" s="75"/>
      <c r="AB479" s="72"/>
      <c r="AC479" s="73"/>
      <c r="AD479" s="73"/>
      <c r="AE479" s="74"/>
      <c r="AF479" s="73"/>
      <c r="AG479" s="75"/>
    </row>
    <row r="480" spans="2:33" ht="15.75" hidden="1" customHeight="1" x14ac:dyDescent="0.2">
      <c r="B480" s="61" t="str">
        <f t="shared" si="15"/>
        <v>PR14WSXWSWW_A2</v>
      </c>
      <c r="C480" s="62" t="s">
        <v>932</v>
      </c>
      <c r="D480" s="63" t="s">
        <v>121</v>
      </c>
      <c r="E480" s="64"/>
      <c r="F480" s="65"/>
      <c r="G480" s="65"/>
      <c r="H480" s="65"/>
      <c r="I480" s="65"/>
      <c r="J480" s="65"/>
      <c r="K480" s="65"/>
      <c r="L480" s="65"/>
      <c r="M480" s="66">
        <f t="shared" si="16"/>
        <v>0</v>
      </c>
      <c r="N480" s="77" t="s">
        <v>174</v>
      </c>
      <c r="O480" s="70" t="s">
        <v>957</v>
      </c>
      <c r="P480" s="69" t="s">
        <v>47</v>
      </c>
      <c r="Q480" s="70"/>
      <c r="R480" s="69"/>
      <c r="S480" s="70" t="s">
        <v>51</v>
      </c>
      <c r="T480" s="70" t="s">
        <v>958</v>
      </c>
      <c r="U480" s="76">
        <v>0</v>
      </c>
      <c r="V480" s="72"/>
      <c r="W480" s="73"/>
      <c r="X480" s="73"/>
      <c r="Y480" s="74"/>
      <c r="Z480" s="73"/>
      <c r="AA480" s="75"/>
      <c r="AB480" s="72"/>
      <c r="AC480" s="73"/>
      <c r="AD480" s="73"/>
      <c r="AE480" s="74"/>
      <c r="AF480" s="73"/>
      <c r="AG480" s="75"/>
    </row>
    <row r="481" spans="2:33" ht="15.75" hidden="1" customHeight="1" x14ac:dyDescent="0.2">
      <c r="B481" s="61" t="str">
        <f t="shared" si="15"/>
        <v>PR14WSXWSWW_B1</v>
      </c>
      <c r="C481" s="62" t="s">
        <v>932</v>
      </c>
      <c r="D481" s="63" t="s">
        <v>121</v>
      </c>
      <c r="E481" s="64"/>
      <c r="F481" s="65"/>
      <c r="G481" s="65"/>
      <c r="H481" s="65"/>
      <c r="I481" s="65"/>
      <c r="J481" s="65"/>
      <c r="K481" s="65"/>
      <c r="L481" s="65"/>
      <c r="M481" s="66">
        <f t="shared" si="16"/>
        <v>0</v>
      </c>
      <c r="N481" s="77" t="s">
        <v>180</v>
      </c>
      <c r="O481" s="70" t="s">
        <v>959</v>
      </c>
      <c r="P481" s="69" t="s">
        <v>33</v>
      </c>
      <c r="Q481" s="70" t="s">
        <v>34</v>
      </c>
      <c r="R481" s="69"/>
      <c r="S481" s="70" t="s">
        <v>154</v>
      </c>
      <c r="T481" s="70" t="s">
        <v>960</v>
      </c>
      <c r="U481" s="71" t="s">
        <v>112</v>
      </c>
      <c r="V481" s="72"/>
      <c r="W481" s="73"/>
      <c r="X481" s="73"/>
      <c r="Y481" s="74"/>
      <c r="Z481" s="73"/>
      <c r="AA481" s="75"/>
      <c r="AB481" s="72"/>
      <c r="AC481" s="73"/>
      <c r="AD481" s="73"/>
      <c r="AE481" s="74"/>
      <c r="AF481" s="73"/>
      <c r="AG481" s="75"/>
    </row>
    <row r="482" spans="2:33" ht="15.75" hidden="1" customHeight="1" x14ac:dyDescent="0.2">
      <c r="B482" s="61" t="str">
        <f t="shared" si="15"/>
        <v>PR14WSXWSWW_B2</v>
      </c>
      <c r="C482" s="62" t="s">
        <v>932</v>
      </c>
      <c r="D482" s="63" t="s">
        <v>121</v>
      </c>
      <c r="E482" s="64"/>
      <c r="F482" s="65"/>
      <c r="G482" s="65"/>
      <c r="H482" s="65"/>
      <c r="I482" s="65"/>
      <c r="J482" s="65"/>
      <c r="K482" s="65"/>
      <c r="L482" s="65"/>
      <c r="M482" s="66">
        <f t="shared" si="16"/>
        <v>0</v>
      </c>
      <c r="N482" s="77" t="s">
        <v>237</v>
      </c>
      <c r="O482" s="70" t="s">
        <v>961</v>
      </c>
      <c r="P482" s="69" t="s">
        <v>39</v>
      </c>
      <c r="Q482" s="70" t="s">
        <v>176</v>
      </c>
      <c r="R482" s="69"/>
      <c r="S482" s="70" t="s">
        <v>51</v>
      </c>
      <c r="T482" s="70" t="s">
        <v>962</v>
      </c>
      <c r="U482" s="76">
        <v>0</v>
      </c>
      <c r="V482" s="72"/>
      <c r="W482" s="73"/>
      <c r="X482" s="73"/>
      <c r="Y482" s="74"/>
      <c r="Z482" s="73"/>
      <c r="AA482" s="75"/>
      <c r="AB482" s="72"/>
      <c r="AC482" s="73"/>
      <c r="AD482" s="73"/>
      <c r="AE482" s="74"/>
      <c r="AF482" s="73"/>
      <c r="AG482" s="75"/>
    </row>
    <row r="483" spans="2:33" ht="15" hidden="1" customHeight="1" x14ac:dyDescent="0.2">
      <c r="B483" s="61" t="str">
        <f t="shared" si="15"/>
        <v>PR14WSXWSWW_B3</v>
      </c>
      <c r="C483" s="62" t="s">
        <v>932</v>
      </c>
      <c r="D483" s="63" t="s">
        <v>121</v>
      </c>
      <c r="E483" s="64"/>
      <c r="F483" s="65"/>
      <c r="G483" s="65"/>
      <c r="H483" s="65"/>
      <c r="I483" s="65"/>
      <c r="J483" s="65"/>
      <c r="K483" s="65"/>
      <c r="L483" s="65"/>
      <c r="M483" s="66">
        <f t="shared" si="16"/>
        <v>0</v>
      </c>
      <c r="N483" s="77" t="s">
        <v>240</v>
      </c>
      <c r="O483" s="70" t="s">
        <v>963</v>
      </c>
      <c r="P483" s="69" t="s">
        <v>33</v>
      </c>
      <c r="Q483" s="70" t="s">
        <v>34</v>
      </c>
      <c r="R483" s="69"/>
      <c r="S483" s="70" t="s">
        <v>35</v>
      </c>
      <c r="T483" s="70" t="s">
        <v>964</v>
      </c>
      <c r="U483" s="76">
        <v>0</v>
      </c>
      <c r="V483" s="72"/>
      <c r="W483" s="73"/>
      <c r="X483" s="73"/>
      <c r="Y483" s="74"/>
      <c r="Z483" s="73"/>
      <c r="AA483" s="75"/>
      <c r="AB483" s="72"/>
      <c r="AC483" s="73"/>
      <c r="AD483" s="73"/>
      <c r="AE483" s="74"/>
      <c r="AF483" s="73"/>
      <c r="AG483" s="75"/>
    </row>
    <row r="484" spans="2:33" ht="15.75" hidden="1" customHeight="1" x14ac:dyDescent="0.2">
      <c r="B484" s="61" t="str">
        <f t="shared" si="15"/>
        <v>PR14WSXWSWW_C1</v>
      </c>
      <c r="C484" s="62" t="s">
        <v>932</v>
      </c>
      <c r="D484" s="63" t="s">
        <v>121</v>
      </c>
      <c r="E484" s="64"/>
      <c r="F484" s="65"/>
      <c r="G484" s="65"/>
      <c r="H484" s="65"/>
      <c r="I484" s="65"/>
      <c r="J484" s="65"/>
      <c r="K484" s="65"/>
      <c r="L484" s="65"/>
      <c r="M484" s="66">
        <f t="shared" si="16"/>
        <v>0</v>
      </c>
      <c r="N484" s="77" t="s">
        <v>183</v>
      </c>
      <c r="O484" s="70" t="s">
        <v>965</v>
      </c>
      <c r="P484" s="69" t="s">
        <v>33</v>
      </c>
      <c r="Q484" s="70" t="s">
        <v>34</v>
      </c>
      <c r="R484" s="69"/>
      <c r="S484" s="70" t="s">
        <v>35</v>
      </c>
      <c r="T484" s="70" t="s">
        <v>966</v>
      </c>
      <c r="U484" s="71">
        <v>2</v>
      </c>
      <c r="V484" s="72"/>
      <c r="W484" s="73"/>
      <c r="X484" s="73"/>
      <c r="Y484" s="74"/>
      <c r="Z484" s="73"/>
      <c r="AA484" s="75"/>
      <c r="AB484" s="72"/>
      <c r="AC484" s="73"/>
      <c r="AD484" s="73"/>
      <c r="AE484" s="74"/>
      <c r="AF484" s="73"/>
      <c r="AG484" s="75"/>
    </row>
    <row r="485" spans="2:33" ht="15.75" hidden="1" customHeight="1" x14ac:dyDescent="0.2">
      <c r="B485" s="61" t="str">
        <f t="shared" si="15"/>
        <v>PR14WSXWSWW_C2</v>
      </c>
      <c r="C485" s="62" t="s">
        <v>932</v>
      </c>
      <c r="D485" s="63" t="s">
        <v>121</v>
      </c>
      <c r="E485" s="64"/>
      <c r="F485" s="65"/>
      <c r="G485" s="65"/>
      <c r="H485" s="65"/>
      <c r="I485" s="65"/>
      <c r="J485" s="65"/>
      <c r="K485" s="65"/>
      <c r="L485" s="65"/>
      <c r="M485" s="66">
        <f t="shared" si="16"/>
        <v>0</v>
      </c>
      <c r="N485" s="77" t="s">
        <v>185</v>
      </c>
      <c r="O485" s="70" t="s">
        <v>967</v>
      </c>
      <c r="P485" s="69" t="s">
        <v>33</v>
      </c>
      <c r="Q485" s="70" t="s">
        <v>176</v>
      </c>
      <c r="R485" s="69"/>
      <c r="S485" s="70" t="s">
        <v>35</v>
      </c>
      <c r="T485" s="70" t="s">
        <v>968</v>
      </c>
      <c r="U485" s="76">
        <v>0</v>
      </c>
      <c r="V485" s="72"/>
      <c r="W485" s="73"/>
      <c r="X485" s="73"/>
      <c r="Y485" s="74"/>
      <c r="Z485" s="73"/>
      <c r="AA485" s="75"/>
      <c r="AB485" s="72"/>
      <c r="AC485" s="73"/>
      <c r="AD485" s="73"/>
      <c r="AE485" s="74"/>
      <c r="AF485" s="73"/>
      <c r="AG485" s="75"/>
    </row>
    <row r="486" spans="2:33" ht="15.75" hidden="1" customHeight="1" x14ac:dyDescent="0.2">
      <c r="B486" s="61" t="str">
        <f t="shared" si="15"/>
        <v>PR14WSXWSWW_C3a</v>
      </c>
      <c r="C486" s="62" t="s">
        <v>932</v>
      </c>
      <c r="D486" s="63" t="s">
        <v>121</v>
      </c>
      <c r="E486" s="64"/>
      <c r="F486" s="65"/>
      <c r="G486" s="65"/>
      <c r="H486" s="65"/>
      <c r="I486" s="65"/>
      <c r="J486" s="65"/>
      <c r="K486" s="65"/>
      <c r="L486" s="65"/>
      <c r="M486" s="66">
        <f t="shared" si="16"/>
        <v>0</v>
      </c>
      <c r="N486" s="77" t="s">
        <v>969</v>
      </c>
      <c r="O486" s="70" t="s">
        <v>970</v>
      </c>
      <c r="P486" s="69" t="s">
        <v>39</v>
      </c>
      <c r="Q486" s="70" t="s">
        <v>176</v>
      </c>
      <c r="R486" s="69"/>
      <c r="S486" s="70" t="s">
        <v>154</v>
      </c>
      <c r="T486" s="70" t="s">
        <v>971</v>
      </c>
      <c r="U486" s="71" t="s">
        <v>112</v>
      </c>
      <c r="V486" s="72"/>
      <c r="W486" s="73"/>
      <c r="X486" s="73"/>
      <c r="Y486" s="74"/>
      <c r="Z486" s="73"/>
      <c r="AA486" s="75"/>
      <c r="AB486" s="72"/>
      <c r="AC486" s="73"/>
      <c r="AD486" s="73"/>
      <c r="AE486" s="74"/>
      <c r="AF486" s="73"/>
      <c r="AG486" s="75"/>
    </row>
    <row r="487" spans="2:33" ht="15.75" hidden="1" customHeight="1" x14ac:dyDescent="0.2">
      <c r="B487" s="61" t="str">
        <f t="shared" si="15"/>
        <v>PR14WSXWSWW_C3b</v>
      </c>
      <c r="C487" s="62" t="s">
        <v>932</v>
      </c>
      <c r="D487" s="63" t="s">
        <v>121</v>
      </c>
      <c r="E487" s="64"/>
      <c r="F487" s="65"/>
      <c r="G487" s="65"/>
      <c r="H487" s="65"/>
      <c r="I487" s="65"/>
      <c r="J487" s="65"/>
      <c r="K487" s="65"/>
      <c r="L487" s="65"/>
      <c r="M487" s="66">
        <f t="shared" si="16"/>
        <v>0</v>
      </c>
      <c r="N487" s="77" t="s">
        <v>972</v>
      </c>
      <c r="O487" s="70" t="s">
        <v>973</v>
      </c>
      <c r="P487" s="69" t="s">
        <v>39</v>
      </c>
      <c r="Q487" s="70" t="s">
        <v>176</v>
      </c>
      <c r="R487" s="69"/>
      <c r="S487" s="70" t="s">
        <v>154</v>
      </c>
      <c r="T487" s="70" t="s">
        <v>974</v>
      </c>
      <c r="U487" s="71" t="s">
        <v>112</v>
      </c>
      <c r="V487" s="72"/>
      <c r="W487" s="73"/>
      <c r="X487" s="73"/>
      <c r="Y487" s="74"/>
      <c r="Z487" s="73"/>
      <c r="AA487" s="75"/>
      <c r="AB487" s="72"/>
      <c r="AC487" s="73"/>
      <c r="AD487" s="73"/>
      <c r="AE487" s="74"/>
      <c r="AF487" s="73"/>
      <c r="AG487" s="75"/>
    </row>
    <row r="488" spans="2:33" ht="15.75" hidden="1" customHeight="1" x14ac:dyDescent="0.2">
      <c r="B488" s="61" t="str">
        <f t="shared" si="15"/>
        <v>PR14WSXWSWW_D1</v>
      </c>
      <c r="C488" s="62" t="s">
        <v>932</v>
      </c>
      <c r="D488" s="63" t="s">
        <v>121</v>
      </c>
      <c r="E488" s="64"/>
      <c r="F488" s="65"/>
      <c r="G488" s="65"/>
      <c r="H488" s="65"/>
      <c r="I488" s="65"/>
      <c r="J488" s="65"/>
      <c r="K488" s="65"/>
      <c r="L488" s="65"/>
      <c r="M488" s="66">
        <f t="shared" si="16"/>
        <v>0</v>
      </c>
      <c r="N488" s="77" t="s">
        <v>188</v>
      </c>
      <c r="O488" s="70" t="s">
        <v>975</v>
      </c>
      <c r="P488" s="69" t="s">
        <v>39</v>
      </c>
      <c r="Q488" s="70" t="s">
        <v>176</v>
      </c>
      <c r="R488" s="69"/>
      <c r="S488" s="70" t="s">
        <v>35</v>
      </c>
      <c r="T488" s="70" t="s">
        <v>976</v>
      </c>
      <c r="U488" s="76">
        <v>0</v>
      </c>
      <c r="V488" s="72"/>
      <c r="W488" s="73"/>
      <c r="X488" s="73"/>
      <c r="Y488" s="74"/>
      <c r="Z488" s="73"/>
      <c r="AA488" s="75"/>
      <c r="AB488" s="72"/>
      <c r="AC488" s="73"/>
      <c r="AD488" s="73"/>
      <c r="AE488" s="74"/>
      <c r="AF488" s="73"/>
      <c r="AG488" s="75"/>
    </row>
    <row r="489" spans="2:33" ht="15.75" hidden="1" customHeight="1" x14ac:dyDescent="0.2">
      <c r="B489" s="61" t="str">
        <f t="shared" si="15"/>
        <v>PR14WSXWSWW_E1</v>
      </c>
      <c r="C489" s="62" t="s">
        <v>932</v>
      </c>
      <c r="D489" s="63" t="s">
        <v>121</v>
      </c>
      <c r="E489" s="64"/>
      <c r="F489" s="65"/>
      <c r="G489" s="65"/>
      <c r="H489" s="65"/>
      <c r="I489" s="65"/>
      <c r="J489" s="65"/>
      <c r="K489" s="65"/>
      <c r="L489" s="65"/>
      <c r="M489" s="66">
        <f t="shared" si="16"/>
        <v>0</v>
      </c>
      <c r="N489" s="77" t="s">
        <v>190</v>
      </c>
      <c r="O489" s="70" t="s">
        <v>977</v>
      </c>
      <c r="P489" s="69" t="s">
        <v>47</v>
      </c>
      <c r="Q489" s="70"/>
      <c r="R489" s="69"/>
      <c r="S489" s="70" t="s">
        <v>35</v>
      </c>
      <c r="T489" s="70" t="s">
        <v>285</v>
      </c>
      <c r="U489" s="76">
        <v>0</v>
      </c>
      <c r="V489" s="72"/>
      <c r="W489" s="73"/>
      <c r="X489" s="73"/>
      <c r="Y489" s="74"/>
      <c r="Z489" s="73"/>
      <c r="AA489" s="75"/>
      <c r="AB489" s="72"/>
      <c r="AC489" s="73"/>
      <c r="AD489" s="73"/>
      <c r="AE489" s="74"/>
      <c r="AF489" s="73"/>
      <c r="AG489" s="75"/>
    </row>
    <row r="490" spans="2:33" ht="15.75" hidden="1" customHeight="1" x14ac:dyDescent="0.2">
      <c r="B490" s="61" t="str">
        <f t="shared" si="15"/>
        <v>PR14WSXWSWW_E2</v>
      </c>
      <c r="C490" s="62" t="s">
        <v>932</v>
      </c>
      <c r="D490" s="63" t="s">
        <v>121</v>
      </c>
      <c r="E490" s="64"/>
      <c r="F490" s="65"/>
      <c r="G490" s="65"/>
      <c r="H490" s="65"/>
      <c r="I490" s="65"/>
      <c r="J490" s="65"/>
      <c r="K490" s="65"/>
      <c r="L490" s="65"/>
      <c r="M490" s="66">
        <f t="shared" si="16"/>
        <v>0</v>
      </c>
      <c r="N490" s="77" t="s">
        <v>251</v>
      </c>
      <c r="O490" s="70" t="s">
        <v>978</v>
      </c>
      <c r="P490" s="69" t="s">
        <v>39</v>
      </c>
      <c r="Q490" s="70" t="s">
        <v>176</v>
      </c>
      <c r="R490" s="69"/>
      <c r="S490" s="70" t="s">
        <v>51</v>
      </c>
      <c r="T490" s="70" t="s">
        <v>979</v>
      </c>
      <c r="U490" s="76">
        <v>0</v>
      </c>
      <c r="V490" s="72"/>
      <c r="W490" s="73"/>
      <c r="X490" s="73"/>
      <c r="Y490" s="74"/>
      <c r="Z490" s="73"/>
      <c r="AA490" s="75"/>
      <c r="AB490" s="72"/>
      <c r="AC490" s="73"/>
      <c r="AD490" s="73"/>
      <c r="AE490" s="74"/>
      <c r="AF490" s="73"/>
      <c r="AG490" s="75"/>
    </row>
    <row r="491" spans="2:33" ht="15.75" hidden="1" customHeight="1" x14ac:dyDescent="0.2">
      <c r="B491" s="61" t="str">
        <f t="shared" si="15"/>
        <v>PR14WSXHHR_A1</v>
      </c>
      <c r="C491" s="62" t="s">
        <v>932</v>
      </c>
      <c r="D491" s="63" t="s">
        <v>67</v>
      </c>
      <c r="E491" s="64"/>
      <c r="F491" s="65"/>
      <c r="G491" s="65"/>
      <c r="H491" s="65"/>
      <c r="I491" s="65"/>
      <c r="J491" s="65"/>
      <c r="K491" s="65"/>
      <c r="L491" s="65"/>
      <c r="M491" s="66">
        <f t="shared" si="16"/>
        <v>0</v>
      </c>
      <c r="N491" s="77" t="s">
        <v>172</v>
      </c>
      <c r="O491" s="70" t="s">
        <v>980</v>
      </c>
      <c r="P491" s="69" t="s">
        <v>33</v>
      </c>
      <c r="Q491" s="70" t="s">
        <v>34</v>
      </c>
      <c r="R491" s="69"/>
      <c r="S491" s="70" t="s">
        <v>70</v>
      </c>
      <c r="T491" s="70" t="s">
        <v>71</v>
      </c>
      <c r="U491" s="76">
        <v>0</v>
      </c>
      <c r="V491" s="72"/>
      <c r="W491" s="73"/>
      <c r="X491" s="73"/>
      <c r="Y491" s="74"/>
      <c r="Z491" s="73"/>
      <c r="AA491" s="75"/>
      <c r="AB491" s="72"/>
      <c r="AC491" s="73"/>
      <c r="AD491" s="73"/>
      <c r="AE491" s="74"/>
      <c r="AF491" s="73"/>
      <c r="AG491" s="75"/>
    </row>
    <row r="492" spans="2:33" ht="15.75" hidden="1" customHeight="1" x14ac:dyDescent="0.2">
      <c r="B492" s="61" t="str">
        <f t="shared" si="15"/>
        <v>PR14WSXHHR_A2</v>
      </c>
      <c r="C492" s="62" t="s">
        <v>932</v>
      </c>
      <c r="D492" s="63" t="s">
        <v>67</v>
      </c>
      <c r="E492" s="64"/>
      <c r="F492" s="65"/>
      <c r="G492" s="65"/>
      <c r="H492" s="65"/>
      <c r="I492" s="65"/>
      <c r="J492" s="65"/>
      <c r="K492" s="65"/>
      <c r="L492" s="65"/>
      <c r="M492" s="66">
        <f t="shared" si="16"/>
        <v>0</v>
      </c>
      <c r="N492" s="77" t="s">
        <v>174</v>
      </c>
      <c r="O492" s="70" t="s">
        <v>981</v>
      </c>
      <c r="P492" s="69" t="s">
        <v>47</v>
      </c>
      <c r="Q492" s="70"/>
      <c r="R492" s="69"/>
      <c r="S492" s="70" t="s">
        <v>51</v>
      </c>
      <c r="T492" s="70" t="s">
        <v>111</v>
      </c>
      <c r="U492" s="76">
        <v>0</v>
      </c>
      <c r="V492" s="72"/>
      <c r="W492" s="73"/>
      <c r="X492" s="73"/>
      <c r="Y492" s="74"/>
      <c r="Z492" s="73"/>
      <c r="AA492" s="75"/>
      <c r="AB492" s="72"/>
      <c r="AC492" s="73"/>
      <c r="AD492" s="73"/>
      <c r="AE492" s="74"/>
      <c r="AF492" s="73"/>
      <c r="AG492" s="75"/>
    </row>
    <row r="493" spans="2:33" ht="15.75" hidden="1" customHeight="1" x14ac:dyDescent="0.2">
      <c r="B493" s="61" t="str">
        <f t="shared" si="15"/>
        <v>PR14WSXHHR_A3</v>
      </c>
      <c r="C493" s="62" t="s">
        <v>932</v>
      </c>
      <c r="D493" s="63" t="s">
        <v>67</v>
      </c>
      <c r="E493" s="64"/>
      <c r="F493" s="65"/>
      <c r="G493" s="65"/>
      <c r="H493" s="65"/>
      <c r="I493" s="65"/>
      <c r="J493" s="65"/>
      <c r="K493" s="65"/>
      <c r="L493" s="65"/>
      <c r="M493" s="66">
        <f t="shared" si="16"/>
        <v>0</v>
      </c>
      <c r="N493" s="77" t="s">
        <v>178</v>
      </c>
      <c r="O493" s="70" t="s">
        <v>982</v>
      </c>
      <c r="P493" s="69" t="s">
        <v>47</v>
      </c>
      <c r="Q493" s="70"/>
      <c r="R493" s="69"/>
      <c r="S493" s="70" t="s">
        <v>51</v>
      </c>
      <c r="T493" s="70" t="s">
        <v>111</v>
      </c>
      <c r="U493" s="76">
        <v>0</v>
      </c>
      <c r="V493" s="72"/>
      <c r="W493" s="73"/>
      <c r="X493" s="73"/>
      <c r="Y493" s="74"/>
      <c r="Z493" s="73"/>
      <c r="AA493" s="75"/>
      <c r="AB493" s="72"/>
      <c r="AC493" s="73"/>
      <c r="AD493" s="73"/>
      <c r="AE493" s="74"/>
      <c r="AF493" s="73"/>
      <c r="AG493" s="75"/>
    </row>
    <row r="494" spans="2:33" ht="15.75" hidden="1" customHeight="1" x14ac:dyDescent="0.2">
      <c r="B494" s="61" t="str">
        <f t="shared" si="15"/>
        <v>PR14WSXHHR_A4</v>
      </c>
      <c r="C494" s="62" t="s">
        <v>932</v>
      </c>
      <c r="D494" s="63" t="s">
        <v>67</v>
      </c>
      <c r="E494" s="64"/>
      <c r="F494" s="65"/>
      <c r="G494" s="65"/>
      <c r="H494" s="65"/>
      <c r="I494" s="65"/>
      <c r="J494" s="65"/>
      <c r="K494" s="65"/>
      <c r="L494" s="65"/>
      <c r="M494" s="66">
        <f t="shared" si="16"/>
        <v>0</v>
      </c>
      <c r="N494" s="77" t="s">
        <v>232</v>
      </c>
      <c r="O494" s="70" t="s">
        <v>983</v>
      </c>
      <c r="P494" s="69" t="s">
        <v>47</v>
      </c>
      <c r="Q494" s="70"/>
      <c r="R494" s="69"/>
      <c r="S494" s="70" t="s">
        <v>51</v>
      </c>
      <c r="T494" s="70" t="s">
        <v>111</v>
      </c>
      <c r="U494" s="76">
        <v>0</v>
      </c>
      <c r="V494" s="72"/>
      <c r="W494" s="73"/>
      <c r="X494" s="73"/>
      <c r="Y494" s="74"/>
      <c r="Z494" s="73"/>
      <c r="AA494" s="75"/>
      <c r="AB494" s="72"/>
      <c r="AC494" s="73"/>
      <c r="AD494" s="73"/>
      <c r="AE494" s="74"/>
      <c r="AF494" s="73"/>
      <c r="AG494" s="75"/>
    </row>
    <row r="495" spans="2:33" ht="15.75" hidden="1" customHeight="1" x14ac:dyDescent="0.2">
      <c r="B495" s="61" t="str">
        <f t="shared" si="15"/>
        <v>PR14WSXHHR_A5</v>
      </c>
      <c r="C495" s="62" t="s">
        <v>932</v>
      </c>
      <c r="D495" s="63" t="s">
        <v>67</v>
      </c>
      <c r="E495" s="64"/>
      <c r="F495" s="65"/>
      <c r="G495" s="65"/>
      <c r="H495" s="65"/>
      <c r="I495" s="65"/>
      <c r="J495" s="65"/>
      <c r="K495" s="65"/>
      <c r="L495" s="65"/>
      <c r="M495" s="66">
        <f t="shared" si="16"/>
        <v>0</v>
      </c>
      <c r="N495" s="77" t="s">
        <v>396</v>
      </c>
      <c r="O495" s="70" t="s">
        <v>984</v>
      </c>
      <c r="P495" s="69" t="s">
        <v>47</v>
      </c>
      <c r="Q495" s="70"/>
      <c r="R495" s="69"/>
      <c r="S495" s="70" t="s">
        <v>154</v>
      </c>
      <c r="T495" s="70" t="s">
        <v>985</v>
      </c>
      <c r="U495" s="71" t="s">
        <v>112</v>
      </c>
      <c r="V495" s="90"/>
      <c r="W495" s="73"/>
      <c r="X495" s="73"/>
      <c r="Y495" s="74"/>
      <c r="Z495" s="73"/>
      <c r="AA495" s="75"/>
      <c r="AB495" s="90"/>
      <c r="AC495" s="73"/>
      <c r="AD495" s="73"/>
      <c r="AE495" s="74"/>
      <c r="AF495" s="73"/>
      <c r="AG495" s="75"/>
    </row>
    <row r="496" spans="2:33" ht="15.75" hidden="1" customHeight="1" x14ac:dyDescent="0.2">
      <c r="B496" s="61" t="str">
        <f t="shared" si="15"/>
        <v>PR14WSXHHR_B1a</v>
      </c>
      <c r="C496" s="62" t="s">
        <v>932</v>
      </c>
      <c r="D496" s="63" t="s">
        <v>67</v>
      </c>
      <c r="E496" s="64"/>
      <c r="F496" s="65"/>
      <c r="G496" s="65"/>
      <c r="H496" s="65"/>
      <c r="I496" s="65"/>
      <c r="J496" s="65"/>
      <c r="K496" s="65"/>
      <c r="L496" s="65"/>
      <c r="M496" s="66">
        <f t="shared" si="16"/>
        <v>0</v>
      </c>
      <c r="N496" s="77" t="s">
        <v>986</v>
      </c>
      <c r="O496" s="70" t="s">
        <v>987</v>
      </c>
      <c r="P496" s="69" t="s">
        <v>47</v>
      </c>
      <c r="Q496" s="70"/>
      <c r="R496" s="69"/>
      <c r="S496" s="70" t="s">
        <v>35</v>
      </c>
      <c r="T496" s="70" t="s">
        <v>40</v>
      </c>
      <c r="U496" s="76">
        <v>0</v>
      </c>
      <c r="V496" s="72"/>
      <c r="W496" s="73"/>
      <c r="X496" s="73"/>
      <c r="Y496" s="74"/>
      <c r="Z496" s="73"/>
      <c r="AA496" s="75"/>
      <c r="AB496" s="72"/>
      <c r="AC496" s="73"/>
      <c r="AD496" s="73"/>
      <c r="AE496" s="74"/>
      <c r="AF496" s="73"/>
      <c r="AG496" s="75"/>
    </row>
    <row r="497" spans="2:33" ht="15.75" hidden="1" customHeight="1" x14ac:dyDescent="0.2">
      <c r="B497" s="61" t="str">
        <f t="shared" si="15"/>
        <v>PR14WSXHHR_B1b</v>
      </c>
      <c r="C497" s="62" t="s">
        <v>932</v>
      </c>
      <c r="D497" s="63" t="s">
        <v>67</v>
      </c>
      <c r="E497" s="64"/>
      <c r="F497" s="65"/>
      <c r="G497" s="65"/>
      <c r="H497" s="65"/>
      <c r="I497" s="65"/>
      <c r="J497" s="65"/>
      <c r="K497" s="65"/>
      <c r="L497" s="65"/>
      <c r="M497" s="66">
        <f t="shared" si="16"/>
        <v>0</v>
      </c>
      <c r="N497" s="77" t="s">
        <v>988</v>
      </c>
      <c r="O497" s="70" t="s">
        <v>989</v>
      </c>
      <c r="P497" s="69" t="s">
        <v>39</v>
      </c>
      <c r="Q497" s="70" t="s">
        <v>34</v>
      </c>
      <c r="R497" s="69"/>
      <c r="S497" s="70" t="s">
        <v>35</v>
      </c>
      <c r="T497" s="70" t="s">
        <v>40</v>
      </c>
      <c r="U497" s="71">
        <v>2</v>
      </c>
      <c r="V497" s="72"/>
      <c r="W497" s="73"/>
      <c r="X497" s="73"/>
      <c r="Y497" s="74"/>
      <c r="Z497" s="73"/>
      <c r="AA497" s="75"/>
      <c r="AB497" s="72"/>
      <c r="AC497" s="73"/>
      <c r="AD497" s="73"/>
      <c r="AE497" s="74"/>
      <c r="AF497" s="73"/>
      <c r="AG497" s="75"/>
    </row>
    <row r="498" spans="2:33" ht="15.75" hidden="1" customHeight="1" x14ac:dyDescent="0.2">
      <c r="B498" s="61" t="str">
        <f t="shared" si="15"/>
        <v>PR14WSXHHR_B2</v>
      </c>
      <c r="C498" s="62" t="s">
        <v>932</v>
      </c>
      <c r="D498" s="63" t="s">
        <v>67</v>
      </c>
      <c r="E498" s="64"/>
      <c r="F498" s="65"/>
      <c r="G498" s="65"/>
      <c r="H498" s="65"/>
      <c r="I498" s="65"/>
      <c r="J498" s="65"/>
      <c r="K498" s="65"/>
      <c r="L498" s="65"/>
      <c r="M498" s="66">
        <f t="shared" si="16"/>
        <v>0</v>
      </c>
      <c r="N498" s="77" t="s">
        <v>237</v>
      </c>
      <c r="O498" s="70" t="s">
        <v>990</v>
      </c>
      <c r="P498" s="69" t="s">
        <v>47</v>
      </c>
      <c r="Q498" s="70"/>
      <c r="R498" s="69"/>
      <c r="S498" s="70" t="s">
        <v>51</v>
      </c>
      <c r="T498" s="70" t="s">
        <v>991</v>
      </c>
      <c r="U498" s="71">
        <v>1</v>
      </c>
      <c r="V498" s="72"/>
      <c r="W498" s="73"/>
      <c r="X498" s="73"/>
      <c r="Y498" s="74"/>
      <c r="Z498" s="73"/>
      <c r="AA498" s="75"/>
      <c r="AB498" s="72"/>
      <c r="AC498" s="73"/>
      <c r="AD498" s="73"/>
      <c r="AE498" s="74"/>
      <c r="AF498" s="73"/>
      <c r="AG498" s="75"/>
    </row>
    <row r="499" spans="2:33" ht="15.75" hidden="1" customHeight="1" x14ac:dyDescent="0.2">
      <c r="B499" s="61" t="str">
        <f t="shared" si="15"/>
        <v>PR14YKYWSW_WA1</v>
      </c>
      <c r="C499" s="62" t="s">
        <v>992</v>
      </c>
      <c r="D499" s="63" t="s">
        <v>30</v>
      </c>
      <c r="E499" s="64"/>
      <c r="F499" s="65"/>
      <c r="G499" s="65"/>
      <c r="H499" s="65"/>
      <c r="I499" s="65"/>
      <c r="J499" s="65"/>
      <c r="K499" s="65"/>
      <c r="L499" s="65"/>
      <c r="M499" s="66">
        <f t="shared" si="16"/>
        <v>0</v>
      </c>
      <c r="N499" s="77" t="s">
        <v>707</v>
      </c>
      <c r="O499" s="70" t="s">
        <v>993</v>
      </c>
      <c r="P499" s="69" t="s">
        <v>39</v>
      </c>
      <c r="Q499" s="70" t="s">
        <v>994</v>
      </c>
      <c r="R499" s="69"/>
      <c r="S499" s="70" t="s">
        <v>51</v>
      </c>
      <c r="T499" s="70" t="s">
        <v>52</v>
      </c>
      <c r="U499" s="71">
        <v>3</v>
      </c>
      <c r="V499" s="72"/>
      <c r="W499" s="73"/>
      <c r="X499" s="73"/>
      <c r="Y499" s="74"/>
      <c r="Z499" s="73"/>
      <c r="AA499" s="75"/>
      <c r="AB499" s="72"/>
      <c r="AC499" s="73"/>
      <c r="AD499" s="73"/>
      <c r="AE499" s="74"/>
      <c r="AF499" s="73"/>
      <c r="AG499" s="75"/>
    </row>
    <row r="500" spans="2:33" ht="15.75" hidden="1" customHeight="1" x14ac:dyDescent="0.2">
      <c r="B500" s="61" t="str">
        <f t="shared" si="15"/>
        <v>PR14YKYWSW_WA2</v>
      </c>
      <c r="C500" s="62" t="s">
        <v>992</v>
      </c>
      <c r="D500" s="63" t="s">
        <v>30</v>
      </c>
      <c r="E500" s="64"/>
      <c r="F500" s="65"/>
      <c r="G500" s="65"/>
      <c r="H500" s="65"/>
      <c r="I500" s="65"/>
      <c r="J500" s="65"/>
      <c r="K500" s="65"/>
      <c r="L500" s="65"/>
      <c r="M500" s="66">
        <f t="shared" si="16"/>
        <v>0</v>
      </c>
      <c r="N500" s="77" t="s">
        <v>710</v>
      </c>
      <c r="O500" s="70" t="s">
        <v>995</v>
      </c>
      <c r="P500" s="69" t="s">
        <v>47</v>
      </c>
      <c r="Q500" s="70"/>
      <c r="R500" s="69"/>
      <c r="S500" s="70" t="s">
        <v>35</v>
      </c>
      <c r="T500" s="70" t="s">
        <v>996</v>
      </c>
      <c r="U500" s="76">
        <v>0</v>
      </c>
      <c r="V500" s="72"/>
      <c r="W500" s="73"/>
      <c r="X500" s="73"/>
      <c r="Y500" s="74"/>
      <c r="Z500" s="73"/>
      <c r="AA500" s="75"/>
      <c r="AB500" s="72"/>
      <c r="AC500" s="73"/>
      <c r="AD500" s="73"/>
      <c r="AE500" s="74"/>
      <c r="AF500" s="73"/>
      <c r="AG500" s="75"/>
    </row>
    <row r="501" spans="2:33" ht="15.75" hidden="1" customHeight="1" x14ac:dyDescent="0.2">
      <c r="B501" s="61" t="str">
        <f t="shared" si="15"/>
        <v>PR14YKYWSW_WA3</v>
      </c>
      <c r="C501" s="62" t="s">
        <v>992</v>
      </c>
      <c r="D501" s="63" t="s">
        <v>30</v>
      </c>
      <c r="E501" s="64"/>
      <c r="F501" s="65"/>
      <c r="G501" s="65"/>
      <c r="H501" s="65"/>
      <c r="I501" s="65"/>
      <c r="J501" s="65"/>
      <c r="K501" s="65"/>
      <c r="L501" s="65"/>
      <c r="M501" s="66">
        <f t="shared" si="16"/>
        <v>0</v>
      </c>
      <c r="N501" s="77" t="s">
        <v>713</v>
      </c>
      <c r="O501" s="70" t="s">
        <v>997</v>
      </c>
      <c r="P501" s="69" t="s">
        <v>33</v>
      </c>
      <c r="Q501" s="70" t="s">
        <v>998</v>
      </c>
      <c r="R501" s="69"/>
      <c r="S501" s="70" t="s">
        <v>35</v>
      </c>
      <c r="T501" s="70" t="s">
        <v>999</v>
      </c>
      <c r="U501" s="76">
        <v>0</v>
      </c>
      <c r="V501" s="72"/>
      <c r="W501" s="73"/>
      <c r="X501" s="73"/>
      <c r="Y501" s="74"/>
      <c r="Z501" s="73"/>
      <c r="AA501" s="75"/>
      <c r="AB501" s="72"/>
      <c r="AC501" s="73"/>
      <c r="AD501" s="73"/>
      <c r="AE501" s="74"/>
      <c r="AF501" s="73"/>
      <c r="AG501" s="75"/>
    </row>
    <row r="502" spans="2:33" ht="15.75" hidden="1" customHeight="1" x14ac:dyDescent="0.2">
      <c r="B502" s="61" t="str">
        <f t="shared" si="15"/>
        <v>PR14YKYWSW_WA4</v>
      </c>
      <c r="C502" s="62" t="s">
        <v>992</v>
      </c>
      <c r="D502" s="63" t="s">
        <v>30</v>
      </c>
      <c r="E502" s="64"/>
      <c r="F502" s="65"/>
      <c r="G502" s="65"/>
      <c r="H502" s="65"/>
      <c r="I502" s="65"/>
      <c r="J502" s="65"/>
      <c r="K502" s="65"/>
      <c r="L502" s="65"/>
      <c r="M502" s="66">
        <f t="shared" si="16"/>
        <v>0</v>
      </c>
      <c r="N502" s="77" t="s">
        <v>716</v>
      </c>
      <c r="O502" s="70" t="s">
        <v>1000</v>
      </c>
      <c r="P502" s="69" t="s">
        <v>39</v>
      </c>
      <c r="Q502" s="70" t="s">
        <v>994</v>
      </c>
      <c r="R502" s="69"/>
      <c r="S502" s="70" t="s">
        <v>115</v>
      </c>
      <c r="T502" s="70" t="s">
        <v>177</v>
      </c>
      <c r="U502" s="71" t="s">
        <v>112</v>
      </c>
      <c r="V502" s="72"/>
      <c r="W502" s="73"/>
      <c r="X502" s="73"/>
      <c r="Y502" s="74"/>
      <c r="Z502" s="73"/>
      <c r="AA502" s="75"/>
      <c r="AB502" s="72"/>
      <c r="AC502" s="73"/>
      <c r="AD502" s="73"/>
      <c r="AE502" s="74"/>
      <c r="AF502" s="73"/>
      <c r="AG502" s="75"/>
    </row>
    <row r="503" spans="2:33" ht="15.75" hidden="1" customHeight="1" x14ac:dyDescent="0.2">
      <c r="B503" s="61" t="str">
        <f t="shared" si="15"/>
        <v>PR14YKYWSW_WB1</v>
      </c>
      <c r="C503" s="62" t="s">
        <v>992</v>
      </c>
      <c r="D503" s="63" t="s">
        <v>30</v>
      </c>
      <c r="E503" s="64"/>
      <c r="F503" s="65"/>
      <c r="G503" s="65"/>
      <c r="H503" s="65"/>
      <c r="I503" s="65"/>
      <c r="J503" s="65"/>
      <c r="K503" s="65"/>
      <c r="L503" s="65"/>
      <c r="M503" s="66">
        <f t="shared" si="16"/>
        <v>0</v>
      </c>
      <c r="N503" s="77" t="s">
        <v>722</v>
      </c>
      <c r="O503" s="70" t="s">
        <v>1001</v>
      </c>
      <c r="P503" s="69" t="s">
        <v>33</v>
      </c>
      <c r="Q503" s="70" t="s">
        <v>998</v>
      </c>
      <c r="R503" s="69"/>
      <c r="S503" s="70" t="s">
        <v>35</v>
      </c>
      <c r="T503" s="70" t="s">
        <v>36</v>
      </c>
      <c r="U503" s="71">
        <v>1</v>
      </c>
      <c r="V503" s="72"/>
      <c r="W503" s="73"/>
      <c r="X503" s="73"/>
      <c r="Y503" s="74"/>
      <c r="Z503" s="73"/>
      <c r="AA503" s="75"/>
      <c r="AB503" s="72"/>
      <c r="AC503" s="73"/>
      <c r="AD503" s="73"/>
      <c r="AE503" s="74"/>
      <c r="AF503" s="73"/>
      <c r="AG503" s="75"/>
    </row>
    <row r="504" spans="2:33" ht="15.75" hidden="1" customHeight="1" x14ac:dyDescent="0.2">
      <c r="B504" s="61" t="str">
        <f t="shared" si="15"/>
        <v>PR14YKYWSW_WB2</v>
      </c>
      <c r="C504" s="62" t="s">
        <v>992</v>
      </c>
      <c r="D504" s="63" t="s">
        <v>30</v>
      </c>
      <c r="E504" s="64"/>
      <c r="F504" s="65"/>
      <c r="G504" s="65"/>
      <c r="H504" s="65"/>
      <c r="I504" s="65"/>
      <c r="J504" s="65"/>
      <c r="K504" s="65"/>
      <c r="L504" s="65"/>
      <c r="M504" s="66">
        <f t="shared" si="16"/>
        <v>0</v>
      </c>
      <c r="N504" s="77" t="s">
        <v>724</v>
      </c>
      <c r="O504" s="70" t="s">
        <v>1002</v>
      </c>
      <c r="P504" s="69" t="s">
        <v>33</v>
      </c>
      <c r="Q504" s="70" t="s">
        <v>998</v>
      </c>
      <c r="R504" s="69"/>
      <c r="S504" s="70" t="s">
        <v>76</v>
      </c>
      <c r="T504" s="70" t="s">
        <v>1003</v>
      </c>
      <c r="U504" s="71">
        <v>2</v>
      </c>
      <c r="V504" s="72"/>
      <c r="W504" s="73"/>
      <c r="X504" s="73"/>
      <c r="Y504" s="74"/>
      <c r="Z504" s="73"/>
      <c r="AA504" s="75"/>
      <c r="AB504" s="72"/>
      <c r="AC504" s="73"/>
      <c r="AD504" s="73"/>
      <c r="AE504" s="74"/>
      <c r="AF504" s="73"/>
      <c r="AG504" s="75"/>
    </row>
    <row r="505" spans="2:33" ht="15.75" hidden="1" customHeight="1" x14ac:dyDescent="0.2">
      <c r="B505" s="61" t="str">
        <f t="shared" si="15"/>
        <v>PR14YKYWSW_WB3</v>
      </c>
      <c r="C505" s="62" t="s">
        <v>992</v>
      </c>
      <c r="D505" s="63" t="s">
        <v>30</v>
      </c>
      <c r="E505" s="64"/>
      <c r="F505" s="65"/>
      <c r="G505" s="65"/>
      <c r="H505" s="65"/>
      <c r="I505" s="65"/>
      <c r="J505" s="65"/>
      <c r="K505" s="65"/>
      <c r="L505" s="65"/>
      <c r="M505" s="66">
        <f t="shared" si="16"/>
        <v>0</v>
      </c>
      <c r="N505" s="77" t="s">
        <v>726</v>
      </c>
      <c r="O505" s="70" t="s">
        <v>1004</v>
      </c>
      <c r="P505" s="69" t="s">
        <v>47</v>
      </c>
      <c r="Q505" s="70"/>
      <c r="R505" s="69"/>
      <c r="S505" s="70" t="s">
        <v>35</v>
      </c>
      <c r="T505" s="70" t="s">
        <v>212</v>
      </c>
      <c r="U505" s="71">
        <v>1</v>
      </c>
      <c r="V505" s="72"/>
      <c r="W505" s="73"/>
      <c r="X505" s="73"/>
      <c r="Y505" s="74"/>
      <c r="Z505" s="73"/>
      <c r="AA505" s="75"/>
      <c r="AB505" s="72"/>
      <c r="AC505" s="73"/>
      <c r="AD505" s="73"/>
      <c r="AE505" s="74"/>
      <c r="AF505" s="73"/>
      <c r="AG505" s="75"/>
    </row>
    <row r="506" spans="2:33" ht="15.75" hidden="1" customHeight="1" x14ac:dyDescent="0.2">
      <c r="B506" s="61" t="str">
        <f t="shared" si="15"/>
        <v>PR14YKYWSW_WB4</v>
      </c>
      <c r="C506" s="62" t="s">
        <v>992</v>
      </c>
      <c r="D506" s="63" t="s">
        <v>30</v>
      </c>
      <c r="E506" s="64"/>
      <c r="F506" s="65"/>
      <c r="G506" s="65"/>
      <c r="H506" s="65"/>
      <c r="I506" s="65"/>
      <c r="J506" s="65"/>
      <c r="K506" s="65"/>
      <c r="L506" s="65"/>
      <c r="M506" s="66">
        <f t="shared" si="16"/>
        <v>0</v>
      </c>
      <c r="N506" s="77" t="s">
        <v>728</v>
      </c>
      <c r="O506" s="70" t="s">
        <v>1005</v>
      </c>
      <c r="P506" s="69" t="s">
        <v>39</v>
      </c>
      <c r="Q506" s="70" t="s">
        <v>994</v>
      </c>
      <c r="R506" s="69"/>
      <c r="S506" s="70" t="s">
        <v>115</v>
      </c>
      <c r="T506" s="70" t="s">
        <v>177</v>
      </c>
      <c r="U506" s="71" t="s">
        <v>112</v>
      </c>
      <c r="V506" s="72"/>
      <c r="W506" s="73"/>
      <c r="X506" s="73"/>
      <c r="Y506" s="74"/>
      <c r="Z506" s="73"/>
      <c r="AA506" s="75"/>
      <c r="AB506" s="72"/>
      <c r="AC506" s="73"/>
      <c r="AD506" s="73"/>
      <c r="AE506" s="74"/>
      <c r="AF506" s="73"/>
      <c r="AG506" s="75"/>
    </row>
    <row r="507" spans="2:33" ht="15.75" hidden="1" customHeight="1" x14ac:dyDescent="0.2">
      <c r="B507" s="61" t="str">
        <f t="shared" si="15"/>
        <v>PR14YKYWSW_WC1</v>
      </c>
      <c r="C507" s="62" t="s">
        <v>992</v>
      </c>
      <c r="D507" s="63" t="s">
        <v>30</v>
      </c>
      <c r="E507" s="64"/>
      <c r="F507" s="65"/>
      <c r="G507" s="65"/>
      <c r="H507" s="65"/>
      <c r="I507" s="65"/>
      <c r="J507" s="65"/>
      <c r="K507" s="65"/>
      <c r="L507" s="65"/>
      <c r="M507" s="66">
        <f t="shared" si="16"/>
        <v>0</v>
      </c>
      <c r="N507" s="77" t="s">
        <v>742</v>
      </c>
      <c r="O507" s="70" t="s">
        <v>1006</v>
      </c>
      <c r="P507" s="69" t="s">
        <v>33</v>
      </c>
      <c r="Q507" s="70" t="s">
        <v>998</v>
      </c>
      <c r="R507" s="69"/>
      <c r="S507" s="70" t="s">
        <v>35</v>
      </c>
      <c r="T507" s="70" t="s">
        <v>1007</v>
      </c>
      <c r="U507" s="76">
        <v>0</v>
      </c>
      <c r="V507" s="72"/>
      <c r="W507" s="73"/>
      <c r="X507" s="73"/>
      <c r="Y507" s="74"/>
      <c r="Z507" s="73"/>
      <c r="AA507" s="75"/>
      <c r="AB507" s="72"/>
      <c r="AC507" s="73"/>
      <c r="AD507" s="73"/>
      <c r="AE507" s="74"/>
      <c r="AF507" s="73"/>
      <c r="AG507" s="75"/>
    </row>
    <row r="508" spans="2:33" ht="15.75" hidden="1" customHeight="1" x14ac:dyDescent="0.2">
      <c r="B508" s="61" t="str">
        <f t="shared" si="15"/>
        <v>PR14YKYWSW_WC2</v>
      </c>
      <c r="C508" s="62" t="s">
        <v>992</v>
      </c>
      <c r="D508" s="63" t="s">
        <v>30</v>
      </c>
      <c r="E508" s="64"/>
      <c r="F508" s="65"/>
      <c r="G508" s="65"/>
      <c r="H508" s="65"/>
      <c r="I508" s="65"/>
      <c r="J508" s="65"/>
      <c r="K508" s="65"/>
      <c r="L508" s="65"/>
      <c r="M508" s="66">
        <f t="shared" si="16"/>
        <v>0</v>
      </c>
      <c r="N508" s="77" t="s">
        <v>744</v>
      </c>
      <c r="O508" s="70" t="s">
        <v>1008</v>
      </c>
      <c r="P508" s="69" t="s">
        <v>620</v>
      </c>
      <c r="Q508" s="70" t="s">
        <v>34</v>
      </c>
      <c r="R508" s="69"/>
      <c r="S508" s="70" t="s">
        <v>35</v>
      </c>
      <c r="T508" s="70" t="s">
        <v>1009</v>
      </c>
      <c r="U508" s="76">
        <v>0</v>
      </c>
      <c r="V508" s="72"/>
      <c r="W508" s="73"/>
      <c r="X508" s="73"/>
      <c r="Y508" s="74"/>
      <c r="Z508" s="73"/>
      <c r="AA508" s="75"/>
      <c r="AB508" s="72"/>
      <c r="AC508" s="73"/>
      <c r="AD508" s="73"/>
      <c r="AE508" s="74"/>
      <c r="AF508" s="73"/>
      <c r="AG508" s="75"/>
    </row>
    <row r="509" spans="2:33" ht="15.75" hidden="1" customHeight="1" x14ac:dyDescent="0.2">
      <c r="B509" s="61" t="str">
        <f t="shared" si="15"/>
        <v>PR14YKYWSW_WC3</v>
      </c>
      <c r="C509" s="62" t="s">
        <v>992</v>
      </c>
      <c r="D509" s="63" t="s">
        <v>30</v>
      </c>
      <c r="E509" s="64"/>
      <c r="F509" s="65"/>
      <c r="G509" s="65"/>
      <c r="H509" s="65"/>
      <c r="I509" s="65"/>
      <c r="J509" s="65"/>
      <c r="K509" s="65"/>
      <c r="L509" s="65"/>
      <c r="M509" s="66">
        <f t="shared" si="16"/>
        <v>0</v>
      </c>
      <c r="N509" s="77" t="s">
        <v>747</v>
      </c>
      <c r="O509" s="70" t="s">
        <v>1010</v>
      </c>
      <c r="P509" s="69" t="s">
        <v>33</v>
      </c>
      <c r="Q509" s="70" t="s">
        <v>998</v>
      </c>
      <c r="R509" s="69"/>
      <c r="S509" s="70" t="s">
        <v>35</v>
      </c>
      <c r="T509" s="70" t="s">
        <v>1011</v>
      </c>
      <c r="U509" s="76">
        <v>0</v>
      </c>
      <c r="V509" s="72"/>
      <c r="W509" s="73"/>
      <c r="X509" s="73"/>
      <c r="Y509" s="74"/>
      <c r="Z509" s="73"/>
      <c r="AA509" s="75"/>
      <c r="AB509" s="72"/>
      <c r="AC509" s="73"/>
      <c r="AD509" s="73"/>
      <c r="AE509" s="74"/>
      <c r="AF509" s="73"/>
      <c r="AG509" s="75"/>
    </row>
    <row r="510" spans="2:33" ht="15.75" hidden="1" customHeight="1" x14ac:dyDescent="0.2">
      <c r="B510" s="61" t="str">
        <f t="shared" si="15"/>
        <v>PR14YKYWSW_WC4</v>
      </c>
      <c r="C510" s="62" t="s">
        <v>992</v>
      </c>
      <c r="D510" s="63" t="s">
        <v>30</v>
      </c>
      <c r="E510" s="64"/>
      <c r="F510" s="65"/>
      <c r="G510" s="65"/>
      <c r="H510" s="65"/>
      <c r="I510" s="65"/>
      <c r="J510" s="65"/>
      <c r="K510" s="65"/>
      <c r="L510" s="65"/>
      <c r="M510" s="66">
        <f t="shared" si="16"/>
        <v>0</v>
      </c>
      <c r="N510" s="77" t="s">
        <v>750</v>
      </c>
      <c r="O510" s="70" t="s">
        <v>1012</v>
      </c>
      <c r="P510" s="69" t="s">
        <v>47</v>
      </c>
      <c r="Q510" s="70"/>
      <c r="R510" s="69"/>
      <c r="S510" s="70" t="s">
        <v>154</v>
      </c>
      <c r="T510" s="70" t="s">
        <v>1013</v>
      </c>
      <c r="U510" s="71" t="s">
        <v>112</v>
      </c>
      <c r="V510" s="72"/>
      <c r="W510" s="73"/>
      <c r="X510" s="73"/>
      <c r="Y510" s="74"/>
      <c r="Z510" s="73"/>
      <c r="AA510" s="75"/>
      <c r="AB510" s="72"/>
      <c r="AC510" s="73"/>
      <c r="AD510" s="73"/>
      <c r="AE510" s="74"/>
      <c r="AF510" s="73"/>
      <c r="AG510" s="75"/>
    </row>
    <row r="511" spans="2:33" ht="15.75" hidden="1" customHeight="1" x14ac:dyDescent="0.2">
      <c r="B511" s="61" t="str">
        <f t="shared" si="15"/>
        <v>PR14YKYWSW_WD1</v>
      </c>
      <c r="C511" s="62" t="s">
        <v>992</v>
      </c>
      <c r="D511" s="63" t="s">
        <v>30</v>
      </c>
      <c r="E511" s="64"/>
      <c r="F511" s="65"/>
      <c r="G511" s="65"/>
      <c r="H511" s="65"/>
      <c r="I511" s="65"/>
      <c r="J511" s="65"/>
      <c r="K511" s="65"/>
      <c r="L511" s="65"/>
      <c r="M511" s="66">
        <f t="shared" si="16"/>
        <v>0</v>
      </c>
      <c r="N511" s="77" t="s">
        <v>756</v>
      </c>
      <c r="O511" s="70" t="s">
        <v>1014</v>
      </c>
      <c r="P511" s="69" t="s">
        <v>47</v>
      </c>
      <c r="Q511" s="70"/>
      <c r="R511" s="69"/>
      <c r="S511" s="70" t="s">
        <v>51</v>
      </c>
      <c r="T511" s="70" t="s">
        <v>1015</v>
      </c>
      <c r="U511" s="76">
        <v>0</v>
      </c>
      <c r="V511" s="72"/>
      <c r="W511" s="73"/>
      <c r="X511" s="73"/>
      <c r="Y511" s="74"/>
      <c r="Z511" s="73"/>
      <c r="AA511" s="75"/>
      <c r="AB511" s="72"/>
      <c r="AC511" s="73"/>
      <c r="AD511" s="73"/>
      <c r="AE511" s="74"/>
      <c r="AF511" s="73"/>
      <c r="AG511" s="75"/>
    </row>
    <row r="512" spans="2:33" ht="15.75" hidden="1" customHeight="1" x14ac:dyDescent="0.2">
      <c r="B512" s="61" t="str">
        <f t="shared" si="15"/>
        <v>PR14YKYWSW_WD2</v>
      </c>
      <c r="C512" s="62" t="s">
        <v>992</v>
      </c>
      <c r="D512" s="63" t="s">
        <v>30</v>
      </c>
      <c r="E512" s="64"/>
      <c r="F512" s="65"/>
      <c r="G512" s="65"/>
      <c r="H512" s="65"/>
      <c r="I512" s="65"/>
      <c r="J512" s="65"/>
      <c r="K512" s="65"/>
      <c r="L512" s="65"/>
      <c r="M512" s="66">
        <f t="shared" si="16"/>
        <v>0</v>
      </c>
      <c r="N512" s="77" t="s">
        <v>1016</v>
      </c>
      <c r="O512" s="70" t="s">
        <v>1017</v>
      </c>
      <c r="P512" s="69" t="s">
        <v>47</v>
      </c>
      <c r="Q512" s="70"/>
      <c r="R512" s="69"/>
      <c r="S512" s="70" t="s">
        <v>51</v>
      </c>
      <c r="T512" s="70" t="s">
        <v>1018</v>
      </c>
      <c r="U512" s="76">
        <v>0</v>
      </c>
      <c r="V512" s="72"/>
      <c r="W512" s="73"/>
      <c r="X512" s="73"/>
      <c r="Y512" s="74"/>
      <c r="Z512" s="73"/>
      <c r="AA512" s="75"/>
      <c r="AB512" s="72"/>
      <c r="AC512" s="73"/>
      <c r="AD512" s="73"/>
      <c r="AE512" s="74"/>
      <c r="AF512" s="73"/>
      <c r="AG512" s="75"/>
    </row>
    <row r="513" spans="2:33" ht="15.75" hidden="1" customHeight="1" x14ac:dyDescent="0.2">
      <c r="B513" s="61" t="str">
        <f t="shared" si="15"/>
        <v>PR14YKYWSWW_SA1</v>
      </c>
      <c r="C513" s="62" t="s">
        <v>992</v>
      </c>
      <c r="D513" s="63" t="s">
        <v>121</v>
      </c>
      <c r="E513" s="64"/>
      <c r="F513" s="65"/>
      <c r="G513" s="65"/>
      <c r="H513" s="65"/>
      <c r="I513" s="65"/>
      <c r="J513" s="65"/>
      <c r="K513" s="65"/>
      <c r="L513" s="65"/>
      <c r="M513" s="66">
        <f t="shared" si="16"/>
        <v>0</v>
      </c>
      <c r="N513" s="77" t="s">
        <v>759</v>
      </c>
      <c r="O513" s="70" t="s">
        <v>1019</v>
      </c>
      <c r="P513" s="69" t="s">
        <v>33</v>
      </c>
      <c r="Q513" s="70" t="s">
        <v>998</v>
      </c>
      <c r="R513" s="69"/>
      <c r="S513" s="70" t="s">
        <v>35</v>
      </c>
      <c r="T513" s="70" t="s">
        <v>490</v>
      </c>
      <c r="U513" s="76">
        <v>0</v>
      </c>
      <c r="V513" s="72"/>
      <c r="W513" s="73"/>
      <c r="X513" s="73"/>
      <c r="Y513" s="74"/>
      <c r="Z513" s="73"/>
      <c r="AA513" s="75"/>
      <c r="AB513" s="72"/>
      <c r="AC513" s="73"/>
      <c r="AD513" s="73"/>
      <c r="AE513" s="74"/>
      <c r="AF513" s="73"/>
      <c r="AG513" s="75"/>
    </row>
    <row r="514" spans="2:33" ht="15.75" hidden="1" customHeight="1" x14ac:dyDescent="0.2">
      <c r="B514" s="61" t="str">
        <f t="shared" si="15"/>
        <v>PR14YKYWSWW_SA2</v>
      </c>
      <c r="C514" s="62" t="s">
        <v>992</v>
      </c>
      <c r="D514" s="63" t="s">
        <v>121</v>
      </c>
      <c r="E514" s="64"/>
      <c r="F514" s="65"/>
      <c r="G514" s="65"/>
      <c r="H514" s="65"/>
      <c r="I514" s="65"/>
      <c r="J514" s="65"/>
      <c r="K514" s="65"/>
      <c r="L514" s="65"/>
      <c r="M514" s="66">
        <f t="shared" si="16"/>
        <v>0</v>
      </c>
      <c r="N514" s="77" t="s">
        <v>761</v>
      </c>
      <c r="O514" s="70" t="s">
        <v>1020</v>
      </c>
      <c r="P514" s="69" t="s">
        <v>47</v>
      </c>
      <c r="Q514" s="70"/>
      <c r="R514" s="69"/>
      <c r="S514" s="70" t="s">
        <v>35</v>
      </c>
      <c r="T514" s="70" t="s">
        <v>492</v>
      </c>
      <c r="U514" s="76">
        <v>0</v>
      </c>
      <c r="V514" s="72"/>
      <c r="W514" s="73"/>
      <c r="X514" s="73"/>
      <c r="Y514" s="74"/>
      <c r="Z514" s="73"/>
      <c r="AA514" s="75"/>
      <c r="AB514" s="72"/>
      <c r="AC514" s="73"/>
      <c r="AD514" s="73"/>
      <c r="AE514" s="74"/>
      <c r="AF514" s="73"/>
      <c r="AG514" s="75"/>
    </row>
    <row r="515" spans="2:33" ht="15.75" hidden="1" customHeight="1" x14ac:dyDescent="0.2">
      <c r="B515" s="61" t="str">
        <f t="shared" si="15"/>
        <v>PR14YKYWSWW_SA3a</v>
      </c>
      <c r="C515" s="62" t="s">
        <v>992</v>
      </c>
      <c r="D515" s="63" t="s">
        <v>121</v>
      </c>
      <c r="E515" s="64"/>
      <c r="F515" s="65"/>
      <c r="G515" s="65"/>
      <c r="H515" s="65"/>
      <c r="I515" s="65"/>
      <c r="J515" s="65"/>
      <c r="K515" s="65"/>
      <c r="L515" s="65"/>
      <c r="M515" s="66">
        <f t="shared" si="16"/>
        <v>0</v>
      </c>
      <c r="N515" s="77" t="s">
        <v>1021</v>
      </c>
      <c r="O515" s="70" t="s">
        <v>1022</v>
      </c>
      <c r="P515" s="69" t="s">
        <v>47</v>
      </c>
      <c r="Q515" s="70"/>
      <c r="R515" s="69"/>
      <c r="S515" s="70" t="s">
        <v>35</v>
      </c>
      <c r="T515" s="70" t="s">
        <v>507</v>
      </c>
      <c r="U515" s="76">
        <v>0</v>
      </c>
      <c r="V515" s="72"/>
      <c r="W515" s="73"/>
      <c r="X515" s="73"/>
      <c r="Y515" s="74"/>
      <c r="Z515" s="73"/>
      <c r="AA515" s="75"/>
      <c r="AB515" s="72"/>
      <c r="AC515" s="73"/>
      <c r="AD515" s="73"/>
      <c r="AE515" s="74"/>
      <c r="AF515" s="73"/>
      <c r="AG515" s="75"/>
    </row>
    <row r="516" spans="2:33" ht="15.75" hidden="1" customHeight="1" x14ac:dyDescent="0.2">
      <c r="B516" s="61" t="str">
        <f t="shared" si="15"/>
        <v>PR14YKYWSWW_SA3b</v>
      </c>
      <c r="C516" s="62" t="s">
        <v>992</v>
      </c>
      <c r="D516" s="63" t="s">
        <v>121</v>
      </c>
      <c r="E516" s="64"/>
      <c r="F516" s="65"/>
      <c r="G516" s="65"/>
      <c r="H516" s="65"/>
      <c r="I516" s="65"/>
      <c r="J516" s="65"/>
      <c r="K516" s="65"/>
      <c r="L516" s="65"/>
      <c r="M516" s="66">
        <f t="shared" si="16"/>
        <v>0</v>
      </c>
      <c r="N516" s="77" t="s">
        <v>1023</v>
      </c>
      <c r="O516" s="70" t="s">
        <v>1024</v>
      </c>
      <c r="P516" s="69" t="s">
        <v>33</v>
      </c>
      <c r="Q516" s="70" t="s">
        <v>998</v>
      </c>
      <c r="R516" s="69"/>
      <c r="S516" s="70" t="s">
        <v>35</v>
      </c>
      <c r="T516" s="70" t="s">
        <v>140</v>
      </c>
      <c r="U516" s="76">
        <v>0</v>
      </c>
      <c r="V516" s="72"/>
      <c r="W516" s="73"/>
      <c r="X516" s="73"/>
      <c r="Y516" s="74"/>
      <c r="Z516" s="73"/>
      <c r="AA516" s="75"/>
      <c r="AB516" s="72"/>
      <c r="AC516" s="73"/>
      <c r="AD516" s="73"/>
      <c r="AE516" s="74"/>
      <c r="AF516" s="73"/>
      <c r="AG516" s="75"/>
    </row>
    <row r="517" spans="2:33" ht="15.75" hidden="1" customHeight="1" x14ac:dyDescent="0.2">
      <c r="B517" s="61" t="str">
        <f t="shared" si="15"/>
        <v>PR14YKYWSWW_SA4</v>
      </c>
      <c r="C517" s="62" t="s">
        <v>992</v>
      </c>
      <c r="D517" s="63" t="s">
        <v>121</v>
      </c>
      <c r="E517" s="64"/>
      <c r="F517" s="65"/>
      <c r="G517" s="65"/>
      <c r="H517" s="65"/>
      <c r="I517" s="65"/>
      <c r="J517" s="65"/>
      <c r="K517" s="65"/>
      <c r="L517" s="65"/>
      <c r="M517" s="66">
        <f t="shared" si="16"/>
        <v>0</v>
      </c>
      <c r="N517" s="77" t="s">
        <v>1025</v>
      </c>
      <c r="O517" s="70" t="s">
        <v>1026</v>
      </c>
      <c r="P517" s="69" t="s">
        <v>39</v>
      </c>
      <c r="Q517" s="70" t="s">
        <v>994</v>
      </c>
      <c r="R517" s="69"/>
      <c r="S517" s="70" t="s">
        <v>115</v>
      </c>
      <c r="T517" s="70" t="s">
        <v>177</v>
      </c>
      <c r="U517" s="71" t="s">
        <v>112</v>
      </c>
      <c r="V517" s="72"/>
      <c r="W517" s="73"/>
      <c r="X517" s="73"/>
      <c r="Y517" s="74"/>
      <c r="Z517" s="73"/>
      <c r="AA517" s="75"/>
      <c r="AB517" s="72"/>
      <c r="AC517" s="73"/>
      <c r="AD517" s="73"/>
      <c r="AE517" s="74"/>
      <c r="AF517" s="73"/>
      <c r="AG517" s="75"/>
    </row>
    <row r="518" spans="2:33" ht="15.75" hidden="1" customHeight="1" x14ac:dyDescent="0.2">
      <c r="B518" s="61" t="str">
        <f t="shared" ref="B518:B532" si="17">CONCATENATE("PR14", C518, D518, "_", N518)</f>
        <v>PR14YKYWSWW_SB1</v>
      </c>
      <c r="C518" s="62" t="s">
        <v>992</v>
      </c>
      <c r="D518" s="63" t="s">
        <v>121</v>
      </c>
      <c r="E518" s="64"/>
      <c r="F518" s="65"/>
      <c r="G518" s="65"/>
      <c r="H518" s="65"/>
      <c r="I518" s="65"/>
      <c r="J518" s="65"/>
      <c r="K518" s="65"/>
      <c r="L518" s="65"/>
      <c r="M518" s="66">
        <f t="shared" si="16"/>
        <v>0</v>
      </c>
      <c r="N518" s="77" t="s">
        <v>765</v>
      </c>
      <c r="O518" s="70" t="s">
        <v>1027</v>
      </c>
      <c r="P518" s="69" t="s">
        <v>47</v>
      </c>
      <c r="Q518" s="70"/>
      <c r="R518" s="69"/>
      <c r="S518" s="70" t="s">
        <v>35</v>
      </c>
      <c r="T518" s="70" t="s">
        <v>1028</v>
      </c>
      <c r="U518" s="76">
        <v>0</v>
      </c>
      <c r="V518" s="72"/>
      <c r="W518" s="73"/>
      <c r="X518" s="73"/>
      <c r="Y518" s="74"/>
      <c r="Z518" s="73"/>
      <c r="AA518" s="75"/>
      <c r="AB518" s="72"/>
      <c r="AC518" s="73"/>
      <c r="AD518" s="73"/>
      <c r="AE518" s="74"/>
      <c r="AF518" s="73"/>
      <c r="AG518" s="75"/>
    </row>
    <row r="519" spans="2:33" ht="15.75" hidden="1" customHeight="1" x14ac:dyDescent="0.2">
      <c r="B519" s="61" t="str">
        <f t="shared" si="17"/>
        <v>PR14YKYWSWW_SB2</v>
      </c>
      <c r="C519" s="62" t="s">
        <v>992</v>
      </c>
      <c r="D519" s="63" t="s">
        <v>121</v>
      </c>
      <c r="E519" s="64"/>
      <c r="F519" s="65"/>
      <c r="G519" s="65"/>
      <c r="H519" s="65"/>
      <c r="I519" s="65"/>
      <c r="J519" s="65"/>
      <c r="K519" s="65"/>
      <c r="L519" s="65"/>
      <c r="M519" s="66">
        <f t="shared" ref="M519:M532" si="18">SUM(E519:L519)</f>
        <v>0</v>
      </c>
      <c r="N519" s="77" t="s">
        <v>767</v>
      </c>
      <c r="O519" s="70" t="s">
        <v>1029</v>
      </c>
      <c r="P519" s="69" t="s">
        <v>39</v>
      </c>
      <c r="Q519" s="70" t="s">
        <v>994</v>
      </c>
      <c r="R519" s="69"/>
      <c r="S519" s="70" t="s">
        <v>115</v>
      </c>
      <c r="T519" s="70" t="s">
        <v>177</v>
      </c>
      <c r="U519" s="71" t="s">
        <v>112</v>
      </c>
      <c r="V519" s="72"/>
      <c r="W519" s="73"/>
      <c r="X519" s="73"/>
      <c r="Y519" s="74"/>
      <c r="Z519" s="73"/>
      <c r="AA519" s="75"/>
      <c r="AB519" s="72"/>
      <c r="AC519" s="73"/>
      <c r="AD519" s="73"/>
      <c r="AE519" s="74"/>
      <c r="AF519" s="73"/>
      <c r="AG519" s="75"/>
    </row>
    <row r="520" spans="2:33" ht="15.75" hidden="1" customHeight="1" x14ac:dyDescent="0.2">
      <c r="B520" s="61" t="str">
        <f t="shared" si="17"/>
        <v>PR14YKYWSWW_SB3</v>
      </c>
      <c r="C520" s="62" t="s">
        <v>992</v>
      </c>
      <c r="D520" s="63" t="s">
        <v>121</v>
      </c>
      <c r="E520" s="64"/>
      <c r="F520" s="65"/>
      <c r="G520" s="65"/>
      <c r="H520" s="65"/>
      <c r="I520" s="65"/>
      <c r="J520" s="65"/>
      <c r="K520" s="65"/>
      <c r="L520" s="65"/>
      <c r="M520" s="66">
        <f t="shared" si="18"/>
        <v>0</v>
      </c>
      <c r="N520" s="77" t="s">
        <v>769</v>
      </c>
      <c r="O520" s="70" t="s">
        <v>1030</v>
      </c>
      <c r="P520" s="69" t="s">
        <v>620</v>
      </c>
      <c r="Q520" s="70" t="s">
        <v>34</v>
      </c>
      <c r="R520" s="69"/>
      <c r="S520" s="70" t="s">
        <v>35</v>
      </c>
      <c r="T520" s="70" t="s">
        <v>1009</v>
      </c>
      <c r="U520" s="76">
        <v>0</v>
      </c>
      <c r="V520" s="72"/>
      <c r="W520" s="73"/>
      <c r="X520" s="73"/>
      <c r="Y520" s="74"/>
      <c r="Z520" s="73"/>
      <c r="AA520" s="75"/>
      <c r="AB520" s="72"/>
      <c r="AC520" s="73"/>
      <c r="AD520" s="73"/>
      <c r="AE520" s="74"/>
      <c r="AF520" s="73"/>
      <c r="AG520" s="75"/>
    </row>
    <row r="521" spans="2:33" ht="15.75" hidden="1" customHeight="1" x14ac:dyDescent="0.2">
      <c r="B521" s="61" t="str">
        <f t="shared" si="17"/>
        <v>PR14YKYWSWW_SB4</v>
      </c>
      <c r="C521" s="62" t="s">
        <v>992</v>
      </c>
      <c r="D521" s="63" t="s">
        <v>121</v>
      </c>
      <c r="E521" s="64"/>
      <c r="F521" s="65"/>
      <c r="G521" s="65"/>
      <c r="H521" s="65"/>
      <c r="I521" s="65"/>
      <c r="J521" s="65"/>
      <c r="K521" s="65"/>
      <c r="L521" s="65"/>
      <c r="M521" s="66">
        <f t="shared" si="18"/>
        <v>0</v>
      </c>
      <c r="N521" s="77" t="s">
        <v>772</v>
      </c>
      <c r="O521" s="70" t="s">
        <v>1031</v>
      </c>
      <c r="P521" s="69" t="s">
        <v>33</v>
      </c>
      <c r="Q521" s="70" t="s">
        <v>998</v>
      </c>
      <c r="R521" s="69"/>
      <c r="S521" s="70" t="s">
        <v>35</v>
      </c>
      <c r="T521" s="70" t="s">
        <v>1007</v>
      </c>
      <c r="U521" s="76">
        <v>0</v>
      </c>
      <c r="V521" s="72"/>
      <c r="W521" s="73"/>
      <c r="X521" s="73"/>
      <c r="Y521" s="74"/>
      <c r="Z521" s="73"/>
      <c r="AA521" s="75"/>
      <c r="AB521" s="72"/>
      <c r="AC521" s="73"/>
      <c r="AD521" s="73"/>
      <c r="AE521" s="74"/>
      <c r="AF521" s="73"/>
      <c r="AG521" s="75"/>
    </row>
    <row r="522" spans="2:33" ht="15.75" hidden="1" customHeight="1" x14ac:dyDescent="0.2">
      <c r="B522" s="61" t="str">
        <f t="shared" si="17"/>
        <v>PR14YKYWSWW_SB5</v>
      </c>
      <c r="C522" s="62" t="s">
        <v>992</v>
      </c>
      <c r="D522" s="63" t="s">
        <v>121</v>
      </c>
      <c r="E522" s="64"/>
      <c r="F522" s="65"/>
      <c r="G522" s="65"/>
      <c r="H522" s="65"/>
      <c r="I522" s="65"/>
      <c r="J522" s="65"/>
      <c r="K522" s="65"/>
      <c r="L522" s="65"/>
      <c r="M522" s="66">
        <f t="shared" si="18"/>
        <v>0</v>
      </c>
      <c r="N522" s="77" t="s">
        <v>775</v>
      </c>
      <c r="O522" s="70" t="s">
        <v>1032</v>
      </c>
      <c r="P522" s="69" t="s">
        <v>33</v>
      </c>
      <c r="Q522" s="70" t="s">
        <v>998</v>
      </c>
      <c r="R522" s="69"/>
      <c r="S522" s="70" t="s">
        <v>35</v>
      </c>
      <c r="T522" s="70" t="s">
        <v>1011</v>
      </c>
      <c r="U522" s="76">
        <v>0</v>
      </c>
      <c r="V522" s="72"/>
      <c r="W522" s="73"/>
      <c r="X522" s="73"/>
      <c r="Y522" s="74"/>
      <c r="Z522" s="73"/>
      <c r="AA522" s="75"/>
      <c r="AB522" s="72"/>
      <c r="AC522" s="73"/>
      <c r="AD522" s="73"/>
      <c r="AE522" s="74"/>
      <c r="AF522" s="73"/>
      <c r="AG522" s="75"/>
    </row>
    <row r="523" spans="2:33" ht="15.75" hidden="1" customHeight="1" x14ac:dyDescent="0.2">
      <c r="B523" s="61" t="str">
        <f t="shared" si="17"/>
        <v>PR14YKYWSWW_SC1</v>
      </c>
      <c r="C523" s="62" t="s">
        <v>992</v>
      </c>
      <c r="D523" s="63" t="s">
        <v>121</v>
      </c>
      <c r="E523" s="64"/>
      <c r="F523" s="65"/>
      <c r="G523" s="65"/>
      <c r="H523" s="65"/>
      <c r="I523" s="65"/>
      <c r="J523" s="65"/>
      <c r="K523" s="65"/>
      <c r="L523" s="65"/>
      <c r="M523" s="66">
        <f t="shared" si="18"/>
        <v>0</v>
      </c>
      <c r="N523" s="77" t="s">
        <v>787</v>
      </c>
      <c r="O523" s="70" t="s">
        <v>1033</v>
      </c>
      <c r="P523" s="69" t="s">
        <v>47</v>
      </c>
      <c r="Q523" s="70"/>
      <c r="R523" s="69"/>
      <c r="S523" s="70" t="s">
        <v>51</v>
      </c>
      <c r="T523" s="70" t="s">
        <v>1015</v>
      </c>
      <c r="U523" s="76">
        <v>0</v>
      </c>
      <c r="V523" s="72"/>
      <c r="W523" s="73"/>
      <c r="X523" s="73"/>
      <c r="Y523" s="74"/>
      <c r="Z523" s="73"/>
      <c r="AA523" s="75"/>
      <c r="AB523" s="72"/>
      <c r="AC523" s="73"/>
      <c r="AD523" s="73"/>
      <c r="AE523" s="74"/>
      <c r="AF523" s="73"/>
      <c r="AG523" s="75"/>
    </row>
    <row r="524" spans="2:33" ht="15.75" hidden="1" customHeight="1" x14ac:dyDescent="0.2">
      <c r="B524" s="61" t="str">
        <f t="shared" si="17"/>
        <v>PR14YKYWSWW_SC2</v>
      </c>
      <c r="C524" s="62" t="s">
        <v>992</v>
      </c>
      <c r="D524" s="63" t="s">
        <v>121</v>
      </c>
      <c r="E524" s="64"/>
      <c r="F524" s="65"/>
      <c r="G524" s="65"/>
      <c r="H524" s="65"/>
      <c r="I524" s="65"/>
      <c r="J524" s="65"/>
      <c r="K524" s="65"/>
      <c r="L524" s="65"/>
      <c r="M524" s="66">
        <f t="shared" si="18"/>
        <v>0</v>
      </c>
      <c r="N524" s="77" t="s">
        <v>789</v>
      </c>
      <c r="O524" s="70" t="s">
        <v>1034</v>
      </c>
      <c r="P524" s="69" t="s">
        <v>47</v>
      </c>
      <c r="Q524" s="70"/>
      <c r="R524" s="69"/>
      <c r="S524" s="70" t="s">
        <v>51</v>
      </c>
      <c r="T524" s="70" t="s">
        <v>1018</v>
      </c>
      <c r="U524" s="76">
        <v>0</v>
      </c>
      <c r="V524" s="72"/>
      <c r="W524" s="73"/>
      <c r="X524" s="73"/>
      <c r="Y524" s="74"/>
      <c r="Z524" s="73"/>
      <c r="AA524" s="75"/>
      <c r="AB524" s="72"/>
      <c r="AC524" s="73"/>
      <c r="AD524" s="73"/>
      <c r="AE524" s="74"/>
      <c r="AF524" s="73"/>
      <c r="AG524" s="75"/>
    </row>
    <row r="525" spans="2:33" ht="15.75" hidden="1" customHeight="1" x14ac:dyDescent="0.2">
      <c r="B525" s="61" t="str">
        <f t="shared" si="17"/>
        <v>PR14YKYHHR_RA1</v>
      </c>
      <c r="C525" s="62" t="s">
        <v>992</v>
      </c>
      <c r="D525" s="63" t="s">
        <v>67</v>
      </c>
      <c r="E525" s="64"/>
      <c r="F525" s="65"/>
      <c r="G525" s="65"/>
      <c r="H525" s="65"/>
      <c r="I525" s="65"/>
      <c r="J525" s="65"/>
      <c r="K525" s="65"/>
      <c r="L525" s="65"/>
      <c r="M525" s="66">
        <f t="shared" si="18"/>
        <v>0</v>
      </c>
      <c r="N525" s="77" t="s">
        <v>827</v>
      </c>
      <c r="O525" s="70" t="s">
        <v>1035</v>
      </c>
      <c r="P525" s="69" t="s">
        <v>33</v>
      </c>
      <c r="Q525" s="70" t="s">
        <v>34</v>
      </c>
      <c r="R525" s="69"/>
      <c r="S525" s="70" t="s">
        <v>70</v>
      </c>
      <c r="T525" s="70" t="s">
        <v>71</v>
      </c>
      <c r="U525" s="71">
        <v>1</v>
      </c>
      <c r="V525" s="72"/>
      <c r="W525" s="73"/>
      <c r="X525" s="73"/>
      <c r="Y525" s="74"/>
      <c r="Z525" s="73"/>
      <c r="AA525" s="75"/>
      <c r="AB525" s="72"/>
      <c r="AC525" s="73"/>
      <c r="AD525" s="73"/>
      <c r="AE525" s="74"/>
      <c r="AF525" s="73"/>
      <c r="AG525" s="75"/>
    </row>
    <row r="526" spans="2:33" ht="15.75" hidden="1" customHeight="1" x14ac:dyDescent="0.2">
      <c r="B526" s="61" t="str">
        <f t="shared" si="17"/>
        <v>PR14YKYHHR_RA2</v>
      </c>
      <c r="C526" s="62" t="s">
        <v>992</v>
      </c>
      <c r="D526" s="63" t="s">
        <v>67</v>
      </c>
      <c r="E526" s="64"/>
      <c r="F526" s="65"/>
      <c r="G526" s="65"/>
      <c r="H526" s="65"/>
      <c r="I526" s="65"/>
      <c r="J526" s="65"/>
      <c r="K526" s="65"/>
      <c r="L526" s="65"/>
      <c r="M526" s="66">
        <f t="shared" si="18"/>
        <v>0</v>
      </c>
      <c r="N526" s="77" t="s">
        <v>829</v>
      </c>
      <c r="O526" s="70" t="s">
        <v>1036</v>
      </c>
      <c r="P526" s="69" t="s">
        <v>47</v>
      </c>
      <c r="Q526" s="70"/>
      <c r="R526" s="69"/>
      <c r="S526" s="70" t="s">
        <v>35</v>
      </c>
      <c r="T526" s="70" t="s">
        <v>1037</v>
      </c>
      <c r="U526" s="76">
        <v>0</v>
      </c>
      <c r="V526" s="86"/>
      <c r="W526" s="73"/>
      <c r="X526" s="73"/>
      <c r="Y526" s="74"/>
      <c r="Z526" s="73"/>
      <c r="AA526" s="75"/>
      <c r="AB526" s="86"/>
      <c r="AC526" s="73"/>
      <c r="AD526" s="73"/>
      <c r="AE526" s="74"/>
      <c r="AF526" s="73"/>
      <c r="AG526" s="75"/>
    </row>
    <row r="527" spans="2:33" ht="15.75" hidden="1" customHeight="1" x14ac:dyDescent="0.2">
      <c r="B527" s="61" t="str">
        <f t="shared" si="17"/>
        <v>PR14YKYHHR_RA3</v>
      </c>
      <c r="C527" s="62" t="s">
        <v>992</v>
      </c>
      <c r="D527" s="63" t="s">
        <v>67</v>
      </c>
      <c r="E527" s="64"/>
      <c r="F527" s="65"/>
      <c r="G527" s="65"/>
      <c r="H527" s="65"/>
      <c r="I527" s="65"/>
      <c r="J527" s="65"/>
      <c r="K527" s="65"/>
      <c r="L527" s="65"/>
      <c r="M527" s="66">
        <f t="shared" si="18"/>
        <v>0</v>
      </c>
      <c r="N527" s="77" t="s">
        <v>831</v>
      </c>
      <c r="O527" s="70" t="s">
        <v>1038</v>
      </c>
      <c r="P527" s="69" t="s">
        <v>47</v>
      </c>
      <c r="Q527" s="70"/>
      <c r="R527" s="69"/>
      <c r="S527" s="70" t="s">
        <v>51</v>
      </c>
      <c r="T527" s="70" t="s">
        <v>1039</v>
      </c>
      <c r="U527" s="76">
        <v>0</v>
      </c>
      <c r="V527" s="86"/>
      <c r="W527" s="73"/>
      <c r="X527" s="73"/>
      <c r="Y527" s="74"/>
      <c r="Z527" s="73"/>
      <c r="AA527" s="75"/>
      <c r="AB527" s="86"/>
      <c r="AC527" s="73"/>
      <c r="AD527" s="73"/>
      <c r="AE527" s="74"/>
      <c r="AF527" s="73"/>
      <c r="AG527" s="75"/>
    </row>
    <row r="528" spans="2:33" ht="15.75" hidden="1" customHeight="1" x14ac:dyDescent="0.2">
      <c r="B528" s="61" t="str">
        <f t="shared" si="17"/>
        <v>PR14YKYHHR_RB1</v>
      </c>
      <c r="C528" s="62" t="s">
        <v>992</v>
      </c>
      <c r="D528" s="63" t="s">
        <v>67</v>
      </c>
      <c r="E528" s="64"/>
      <c r="F528" s="65"/>
      <c r="G528" s="65"/>
      <c r="H528" s="65"/>
      <c r="I528" s="65"/>
      <c r="J528" s="65"/>
      <c r="K528" s="65"/>
      <c r="L528" s="65"/>
      <c r="M528" s="66">
        <f t="shared" si="18"/>
        <v>0</v>
      </c>
      <c r="N528" s="77" t="s">
        <v>840</v>
      </c>
      <c r="O528" s="70" t="s">
        <v>1040</v>
      </c>
      <c r="P528" s="69" t="s">
        <v>47</v>
      </c>
      <c r="Q528" s="70"/>
      <c r="R528" s="69"/>
      <c r="S528" s="70" t="s">
        <v>51</v>
      </c>
      <c r="T528" s="70" t="s">
        <v>1041</v>
      </c>
      <c r="U528" s="71">
        <v>2</v>
      </c>
      <c r="V528" s="72"/>
      <c r="W528" s="73"/>
      <c r="X528" s="73"/>
      <c r="Y528" s="74"/>
      <c r="Z528" s="73"/>
      <c r="AA528" s="75"/>
      <c r="AB528" s="72"/>
      <c r="AC528" s="73"/>
      <c r="AD528" s="73"/>
      <c r="AE528" s="74"/>
      <c r="AF528" s="73"/>
      <c r="AG528" s="75"/>
    </row>
    <row r="529" spans="2:33" ht="15.75" hidden="1" customHeight="1" x14ac:dyDescent="0.2">
      <c r="B529" s="61" t="str">
        <f t="shared" si="17"/>
        <v>PR14YKYHHR_RB2</v>
      </c>
      <c r="C529" s="62" t="s">
        <v>992</v>
      </c>
      <c r="D529" s="63" t="s">
        <v>67</v>
      </c>
      <c r="E529" s="64"/>
      <c r="F529" s="65"/>
      <c r="G529" s="65"/>
      <c r="H529" s="65"/>
      <c r="I529" s="65"/>
      <c r="J529" s="65"/>
      <c r="K529" s="65"/>
      <c r="L529" s="65"/>
      <c r="M529" s="66">
        <f t="shared" si="18"/>
        <v>0</v>
      </c>
      <c r="N529" s="77" t="s">
        <v>1042</v>
      </c>
      <c r="O529" s="70" t="s">
        <v>1043</v>
      </c>
      <c r="P529" s="69" t="s">
        <v>47</v>
      </c>
      <c r="Q529" s="70"/>
      <c r="R529" s="69"/>
      <c r="S529" s="70" t="s">
        <v>35</v>
      </c>
      <c r="T529" s="70" t="s">
        <v>1044</v>
      </c>
      <c r="U529" s="76">
        <v>0</v>
      </c>
      <c r="V529" s="86"/>
      <c r="W529" s="73"/>
      <c r="X529" s="73"/>
      <c r="Y529" s="74"/>
      <c r="Z529" s="73"/>
      <c r="AA529" s="75"/>
      <c r="AB529" s="86"/>
      <c r="AC529" s="73"/>
      <c r="AD529" s="73"/>
      <c r="AE529" s="74"/>
      <c r="AF529" s="73"/>
      <c r="AG529" s="75"/>
    </row>
    <row r="530" spans="2:33" ht="15.75" hidden="1" customHeight="1" x14ac:dyDescent="0.2">
      <c r="B530" s="61" t="str">
        <f t="shared" si="17"/>
        <v>PR14YKYHHR_RB3</v>
      </c>
      <c r="C530" s="62" t="s">
        <v>992</v>
      </c>
      <c r="D530" s="63" t="s">
        <v>67</v>
      </c>
      <c r="E530" s="64"/>
      <c r="F530" s="65"/>
      <c r="G530" s="65"/>
      <c r="H530" s="65"/>
      <c r="I530" s="65"/>
      <c r="J530" s="65"/>
      <c r="K530" s="65"/>
      <c r="L530" s="65"/>
      <c r="M530" s="66">
        <f t="shared" si="18"/>
        <v>0</v>
      </c>
      <c r="N530" s="77" t="s">
        <v>1045</v>
      </c>
      <c r="O530" s="70" t="s">
        <v>1046</v>
      </c>
      <c r="P530" s="69" t="s">
        <v>47</v>
      </c>
      <c r="Q530" s="70"/>
      <c r="R530" s="69"/>
      <c r="S530" s="70" t="s">
        <v>51</v>
      </c>
      <c r="T530" s="70" t="s">
        <v>1047</v>
      </c>
      <c r="U530" s="76">
        <v>0</v>
      </c>
      <c r="V530" s="86"/>
      <c r="W530" s="73"/>
      <c r="X530" s="73"/>
      <c r="Y530" s="74"/>
      <c r="Z530" s="73"/>
      <c r="AA530" s="75"/>
      <c r="AB530" s="86"/>
      <c r="AC530" s="73"/>
      <c r="AD530" s="73"/>
      <c r="AE530" s="74"/>
      <c r="AF530" s="73"/>
      <c r="AG530" s="75"/>
    </row>
    <row r="531" spans="2:33" ht="15.75" hidden="1" customHeight="1" x14ac:dyDescent="0.2">
      <c r="B531" s="61" t="str">
        <f t="shared" si="17"/>
        <v>PR14YKYHHR_RC1</v>
      </c>
      <c r="C531" s="62" t="s">
        <v>992</v>
      </c>
      <c r="D531" s="63" t="s">
        <v>67</v>
      </c>
      <c r="E531" s="64"/>
      <c r="F531" s="65"/>
      <c r="G531" s="65"/>
      <c r="H531" s="65"/>
      <c r="I531" s="65"/>
      <c r="J531" s="65"/>
      <c r="K531" s="65"/>
      <c r="L531" s="65"/>
      <c r="M531" s="66">
        <f t="shared" si="18"/>
        <v>0</v>
      </c>
      <c r="N531" s="77" t="s">
        <v>843</v>
      </c>
      <c r="O531" s="70" t="s">
        <v>1048</v>
      </c>
      <c r="P531" s="69" t="s">
        <v>47</v>
      </c>
      <c r="Q531" s="70"/>
      <c r="R531" s="69"/>
      <c r="S531" s="70" t="s">
        <v>51</v>
      </c>
      <c r="T531" s="70" t="s">
        <v>1015</v>
      </c>
      <c r="U531" s="76">
        <v>0</v>
      </c>
      <c r="V531" s="72"/>
      <c r="W531" s="73"/>
      <c r="X531" s="73"/>
      <c r="Y531" s="74"/>
      <c r="Z531" s="73"/>
      <c r="AA531" s="75"/>
      <c r="AB531" s="72"/>
      <c r="AC531" s="73"/>
      <c r="AD531" s="73"/>
      <c r="AE531" s="74"/>
      <c r="AF531" s="73"/>
      <c r="AG531" s="75"/>
    </row>
    <row r="532" spans="2:33" ht="15.75" hidden="1" customHeight="1" thickBot="1" x14ac:dyDescent="0.25">
      <c r="B532" s="91" t="str">
        <f t="shared" si="17"/>
        <v>PR14YKYHHR_RC2</v>
      </c>
      <c r="C532" s="92" t="s">
        <v>992</v>
      </c>
      <c r="D532" s="93" t="s">
        <v>67</v>
      </c>
      <c r="E532" s="94"/>
      <c r="F532" s="95"/>
      <c r="G532" s="95"/>
      <c r="H532" s="95"/>
      <c r="I532" s="95"/>
      <c r="J532" s="95"/>
      <c r="K532" s="95"/>
      <c r="L532" s="95"/>
      <c r="M532" s="96">
        <f t="shared" si="18"/>
        <v>0</v>
      </c>
      <c r="N532" s="97" t="s">
        <v>846</v>
      </c>
      <c r="O532" s="98" t="s">
        <v>1049</v>
      </c>
      <c r="P532" s="99" t="s">
        <v>47</v>
      </c>
      <c r="Q532" s="98"/>
      <c r="R532" s="99"/>
      <c r="S532" s="98" t="s">
        <v>51</v>
      </c>
      <c r="T532" s="98" t="s">
        <v>1018</v>
      </c>
      <c r="U532" s="100">
        <v>0</v>
      </c>
      <c r="V532" s="101"/>
      <c r="W532" s="102"/>
      <c r="X532" s="102"/>
      <c r="Y532" s="103"/>
      <c r="Z532" s="102"/>
      <c r="AA532" s="104"/>
      <c r="AB532" s="101"/>
      <c r="AC532" s="102"/>
      <c r="AD532" s="102"/>
      <c r="AE532" s="103"/>
      <c r="AF532" s="102"/>
      <c r="AG532" s="104"/>
    </row>
    <row r="533" spans="2:33" x14ac:dyDescent="0.2">
      <c r="U533" s="105"/>
    </row>
    <row r="534" spans="2:33" s="9" customFormat="1" ht="13.5" x14ac:dyDescent="0.2">
      <c r="B534" s="106" t="s">
        <v>1050</v>
      </c>
      <c r="C534" s="107"/>
      <c r="D534" s="11"/>
      <c r="E534" s="11"/>
      <c r="F534" s="11"/>
      <c r="G534" s="11"/>
      <c r="H534" s="11"/>
      <c r="I534" s="11"/>
      <c r="J534" s="11"/>
      <c r="K534" s="11"/>
      <c r="L534" s="11"/>
      <c r="M534" s="11"/>
      <c r="N534" s="11"/>
      <c r="O534" s="12"/>
      <c r="P534" s="11"/>
      <c r="Q534" s="13"/>
      <c r="R534" s="11"/>
      <c r="S534" s="12"/>
      <c r="T534" s="12"/>
      <c r="U534" s="105"/>
      <c r="V534" s="15"/>
      <c r="W534" s="105"/>
      <c r="X534" s="15"/>
      <c r="Y534" s="15"/>
      <c r="Z534" s="15"/>
      <c r="AA534" s="15"/>
      <c r="AB534" s="15"/>
      <c r="AC534" s="105"/>
      <c r="AD534" s="15"/>
      <c r="AE534" s="15"/>
      <c r="AF534" s="15"/>
      <c r="AG534" s="15"/>
    </row>
    <row r="535" spans="2:33" s="9" customFormat="1" x14ac:dyDescent="0.2">
      <c r="B535" s="108"/>
      <c r="C535" s="109" t="s">
        <v>1051</v>
      </c>
      <c r="D535" s="11"/>
      <c r="E535" s="11"/>
      <c r="F535" s="11"/>
      <c r="G535" s="11"/>
      <c r="H535" s="11"/>
      <c r="I535" s="11"/>
      <c r="J535" s="11"/>
      <c r="K535" s="11"/>
      <c r="L535" s="11"/>
      <c r="M535" s="11"/>
      <c r="N535" s="11"/>
      <c r="O535" s="12"/>
      <c r="P535" s="11"/>
      <c r="Q535" s="13"/>
      <c r="R535" s="11"/>
      <c r="S535" s="12"/>
      <c r="T535" s="12"/>
      <c r="U535" s="105"/>
      <c r="V535" s="15"/>
      <c r="W535" s="105"/>
      <c r="X535" s="15"/>
      <c r="Y535" s="15"/>
      <c r="Z535" s="15"/>
      <c r="AA535" s="15"/>
      <c r="AB535" s="15"/>
      <c r="AC535" s="105"/>
      <c r="AD535" s="15"/>
      <c r="AE535" s="15"/>
      <c r="AF535" s="15"/>
      <c r="AG535" s="15"/>
    </row>
    <row r="536" spans="2:33" s="9" customFormat="1" x14ac:dyDescent="0.2">
      <c r="B536" s="110"/>
      <c r="C536" s="109" t="s">
        <v>1052</v>
      </c>
      <c r="D536" s="11"/>
      <c r="E536" s="11"/>
      <c r="F536" s="11"/>
      <c r="G536" s="11"/>
      <c r="H536" s="11"/>
      <c r="I536" s="11"/>
      <c r="J536" s="11"/>
      <c r="K536" s="11"/>
      <c r="L536" s="11"/>
      <c r="M536" s="11"/>
      <c r="N536" s="11"/>
      <c r="O536" s="12"/>
      <c r="P536" s="11"/>
      <c r="Q536" s="13"/>
      <c r="R536" s="11"/>
      <c r="S536" s="12"/>
      <c r="T536" s="12"/>
      <c r="U536" s="105"/>
      <c r="V536" s="15"/>
      <c r="W536" s="15"/>
      <c r="X536" s="15"/>
      <c r="Y536" s="15"/>
      <c r="Z536" s="15"/>
      <c r="AA536" s="15"/>
      <c r="AB536" s="15"/>
      <c r="AC536" s="15"/>
      <c r="AD536" s="15"/>
      <c r="AE536" s="15"/>
      <c r="AF536" s="15"/>
      <c r="AG536" s="15"/>
    </row>
    <row r="537" spans="2:33" s="9" customFormat="1" x14ac:dyDescent="0.2">
      <c r="B537" s="111"/>
      <c r="C537" s="109" t="s">
        <v>1053</v>
      </c>
      <c r="D537" s="11"/>
      <c r="E537" s="11"/>
      <c r="F537" s="11"/>
      <c r="G537" s="11"/>
      <c r="H537" s="11"/>
      <c r="I537" s="11"/>
      <c r="J537" s="11"/>
      <c r="K537" s="11"/>
      <c r="L537" s="11"/>
      <c r="M537" s="11"/>
      <c r="N537" s="11"/>
      <c r="O537" s="12"/>
      <c r="P537" s="11"/>
      <c r="Q537" s="13"/>
      <c r="R537" s="11"/>
      <c r="S537" s="12"/>
      <c r="T537" s="12"/>
      <c r="U537" s="105"/>
      <c r="V537" s="15"/>
      <c r="W537" s="15"/>
      <c r="X537" s="15"/>
      <c r="Y537" s="15"/>
      <c r="Z537" s="15"/>
      <c r="AA537" s="15"/>
      <c r="AB537" s="15"/>
      <c r="AC537" s="15"/>
      <c r="AD537" s="15"/>
      <c r="AE537" s="15"/>
      <c r="AF537" s="15"/>
      <c r="AG537" s="15"/>
    </row>
    <row r="538" spans="2:33" s="9" customFormat="1" x14ac:dyDescent="0.2">
      <c r="B538" s="112"/>
      <c r="C538" s="109" t="s">
        <v>1054</v>
      </c>
      <c r="D538" s="11"/>
      <c r="E538" s="11"/>
      <c r="F538" s="11"/>
      <c r="G538" s="11"/>
      <c r="H538" s="11"/>
      <c r="I538" s="11"/>
      <c r="J538" s="11"/>
      <c r="K538" s="11"/>
      <c r="L538" s="11"/>
      <c r="M538" s="11"/>
      <c r="N538" s="11"/>
      <c r="O538" s="12"/>
      <c r="P538" s="11"/>
      <c r="Q538" s="13"/>
      <c r="R538" s="11"/>
      <c r="S538" s="12"/>
      <c r="T538" s="12"/>
      <c r="U538" s="105"/>
      <c r="V538" s="15"/>
      <c r="W538" s="15"/>
      <c r="X538" s="15"/>
      <c r="Y538" s="15"/>
      <c r="Z538" s="15"/>
      <c r="AA538" s="15"/>
      <c r="AB538" s="15"/>
      <c r="AC538" s="15"/>
      <c r="AD538" s="15"/>
      <c r="AE538" s="15"/>
      <c r="AF538" s="15"/>
      <c r="AG538" s="15"/>
    </row>
    <row r="539" spans="2:33" s="9" customFormat="1" x14ac:dyDescent="0.2">
      <c r="B539" s="113"/>
      <c r="C539" s="114" t="s">
        <v>1055</v>
      </c>
      <c r="D539" s="11"/>
      <c r="E539" s="11"/>
      <c r="F539" s="11"/>
      <c r="G539" s="11"/>
      <c r="H539" s="11"/>
      <c r="I539" s="11"/>
      <c r="J539" s="11"/>
      <c r="K539" s="11"/>
      <c r="L539" s="11"/>
      <c r="M539" s="11"/>
      <c r="N539" s="11"/>
      <c r="O539" s="12"/>
      <c r="P539" s="11"/>
      <c r="Q539" s="13"/>
      <c r="R539" s="11"/>
      <c r="S539" s="12"/>
      <c r="T539" s="12"/>
      <c r="U539" s="105"/>
      <c r="V539" s="15"/>
      <c r="W539" s="15"/>
      <c r="X539" s="15"/>
      <c r="Y539" s="15"/>
      <c r="Z539" s="15"/>
      <c r="AA539" s="15"/>
      <c r="AB539" s="15"/>
      <c r="AC539" s="15"/>
      <c r="AD539" s="15"/>
      <c r="AE539" s="15"/>
      <c r="AF539" s="15"/>
      <c r="AG539" s="15"/>
    </row>
    <row r="540" spans="2:33" s="9" customFormat="1" ht="13.5" thickBot="1" x14ac:dyDescent="0.25">
      <c r="B540" s="10"/>
      <c r="C540" s="11"/>
      <c r="D540" s="11"/>
      <c r="E540" s="11"/>
      <c r="F540" s="11"/>
      <c r="G540" s="11"/>
      <c r="H540" s="11"/>
      <c r="I540" s="11"/>
      <c r="J540" s="11"/>
      <c r="K540" s="11"/>
      <c r="L540" s="11"/>
      <c r="M540" s="11"/>
      <c r="N540" s="11"/>
      <c r="O540" s="12"/>
      <c r="P540" s="11"/>
      <c r="Q540" s="13"/>
      <c r="R540" s="11"/>
      <c r="S540" s="12"/>
      <c r="T540" s="12"/>
      <c r="U540" s="14"/>
      <c r="V540" s="15"/>
      <c r="W540" s="15"/>
      <c r="X540" s="15"/>
      <c r="Y540" s="15"/>
      <c r="Z540" s="15"/>
      <c r="AA540" s="15"/>
      <c r="AB540" s="15"/>
      <c r="AC540" s="15"/>
      <c r="AD540" s="15"/>
      <c r="AE540" s="15"/>
      <c r="AF540" s="15"/>
      <c r="AG540" s="15"/>
    </row>
    <row r="541" spans="2:33" s="9" customFormat="1" ht="18.75" customHeight="1" thickBot="1" x14ac:dyDescent="0.25">
      <c r="B541" s="1077" t="s">
        <v>1056</v>
      </c>
      <c r="C541" s="1078"/>
      <c r="D541" s="1078"/>
      <c r="E541" s="1078"/>
      <c r="F541" s="1078"/>
      <c r="G541" s="1078"/>
      <c r="H541" s="1078"/>
      <c r="I541" s="1078"/>
      <c r="J541" s="1078"/>
      <c r="K541" s="1078"/>
      <c r="L541" s="1078"/>
      <c r="M541" s="1078"/>
      <c r="N541" s="1078"/>
      <c r="O541" s="1079"/>
      <c r="P541" s="11"/>
      <c r="Q541" s="13"/>
      <c r="R541" s="11"/>
      <c r="S541" s="12"/>
      <c r="T541" s="12"/>
      <c r="U541" s="14"/>
      <c r="V541" s="15"/>
      <c r="W541" s="15"/>
      <c r="X541" s="15"/>
      <c r="Y541" s="15"/>
      <c r="Z541" s="15"/>
      <c r="AA541" s="15"/>
      <c r="AB541" s="15"/>
      <c r="AC541" s="15"/>
      <c r="AD541" s="15"/>
      <c r="AE541" s="15"/>
      <c r="AF541" s="15"/>
      <c r="AG541" s="15"/>
    </row>
    <row r="542" spans="2:33" s="9" customFormat="1" ht="30" customHeight="1" x14ac:dyDescent="0.2">
      <c r="B542" s="115" t="s">
        <v>1057</v>
      </c>
      <c r="C542" s="1080" t="s">
        <v>1058</v>
      </c>
      <c r="D542" s="1081"/>
      <c r="E542" s="1081"/>
      <c r="F542" s="1081"/>
      <c r="G542" s="1081"/>
      <c r="H542" s="1081"/>
      <c r="I542" s="1081"/>
      <c r="J542" s="1081"/>
      <c r="K542" s="1081"/>
      <c r="L542" s="1081"/>
      <c r="M542" s="1081"/>
      <c r="N542" s="1081"/>
      <c r="O542" s="1082"/>
      <c r="P542" s="11"/>
      <c r="Q542" s="13"/>
      <c r="R542" s="11"/>
      <c r="S542" s="12"/>
      <c r="T542" s="12"/>
      <c r="U542" s="14"/>
      <c r="V542" s="15"/>
      <c r="W542" s="15"/>
      <c r="X542" s="15"/>
      <c r="Y542" s="15"/>
      <c r="Z542" s="15"/>
      <c r="AA542" s="15"/>
      <c r="AB542" s="15"/>
      <c r="AC542" s="15"/>
      <c r="AD542" s="15"/>
      <c r="AE542" s="15"/>
      <c r="AF542" s="15"/>
      <c r="AG542" s="15"/>
    </row>
    <row r="543" spans="2:33" s="9" customFormat="1" ht="16.5" customHeight="1" x14ac:dyDescent="0.2">
      <c r="B543" s="116"/>
      <c r="C543" s="1063" t="s">
        <v>1059</v>
      </c>
      <c r="D543" s="1055"/>
      <c r="E543" s="1055"/>
      <c r="F543" s="1055"/>
      <c r="G543" s="1055"/>
      <c r="H543" s="1055"/>
      <c r="I543" s="1055"/>
      <c r="J543" s="1055"/>
      <c r="K543" s="1055"/>
      <c r="L543" s="1055"/>
      <c r="M543" s="1055"/>
      <c r="N543" s="1055"/>
      <c r="O543" s="1056"/>
      <c r="P543" s="11"/>
      <c r="Q543" s="13"/>
      <c r="R543" s="11"/>
      <c r="S543" s="12"/>
      <c r="T543" s="12"/>
      <c r="U543" s="14"/>
      <c r="V543" s="15"/>
      <c r="W543" s="15"/>
      <c r="X543" s="15"/>
      <c r="Y543" s="15"/>
      <c r="Z543" s="15"/>
      <c r="AA543" s="15"/>
      <c r="AB543" s="15"/>
      <c r="AC543" s="15"/>
      <c r="AD543" s="15"/>
      <c r="AE543" s="15"/>
      <c r="AF543" s="15"/>
      <c r="AG543" s="15"/>
    </row>
    <row r="544" spans="2:33" s="9" customFormat="1" ht="16.5" customHeight="1" x14ac:dyDescent="0.2">
      <c r="B544" s="116"/>
      <c r="C544" s="1063" t="s">
        <v>1060</v>
      </c>
      <c r="D544" s="1055"/>
      <c r="E544" s="1055"/>
      <c r="F544" s="1055"/>
      <c r="G544" s="1055"/>
      <c r="H544" s="1055"/>
      <c r="I544" s="1055"/>
      <c r="J544" s="1055"/>
      <c r="K544" s="1055"/>
      <c r="L544" s="1055"/>
      <c r="M544" s="1055"/>
      <c r="N544" s="1055"/>
      <c r="O544" s="1056"/>
      <c r="P544" s="11"/>
      <c r="Q544" s="13"/>
      <c r="R544" s="11"/>
      <c r="S544" s="12"/>
      <c r="T544" s="12"/>
      <c r="U544" s="14"/>
      <c r="V544" s="15"/>
      <c r="W544" s="15"/>
      <c r="X544" s="15"/>
      <c r="Y544" s="15"/>
      <c r="Z544" s="15"/>
      <c r="AA544" s="15"/>
      <c r="AB544" s="15"/>
      <c r="AC544" s="15"/>
      <c r="AD544" s="15"/>
      <c r="AE544" s="15"/>
      <c r="AF544" s="15"/>
      <c r="AG544" s="15"/>
    </row>
    <row r="545" spans="2:33" s="9" customFormat="1" ht="16.5" customHeight="1" x14ac:dyDescent="0.2">
      <c r="B545" s="116"/>
      <c r="C545" s="1063" t="s">
        <v>1061</v>
      </c>
      <c r="D545" s="1063"/>
      <c r="E545" s="1063"/>
      <c r="F545" s="1063"/>
      <c r="G545" s="1063"/>
      <c r="H545" s="1063"/>
      <c r="I545" s="1063"/>
      <c r="J545" s="1063"/>
      <c r="K545" s="1063"/>
      <c r="L545" s="1063"/>
      <c r="M545" s="1063"/>
      <c r="N545" s="1063"/>
      <c r="O545" s="1067"/>
      <c r="P545" s="11"/>
      <c r="Q545" s="13"/>
      <c r="R545" s="11"/>
      <c r="S545" s="12"/>
      <c r="T545" s="12"/>
      <c r="U545" s="14"/>
      <c r="V545" s="15"/>
      <c r="W545" s="15"/>
      <c r="X545" s="15"/>
      <c r="Y545" s="15"/>
      <c r="Z545" s="15"/>
      <c r="AA545" s="15"/>
      <c r="AB545" s="15"/>
      <c r="AC545" s="15"/>
      <c r="AD545" s="15"/>
      <c r="AE545" s="15"/>
      <c r="AF545" s="15"/>
      <c r="AG545" s="15"/>
    </row>
    <row r="546" spans="2:33" s="9" customFormat="1" ht="15.75" customHeight="1" x14ac:dyDescent="0.2">
      <c r="B546" s="116"/>
      <c r="C546" s="1063" t="s">
        <v>1062</v>
      </c>
      <c r="D546" s="1063"/>
      <c r="E546" s="1063"/>
      <c r="F546" s="1063"/>
      <c r="G546" s="1063"/>
      <c r="H546" s="1063"/>
      <c r="I546" s="1063"/>
      <c r="J546" s="1063"/>
      <c r="K546" s="1063"/>
      <c r="L546" s="1063"/>
      <c r="M546" s="1063"/>
      <c r="N546" s="1063"/>
      <c r="O546" s="1067"/>
      <c r="P546" s="11"/>
      <c r="Q546" s="13"/>
      <c r="R546" s="11"/>
      <c r="S546" s="12"/>
      <c r="T546" s="12"/>
      <c r="U546" s="14"/>
      <c r="V546" s="15"/>
      <c r="W546" s="15"/>
      <c r="X546" s="15"/>
      <c r="Y546" s="15"/>
      <c r="Z546" s="15"/>
      <c r="AA546" s="15"/>
      <c r="AB546" s="15"/>
      <c r="AC546" s="15"/>
      <c r="AD546" s="15"/>
      <c r="AE546" s="15"/>
      <c r="AF546" s="15"/>
      <c r="AG546" s="15"/>
    </row>
    <row r="547" spans="2:33" s="9" customFormat="1" ht="14.25" x14ac:dyDescent="0.2">
      <c r="B547" s="116"/>
      <c r="C547" s="1063"/>
      <c r="D547" s="1055"/>
      <c r="E547" s="1055"/>
      <c r="F547" s="1055"/>
      <c r="G547" s="1055"/>
      <c r="H547" s="1055"/>
      <c r="I547" s="1055"/>
      <c r="J547" s="1055"/>
      <c r="K547" s="1055"/>
      <c r="L547" s="1055"/>
      <c r="M547" s="1055"/>
      <c r="N547" s="1055"/>
      <c r="O547" s="1056"/>
      <c r="P547" s="11"/>
      <c r="Q547" s="13"/>
      <c r="R547" s="11"/>
      <c r="S547" s="12"/>
      <c r="T547" s="12"/>
      <c r="U547" s="14"/>
      <c r="V547" s="15"/>
      <c r="W547" s="15"/>
      <c r="X547" s="15"/>
      <c r="Y547" s="15"/>
      <c r="Z547" s="15"/>
      <c r="AA547" s="15"/>
      <c r="AB547" s="15"/>
      <c r="AC547" s="15"/>
      <c r="AD547" s="15"/>
      <c r="AE547" s="15"/>
      <c r="AF547" s="15"/>
      <c r="AG547" s="15"/>
    </row>
    <row r="548" spans="2:33" s="9" customFormat="1" ht="14.25" x14ac:dyDescent="0.2">
      <c r="B548" s="117" t="s">
        <v>1063</v>
      </c>
      <c r="C548" s="1068" t="s">
        <v>1064</v>
      </c>
      <c r="D548" s="1069"/>
      <c r="E548" s="1069"/>
      <c r="F548" s="1069"/>
      <c r="G548" s="1069"/>
      <c r="H548" s="1069"/>
      <c r="I548" s="1069"/>
      <c r="J548" s="1069"/>
      <c r="K548" s="1069"/>
      <c r="L548" s="1069"/>
      <c r="M548" s="1069"/>
      <c r="N548" s="1069"/>
      <c r="O548" s="1070"/>
      <c r="P548" s="11"/>
      <c r="Q548" s="13"/>
      <c r="R548" s="11"/>
      <c r="S548" s="12"/>
      <c r="T548" s="12"/>
      <c r="U548" s="14"/>
      <c r="V548" s="15"/>
      <c r="W548" s="15"/>
      <c r="X548" s="15"/>
      <c r="Y548" s="15"/>
      <c r="Z548" s="15"/>
      <c r="AA548" s="15"/>
      <c r="AB548" s="15"/>
      <c r="AC548" s="15"/>
      <c r="AD548" s="15"/>
      <c r="AE548" s="15"/>
      <c r="AF548" s="15"/>
      <c r="AG548" s="15"/>
    </row>
    <row r="549" spans="2:33" s="9" customFormat="1" ht="16.5" customHeight="1" x14ac:dyDescent="0.2">
      <c r="B549" s="116">
        <v>1</v>
      </c>
      <c r="C549" s="1063" t="s">
        <v>1065</v>
      </c>
      <c r="D549" s="1055"/>
      <c r="E549" s="1055"/>
      <c r="F549" s="1055"/>
      <c r="G549" s="1055"/>
      <c r="H549" s="1055"/>
      <c r="I549" s="1055"/>
      <c r="J549" s="1055"/>
      <c r="K549" s="1055"/>
      <c r="L549" s="1055"/>
      <c r="M549" s="1055"/>
      <c r="N549" s="1055"/>
      <c r="O549" s="1056"/>
      <c r="P549" s="11"/>
      <c r="Q549" s="13"/>
      <c r="R549" s="11"/>
      <c r="S549" s="12"/>
      <c r="T549" s="12"/>
      <c r="U549" s="14"/>
      <c r="V549" s="15"/>
      <c r="W549" s="15"/>
      <c r="X549" s="15"/>
      <c r="Y549" s="15"/>
      <c r="Z549" s="15"/>
      <c r="AA549" s="15"/>
      <c r="AB549" s="15"/>
      <c r="AC549" s="15"/>
      <c r="AD549" s="15"/>
      <c r="AE549" s="15"/>
      <c r="AF549" s="15"/>
      <c r="AG549" s="15"/>
    </row>
    <row r="550" spans="2:33" s="9" customFormat="1" ht="16.5" customHeight="1" x14ac:dyDescent="0.2">
      <c r="B550" s="116">
        <f>SUM(B549+1)</f>
        <v>2</v>
      </c>
      <c r="C550" s="1063" t="s">
        <v>1066</v>
      </c>
      <c r="D550" s="1055"/>
      <c r="E550" s="1055"/>
      <c r="F550" s="1055"/>
      <c r="G550" s="1055"/>
      <c r="H550" s="1055"/>
      <c r="I550" s="1055"/>
      <c r="J550" s="1055"/>
      <c r="K550" s="1055"/>
      <c r="L550" s="1055"/>
      <c r="M550" s="1055"/>
      <c r="N550" s="1055"/>
      <c r="O550" s="1056"/>
      <c r="P550" s="11"/>
      <c r="Q550" s="13"/>
      <c r="R550" s="11"/>
      <c r="S550" s="12"/>
      <c r="T550" s="12"/>
      <c r="U550" s="14"/>
      <c r="V550" s="15"/>
      <c r="W550" s="15"/>
      <c r="X550" s="15"/>
      <c r="Y550" s="15"/>
      <c r="Z550" s="15"/>
      <c r="AA550" s="15"/>
      <c r="AB550" s="15"/>
      <c r="AC550" s="15"/>
      <c r="AD550" s="15"/>
      <c r="AE550" s="15"/>
      <c r="AF550" s="15"/>
      <c r="AG550" s="15"/>
    </row>
    <row r="551" spans="2:33" s="9" customFormat="1" ht="16.5" customHeight="1" x14ac:dyDescent="0.2">
      <c r="B551" s="116">
        <f t="shared" ref="B551:B574" si="19">SUM(B550+1)</f>
        <v>3</v>
      </c>
      <c r="C551" s="1063" t="s">
        <v>1067</v>
      </c>
      <c r="D551" s="1055"/>
      <c r="E551" s="1055"/>
      <c r="F551" s="1055"/>
      <c r="G551" s="1055"/>
      <c r="H551" s="1055"/>
      <c r="I551" s="1055"/>
      <c r="J551" s="1055"/>
      <c r="K551" s="1055"/>
      <c r="L551" s="1055"/>
      <c r="M551" s="1055"/>
      <c r="N551" s="1055"/>
      <c r="O551" s="1056"/>
      <c r="P551" s="11"/>
      <c r="Q551" s="13"/>
      <c r="R551" s="11"/>
      <c r="S551" s="12"/>
      <c r="T551" s="12"/>
      <c r="U551" s="14"/>
      <c r="V551" s="15"/>
      <c r="W551" s="15"/>
      <c r="X551" s="15"/>
      <c r="Y551" s="15"/>
      <c r="Z551" s="15"/>
      <c r="AA551" s="15"/>
      <c r="AB551" s="15"/>
      <c r="AC551" s="15"/>
      <c r="AD551" s="15"/>
      <c r="AE551" s="15"/>
      <c r="AF551" s="15"/>
      <c r="AG551" s="15"/>
    </row>
    <row r="552" spans="2:33" s="9" customFormat="1" ht="32.25" customHeight="1" x14ac:dyDescent="0.2">
      <c r="B552" s="116">
        <f t="shared" si="19"/>
        <v>4</v>
      </c>
      <c r="C552" s="1063" t="s">
        <v>1068</v>
      </c>
      <c r="D552" s="1055"/>
      <c r="E552" s="1055"/>
      <c r="F552" s="1055"/>
      <c r="G552" s="1055"/>
      <c r="H552" s="1055"/>
      <c r="I552" s="1055"/>
      <c r="J552" s="1055"/>
      <c r="K552" s="1055"/>
      <c r="L552" s="1055"/>
      <c r="M552" s="1055"/>
      <c r="N552" s="1055"/>
      <c r="O552" s="1056"/>
      <c r="P552" s="11"/>
      <c r="Q552" s="13"/>
      <c r="R552" s="11"/>
      <c r="S552" s="12"/>
      <c r="T552" s="12"/>
      <c r="U552" s="14"/>
      <c r="V552" s="15"/>
      <c r="W552" s="15"/>
      <c r="X552" s="15"/>
      <c r="Y552" s="15"/>
      <c r="Z552" s="15"/>
      <c r="AA552" s="15"/>
      <c r="AB552" s="15"/>
      <c r="AC552" s="15"/>
      <c r="AD552" s="15"/>
      <c r="AE552" s="15"/>
      <c r="AF552" s="15"/>
      <c r="AG552" s="15"/>
    </row>
    <row r="553" spans="2:33" s="9" customFormat="1" ht="16.5" customHeight="1" x14ac:dyDescent="0.2">
      <c r="B553" s="116">
        <f>M3</f>
        <v>12</v>
      </c>
      <c r="C553" s="1063" t="s">
        <v>1069</v>
      </c>
      <c r="D553" s="1055"/>
      <c r="E553" s="1055"/>
      <c r="F553" s="1055"/>
      <c r="G553" s="1055"/>
      <c r="H553" s="1055"/>
      <c r="I553" s="1055"/>
      <c r="J553" s="1055"/>
      <c r="K553" s="1055"/>
      <c r="L553" s="1055"/>
      <c r="M553" s="1055"/>
      <c r="N553" s="1055"/>
      <c r="O553" s="1056"/>
      <c r="P553" s="11"/>
      <c r="Q553" s="13"/>
      <c r="R553" s="11"/>
      <c r="S553" s="12"/>
      <c r="T553" s="12"/>
      <c r="U553" s="14"/>
      <c r="V553" s="15"/>
      <c r="W553" s="15"/>
      <c r="X553" s="15"/>
      <c r="Y553" s="15"/>
      <c r="Z553" s="15"/>
      <c r="AA553" s="15"/>
      <c r="AB553" s="15"/>
      <c r="AC553" s="15"/>
      <c r="AD553" s="15"/>
      <c r="AE553" s="15"/>
      <c r="AF553" s="15"/>
      <c r="AG553" s="15"/>
    </row>
    <row r="554" spans="2:33" s="9" customFormat="1" ht="16.5" customHeight="1" x14ac:dyDescent="0.2">
      <c r="B554" s="116">
        <f t="shared" si="19"/>
        <v>13</v>
      </c>
      <c r="C554" s="1063" t="s">
        <v>1070</v>
      </c>
      <c r="D554" s="1055"/>
      <c r="E554" s="1055"/>
      <c r="F554" s="1055"/>
      <c r="G554" s="1055"/>
      <c r="H554" s="1055"/>
      <c r="I554" s="1055"/>
      <c r="J554" s="1055"/>
      <c r="K554" s="1055"/>
      <c r="L554" s="1055"/>
      <c r="M554" s="1055"/>
      <c r="N554" s="1055"/>
      <c r="O554" s="1056"/>
      <c r="P554" s="11"/>
      <c r="Q554" s="13"/>
      <c r="R554" s="11"/>
      <c r="S554" s="12"/>
      <c r="T554" s="12"/>
      <c r="U554" s="14"/>
      <c r="V554" s="15"/>
      <c r="W554" s="15"/>
      <c r="X554" s="15"/>
      <c r="Y554" s="15"/>
      <c r="Z554" s="15"/>
      <c r="AA554" s="15"/>
      <c r="AB554" s="15"/>
      <c r="AC554" s="15"/>
      <c r="AD554" s="15"/>
      <c r="AE554" s="15"/>
      <c r="AF554" s="15"/>
      <c r="AG554" s="15"/>
    </row>
    <row r="555" spans="2:33" s="9" customFormat="1" ht="16.5" customHeight="1" x14ac:dyDescent="0.2">
      <c r="B555" s="116">
        <f t="shared" si="19"/>
        <v>14</v>
      </c>
      <c r="C555" s="1063" t="s">
        <v>1071</v>
      </c>
      <c r="D555" s="1055"/>
      <c r="E555" s="1055"/>
      <c r="F555" s="1055"/>
      <c r="G555" s="1055"/>
      <c r="H555" s="1055"/>
      <c r="I555" s="1055"/>
      <c r="J555" s="1055"/>
      <c r="K555" s="1055"/>
      <c r="L555" s="1055"/>
      <c r="M555" s="1055"/>
      <c r="N555" s="1055"/>
      <c r="O555" s="1056"/>
      <c r="P555" s="11"/>
      <c r="Q555" s="13"/>
      <c r="R555" s="11"/>
      <c r="S555" s="12"/>
      <c r="T555" s="12"/>
      <c r="U555" s="14"/>
      <c r="V555" s="15"/>
      <c r="W555" s="15"/>
      <c r="X555" s="15"/>
      <c r="Y555" s="15"/>
      <c r="Z555" s="15"/>
      <c r="AA555" s="15"/>
      <c r="AB555" s="15"/>
      <c r="AC555" s="15"/>
      <c r="AD555" s="15"/>
      <c r="AE555" s="15"/>
      <c r="AF555" s="15"/>
      <c r="AG555" s="15"/>
    </row>
    <row r="556" spans="2:33" s="9" customFormat="1" ht="71.25" customHeight="1" x14ac:dyDescent="0.2">
      <c r="B556" s="116">
        <f t="shared" si="19"/>
        <v>15</v>
      </c>
      <c r="C556" s="1063" t="s">
        <v>1072</v>
      </c>
      <c r="D556" s="1055"/>
      <c r="E556" s="1055"/>
      <c r="F556" s="1055"/>
      <c r="G556" s="1055"/>
      <c r="H556" s="1055"/>
      <c r="I556" s="1055"/>
      <c r="J556" s="1055"/>
      <c r="K556" s="1055"/>
      <c r="L556" s="1055"/>
      <c r="M556" s="1055"/>
      <c r="N556" s="1055"/>
      <c r="O556" s="1056"/>
      <c r="P556" s="11"/>
      <c r="Q556" s="13"/>
      <c r="R556" s="11"/>
      <c r="S556" s="12"/>
      <c r="T556" s="12"/>
      <c r="U556" s="14"/>
      <c r="V556" s="15"/>
      <c r="W556" s="15"/>
      <c r="X556" s="15"/>
      <c r="Y556" s="15"/>
      <c r="Z556" s="15"/>
      <c r="AA556" s="15"/>
      <c r="AB556" s="15"/>
      <c r="AC556" s="15"/>
      <c r="AD556" s="15"/>
      <c r="AE556" s="15"/>
      <c r="AF556" s="15"/>
      <c r="AG556" s="15"/>
    </row>
    <row r="557" spans="2:33" s="9" customFormat="1" ht="97.5" customHeight="1" x14ac:dyDescent="0.2">
      <c r="B557" s="116">
        <f t="shared" si="19"/>
        <v>16</v>
      </c>
      <c r="C557" s="1063" t="s">
        <v>1073</v>
      </c>
      <c r="D557" s="1055"/>
      <c r="E557" s="1055"/>
      <c r="F557" s="1055"/>
      <c r="G557" s="1055"/>
      <c r="H557" s="1055"/>
      <c r="I557" s="1055"/>
      <c r="J557" s="1055"/>
      <c r="K557" s="1055"/>
      <c r="L557" s="1055"/>
      <c r="M557" s="1055"/>
      <c r="N557" s="1055"/>
      <c r="O557" s="1056"/>
      <c r="P557" s="11"/>
      <c r="Q557" s="13"/>
      <c r="R557" s="11"/>
      <c r="S557" s="12"/>
      <c r="T557" s="12"/>
      <c r="U557" s="14"/>
      <c r="V557" s="15"/>
      <c r="W557" s="15"/>
      <c r="X557" s="15"/>
      <c r="Y557" s="15"/>
      <c r="Z557" s="15"/>
      <c r="AA557" s="15"/>
      <c r="AB557" s="15"/>
      <c r="AC557" s="15"/>
      <c r="AD557" s="15"/>
      <c r="AE557" s="15"/>
      <c r="AF557" s="15"/>
      <c r="AG557" s="15"/>
    </row>
    <row r="558" spans="2:33" s="9" customFormat="1" ht="30" customHeight="1" x14ac:dyDescent="0.2">
      <c r="B558" s="116">
        <f t="shared" si="19"/>
        <v>17</v>
      </c>
      <c r="C558" s="1063" t="s">
        <v>1074</v>
      </c>
      <c r="D558" s="1055"/>
      <c r="E558" s="1055"/>
      <c r="F558" s="1055"/>
      <c r="G558" s="1055"/>
      <c r="H558" s="1055"/>
      <c r="I558" s="1055"/>
      <c r="J558" s="1055"/>
      <c r="K558" s="1055"/>
      <c r="L558" s="1055"/>
      <c r="M558" s="1055"/>
      <c r="N558" s="1055"/>
      <c r="O558" s="1056"/>
      <c r="P558" s="11"/>
      <c r="Q558" s="13"/>
      <c r="R558" s="11"/>
      <c r="S558" s="12"/>
      <c r="T558" s="12"/>
      <c r="U558" s="14"/>
      <c r="V558" s="15"/>
      <c r="W558" s="15"/>
      <c r="X558" s="15"/>
      <c r="Y558" s="15"/>
      <c r="Z558" s="15"/>
      <c r="AA558" s="15"/>
      <c r="AB558" s="15"/>
      <c r="AC558" s="15"/>
      <c r="AD558" s="15"/>
      <c r="AE558" s="15"/>
      <c r="AF558" s="15"/>
      <c r="AG558" s="15"/>
    </row>
    <row r="559" spans="2:33" s="9" customFormat="1" ht="18.75" customHeight="1" x14ac:dyDescent="0.2">
      <c r="B559" s="116">
        <f t="shared" si="19"/>
        <v>18</v>
      </c>
      <c r="C559" s="1063" t="s">
        <v>1075</v>
      </c>
      <c r="D559" s="1055"/>
      <c r="E559" s="1055"/>
      <c r="F559" s="1055"/>
      <c r="G559" s="1055"/>
      <c r="H559" s="1055"/>
      <c r="I559" s="1055"/>
      <c r="J559" s="1055"/>
      <c r="K559" s="1055"/>
      <c r="L559" s="1055"/>
      <c r="M559" s="1055"/>
      <c r="N559" s="1055"/>
      <c r="O559" s="1056"/>
      <c r="P559" s="11"/>
      <c r="Q559" s="13"/>
      <c r="R559" s="11"/>
      <c r="S559" s="12"/>
      <c r="T559" s="12"/>
      <c r="U559" s="14"/>
      <c r="V559" s="15"/>
      <c r="W559" s="15"/>
      <c r="X559" s="15"/>
      <c r="Y559" s="15"/>
      <c r="Z559" s="15"/>
      <c r="AA559" s="15"/>
      <c r="AB559" s="15"/>
      <c r="AC559" s="15"/>
      <c r="AD559" s="15"/>
      <c r="AE559" s="15"/>
      <c r="AF559" s="15"/>
      <c r="AG559" s="15"/>
    </row>
    <row r="560" spans="2:33" s="9" customFormat="1" ht="18.75" customHeight="1" x14ac:dyDescent="0.2">
      <c r="B560" s="116">
        <f t="shared" si="19"/>
        <v>19</v>
      </c>
      <c r="C560" s="1063" t="s">
        <v>1076</v>
      </c>
      <c r="D560" s="1055"/>
      <c r="E560" s="1055"/>
      <c r="F560" s="1055"/>
      <c r="G560" s="1055"/>
      <c r="H560" s="1055"/>
      <c r="I560" s="1055"/>
      <c r="J560" s="1055"/>
      <c r="K560" s="1055"/>
      <c r="L560" s="1055"/>
      <c r="M560" s="1055"/>
      <c r="N560" s="1055"/>
      <c r="O560" s="1056"/>
      <c r="P560" s="11"/>
      <c r="Q560" s="13"/>
      <c r="R560" s="11"/>
      <c r="S560" s="12"/>
      <c r="T560" s="12"/>
      <c r="U560" s="14"/>
      <c r="V560" s="15"/>
      <c r="W560" s="15"/>
      <c r="X560" s="15"/>
      <c r="Y560" s="15"/>
      <c r="Z560" s="15"/>
      <c r="AA560" s="15"/>
      <c r="AB560" s="15"/>
      <c r="AC560" s="15"/>
      <c r="AD560" s="15"/>
      <c r="AE560" s="15"/>
      <c r="AF560" s="15"/>
      <c r="AG560" s="15"/>
    </row>
    <row r="561" spans="2:33" s="9" customFormat="1" ht="18.75" customHeight="1" x14ac:dyDescent="0.2">
      <c r="B561" s="116">
        <f t="shared" si="19"/>
        <v>20</v>
      </c>
      <c r="C561" s="1063" t="s">
        <v>1077</v>
      </c>
      <c r="D561" s="1055"/>
      <c r="E561" s="1055"/>
      <c r="F561" s="1055"/>
      <c r="G561" s="1055"/>
      <c r="H561" s="1055"/>
      <c r="I561" s="1055"/>
      <c r="J561" s="1055"/>
      <c r="K561" s="1055"/>
      <c r="L561" s="1055"/>
      <c r="M561" s="1055"/>
      <c r="N561" s="1055"/>
      <c r="O561" s="1056"/>
      <c r="P561" s="11"/>
      <c r="Q561" s="13"/>
      <c r="R561" s="11"/>
      <c r="S561" s="12"/>
      <c r="T561" s="12"/>
      <c r="U561" s="14"/>
      <c r="V561" s="15"/>
      <c r="W561" s="15"/>
      <c r="X561" s="15"/>
      <c r="Y561" s="15"/>
      <c r="Z561" s="15"/>
      <c r="AA561" s="15"/>
      <c r="AB561" s="15"/>
      <c r="AC561" s="15"/>
      <c r="AD561" s="15"/>
      <c r="AE561" s="15"/>
      <c r="AF561" s="15"/>
      <c r="AG561" s="15"/>
    </row>
    <row r="562" spans="2:33" s="9" customFormat="1" ht="18.75" customHeight="1" x14ac:dyDescent="0.2">
      <c r="B562" s="1060" t="s">
        <v>1078</v>
      </c>
      <c r="C562" s="1061"/>
      <c r="D562" s="1061"/>
      <c r="E562" s="1061"/>
      <c r="F562" s="1061"/>
      <c r="G562" s="1061"/>
      <c r="H562" s="1061"/>
      <c r="I562" s="1061"/>
      <c r="J562" s="1061"/>
      <c r="K562" s="1061"/>
      <c r="L562" s="1061"/>
      <c r="M562" s="1061"/>
      <c r="N562" s="1061"/>
      <c r="O562" s="1062"/>
      <c r="P562" s="11"/>
      <c r="Q562" s="13"/>
      <c r="R562" s="11"/>
      <c r="S562" s="12"/>
      <c r="T562" s="12"/>
      <c r="U562" s="14"/>
      <c r="V562" s="15"/>
      <c r="W562" s="15"/>
      <c r="X562" s="15"/>
      <c r="Y562" s="15"/>
      <c r="Z562" s="15"/>
      <c r="AA562" s="15"/>
      <c r="AB562" s="15"/>
      <c r="AC562" s="15"/>
      <c r="AD562" s="15"/>
      <c r="AE562" s="15"/>
      <c r="AF562" s="15"/>
      <c r="AG562" s="15"/>
    </row>
    <row r="563" spans="2:33" s="9" customFormat="1" ht="60" customHeight="1" x14ac:dyDescent="0.2">
      <c r="B563" s="116">
        <f>SUM(B561+1)</f>
        <v>21</v>
      </c>
      <c r="C563" s="1063" t="s">
        <v>1079</v>
      </c>
      <c r="D563" s="1055"/>
      <c r="E563" s="1055"/>
      <c r="F563" s="1055"/>
      <c r="G563" s="1055"/>
      <c r="H563" s="1055"/>
      <c r="I563" s="1055"/>
      <c r="J563" s="1055"/>
      <c r="K563" s="1055"/>
      <c r="L563" s="1055"/>
      <c r="M563" s="1055"/>
      <c r="N563" s="1055"/>
      <c r="O563" s="1056"/>
      <c r="P563" s="11"/>
      <c r="Q563" s="13"/>
      <c r="R563" s="11"/>
      <c r="S563" s="12"/>
      <c r="T563" s="12"/>
      <c r="U563" s="14"/>
      <c r="V563" s="15"/>
      <c r="W563" s="15"/>
      <c r="X563" s="15"/>
      <c r="Y563" s="15"/>
      <c r="Z563" s="15"/>
      <c r="AA563" s="15"/>
      <c r="AB563" s="15"/>
      <c r="AC563" s="15"/>
      <c r="AD563" s="15"/>
      <c r="AE563" s="15"/>
      <c r="AF563" s="15"/>
      <c r="AG563" s="15"/>
    </row>
    <row r="564" spans="2:33" s="9" customFormat="1" ht="33.75" customHeight="1" x14ac:dyDescent="0.2">
      <c r="B564" s="116">
        <f t="shared" si="19"/>
        <v>22</v>
      </c>
      <c r="C564" s="1063" t="s">
        <v>1080</v>
      </c>
      <c r="D564" s="1055"/>
      <c r="E564" s="1055"/>
      <c r="F564" s="1055"/>
      <c r="G564" s="1055"/>
      <c r="H564" s="1055"/>
      <c r="I564" s="1055"/>
      <c r="J564" s="1055"/>
      <c r="K564" s="1055"/>
      <c r="L564" s="1055"/>
      <c r="M564" s="1055"/>
      <c r="N564" s="1055"/>
      <c r="O564" s="1056"/>
      <c r="P564" s="11"/>
      <c r="Q564" s="13"/>
      <c r="R564" s="11"/>
      <c r="S564" s="12"/>
      <c r="T564" s="12"/>
      <c r="U564" s="14"/>
      <c r="V564" s="15"/>
      <c r="W564" s="15"/>
      <c r="X564" s="15"/>
      <c r="Y564" s="15"/>
      <c r="Z564" s="15"/>
      <c r="AA564" s="15"/>
      <c r="AB564" s="15"/>
      <c r="AC564" s="15"/>
      <c r="AD564" s="15"/>
      <c r="AE564" s="15"/>
      <c r="AF564" s="15"/>
      <c r="AG564" s="15"/>
    </row>
    <row r="565" spans="2:33" s="9" customFormat="1" ht="172.5" customHeight="1" x14ac:dyDescent="0.2">
      <c r="B565" s="116">
        <f t="shared" si="19"/>
        <v>23</v>
      </c>
      <c r="C565" s="1064" t="s">
        <v>1081</v>
      </c>
      <c r="D565" s="1065"/>
      <c r="E565" s="1065"/>
      <c r="F565" s="1065"/>
      <c r="G565" s="1065"/>
      <c r="H565" s="1065"/>
      <c r="I565" s="1065"/>
      <c r="J565" s="1065"/>
      <c r="K565" s="1065"/>
      <c r="L565" s="1065"/>
      <c r="M565" s="1065"/>
      <c r="N565" s="1065"/>
      <c r="O565" s="1066"/>
      <c r="P565" s="11" t="s">
        <v>1082</v>
      </c>
      <c r="Q565" s="13"/>
      <c r="R565" s="11"/>
      <c r="S565" s="12"/>
      <c r="T565" s="12"/>
      <c r="U565" s="14"/>
      <c r="V565" s="15"/>
      <c r="W565" s="15"/>
      <c r="X565" s="15"/>
      <c r="Y565" s="15"/>
      <c r="Z565" s="15"/>
      <c r="AA565" s="15"/>
      <c r="AB565" s="15"/>
      <c r="AC565" s="15"/>
      <c r="AD565" s="15"/>
      <c r="AE565" s="15"/>
      <c r="AF565" s="15"/>
      <c r="AG565" s="15"/>
    </row>
    <row r="566" spans="2:33" s="9" customFormat="1" ht="97.5" customHeight="1" x14ac:dyDescent="0.2">
      <c r="B566" s="116">
        <f t="shared" si="19"/>
        <v>24</v>
      </c>
      <c r="C566" s="1054" t="s">
        <v>1083</v>
      </c>
      <c r="D566" s="1055"/>
      <c r="E566" s="1055"/>
      <c r="F566" s="1055"/>
      <c r="G566" s="1055"/>
      <c r="H566" s="1055"/>
      <c r="I566" s="1055"/>
      <c r="J566" s="1055"/>
      <c r="K566" s="1055"/>
      <c r="L566" s="1055"/>
      <c r="M566" s="1055"/>
      <c r="N566" s="1055"/>
      <c r="O566" s="1056"/>
      <c r="P566" s="11" t="s">
        <v>1082</v>
      </c>
      <c r="Q566" s="13"/>
      <c r="R566" s="11"/>
      <c r="S566" s="12"/>
      <c r="T566" s="12"/>
      <c r="U566" s="14"/>
      <c r="V566" s="15"/>
      <c r="W566" s="15"/>
      <c r="X566" s="15"/>
      <c r="Y566" s="15"/>
      <c r="Z566" s="15"/>
      <c r="AA566" s="15"/>
      <c r="AB566" s="15"/>
      <c r="AC566" s="15"/>
      <c r="AD566" s="15"/>
      <c r="AE566" s="15"/>
      <c r="AF566" s="15"/>
      <c r="AG566" s="15"/>
    </row>
    <row r="567" spans="2:33" s="9" customFormat="1" ht="161.25" customHeight="1" x14ac:dyDescent="0.2">
      <c r="B567" s="116">
        <f t="shared" si="19"/>
        <v>25</v>
      </c>
      <c r="C567" s="1064" t="s">
        <v>1084</v>
      </c>
      <c r="D567" s="1065"/>
      <c r="E567" s="1065"/>
      <c r="F567" s="1065"/>
      <c r="G567" s="1065"/>
      <c r="H567" s="1065"/>
      <c r="I567" s="1065"/>
      <c r="J567" s="1065"/>
      <c r="K567" s="1065"/>
      <c r="L567" s="1065"/>
      <c r="M567" s="1065"/>
      <c r="N567" s="1065"/>
      <c r="O567" s="1066"/>
      <c r="P567" s="11" t="s">
        <v>1082</v>
      </c>
      <c r="Q567" s="13"/>
      <c r="R567" s="11"/>
      <c r="S567" s="12"/>
      <c r="T567" s="12"/>
      <c r="U567" s="14"/>
      <c r="V567" s="15"/>
      <c r="W567" s="15"/>
      <c r="X567" s="15"/>
      <c r="Y567" s="15"/>
      <c r="Z567" s="15"/>
      <c r="AA567" s="15"/>
      <c r="AB567" s="15"/>
      <c r="AC567" s="15"/>
      <c r="AD567" s="15"/>
      <c r="AE567" s="15"/>
      <c r="AF567" s="15"/>
      <c r="AG567" s="15"/>
    </row>
    <row r="568" spans="2:33" s="9" customFormat="1" ht="86.25" customHeight="1" x14ac:dyDescent="0.2">
      <c r="B568" s="116">
        <f t="shared" si="19"/>
        <v>26</v>
      </c>
      <c r="C568" s="1054" t="s">
        <v>1085</v>
      </c>
      <c r="D568" s="1055"/>
      <c r="E568" s="1055"/>
      <c r="F568" s="1055"/>
      <c r="G568" s="1055"/>
      <c r="H568" s="1055"/>
      <c r="I568" s="1055"/>
      <c r="J568" s="1055"/>
      <c r="K568" s="1055"/>
      <c r="L568" s="1055"/>
      <c r="M568" s="1055"/>
      <c r="N568" s="1055"/>
      <c r="O568" s="1056"/>
      <c r="P568" s="11" t="s">
        <v>1082</v>
      </c>
      <c r="Q568" s="13"/>
      <c r="R568" s="11"/>
      <c r="S568" s="12"/>
      <c r="T568" s="12"/>
      <c r="U568" s="14"/>
      <c r="V568" s="15"/>
      <c r="W568" s="15"/>
      <c r="X568" s="15"/>
      <c r="Y568" s="15"/>
      <c r="Z568" s="15"/>
      <c r="AA568" s="15"/>
      <c r="AB568" s="15"/>
      <c r="AC568" s="15"/>
      <c r="AD568" s="15"/>
      <c r="AE568" s="15"/>
      <c r="AF568" s="15"/>
      <c r="AG568" s="15"/>
    </row>
    <row r="569" spans="2:33" s="9" customFormat="1" ht="18.75" customHeight="1" x14ac:dyDescent="0.2">
      <c r="B569" s="1060" t="s">
        <v>1086</v>
      </c>
      <c r="C569" s="1061"/>
      <c r="D569" s="1061"/>
      <c r="E569" s="1061"/>
      <c r="F569" s="1061"/>
      <c r="G569" s="1061"/>
      <c r="H569" s="1061"/>
      <c r="I569" s="1061"/>
      <c r="J569" s="1061"/>
      <c r="K569" s="1061"/>
      <c r="L569" s="1061"/>
      <c r="M569" s="1061"/>
      <c r="N569" s="1061"/>
      <c r="O569" s="1062"/>
      <c r="P569" s="11"/>
      <c r="Q569" s="13"/>
      <c r="R569" s="11"/>
      <c r="S569" s="12"/>
      <c r="T569" s="12"/>
      <c r="U569" s="14"/>
      <c r="V569" s="15"/>
      <c r="W569" s="15"/>
      <c r="X569" s="15"/>
      <c r="Y569" s="15"/>
      <c r="Z569" s="15"/>
      <c r="AA569" s="15"/>
      <c r="AB569" s="15"/>
      <c r="AC569" s="15"/>
      <c r="AD569" s="15"/>
      <c r="AE569" s="15"/>
      <c r="AF569" s="15"/>
      <c r="AG569" s="15"/>
    </row>
    <row r="570" spans="2:33" s="9" customFormat="1" ht="60" customHeight="1" x14ac:dyDescent="0.2">
      <c r="B570" s="116">
        <f>SUM(B568+1)</f>
        <v>27</v>
      </c>
      <c r="C570" s="1063" t="s">
        <v>1087</v>
      </c>
      <c r="D570" s="1055"/>
      <c r="E570" s="1055"/>
      <c r="F570" s="1055"/>
      <c r="G570" s="1055"/>
      <c r="H570" s="1055"/>
      <c r="I570" s="1055"/>
      <c r="J570" s="1055"/>
      <c r="K570" s="1055"/>
      <c r="L570" s="1055"/>
      <c r="M570" s="1055"/>
      <c r="N570" s="1055"/>
      <c r="O570" s="1056"/>
      <c r="P570" s="11"/>
      <c r="Q570" s="13"/>
      <c r="R570" s="11"/>
      <c r="S570" s="12"/>
      <c r="T570" s="12"/>
      <c r="U570" s="14"/>
      <c r="V570" s="15"/>
      <c r="W570" s="15"/>
      <c r="X570" s="15"/>
      <c r="Y570" s="15"/>
      <c r="Z570" s="15"/>
      <c r="AA570" s="15"/>
      <c r="AB570" s="15"/>
      <c r="AC570" s="15"/>
      <c r="AD570" s="15"/>
      <c r="AE570" s="15"/>
      <c r="AF570" s="15"/>
      <c r="AG570" s="15"/>
    </row>
    <row r="571" spans="2:33" s="9" customFormat="1" ht="33.75" customHeight="1" x14ac:dyDescent="0.2">
      <c r="B571" s="116">
        <f t="shared" si="19"/>
        <v>28</v>
      </c>
      <c r="C571" s="1063" t="s">
        <v>1088</v>
      </c>
      <c r="D571" s="1055"/>
      <c r="E571" s="1055"/>
      <c r="F571" s="1055"/>
      <c r="G571" s="1055"/>
      <c r="H571" s="1055"/>
      <c r="I571" s="1055"/>
      <c r="J571" s="1055"/>
      <c r="K571" s="1055"/>
      <c r="L571" s="1055"/>
      <c r="M571" s="1055"/>
      <c r="N571" s="1055"/>
      <c r="O571" s="1056"/>
      <c r="P571" s="11"/>
      <c r="Q571" s="13"/>
      <c r="R571" s="11"/>
      <c r="S571" s="12"/>
      <c r="T571" s="12"/>
      <c r="U571" s="14"/>
      <c r="V571" s="15"/>
      <c r="W571" s="15"/>
      <c r="X571" s="15"/>
      <c r="Y571" s="15"/>
      <c r="Z571" s="15"/>
      <c r="AA571" s="15"/>
      <c r="AB571" s="15"/>
      <c r="AC571" s="15"/>
      <c r="AD571" s="15"/>
      <c r="AE571" s="15"/>
      <c r="AF571" s="15"/>
      <c r="AG571" s="15"/>
    </row>
    <row r="572" spans="2:33" s="9" customFormat="1" ht="172.5" customHeight="1" x14ac:dyDescent="0.2">
      <c r="B572" s="116">
        <f t="shared" si="19"/>
        <v>29</v>
      </c>
      <c r="C572" s="1054" t="s">
        <v>1089</v>
      </c>
      <c r="D572" s="1055"/>
      <c r="E572" s="1055"/>
      <c r="F572" s="1055"/>
      <c r="G572" s="1055"/>
      <c r="H572" s="1055"/>
      <c r="I572" s="1055"/>
      <c r="J572" s="1055"/>
      <c r="K572" s="1055"/>
      <c r="L572" s="1055"/>
      <c r="M572" s="1055"/>
      <c r="N572" s="1055"/>
      <c r="O572" s="1056"/>
      <c r="P572" s="11"/>
      <c r="Q572" s="13"/>
      <c r="R572" s="11"/>
      <c r="S572" s="12"/>
      <c r="T572" s="12"/>
      <c r="U572" s="14"/>
      <c r="V572" s="15"/>
      <c r="W572" s="15"/>
      <c r="X572" s="15"/>
      <c r="Y572" s="15"/>
      <c r="Z572" s="15"/>
      <c r="AA572" s="15"/>
      <c r="AB572" s="15"/>
      <c r="AC572" s="15"/>
      <c r="AD572" s="15"/>
      <c r="AE572" s="15"/>
      <c r="AF572" s="15"/>
      <c r="AG572" s="15"/>
    </row>
    <row r="573" spans="2:33" s="9" customFormat="1" ht="97.5" customHeight="1" x14ac:dyDescent="0.2">
      <c r="B573" s="116">
        <f t="shared" si="19"/>
        <v>30</v>
      </c>
      <c r="C573" s="1054" t="s">
        <v>1090</v>
      </c>
      <c r="D573" s="1055"/>
      <c r="E573" s="1055"/>
      <c r="F573" s="1055"/>
      <c r="G573" s="1055"/>
      <c r="H573" s="1055"/>
      <c r="I573" s="1055"/>
      <c r="J573" s="1055"/>
      <c r="K573" s="1055"/>
      <c r="L573" s="1055"/>
      <c r="M573" s="1055"/>
      <c r="N573" s="1055"/>
      <c r="O573" s="1056"/>
      <c r="P573" s="11"/>
      <c r="Q573" s="13"/>
      <c r="R573" s="11"/>
      <c r="S573" s="12"/>
      <c r="T573" s="12"/>
      <c r="U573" s="14"/>
      <c r="V573" s="15"/>
      <c r="W573" s="15"/>
      <c r="X573" s="15"/>
      <c r="Y573" s="15"/>
      <c r="Z573" s="15"/>
      <c r="AA573" s="15"/>
      <c r="AB573" s="15"/>
      <c r="AC573" s="15"/>
      <c r="AD573" s="15"/>
      <c r="AE573" s="15"/>
      <c r="AF573" s="15"/>
      <c r="AG573" s="15"/>
    </row>
    <row r="574" spans="2:33" s="9" customFormat="1" ht="161.25" customHeight="1" x14ac:dyDescent="0.2">
      <c r="B574" s="116">
        <f t="shared" si="19"/>
        <v>31</v>
      </c>
      <c r="C574" s="1054" t="s">
        <v>1091</v>
      </c>
      <c r="D574" s="1055"/>
      <c r="E574" s="1055"/>
      <c r="F574" s="1055"/>
      <c r="G574" s="1055"/>
      <c r="H574" s="1055"/>
      <c r="I574" s="1055"/>
      <c r="J574" s="1055"/>
      <c r="K574" s="1055"/>
      <c r="L574" s="1055"/>
      <c r="M574" s="1055"/>
      <c r="N574" s="1055"/>
      <c r="O574" s="1056"/>
      <c r="P574" s="11"/>
      <c r="Q574" s="13"/>
      <c r="R574" s="11"/>
      <c r="S574" s="12"/>
      <c r="T574" s="12"/>
      <c r="U574" s="14"/>
      <c r="V574" s="15"/>
      <c r="W574" s="15"/>
      <c r="X574" s="15"/>
      <c r="Y574" s="15"/>
      <c r="Z574" s="15"/>
      <c r="AA574" s="15"/>
      <c r="AB574" s="15"/>
      <c r="AC574" s="15"/>
      <c r="AD574" s="15"/>
      <c r="AE574" s="15"/>
      <c r="AF574" s="15"/>
      <c r="AG574" s="15"/>
    </row>
    <row r="575" spans="2:33" s="9" customFormat="1" ht="87" customHeight="1" thickBot="1" x14ac:dyDescent="0.25">
      <c r="B575" s="118">
        <f>SUM(B574+1)</f>
        <v>32</v>
      </c>
      <c r="C575" s="1057" t="s">
        <v>1092</v>
      </c>
      <c r="D575" s="1058"/>
      <c r="E575" s="1058"/>
      <c r="F575" s="1058"/>
      <c r="G575" s="1058"/>
      <c r="H575" s="1058"/>
      <c r="I575" s="1058"/>
      <c r="J575" s="1058"/>
      <c r="K575" s="1058"/>
      <c r="L575" s="1058"/>
      <c r="M575" s="1058"/>
      <c r="N575" s="1058"/>
      <c r="O575" s="1059"/>
      <c r="P575" s="11"/>
      <c r="Q575" s="13"/>
      <c r="R575" s="11"/>
      <c r="S575" s="12"/>
      <c r="T575" s="12"/>
      <c r="U575" s="14"/>
      <c r="V575" s="15"/>
      <c r="W575" s="15"/>
      <c r="X575" s="15"/>
      <c r="Y575" s="15"/>
      <c r="Z575" s="15"/>
      <c r="AA575" s="15"/>
      <c r="AB575" s="15"/>
      <c r="AC575" s="15"/>
      <c r="AD575" s="15"/>
      <c r="AE575" s="15"/>
      <c r="AF575" s="15"/>
      <c r="AG575" s="15"/>
    </row>
    <row r="576" spans="2:33" x14ac:dyDescent="0.2"/>
  </sheetData>
  <sheetProtection selectLockedCells="1" autoFilter="0"/>
  <protectedRanges>
    <protectedRange algorithmName="SHA-512" hashValue="/2jZQxmq917iIoES8PCC0knndeJ3+/x6lOejRWGG2rtVq7nIZjLmJq1wRNgqX2B+X1dom1dfl3kCelk5Ld+YZQ==" saltValue="OMNWrhKf0RZjojBbFOFTtA==" spinCount="100000" sqref="V92:AG135" name="Range2" securityDescriptor="O:WDG:WDD:(A;;CC;;;S-1-5-21-1133012813-482018047-371931052-45345)"/>
    <protectedRange algorithmName="SHA-512" hashValue="mgi/D2y6JYgtPZembxikrJEwjwSFpDGIxHZP2uFprLu6BOKhWyJrmcrEwhFBKBLGnOMD52D9Z1opxWVNq+lRVg==" saltValue="PGyBxKlHa9VExTy4fA9YAg==" spinCount="100000" sqref="E93:L100 E102:L102 E108:L113 E115:L118 E120:L120 E126:L126 E135:L135" name="Range1" securityDescriptor="O:WDG:WDD:(A;;CC;;;S-1-5-21-1133012813-482018047-371931052-45345)"/>
  </protectedRanges>
  <autoFilter ref="B5:AG532">
    <filterColumn colId="1">
      <filters>
        <filter val="NES"/>
      </filters>
    </filterColumn>
  </autoFilter>
  <mergeCells count="38">
    <mergeCell ref="C543:O543"/>
    <mergeCell ref="E3:L3"/>
    <mergeCell ref="V4:AA4"/>
    <mergeCell ref="AB4:AG4"/>
    <mergeCell ref="B541:O541"/>
    <mergeCell ref="C542:O542"/>
    <mergeCell ref="C555:O555"/>
    <mergeCell ref="C544:O544"/>
    <mergeCell ref="C545:O545"/>
    <mergeCell ref="C546:O546"/>
    <mergeCell ref="C547:O547"/>
    <mergeCell ref="C548:O548"/>
    <mergeCell ref="C549:O549"/>
    <mergeCell ref="C550:O550"/>
    <mergeCell ref="C551:O551"/>
    <mergeCell ref="C552:O552"/>
    <mergeCell ref="C553:O553"/>
    <mergeCell ref="C554:O554"/>
    <mergeCell ref="C567:O567"/>
    <mergeCell ref="C556:O556"/>
    <mergeCell ref="C557:O557"/>
    <mergeCell ref="C558:O558"/>
    <mergeCell ref="C559:O559"/>
    <mergeCell ref="C560:O560"/>
    <mergeCell ref="C561:O561"/>
    <mergeCell ref="B562:O562"/>
    <mergeCell ref="C563:O563"/>
    <mergeCell ref="C564:O564"/>
    <mergeCell ref="C565:O565"/>
    <mergeCell ref="C566:O566"/>
    <mergeCell ref="C574:O574"/>
    <mergeCell ref="C575:O575"/>
    <mergeCell ref="C568:O568"/>
    <mergeCell ref="B569:O569"/>
    <mergeCell ref="C570:O570"/>
    <mergeCell ref="C571:O571"/>
    <mergeCell ref="C572:O572"/>
    <mergeCell ref="C573:O573"/>
  </mergeCells>
  <conditionalFormatting sqref="V533:AG533">
    <cfRule type="expression" dxfId="705" priority="180">
      <formula>$P533="NFI"</formula>
    </cfRule>
  </conditionalFormatting>
  <conditionalFormatting sqref="W6:W57 W354:W408">
    <cfRule type="cellIs" dxfId="704" priority="179" operator="equal">
      <formula>0</formula>
    </cfRule>
  </conditionalFormatting>
  <conditionalFormatting sqref="W136:W148">
    <cfRule type="cellIs" dxfId="703" priority="178" operator="equal">
      <formula>0</formula>
    </cfRule>
  </conditionalFormatting>
  <conditionalFormatting sqref="W467:W498">
    <cfRule type="cellIs" dxfId="702" priority="177" operator="equal">
      <formula>0</formula>
    </cfRule>
  </conditionalFormatting>
  <conditionalFormatting sqref="W436:W466">
    <cfRule type="cellIs" dxfId="701" priority="176" operator="equal">
      <formula>0</formula>
    </cfRule>
  </conditionalFormatting>
  <conditionalFormatting sqref="W58:W78">
    <cfRule type="cellIs" dxfId="700" priority="175" operator="equal">
      <formula>0</formula>
    </cfRule>
  </conditionalFormatting>
  <conditionalFormatting sqref="W164:W184">
    <cfRule type="cellIs" dxfId="699" priority="174" operator="equal">
      <formula>0</formula>
    </cfRule>
  </conditionalFormatting>
  <conditionalFormatting sqref="W252:W266">
    <cfRule type="cellIs" dxfId="698" priority="173" operator="equal">
      <formula>0</formula>
    </cfRule>
  </conditionalFormatting>
  <conditionalFormatting sqref="W185:W218">
    <cfRule type="cellIs" dxfId="697" priority="172" operator="equal">
      <formula>0</formula>
    </cfRule>
  </conditionalFormatting>
  <conditionalFormatting sqref="W79:W91">
    <cfRule type="cellIs" dxfId="696" priority="171" operator="equal">
      <formula>0</formula>
    </cfRule>
  </conditionalFormatting>
  <conditionalFormatting sqref="W219:W251">
    <cfRule type="cellIs" dxfId="695" priority="170" operator="equal">
      <formula>0</formula>
    </cfRule>
  </conditionalFormatting>
  <conditionalFormatting sqref="W267:W311">
    <cfRule type="cellIs" dxfId="694" priority="169" operator="equal">
      <formula>0</formula>
    </cfRule>
  </conditionalFormatting>
  <conditionalFormatting sqref="W92:W135">
    <cfRule type="cellIs" dxfId="693" priority="168" operator="equal">
      <formula>0</formula>
    </cfRule>
  </conditionalFormatting>
  <conditionalFormatting sqref="W149:W163">
    <cfRule type="cellIs" dxfId="692" priority="167" operator="equal">
      <formula>0</formula>
    </cfRule>
  </conditionalFormatting>
  <conditionalFormatting sqref="W312:W353">
    <cfRule type="cellIs" dxfId="691" priority="166" operator="equal">
      <formula>0</formula>
    </cfRule>
  </conditionalFormatting>
  <conditionalFormatting sqref="W409:W435">
    <cfRule type="cellIs" dxfId="690" priority="165" operator="equal">
      <formula>0</formula>
    </cfRule>
  </conditionalFormatting>
  <conditionalFormatting sqref="W499:W532">
    <cfRule type="cellIs" dxfId="689" priority="164" operator="equal">
      <formula>0</formula>
    </cfRule>
  </conditionalFormatting>
  <conditionalFormatting sqref="AC354:AC408 AC6:AC57 AF354:AG408 AF7:AG57 AG6">
    <cfRule type="cellIs" dxfId="688" priority="163" operator="equal">
      <formula>0</formula>
    </cfRule>
  </conditionalFormatting>
  <conditionalFormatting sqref="AC136:AC148 AF136:AG148">
    <cfRule type="cellIs" dxfId="687" priority="162" operator="equal">
      <formula>0</formula>
    </cfRule>
  </conditionalFormatting>
  <conditionalFormatting sqref="AC467:AC498 AF467:AG498">
    <cfRule type="cellIs" dxfId="686" priority="161" operator="equal">
      <formula>0</formula>
    </cfRule>
  </conditionalFormatting>
  <conditionalFormatting sqref="AC436:AC466 AF436:AG466">
    <cfRule type="cellIs" dxfId="685" priority="160" operator="equal">
      <formula>0</formula>
    </cfRule>
  </conditionalFormatting>
  <conditionalFormatting sqref="AC58:AC78 AF58:AG78">
    <cfRule type="cellIs" dxfId="684" priority="159" operator="equal">
      <formula>0</formula>
    </cfRule>
  </conditionalFormatting>
  <conditionalFormatting sqref="AC164:AC184 AF164:AG184">
    <cfRule type="cellIs" dxfId="683" priority="158" operator="equal">
      <formula>0</formula>
    </cfRule>
  </conditionalFormatting>
  <conditionalFormatting sqref="AC252:AC266 AF252:AG266">
    <cfRule type="cellIs" dxfId="682" priority="157" operator="equal">
      <formula>0</formula>
    </cfRule>
  </conditionalFormatting>
  <conditionalFormatting sqref="AC185:AC218 AF185:AG218">
    <cfRule type="cellIs" dxfId="681" priority="156" operator="equal">
      <formula>0</formula>
    </cfRule>
  </conditionalFormatting>
  <conditionalFormatting sqref="AC79:AC91 AF79:AG91">
    <cfRule type="cellIs" dxfId="680" priority="155" operator="equal">
      <formula>0</formula>
    </cfRule>
  </conditionalFormatting>
  <conditionalFormatting sqref="AC219:AC251 AF219:AG251">
    <cfRule type="cellIs" dxfId="679" priority="154" operator="equal">
      <formula>0</formula>
    </cfRule>
  </conditionalFormatting>
  <conditionalFormatting sqref="AC267:AC311 AF267:AG311">
    <cfRule type="cellIs" dxfId="678" priority="153" operator="equal">
      <formula>0</formula>
    </cfRule>
  </conditionalFormatting>
  <conditionalFormatting sqref="AC92:AC135 AF92:AG92 AF101:AG101 AG93:AG100 AF103:AG107 AG102 AF114:AG114 AG108:AG113 AF119:AG119 AG115:AG118 AF121:AG125 AG120 AF127:AG134 AG126 AG135">
    <cfRule type="cellIs" dxfId="677" priority="152" operator="equal">
      <formula>0</formula>
    </cfRule>
  </conditionalFormatting>
  <conditionalFormatting sqref="AC149:AC163 AF149:AG163">
    <cfRule type="cellIs" dxfId="676" priority="151" operator="equal">
      <formula>0</formula>
    </cfRule>
  </conditionalFormatting>
  <conditionalFormatting sqref="AC312:AC353 AF312:AG353">
    <cfRule type="cellIs" dxfId="675" priority="150" operator="equal">
      <formula>0</formula>
    </cfRule>
  </conditionalFormatting>
  <conditionalFormatting sqref="AC409:AC435 AF409:AG435">
    <cfRule type="cellIs" dxfId="674" priority="149" operator="equal">
      <formula>0</formula>
    </cfRule>
  </conditionalFormatting>
  <conditionalFormatting sqref="AC499:AC532 AF499:AG532">
    <cfRule type="cellIs" dxfId="673" priority="148" operator="equal">
      <formula>0</formula>
    </cfRule>
  </conditionalFormatting>
  <conditionalFormatting sqref="AF7:AG92 AG6 AF101:AG101 AG93:AG100 AF103:AG107 AG102 AF114:AG114 AG108:AG113 AF119:AG119 AG115:AG118 AF121:AG125 AG120 AF127:AG134 AG126 AF136:AG532 AG135">
    <cfRule type="expression" dxfId="672" priority="147">
      <formula>$P6="NFI"</formula>
    </cfRule>
  </conditionalFormatting>
  <conditionalFormatting sqref="X6:Y57 X354:Y408">
    <cfRule type="cellIs" dxfId="671" priority="146" operator="equal">
      <formula>0</formula>
    </cfRule>
  </conditionalFormatting>
  <conditionalFormatting sqref="X136:Y148">
    <cfRule type="cellIs" dxfId="670" priority="145" operator="equal">
      <formula>0</formula>
    </cfRule>
  </conditionalFormatting>
  <conditionalFormatting sqref="X467:Y498">
    <cfRule type="cellIs" dxfId="669" priority="144" operator="equal">
      <formula>0</formula>
    </cfRule>
  </conditionalFormatting>
  <conditionalFormatting sqref="X436:Y466">
    <cfRule type="cellIs" dxfId="668" priority="143" operator="equal">
      <formula>0</formula>
    </cfRule>
  </conditionalFormatting>
  <conditionalFormatting sqref="X58:Y78">
    <cfRule type="cellIs" dxfId="667" priority="142" operator="equal">
      <formula>0</formula>
    </cfRule>
  </conditionalFormatting>
  <conditionalFormatting sqref="X164:Y184">
    <cfRule type="cellIs" dxfId="666" priority="141" operator="equal">
      <formula>0</formula>
    </cfRule>
  </conditionalFormatting>
  <conditionalFormatting sqref="X252:Y266">
    <cfRule type="cellIs" dxfId="665" priority="140" operator="equal">
      <formula>0</formula>
    </cfRule>
  </conditionalFormatting>
  <conditionalFormatting sqref="X185:Y218">
    <cfRule type="cellIs" dxfId="664" priority="139" operator="equal">
      <formula>0</formula>
    </cfRule>
  </conditionalFormatting>
  <conditionalFormatting sqref="X79:Y91">
    <cfRule type="cellIs" dxfId="663" priority="138" operator="equal">
      <formula>0</formula>
    </cfRule>
  </conditionalFormatting>
  <conditionalFormatting sqref="X219:Y251">
    <cfRule type="cellIs" dxfId="662" priority="137" operator="equal">
      <formula>0</formula>
    </cfRule>
  </conditionalFormatting>
  <conditionalFormatting sqref="X267:Y311">
    <cfRule type="cellIs" dxfId="661" priority="136" operator="equal">
      <formula>0</formula>
    </cfRule>
  </conditionalFormatting>
  <conditionalFormatting sqref="X92:Y135">
    <cfRule type="cellIs" dxfId="660" priority="135" operator="equal">
      <formula>0</formula>
    </cfRule>
  </conditionalFormatting>
  <conditionalFormatting sqref="X149:Y163">
    <cfRule type="cellIs" dxfId="659" priority="134" operator="equal">
      <formula>0</formula>
    </cfRule>
  </conditionalFormatting>
  <conditionalFormatting sqref="X312:Y353">
    <cfRule type="cellIs" dxfId="658" priority="133" operator="equal">
      <formula>0</formula>
    </cfRule>
  </conditionalFormatting>
  <conditionalFormatting sqref="X409:Y435">
    <cfRule type="cellIs" dxfId="657" priority="132" operator="equal">
      <formula>0</formula>
    </cfRule>
  </conditionalFormatting>
  <conditionalFormatting sqref="X499:Y532">
    <cfRule type="cellIs" dxfId="656" priority="131" operator="equal">
      <formula>0</formula>
    </cfRule>
  </conditionalFormatting>
  <conditionalFormatting sqref="X6:Y532">
    <cfRule type="expression" dxfId="655" priority="128">
      <formula>$Z6="(SIM)"</formula>
    </cfRule>
    <cfRule type="expression" dxfId="654" priority="129">
      <formula>$X6="(SIM)"</formula>
    </cfRule>
    <cfRule type="expression" dxfId="653" priority="130">
      <formula>$P6="NFI"</formula>
    </cfRule>
  </conditionalFormatting>
  <conditionalFormatting sqref="X6:Y532">
    <cfRule type="expression" dxfId="652" priority="127">
      <formula>$R6&lt;&gt;"Yes"</formula>
    </cfRule>
  </conditionalFormatting>
  <conditionalFormatting sqref="Z6:AA57 Z354:AA408">
    <cfRule type="cellIs" dxfId="651" priority="126" operator="equal">
      <formula>0</formula>
    </cfRule>
  </conditionalFormatting>
  <conditionalFormatting sqref="Z136:AA148">
    <cfRule type="cellIs" dxfId="650" priority="125" operator="equal">
      <formula>0</formula>
    </cfRule>
  </conditionalFormatting>
  <conditionalFormatting sqref="Z467:AA498">
    <cfRule type="cellIs" dxfId="649" priority="124" operator="equal">
      <formula>0</formula>
    </cfRule>
  </conditionalFormatting>
  <conditionalFormatting sqref="Z436:AA466">
    <cfRule type="cellIs" dxfId="648" priority="123" operator="equal">
      <formula>0</formula>
    </cfRule>
  </conditionalFormatting>
  <conditionalFormatting sqref="Z58:AA78">
    <cfRule type="cellIs" dxfId="647" priority="122" operator="equal">
      <formula>0</formula>
    </cfRule>
  </conditionalFormatting>
  <conditionalFormatting sqref="Z164:AA184">
    <cfRule type="cellIs" dxfId="646" priority="121" operator="equal">
      <formula>0</formula>
    </cfRule>
  </conditionalFormatting>
  <conditionalFormatting sqref="Z252:AA266">
    <cfRule type="cellIs" dxfId="645" priority="120" operator="equal">
      <formula>0</formula>
    </cfRule>
  </conditionalFormatting>
  <conditionalFormatting sqref="Z185:AA218">
    <cfRule type="cellIs" dxfId="644" priority="119" operator="equal">
      <formula>0</formula>
    </cfRule>
  </conditionalFormatting>
  <conditionalFormatting sqref="Z79:AA91">
    <cfRule type="cellIs" dxfId="643" priority="118" operator="equal">
      <formula>0</formula>
    </cfRule>
  </conditionalFormatting>
  <conditionalFormatting sqref="Z219:AA251">
    <cfRule type="cellIs" dxfId="642" priority="117" operator="equal">
      <formula>0</formula>
    </cfRule>
  </conditionalFormatting>
  <conditionalFormatting sqref="Z267:AA311">
    <cfRule type="cellIs" dxfId="641" priority="116" operator="equal">
      <formula>0</formula>
    </cfRule>
  </conditionalFormatting>
  <conditionalFormatting sqref="Z92:AA92 Z101:AA101 AA93:AA100 Z103:AA107 AA102 Z114:AA114 AA108:AA113 Z119:AA119 AA115:AA118 Z121:AA125 AA120 Z127:AA134 AA126 AA135">
    <cfRule type="cellIs" dxfId="640" priority="115" operator="equal">
      <formula>0</formula>
    </cfRule>
  </conditionalFormatting>
  <conditionalFormatting sqref="Z149:AA163">
    <cfRule type="cellIs" dxfId="639" priority="114" operator="equal">
      <formula>0</formula>
    </cfRule>
  </conditionalFormatting>
  <conditionalFormatting sqref="Z312:AA353">
    <cfRule type="cellIs" dxfId="638" priority="113" operator="equal">
      <formula>0</formula>
    </cfRule>
  </conditionalFormatting>
  <conditionalFormatting sqref="Z409:AA435">
    <cfRule type="cellIs" dxfId="637" priority="112" operator="equal">
      <formula>0</formula>
    </cfRule>
  </conditionalFormatting>
  <conditionalFormatting sqref="Z499:AA532">
    <cfRule type="cellIs" dxfId="636" priority="111" operator="equal">
      <formula>0</formula>
    </cfRule>
  </conditionalFormatting>
  <conditionalFormatting sqref="Z6:AA92 Z101:AA101 AA93:AA100 Z103:AA107 AA102 Z114:AA114 AA108:AA113 Z119:AA119 AA115:AA118 Z121:AA125 AA120 Z127:AA134 AA126 Z136:AA532 AA135">
    <cfRule type="expression" dxfId="635" priority="108">
      <formula>$Z6="(SIM)"</formula>
    </cfRule>
    <cfRule type="expression" dxfId="634" priority="109">
      <formula>$X6="(SIM)"</formula>
    </cfRule>
    <cfRule type="expression" dxfId="633" priority="110">
      <formula>$P6="NFI"</formula>
    </cfRule>
  </conditionalFormatting>
  <conditionalFormatting sqref="Z6:AA92 Z101:AA101 AA93:AA100 Z103:AA107 AA102 Z114:AA114 AA108:AA113 Z119:AA119 AA115:AA118 Z121:AA125 AA120 Z127:AA134 AA126 Z136:AA532 AA135">
    <cfRule type="expression" dxfId="632" priority="107">
      <formula>$R6="Yes"</formula>
    </cfRule>
  </conditionalFormatting>
  <conditionalFormatting sqref="M6:M532">
    <cfRule type="cellIs" dxfId="631" priority="105" operator="equal">
      <formula>0</formula>
    </cfRule>
    <cfRule type="expression" dxfId="630" priority="106">
      <formula>AND($M6&lt;&gt;1)</formula>
    </cfRule>
  </conditionalFormatting>
  <conditionalFormatting sqref="V534:AG539">
    <cfRule type="expression" dxfId="629" priority="104">
      <formula>$P534="NFI"</formula>
    </cfRule>
  </conditionalFormatting>
  <conditionalFormatting sqref="AD6:AE57 AD354:AE408">
    <cfRule type="cellIs" dxfId="628" priority="103" operator="equal">
      <formula>0</formula>
    </cfRule>
  </conditionalFormatting>
  <conditionalFormatting sqref="AD136:AE148">
    <cfRule type="cellIs" dxfId="627" priority="102" operator="equal">
      <formula>0</formula>
    </cfRule>
  </conditionalFormatting>
  <conditionalFormatting sqref="AD467:AE498">
    <cfRule type="cellIs" dxfId="626" priority="101" operator="equal">
      <formula>0</formula>
    </cfRule>
  </conditionalFormatting>
  <conditionalFormatting sqref="AD436:AE466">
    <cfRule type="cellIs" dxfId="625" priority="100" operator="equal">
      <formula>0</formula>
    </cfRule>
  </conditionalFormatting>
  <conditionalFormatting sqref="AD58:AE78">
    <cfRule type="cellIs" dxfId="624" priority="99" operator="equal">
      <formula>0</formula>
    </cfRule>
  </conditionalFormatting>
  <conditionalFormatting sqref="AD164:AE184">
    <cfRule type="cellIs" dxfId="623" priority="98" operator="equal">
      <formula>0</formula>
    </cfRule>
  </conditionalFormatting>
  <conditionalFormatting sqref="AD252:AE266">
    <cfRule type="cellIs" dxfId="622" priority="97" operator="equal">
      <formula>0</formula>
    </cfRule>
  </conditionalFormatting>
  <conditionalFormatting sqref="AD185:AE218">
    <cfRule type="cellIs" dxfId="621" priority="96" operator="equal">
      <formula>0</formula>
    </cfRule>
  </conditionalFormatting>
  <conditionalFormatting sqref="AD79:AE91">
    <cfRule type="cellIs" dxfId="620" priority="95" operator="equal">
      <formula>0</formula>
    </cfRule>
  </conditionalFormatting>
  <conditionalFormatting sqref="AD219:AE251">
    <cfRule type="cellIs" dxfId="619" priority="94" operator="equal">
      <formula>0</formula>
    </cfRule>
  </conditionalFormatting>
  <conditionalFormatting sqref="AD267:AE311">
    <cfRule type="cellIs" dxfId="618" priority="93" operator="equal">
      <formula>0</formula>
    </cfRule>
  </conditionalFormatting>
  <conditionalFormatting sqref="AD92:AE135">
    <cfRule type="cellIs" dxfId="617" priority="92" operator="equal">
      <formula>0</formula>
    </cfRule>
  </conditionalFormatting>
  <conditionalFormatting sqref="AD149:AE163">
    <cfRule type="cellIs" dxfId="616" priority="91" operator="equal">
      <formula>0</formula>
    </cfRule>
  </conditionalFormatting>
  <conditionalFormatting sqref="AD312:AE353">
    <cfRule type="cellIs" dxfId="615" priority="90" operator="equal">
      <formula>0</formula>
    </cfRule>
  </conditionalFormatting>
  <conditionalFormatting sqref="AD409:AE435">
    <cfRule type="cellIs" dxfId="614" priority="89" operator="equal">
      <formula>0</formula>
    </cfRule>
  </conditionalFormatting>
  <conditionalFormatting sqref="AD499:AE532">
    <cfRule type="cellIs" dxfId="613" priority="88" operator="equal">
      <formula>0</formula>
    </cfRule>
  </conditionalFormatting>
  <conditionalFormatting sqref="AD6:AE532">
    <cfRule type="expression" dxfId="612" priority="85">
      <formula>$AD6="(SIM)"</formula>
    </cfRule>
    <cfRule type="expression" dxfId="611" priority="86">
      <formula>$AF6="(SIM)"</formula>
    </cfRule>
    <cfRule type="expression" dxfId="610" priority="87">
      <formula>$P6="NFI"</formula>
    </cfRule>
  </conditionalFormatting>
  <conditionalFormatting sqref="AD6:AE532">
    <cfRule type="expression" dxfId="609" priority="84">
      <formula>$R6&lt;&gt;"Yes"</formula>
    </cfRule>
  </conditionalFormatting>
  <conditionalFormatting sqref="AF6:AG57 AF354:AG408">
    <cfRule type="cellIs" dxfId="608" priority="83" operator="equal">
      <formula>0</formula>
    </cfRule>
  </conditionalFormatting>
  <conditionalFormatting sqref="AF6:AG92 AF101:AG101 AG93:AG100 AF103:AG107 AG102 AF114:AG114 AG108:AG113 AF119:AG119 AG115:AG118 AF121:AG125 AG120 AF127:AG134 AG126 AF136:AG532 AG135">
    <cfRule type="expression" dxfId="607" priority="79">
      <formula>$R6="Yes"</formula>
    </cfRule>
    <cfRule type="expression" dxfId="606" priority="80">
      <formula>$AF6="(SIM)"</formula>
    </cfRule>
    <cfRule type="expression" dxfId="605" priority="81">
      <formula>$AD6="(SIM)"</formula>
    </cfRule>
    <cfRule type="expression" dxfId="604" priority="82">
      <formula>$P6="NFI"</formula>
    </cfRule>
  </conditionalFormatting>
  <conditionalFormatting sqref="E6:L532">
    <cfRule type="expression" dxfId="603" priority="78">
      <formula>$P6="NFI"</formula>
    </cfRule>
  </conditionalFormatting>
  <conditionalFormatting sqref="Z93:Z100">
    <cfRule type="cellIs" dxfId="602" priority="77" operator="equal">
      <formula>0</formula>
    </cfRule>
  </conditionalFormatting>
  <conditionalFormatting sqref="Z93:Z100">
    <cfRule type="expression" dxfId="601" priority="74">
      <formula>$Z93="(SIM)"</formula>
    </cfRule>
    <cfRule type="expression" dxfId="600" priority="75">
      <formula>$X93="(SIM)"</formula>
    </cfRule>
    <cfRule type="expression" dxfId="599" priority="76">
      <formula>$P93="NFI"</formula>
    </cfRule>
  </conditionalFormatting>
  <conditionalFormatting sqref="Z93:Z100">
    <cfRule type="expression" dxfId="598" priority="73">
      <formula>$R93="Yes"</formula>
    </cfRule>
  </conditionalFormatting>
  <conditionalFormatting sqref="Z102">
    <cfRule type="cellIs" dxfId="597" priority="72" operator="equal">
      <formula>0</formula>
    </cfRule>
  </conditionalFormatting>
  <conditionalFormatting sqref="Z102">
    <cfRule type="expression" dxfId="596" priority="69">
      <formula>$Z102="(SIM)"</formula>
    </cfRule>
    <cfRule type="expression" dxfId="595" priority="70">
      <formula>$X102="(SIM)"</formula>
    </cfRule>
    <cfRule type="expression" dxfId="594" priority="71">
      <formula>$P102="NFI"</formula>
    </cfRule>
  </conditionalFormatting>
  <conditionalFormatting sqref="Z102">
    <cfRule type="expression" dxfId="593" priority="68">
      <formula>$R102="Yes"</formula>
    </cfRule>
  </conditionalFormatting>
  <conditionalFormatting sqref="Z108:Z113">
    <cfRule type="cellIs" dxfId="592" priority="67" operator="equal">
      <formula>0</formula>
    </cfRule>
  </conditionalFormatting>
  <conditionalFormatting sqref="Z108:Z113">
    <cfRule type="expression" dxfId="591" priority="64">
      <formula>$Z108="(SIM)"</formula>
    </cfRule>
    <cfRule type="expression" dxfId="590" priority="65">
      <formula>$X108="(SIM)"</formula>
    </cfRule>
    <cfRule type="expression" dxfId="589" priority="66">
      <formula>$P108="NFI"</formula>
    </cfRule>
  </conditionalFormatting>
  <conditionalFormatting sqref="Z108:Z113">
    <cfRule type="expression" dxfId="588" priority="63">
      <formula>$R108="Yes"</formula>
    </cfRule>
  </conditionalFormatting>
  <conditionalFormatting sqref="Z115:Z118">
    <cfRule type="cellIs" dxfId="587" priority="62" operator="equal">
      <formula>0</formula>
    </cfRule>
  </conditionalFormatting>
  <conditionalFormatting sqref="Z115:Z118">
    <cfRule type="expression" dxfId="586" priority="59">
      <formula>$Z115="(SIM)"</formula>
    </cfRule>
    <cfRule type="expression" dxfId="585" priority="60">
      <formula>$X115="(SIM)"</formula>
    </cfRule>
    <cfRule type="expression" dxfId="584" priority="61">
      <formula>$P115="NFI"</formula>
    </cfRule>
  </conditionalFormatting>
  <conditionalFormatting sqref="Z115:Z118">
    <cfRule type="expression" dxfId="583" priority="58">
      <formula>$R115="Yes"</formula>
    </cfRule>
  </conditionalFormatting>
  <conditionalFormatting sqref="Z120">
    <cfRule type="cellIs" dxfId="582" priority="57" operator="equal">
      <formula>0</formula>
    </cfRule>
  </conditionalFormatting>
  <conditionalFormatting sqref="Z120">
    <cfRule type="expression" dxfId="581" priority="54">
      <formula>$Z120="(SIM)"</formula>
    </cfRule>
    <cfRule type="expression" dxfId="580" priority="55">
      <formula>$X120="(SIM)"</formula>
    </cfRule>
    <cfRule type="expression" dxfId="579" priority="56">
      <formula>$P120="NFI"</formula>
    </cfRule>
  </conditionalFormatting>
  <conditionalFormatting sqref="Z120">
    <cfRule type="expression" dxfId="578" priority="53">
      <formula>$R120="Yes"</formula>
    </cfRule>
  </conditionalFormatting>
  <conditionalFormatting sqref="Z126">
    <cfRule type="cellIs" dxfId="577" priority="52" operator="equal">
      <formula>0</formula>
    </cfRule>
  </conditionalFormatting>
  <conditionalFormatting sqref="Z126">
    <cfRule type="expression" dxfId="576" priority="49">
      <formula>$Z126="(SIM)"</formula>
    </cfRule>
    <cfRule type="expression" dxfId="575" priority="50">
      <formula>$X126="(SIM)"</formula>
    </cfRule>
    <cfRule type="expression" dxfId="574" priority="51">
      <formula>$P126="NFI"</formula>
    </cfRule>
  </conditionalFormatting>
  <conditionalFormatting sqref="Z126">
    <cfRule type="expression" dxfId="573" priority="48">
      <formula>$R126="Yes"</formula>
    </cfRule>
  </conditionalFormatting>
  <conditionalFormatting sqref="Z135">
    <cfRule type="cellIs" dxfId="572" priority="47" operator="equal">
      <formula>0</formula>
    </cfRule>
  </conditionalFormatting>
  <conditionalFormatting sqref="Z135">
    <cfRule type="expression" dxfId="571" priority="44">
      <formula>$Z135="(SIM)"</formula>
    </cfRule>
    <cfRule type="expression" dxfId="570" priority="45">
      <formula>$X135="(SIM)"</formula>
    </cfRule>
    <cfRule type="expression" dxfId="569" priority="46">
      <formula>$P135="NFI"</formula>
    </cfRule>
  </conditionalFormatting>
  <conditionalFormatting sqref="Z135">
    <cfRule type="expression" dxfId="568" priority="43">
      <formula>$R135="Yes"</formula>
    </cfRule>
  </conditionalFormatting>
  <conditionalFormatting sqref="AF93:AF100">
    <cfRule type="cellIs" dxfId="567" priority="42" operator="equal">
      <formula>0</formula>
    </cfRule>
  </conditionalFormatting>
  <conditionalFormatting sqref="AF93:AF100">
    <cfRule type="expression" dxfId="566" priority="41">
      <formula>$P93="NFI"</formula>
    </cfRule>
  </conditionalFormatting>
  <conditionalFormatting sqref="AF93:AF100">
    <cfRule type="expression" dxfId="565" priority="37">
      <formula>$R93="Yes"</formula>
    </cfRule>
    <cfRule type="expression" dxfId="564" priority="38">
      <formula>$AF93="(SIM)"</formula>
    </cfRule>
    <cfRule type="expression" dxfId="563" priority="39">
      <formula>$AD93="(SIM)"</formula>
    </cfRule>
    <cfRule type="expression" dxfId="562" priority="40">
      <formula>$P93="NFI"</formula>
    </cfRule>
  </conditionalFormatting>
  <conditionalFormatting sqref="AF102">
    <cfRule type="cellIs" dxfId="561" priority="36" operator="equal">
      <formula>0</formula>
    </cfRule>
  </conditionalFormatting>
  <conditionalFormatting sqref="AF102">
    <cfRule type="expression" dxfId="560" priority="35">
      <formula>$P102="NFI"</formula>
    </cfRule>
  </conditionalFormatting>
  <conditionalFormatting sqref="AF102">
    <cfRule type="expression" dxfId="559" priority="31">
      <formula>$R102="Yes"</formula>
    </cfRule>
    <cfRule type="expression" dxfId="558" priority="32">
      <formula>$AF102="(SIM)"</formula>
    </cfRule>
    <cfRule type="expression" dxfId="557" priority="33">
      <formula>$AD102="(SIM)"</formula>
    </cfRule>
    <cfRule type="expression" dxfId="556" priority="34">
      <formula>$P102="NFI"</formula>
    </cfRule>
  </conditionalFormatting>
  <conditionalFormatting sqref="AF108:AF113">
    <cfRule type="cellIs" dxfId="555" priority="30" operator="equal">
      <formula>0</formula>
    </cfRule>
  </conditionalFormatting>
  <conditionalFormatting sqref="AF108:AF113">
    <cfRule type="expression" dxfId="554" priority="29">
      <formula>$P108="NFI"</formula>
    </cfRule>
  </conditionalFormatting>
  <conditionalFormatting sqref="AF108:AF113">
    <cfRule type="expression" dxfId="553" priority="25">
      <formula>$R108="Yes"</formula>
    </cfRule>
    <cfRule type="expression" dxfId="552" priority="26">
      <formula>$AF108="(SIM)"</formula>
    </cfRule>
    <cfRule type="expression" dxfId="551" priority="27">
      <formula>$AD108="(SIM)"</formula>
    </cfRule>
    <cfRule type="expression" dxfId="550" priority="28">
      <formula>$P108="NFI"</formula>
    </cfRule>
  </conditionalFormatting>
  <conditionalFormatting sqref="AF115:AF118">
    <cfRule type="cellIs" dxfId="549" priority="24" operator="equal">
      <formula>0</formula>
    </cfRule>
  </conditionalFormatting>
  <conditionalFormatting sqref="AF115:AF118">
    <cfRule type="expression" dxfId="548" priority="23">
      <formula>$P115="NFI"</formula>
    </cfRule>
  </conditionalFormatting>
  <conditionalFormatting sqref="AF115:AF118">
    <cfRule type="expression" dxfId="547" priority="19">
      <formula>$R115="Yes"</formula>
    </cfRule>
    <cfRule type="expression" dxfId="546" priority="20">
      <formula>$AF115="(SIM)"</formula>
    </cfRule>
    <cfRule type="expression" dxfId="545" priority="21">
      <formula>$AD115="(SIM)"</formula>
    </cfRule>
    <cfRule type="expression" dxfId="544" priority="22">
      <formula>$P115="NFI"</formula>
    </cfRule>
  </conditionalFormatting>
  <conditionalFormatting sqref="AF120">
    <cfRule type="cellIs" dxfId="543" priority="18" operator="equal">
      <formula>0</formula>
    </cfRule>
  </conditionalFormatting>
  <conditionalFormatting sqref="AF120">
    <cfRule type="expression" dxfId="542" priority="17">
      <formula>$P120="NFI"</formula>
    </cfRule>
  </conditionalFormatting>
  <conditionalFormatting sqref="AF120">
    <cfRule type="expression" dxfId="541" priority="13">
      <formula>$R120="Yes"</formula>
    </cfRule>
    <cfRule type="expression" dxfId="540" priority="14">
      <formula>$AF120="(SIM)"</formula>
    </cfRule>
    <cfRule type="expression" dxfId="539" priority="15">
      <formula>$AD120="(SIM)"</formula>
    </cfRule>
    <cfRule type="expression" dxfId="538" priority="16">
      <formula>$P120="NFI"</formula>
    </cfRule>
  </conditionalFormatting>
  <conditionalFormatting sqref="AF126">
    <cfRule type="cellIs" dxfId="537" priority="12" operator="equal">
      <formula>0</formula>
    </cfRule>
  </conditionalFormatting>
  <conditionalFormatting sqref="AF126">
    <cfRule type="expression" dxfId="536" priority="11">
      <formula>$P126="NFI"</formula>
    </cfRule>
  </conditionalFormatting>
  <conditionalFormatting sqref="AF126">
    <cfRule type="expression" dxfId="535" priority="7">
      <formula>$R126="Yes"</formula>
    </cfRule>
    <cfRule type="expression" dxfId="534" priority="8">
      <formula>$AF126="(SIM)"</formula>
    </cfRule>
    <cfRule type="expression" dxfId="533" priority="9">
      <formula>$AD126="(SIM)"</formula>
    </cfRule>
    <cfRule type="expression" dxfId="532" priority="10">
      <formula>$P126="NFI"</formula>
    </cfRule>
  </conditionalFormatting>
  <conditionalFormatting sqref="AF135">
    <cfRule type="cellIs" dxfId="531" priority="6" operator="equal">
      <formula>0</formula>
    </cfRule>
  </conditionalFormatting>
  <conditionalFormatting sqref="AF135">
    <cfRule type="expression" dxfId="530" priority="5">
      <formula>$P135="NFI"</formula>
    </cfRule>
  </conditionalFormatting>
  <conditionalFormatting sqref="AF135">
    <cfRule type="expression" dxfId="529" priority="1">
      <formula>$R135="Yes"</formula>
    </cfRule>
    <cfRule type="expression" dxfId="528" priority="2">
      <formula>$AF135="(SIM)"</formula>
    </cfRule>
    <cfRule type="expression" dxfId="527" priority="3">
      <formula>$AD135="(SIM)"</formula>
    </cfRule>
    <cfRule type="expression" dxfId="526" priority="4">
      <formula>$P135="NFI"</formula>
    </cfRule>
  </conditionalFormatting>
  <pageMargins left="0.70866141732283472" right="0.70866141732283472" top="0.74803149606299213" bottom="0.74803149606299213" header="0.31496062992125984" footer="0.31496062992125984"/>
  <pageSetup paperSize="9" fitToHeight="10" orientation="portrait" r:id="rId1"/>
  <headerFooter>
    <oddHeader>&amp;LPage &amp;P of &amp;N &amp;CPR19 Business plan data tables - Jan 2019&amp;R&amp;G</oddHeader>
    <oddFooter>&amp;L&amp;A&amp;RPrinted: &amp;D &amp;T</oddFooter>
  </headerFooter>
  <legacyDrawingHF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[1]AppValidation!#REF!</xm:f>
          </x14:formula1>
          <xm:sqref>AC6:AC532 W6:W532</xm:sqref>
        </x14:dataValidation>
        <x14:dataValidation type="list" allowBlank="1" showInputMessage="1" showErrorMessage="1">
          <x14:formula1>
            <xm:f>[1]AppValidation!#REF!</xm:f>
          </x14:formula1>
          <xm:sqref>X6:X532 Z6:Z532 AD6:AD532 AF6:AF532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18"/>
  <sheetViews>
    <sheetView zoomScale="85" zoomScaleNormal="85" workbookViewId="0">
      <selection activeCell="B3" sqref="B3:C3"/>
    </sheetView>
  </sheetViews>
  <sheetFormatPr defaultColWidth="0" defaultRowHeight="14.25" customHeight="1" zeroHeight="1" outlineLevelRow="1" x14ac:dyDescent="0.25"/>
  <cols>
    <col min="1" max="1" width="1.85546875" style="127" customWidth="1"/>
    <col min="2" max="2" width="7.5703125" style="127" customWidth="1"/>
    <col min="3" max="3" width="95.5703125" style="127" bestFit="1" customWidth="1"/>
    <col min="4" max="4" width="13.85546875" style="127" bestFit="1" customWidth="1"/>
    <col min="5" max="6" width="6.42578125" style="127" customWidth="1"/>
    <col min="7" max="11" width="11" style="127" customWidth="1"/>
    <col min="12" max="12" width="3" style="127" customWidth="1"/>
    <col min="13" max="13" width="61.28515625" style="127" bestFit="1" customWidth="1"/>
    <col min="14" max="14" width="31" style="127" bestFit="1" customWidth="1"/>
    <col min="15" max="15" width="3" style="127" customWidth="1"/>
    <col min="16" max="16" width="24.7109375" style="125" customWidth="1"/>
    <col min="17" max="17" width="41.140625" style="125" bestFit="1" customWidth="1"/>
    <col min="18" max="18" width="3.42578125" style="123" customWidth="1"/>
    <col min="19" max="19" width="3" style="204" hidden="1" customWidth="1"/>
    <col min="20" max="24" width="9.28515625" style="204" hidden="1" customWidth="1"/>
    <col min="25" max="25" width="1.85546875" style="204" hidden="1" customWidth="1"/>
    <col min="26" max="26" width="3" style="204" hidden="1" customWidth="1"/>
    <col min="27" max="31" width="11" style="142" hidden="1" customWidth="1"/>
    <col min="32" max="32" width="1.85546875" style="204" hidden="1" customWidth="1"/>
    <col min="33" max="16384" width="11" style="127" hidden="1"/>
  </cols>
  <sheetData>
    <row r="1" spans="2:32" ht="20.25" x14ac:dyDescent="0.25">
      <c r="B1" s="119" t="s">
        <v>1093</v>
      </c>
      <c r="C1" s="119"/>
      <c r="D1" s="119"/>
      <c r="E1" s="119"/>
      <c r="F1" s="119"/>
      <c r="G1" s="119"/>
      <c r="H1" s="119"/>
      <c r="I1" s="119"/>
      <c r="J1" s="119"/>
      <c r="K1" s="120" t="str">
        <f>[1]AppValidation!$D$2</f>
        <v>Northumbrian Water</v>
      </c>
      <c r="L1" s="121"/>
      <c r="M1" s="1104" t="s">
        <v>1094</v>
      </c>
      <c r="N1" s="1104"/>
      <c r="O1" s="1104"/>
      <c r="P1" s="1104"/>
      <c r="Q1" s="122"/>
      <c r="S1" s="124"/>
      <c r="T1" s="125"/>
      <c r="U1" s="125"/>
      <c r="V1" s="125"/>
      <c r="W1" s="125"/>
      <c r="X1" s="125"/>
      <c r="Y1" s="124"/>
      <c r="Z1" s="124"/>
      <c r="AA1" s="126"/>
      <c r="AB1" s="126"/>
      <c r="AC1" s="126"/>
      <c r="AD1" s="126"/>
      <c r="AE1" s="126"/>
      <c r="AF1" s="124"/>
    </row>
    <row r="2" spans="2:32" ht="15.75" thickBot="1" x14ac:dyDescent="0.3">
      <c r="B2" s="123"/>
      <c r="C2" s="123"/>
      <c r="D2" s="123"/>
      <c r="E2" s="123"/>
      <c r="F2" s="123"/>
      <c r="G2" s="123"/>
      <c r="H2" s="123"/>
      <c r="I2" s="123"/>
      <c r="J2" s="123"/>
      <c r="K2" s="123"/>
      <c r="L2" s="123"/>
      <c r="M2" s="123"/>
      <c r="N2" s="123"/>
      <c r="P2" s="123"/>
      <c r="Q2" s="123"/>
      <c r="S2" s="124"/>
      <c r="T2" s="125"/>
      <c r="U2" s="125"/>
      <c r="V2" s="125"/>
      <c r="W2" s="125"/>
      <c r="X2" s="125"/>
      <c r="Y2" s="124"/>
      <c r="Z2" s="124"/>
      <c r="AA2" s="126"/>
      <c r="AB2" s="126"/>
      <c r="AC2" s="126"/>
      <c r="AD2" s="126"/>
      <c r="AE2" s="126"/>
      <c r="AF2" s="124"/>
    </row>
    <row r="3" spans="2:32" ht="15.75" thickBot="1" x14ac:dyDescent="0.3">
      <c r="B3" s="1105" t="s">
        <v>1095</v>
      </c>
      <c r="C3" s="1106"/>
      <c r="D3" s="128" t="s">
        <v>1096</v>
      </c>
      <c r="E3" s="129" t="s">
        <v>1097</v>
      </c>
      <c r="F3" s="130" t="s">
        <v>1098</v>
      </c>
      <c r="G3" s="131" t="s">
        <v>1099</v>
      </c>
      <c r="H3" s="129" t="s">
        <v>1100</v>
      </c>
      <c r="I3" s="129" t="s">
        <v>1101</v>
      </c>
      <c r="J3" s="129" t="s">
        <v>1102</v>
      </c>
      <c r="K3" s="132" t="s">
        <v>1103</v>
      </c>
      <c r="L3" s="133"/>
      <c r="M3" s="134" t="s">
        <v>1104</v>
      </c>
      <c r="N3" s="135" t="s">
        <v>1105</v>
      </c>
      <c r="P3" s="136" t="s">
        <v>1106</v>
      </c>
      <c r="Q3" s="137" t="s">
        <v>1107</v>
      </c>
      <c r="S3" s="124"/>
      <c r="T3" s="125"/>
      <c r="U3" s="125"/>
      <c r="V3" s="125"/>
      <c r="W3" s="125"/>
      <c r="X3" s="125"/>
      <c r="Y3" s="124"/>
      <c r="Z3" s="124"/>
      <c r="AA3" s="126"/>
      <c r="AB3" s="126"/>
      <c r="AC3" s="126"/>
      <c r="AD3" s="126"/>
      <c r="AE3" s="126"/>
      <c r="AF3" s="124"/>
    </row>
    <row r="4" spans="2:32" ht="15" customHeight="1" thickBot="1" x14ac:dyDescent="0.3">
      <c r="B4" s="123"/>
      <c r="C4" s="123"/>
      <c r="D4" s="123"/>
      <c r="E4" s="123"/>
      <c r="F4" s="123"/>
      <c r="G4" s="123"/>
      <c r="H4" s="123"/>
      <c r="I4" s="123"/>
      <c r="J4" s="123"/>
      <c r="K4" s="123"/>
      <c r="L4" s="123"/>
      <c r="M4" s="123"/>
      <c r="N4" s="123"/>
      <c r="P4" s="138"/>
      <c r="Q4" s="139"/>
      <c r="S4" s="124"/>
      <c r="T4" s="1107" t="s">
        <v>1108</v>
      </c>
      <c r="U4" s="1107"/>
      <c r="V4" s="1107"/>
      <c r="W4" s="1107"/>
      <c r="X4" s="1107"/>
      <c r="Y4" s="124"/>
      <c r="Z4" s="124"/>
      <c r="AA4" s="1107" t="s">
        <v>1109</v>
      </c>
      <c r="AB4" s="1107"/>
      <c r="AC4" s="1107"/>
      <c r="AD4" s="1107"/>
      <c r="AE4" s="1107"/>
      <c r="AF4" s="124"/>
    </row>
    <row r="5" spans="2:32" ht="15.75" thickBot="1" x14ac:dyDescent="0.3">
      <c r="B5" s="1105" t="s">
        <v>1110</v>
      </c>
      <c r="C5" s="1108"/>
      <c r="D5" s="1108"/>
      <c r="E5" s="1108"/>
      <c r="F5" s="1109"/>
      <c r="G5" s="1110" t="s">
        <v>1111</v>
      </c>
      <c r="H5" s="1111"/>
      <c r="I5" s="1111"/>
      <c r="J5" s="1111"/>
      <c r="K5" s="1112"/>
      <c r="L5" s="123"/>
      <c r="M5" s="123"/>
      <c r="N5" s="123"/>
      <c r="P5" s="123"/>
      <c r="Q5" s="123"/>
      <c r="S5" s="124"/>
      <c r="T5" s="140" t="s">
        <v>1112</v>
      </c>
      <c r="U5" s="141"/>
      <c r="V5" s="141"/>
      <c r="W5" s="141"/>
      <c r="X5" s="141"/>
      <c r="Y5" s="124"/>
      <c r="Z5" s="124"/>
      <c r="AB5" s="141"/>
      <c r="AC5" s="141"/>
      <c r="AD5" s="141"/>
      <c r="AE5" s="141"/>
      <c r="AF5" s="124"/>
    </row>
    <row r="6" spans="2:32" ht="15.75" thickBot="1" x14ac:dyDescent="0.3">
      <c r="B6" s="123"/>
      <c r="C6" s="143"/>
      <c r="D6" s="123"/>
      <c r="E6" s="123"/>
      <c r="F6" s="123"/>
      <c r="G6" s="123"/>
      <c r="H6" s="123"/>
      <c r="I6" s="123"/>
      <c r="J6" s="123"/>
      <c r="K6" s="123"/>
      <c r="L6" s="123"/>
      <c r="M6" s="123"/>
      <c r="N6" s="123"/>
      <c r="P6" s="144"/>
      <c r="Q6" s="145"/>
      <c r="S6" s="124"/>
      <c r="T6" s="141"/>
      <c r="U6" s="141"/>
      <c r="V6" s="141"/>
      <c r="W6" s="141"/>
      <c r="X6" s="141"/>
      <c r="Y6" s="124"/>
      <c r="Z6" s="124"/>
      <c r="AA6" s="141"/>
      <c r="AB6" s="141"/>
      <c r="AC6" s="141"/>
      <c r="AD6" s="141"/>
      <c r="AE6" s="141"/>
      <c r="AF6" s="124"/>
    </row>
    <row r="7" spans="2:32" ht="15.75" thickBot="1" x14ac:dyDescent="0.3">
      <c r="B7" s="131" t="s">
        <v>1113</v>
      </c>
      <c r="C7" s="146" t="s">
        <v>1114</v>
      </c>
      <c r="D7" s="123"/>
      <c r="E7" s="123"/>
      <c r="F7" s="123"/>
      <c r="G7" s="123"/>
      <c r="H7" s="123"/>
      <c r="I7" s="123"/>
      <c r="J7" s="123"/>
      <c r="K7" s="123"/>
      <c r="L7" s="123"/>
      <c r="M7" s="123"/>
      <c r="N7" s="123"/>
      <c r="P7" s="144"/>
      <c r="Q7" s="145"/>
      <c r="S7" s="124"/>
      <c r="T7" s="125"/>
      <c r="U7" s="125"/>
      <c r="V7" s="125"/>
      <c r="W7" s="125"/>
      <c r="X7" s="125"/>
      <c r="Y7" s="124"/>
      <c r="Z7" s="124"/>
      <c r="AA7" s="126" t="s">
        <v>1115</v>
      </c>
      <c r="AB7" s="126"/>
      <c r="AC7" s="126"/>
      <c r="AD7" s="126"/>
      <c r="AE7" s="126"/>
      <c r="AF7" s="124"/>
    </row>
    <row r="8" spans="2:32" ht="15" x14ac:dyDescent="0.25">
      <c r="B8" s="147">
        <v>1</v>
      </c>
      <c r="C8" s="148" t="s">
        <v>1116</v>
      </c>
      <c r="D8" s="149" t="s">
        <v>1117</v>
      </c>
      <c r="E8" s="150" t="s">
        <v>341</v>
      </c>
      <c r="F8" s="151">
        <v>3</v>
      </c>
      <c r="G8" s="152">
        <v>5.86</v>
      </c>
      <c r="H8" s="153">
        <v>0</v>
      </c>
      <c r="I8" s="153">
        <v>0</v>
      </c>
      <c r="J8" s="153">
        <v>0</v>
      </c>
      <c r="K8" s="154">
        <v>0</v>
      </c>
      <c r="L8" s="123"/>
      <c r="M8" s="155"/>
      <c r="N8" s="156" t="s">
        <v>1118</v>
      </c>
      <c r="O8" s="157"/>
      <c r="P8" s="144">
        <f t="shared" ref="P8:P18" si="0" xml:space="preserve"> IF( SUM( T8:X8 ) = 0, 0, $T$5 )</f>
        <v>0</v>
      </c>
      <c r="Q8" s="144">
        <f xml:space="preserve"> IF( SUM( AA8:AE8 ) = 0, 0, $AA$7 )</f>
        <v>0</v>
      </c>
      <c r="S8" s="124"/>
      <c r="T8" s="158">
        <f t="shared" ref="T8:X18" si="1" xml:space="preserve"> IF( ISNUMBER(G8), 0, 1 )</f>
        <v>0</v>
      </c>
      <c r="U8" s="158">
        <f t="shared" si="1"/>
        <v>0</v>
      </c>
      <c r="V8" s="158">
        <f t="shared" si="1"/>
        <v>0</v>
      </c>
      <c r="W8" s="158">
        <f t="shared" si="1"/>
        <v>0</v>
      </c>
      <c r="X8" s="158">
        <f t="shared" si="1"/>
        <v>0</v>
      </c>
      <c r="Y8" s="124"/>
      <c r="Z8" s="124"/>
      <c r="AA8" s="158">
        <f t="shared" ref="AA8:AE18" si="2">IF( AND( ISNUMBER( G8), G8&gt;=0), 0, 1)</f>
        <v>0</v>
      </c>
      <c r="AB8" s="158">
        <f t="shared" si="2"/>
        <v>0</v>
      </c>
      <c r="AC8" s="158">
        <f t="shared" si="2"/>
        <v>0</v>
      </c>
      <c r="AD8" s="158">
        <f t="shared" si="2"/>
        <v>0</v>
      </c>
      <c r="AE8" s="158">
        <f t="shared" si="2"/>
        <v>0</v>
      </c>
      <c r="AF8" s="124"/>
    </row>
    <row r="9" spans="2:32" ht="15" x14ac:dyDescent="0.25">
      <c r="B9" s="159">
        <f>B8+1</f>
        <v>2</v>
      </c>
      <c r="C9" s="160" t="s">
        <v>1119</v>
      </c>
      <c r="D9" s="161" t="s">
        <v>1120</v>
      </c>
      <c r="E9" s="162" t="s">
        <v>341</v>
      </c>
      <c r="F9" s="163">
        <v>3</v>
      </c>
      <c r="G9" s="164">
        <v>0</v>
      </c>
      <c r="H9" s="165">
        <v>0</v>
      </c>
      <c r="I9" s="165">
        <v>0</v>
      </c>
      <c r="J9" s="165">
        <v>0</v>
      </c>
      <c r="K9" s="166">
        <v>0</v>
      </c>
      <c r="L9" s="123"/>
      <c r="M9" s="167"/>
      <c r="N9" s="168" t="s">
        <v>1118</v>
      </c>
      <c r="O9" s="157"/>
      <c r="P9" s="144">
        <f t="shared" si="0"/>
        <v>0</v>
      </c>
      <c r="Q9" s="144">
        <f t="shared" ref="Q9:Q18" si="3" xml:space="preserve"> IF( SUM( AA9:AE9 ) = 0, 0, $AA$7 )</f>
        <v>0</v>
      </c>
      <c r="S9" s="124"/>
      <c r="T9" s="158">
        <f t="shared" si="1"/>
        <v>0</v>
      </c>
      <c r="U9" s="158">
        <f t="shared" si="1"/>
        <v>0</v>
      </c>
      <c r="V9" s="158">
        <f t="shared" si="1"/>
        <v>0</v>
      </c>
      <c r="W9" s="158">
        <f t="shared" si="1"/>
        <v>0</v>
      </c>
      <c r="X9" s="158">
        <f t="shared" si="1"/>
        <v>0</v>
      </c>
      <c r="Y9" s="124"/>
      <c r="Z9" s="124"/>
      <c r="AA9" s="158">
        <f t="shared" si="2"/>
        <v>0</v>
      </c>
      <c r="AB9" s="158">
        <f t="shared" si="2"/>
        <v>0</v>
      </c>
      <c r="AC9" s="158">
        <f t="shared" si="2"/>
        <v>0</v>
      </c>
      <c r="AD9" s="158">
        <f t="shared" si="2"/>
        <v>0</v>
      </c>
      <c r="AE9" s="158">
        <f t="shared" si="2"/>
        <v>0</v>
      </c>
      <c r="AF9" s="124"/>
    </row>
    <row r="10" spans="2:32" ht="15.75" thickBot="1" x14ac:dyDescent="0.3">
      <c r="B10" s="159">
        <f t="shared" ref="B10:B18" si="4">B9+1</f>
        <v>3</v>
      </c>
      <c r="C10" s="160" t="s">
        <v>1121</v>
      </c>
      <c r="D10" s="161" t="s">
        <v>1122</v>
      </c>
      <c r="E10" s="162" t="s">
        <v>341</v>
      </c>
      <c r="F10" s="163">
        <v>3</v>
      </c>
      <c r="G10" s="164">
        <v>0</v>
      </c>
      <c r="H10" s="165">
        <v>0</v>
      </c>
      <c r="I10" s="165">
        <v>0</v>
      </c>
      <c r="J10" s="165">
        <v>0</v>
      </c>
      <c r="K10" s="166">
        <v>0</v>
      </c>
      <c r="L10" s="123"/>
      <c r="M10" s="167"/>
      <c r="N10" s="168" t="s">
        <v>1118</v>
      </c>
      <c r="O10" s="157"/>
      <c r="P10" s="144">
        <f t="shared" si="0"/>
        <v>0</v>
      </c>
      <c r="Q10" s="144">
        <f t="shared" si="3"/>
        <v>0</v>
      </c>
      <c r="S10" s="124"/>
      <c r="T10" s="158">
        <f t="shared" si="1"/>
        <v>0</v>
      </c>
      <c r="U10" s="158">
        <f t="shared" si="1"/>
        <v>0</v>
      </c>
      <c r="V10" s="158">
        <f t="shared" si="1"/>
        <v>0</v>
      </c>
      <c r="W10" s="158">
        <f t="shared" si="1"/>
        <v>0</v>
      </c>
      <c r="X10" s="158">
        <f t="shared" si="1"/>
        <v>0</v>
      </c>
      <c r="Y10" s="124"/>
      <c r="Z10" s="124"/>
      <c r="AA10" s="158">
        <f t="shared" si="2"/>
        <v>0</v>
      </c>
      <c r="AB10" s="158">
        <f t="shared" si="2"/>
        <v>0</v>
      </c>
      <c r="AC10" s="158">
        <f t="shared" si="2"/>
        <v>0</v>
      </c>
      <c r="AD10" s="158">
        <f t="shared" si="2"/>
        <v>0</v>
      </c>
      <c r="AE10" s="158">
        <f t="shared" si="2"/>
        <v>0</v>
      </c>
      <c r="AF10" s="124"/>
    </row>
    <row r="11" spans="2:32" ht="15" x14ac:dyDescent="0.25">
      <c r="B11" s="159">
        <f t="shared" si="4"/>
        <v>4</v>
      </c>
      <c r="C11" s="160" t="s">
        <v>1123</v>
      </c>
      <c r="D11" s="161" t="s">
        <v>1124</v>
      </c>
      <c r="E11" s="162" t="s">
        <v>341</v>
      </c>
      <c r="F11" s="163">
        <v>3</v>
      </c>
      <c r="G11" s="152">
        <v>1.4330000000000001</v>
      </c>
      <c r="H11" s="165">
        <v>0</v>
      </c>
      <c r="I11" s="165">
        <v>0</v>
      </c>
      <c r="J11" s="165">
        <v>0</v>
      </c>
      <c r="K11" s="166">
        <v>0</v>
      </c>
      <c r="L11" s="123"/>
      <c r="M11" s="167"/>
      <c r="N11" s="168" t="s">
        <v>1118</v>
      </c>
      <c r="O11" s="157"/>
      <c r="P11" s="144">
        <f t="shared" si="0"/>
        <v>0</v>
      </c>
      <c r="Q11" s="144">
        <f t="shared" si="3"/>
        <v>0</v>
      </c>
      <c r="S11" s="124"/>
      <c r="T11" s="158">
        <f t="shared" si="1"/>
        <v>0</v>
      </c>
      <c r="U11" s="158">
        <f t="shared" si="1"/>
        <v>0</v>
      </c>
      <c r="V11" s="158">
        <f t="shared" si="1"/>
        <v>0</v>
      </c>
      <c r="W11" s="158">
        <f t="shared" si="1"/>
        <v>0</v>
      </c>
      <c r="X11" s="158">
        <f t="shared" si="1"/>
        <v>0</v>
      </c>
      <c r="Y11" s="124"/>
      <c r="Z11" s="124"/>
      <c r="AA11" s="158">
        <f t="shared" si="2"/>
        <v>0</v>
      </c>
      <c r="AB11" s="158">
        <f t="shared" si="2"/>
        <v>0</v>
      </c>
      <c r="AC11" s="158">
        <f t="shared" si="2"/>
        <v>0</v>
      </c>
      <c r="AD11" s="158">
        <f t="shared" si="2"/>
        <v>0</v>
      </c>
      <c r="AE11" s="158">
        <f t="shared" si="2"/>
        <v>0</v>
      </c>
      <c r="AF11" s="124"/>
    </row>
    <row r="12" spans="2:32" ht="15" x14ac:dyDescent="0.25">
      <c r="B12" s="159">
        <f t="shared" si="4"/>
        <v>5</v>
      </c>
      <c r="C12" s="160" t="s">
        <v>1125</v>
      </c>
      <c r="D12" s="161" t="s">
        <v>1126</v>
      </c>
      <c r="E12" s="162" t="s">
        <v>341</v>
      </c>
      <c r="F12" s="163">
        <v>3</v>
      </c>
      <c r="G12" s="164">
        <v>0.98899999999999999</v>
      </c>
      <c r="H12" s="165">
        <v>0.98899999999999999</v>
      </c>
      <c r="I12" s="165">
        <v>0.98899999999999999</v>
      </c>
      <c r="J12" s="165">
        <v>0.98899999999999999</v>
      </c>
      <c r="K12" s="166">
        <v>0.98899999999999999</v>
      </c>
      <c r="L12" s="123"/>
      <c r="M12" s="167"/>
      <c r="N12" s="168" t="s">
        <v>1118</v>
      </c>
      <c r="O12" s="157"/>
      <c r="P12" s="144">
        <f t="shared" si="0"/>
        <v>0</v>
      </c>
      <c r="Q12" s="144">
        <f t="shared" si="3"/>
        <v>0</v>
      </c>
      <c r="S12" s="124"/>
      <c r="T12" s="158">
        <f t="shared" si="1"/>
        <v>0</v>
      </c>
      <c r="U12" s="158">
        <f t="shared" si="1"/>
        <v>0</v>
      </c>
      <c r="V12" s="158">
        <f t="shared" si="1"/>
        <v>0</v>
      </c>
      <c r="W12" s="158">
        <f t="shared" si="1"/>
        <v>0</v>
      </c>
      <c r="X12" s="158">
        <f t="shared" si="1"/>
        <v>0</v>
      </c>
      <c r="Y12" s="124"/>
      <c r="Z12" s="124"/>
      <c r="AA12" s="158">
        <f t="shared" si="2"/>
        <v>0</v>
      </c>
      <c r="AB12" s="158">
        <f t="shared" si="2"/>
        <v>0</v>
      </c>
      <c r="AC12" s="158">
        <f t="shared" si="2"/>
        <v>0</v>
      </c>
      <c r="AD12" s="158">
        <f t="shared" si="2"/>
        <v>0</v>
      </c>
      <c r="AE12" s="158">
        <f t="shared" si="2"/>
        <v>0</v>
      </c>
      <c r="AF12" s="124"/>
    </row>
    <row r="13" spans="2:32" ht="15.75" thickBot="1" x14ac:dyDescent="0.3">
      <c r="B13" s="159">
        <f t="shared" si="4"/>
        <v>6</v>
      </c>
      <c r="C13" s="160" t="s">
        <v>1127</v>
      </c>
      <c r="D13" s="161" t="s">
        <v>1128</v>
      </c>
      <c r="E13" s="162" t="s">
        <v>341</v>
      </c>
      <c r="F13" s="163">
        <v>3</v>
      </c>
      <c r="G13" s="164">
        <v>0</v>
      </c>
      <c r="H13" s="165">
        <v>0</v>
      </c>
      <c r="I13" s="165">
        <v>0</v>
      </c>
      <c r="J13" s="165">
        <v>0</v>
      </c>
      <c r="K13" s="166">
        <v>0</v>
      </c>
      <c r="L13" s="123"/>
      <c r="M13" s="167"/>
      <c r="N13" s="168" t="s">
        <v>1118</v>
      </c>
      <c r="O13" s="157"/>
      <c r="P13" s="144">
        <f t="shared" si="0"/>
        <v>0</v>
      </c>
      <c r="Q13" s="144">
        <f t="shared" si="3"/>
        <v>0</v>
      </c>
      <c r="S13" s="124"/>
      <c r="T13" s="158">
        <f t="shared" si="1"/>
        <v>0</v>
      </c>
      <c r="U13" s="158">
        <f t="shared" si="1"/>
        <v>0</v>
      </c>
      <c r="V13" s="158">
        <f t="shared" si="1"/>
        <v>0</v>
      </c>
      <c r="W13" s="158">
        <f t="shared" si="1"/>
        <v>0</v>
      </c>
      <c r="X13" s="158">
        <f t="shared" si="1"/>
        <v>0</v>
      </c>
      <c r="Y13" s="124"/>
      <c r="Z13" s="124"/>
      <c r="AA13" s="158">
        <f t="shared" si="2"/>
        <v>0</v>
      </c>
      <c r="AB13" s="158">
        <f t="shared" si="2"/>
        <v>0</v>
      </c>
      <c r="AC13" s="158">
        <f t="shared" si="2"/>
        <v>0</v>
      </c>
      <c r="AD13" s="158">
        <f t="shared" si="2"/>
        <v>0</v>
      </c>
      <c r="AE13" s="158">
        <f t="shared" si="2"/>
        <v>0</v>
      </c>
      <c r="AF13" s="124"/>
    </row>
    <row r="14" spans="2:32" ht="15.75" thickBot="1" x14ac:dyDescent="0.3">
      <c r="B14" s="159">
        <f t="shared" si="4"/>
        <v>7</v>
      </c>
      <c r="C14" s="160" t="s">
        <v>1129</v>
      </c>
      <c r="D14" s="161" t="s">
        <v>1130</v>
      </c>
      <c r="E14" s="162" t="s">
        <v>341</v>
      </c>
      <c r="F14" s="163">
        <v>3</v>
      </c>
      <c r="G14" s="152">
        <v>4.0289999999999999</v>
      </c>
      <c r="H14" s="169">
        <v>0</v>
      </c>
      <c r="I14" s="169">
        <v>0</v>
      </c>
      <c r="J14" s="169">
        <v>0</v>
      </c>
      <c r="K14" s="170">
        <v>0</v>
      </c>
      <c r="L14" s="123"/>
      <c r="M14" s="167"/>
      <c r="N14" s="168" t="s">
        <v>1118</v>
      </c>
      <c r="O14" s="157"/>
      <c r="P14" s="144">
        <f t="shared" si="0"/>
        <v>0</v>
      </c>
      <c r="Q14" s="144">
        <f t="shared" si="3"/>
        <v>0</v>
      </c>
      <c r="S14" s="124"/>
      <c r="T14" s="158">
        <f>IF('[1]Validation flags'!$H$3=1,0, IF( ISNUMBER(G14), 0, 1 ))</f>
        <v>0</v>
      </c>
      <c r="U14" s="158">
        <f>IF('[1]Validation flags'!$H$3=1,0, IF( ISNUMBER(H14), 0, 1 ))</f>
        <v>0</v>
      </c>
      <c r="V14" s="158">
        <f>IF('[1]Validation flags'!$H$3=1,0, IF( ISNUMBER(I14), 0, 1 ))</f>
        <v>0</v>
      </c>
      <c r="W14" s="158">
        <f>IF('[1]Validation flags'!$H$3=1,0, IF( ISNUMBER(J14), 0, 1 ))</f>
        <v>0</v>
      </c>
      <c r="X14" s="158">
        <f>IF('[1]Validation flags'!$H$3=1,0, IF( ISNUMBER(K14), 0, 1 ))</f>
        <v>0</v>
      </c>
      <c r="Y14" s="124"/>
      <c r="Z14" s="124"/>
      <c r="AA14" s="158">
        <f t="shared" si="2"/>
        <v>0</v>
      </c>
      <c r="AB14" s="158">
        <f t="shared" si="2"/>
        <v>0</v>
      </c>
      <c r="AC14" s="158">
        <f t="shared" si="2"/>
        <v>0</v>
      </c>
      <c r="AD14" s="158">
        <f t="shared" si="2"/>
        <v>0</v>
      </c>
      <c r="AE14" s="158">
        <f t="shared" si="2"/>
        <v>0</v>
      </c>
      <c r="AF14" s="124"/>
    </row>
    <row r="15" spans="2:32" ht="15" x14ac:dyDescent="0.25">
      <c r="B15" s="159">
        <f t="shared" si="4"/>
        <v>8</v>
      </c>
      <c r="C15" s="160" t="s">
        <v>1131</v>
      </c>
      <c r="D15" s="161" t="s">
        <v>1132</v>
      </c>
      <c r="E15" s="162" t="s">
        <v>341</v>
      </c>
      <c r="F15" s="163">
        <v>3</v>
      </c>
      <c r="G15" s="152">
        <v>0.53900000000000003</v>
      </c>
      <c r="H15" s="169">
        <v>0</v>
      </c>
      <c r="I15" s="169">
        <v>0</v>
      </c>
      <c r="J15" s="169">
        <v>0</v>
      </c>
      <c r="K15" s="170">
        <v>0</v>
      </c>
      <c r="L15" s="123"/>
      <c r="M15" s="167"/>
      <c r="N15" s="168" t="s">
        <v>1118</v>
      </c>
      <c r="O15" s="157"/>
      <c r="P15" s="144">
        <f t="shared" si="0"/>
        <v>0</v>
      </c>
      <c r="Q15" s="144">
        <f t="shared" si="3"/>
        <v>0</v>
      </c>
      <c r="S15" s="124"/>
      <c r="T15" s="158">
        <f>IF('[1]Validation flags'!$H$3=1,0, IF( ISNUMBER(G15), 0, 1 ))</f>
        <v>0</v>
      </c>
      <c r="U15" s="158">
        <f>IF('[1]Validation flags'!$H$3=1,0, IF( ISNUMBER(H15), 0, 1 ))</f>
        <v>0</v>
      </c>
      <c r="V15" s="158">
        <f>IF('[1]Validation flags'!$H$3=1,0, IF( ISNUMBER(I15), 0, 1 ))</f>
        <v>0</v>
      </c>
      <c r="W15" s="158">
        <f>IF('[1]Validation flags'!$H$3=1,0, IF( ISNUMBER(J15), 0, 1 ))</f>
        <v>0</v>
      </c>
      <c r="X15" s="158">
        <f>IF('[1]Validation flags'!$H$3=1,0, IF( ISNUMBER(K15), 0, 1 ))</f>
        <v>0</v>
      </c>
      <c r="Y15" s="124"/>
      <c r="Z15" s="124"/>
      <c r="AA15" s="158">
        <f t="shared" si="2"/>
        <v>0</v>
      </c>
      <c r="AB15" s="158">
        <f t="shared" si="2"/>
        <v>0</v>
      </c>
      <c r="AC15" s="158">
        <f t="shared" si="2"/>
        <v>0</v>
      </c>
      <c r="AD15" s="158">
        <f t="shared" si="2"/>
        <v>0</v>
      </c>
      <c r="AE15" s="158">
        <f t="shared" si="2"/>
        <v>0</v>
      </c>
      <c r="AF15" s="124"/>
    </row>
    <row r="16" spans="2:32" ht="15.75" thickBot="1" x14ac:dyDescent="0.3">
      <c r="B16" s="159">
        <f t="shared" si="4"/>
        <v>9</v>
      </c>
      <c r="C16" s="160" t="s">
        <v>1133</v>
      </c>
      <c r="D16" s="161" t="s">
        <v>1134</v>
      </c>
      <c r="E16" s="162" t="s">
        <v>341</v>
      </c>
      <c r="F16" s="163">
        <v>3</v>
      </c>
      <c r="G16" s="171"/>
      <c r="H16" s="172"/>
      <c r="I16" s="172"/>
      <c r="J16" s="172"/>
      <c r="K16" s="173"/>
      <c r="L16" s="123"/>
      <c r="M16" s="167"/>
      <c r="N16" s="168" t="s">
        <v>1118</v>
      </c>
      <c r="O16" s="157"/>
      <c r="P16" s="144">
        <f t="shared" si="0"/>
        <v>0</v>
      </c>
      <c r="Q16" s="144" t="str">
        <f t="shared" si="3"/>
        <v>All inputs should be positive,  or if not relevant,  put zero</v>
      </c>
      <c r="S16" s="124"/>
      <c r="T16" s="158">
        <f>IF('[1]Validation flags'!$B$3="Thames Water", IF( ISNUMBER(G16), 0, 1 ),0)</f>
        <v>0</v>
      </c>
      <c r="U16" s="158">
        <f>IF('[1]Validation flags'!$B$3="Thames Water", IF( ISNUMBER(H16), 0, 1 ),0)</f>
        <v>0</v>
      </c>
      <c r="V16" s="158">
        <f>IF('[1]Validation flags'!$B$3="Thames Water", IF( ISNUMBER(I16), 0, 1 ),0)</f>
        <v>0</v>
      </c>
      <c r="W16" s="158">
        <f>IF('[1]Validation flags'!$B$3="Thames Water", IF( ISNUMBER(J16), 0, 1 ),0)</f>
        <v>0</v>
      </c>
      <c r="X16" s="158">
        <f>IF('[1]Validation flags'!$B$3="Thames Water", IF( ISNUMBER(K16), 0, 1 ),0)</f>
        <v>0</v>
      </c>
      <c r="Y16" s="124"/>
      <c r="Z16" s="124"/>
      <c r="AA16" s="158">
        <f t="shared" si="2"/>
        <v>1</v>
      </c>
      <c r="AB16" s="158">
        <f t="shared" si="2"/>
        <v>1</v>
      </c>
      <c r="AC16" s="158">
        <f t="shared" si="2"/>
        <v>1</v>
      </c>
      <c r="AD16" s="158">
        <f t="shared" si="2"/>
        <v>1</v>
      </c>
      <c r="AE16" s="158">
        <f t="shared" si="2"/>
        <v>1</v>
      </c>
      <c r="AF16" s="124"/>
    </row>
    <row r="17" spans="2:32" ht="15" x14ac:dyDescent="0.25">
      <c r="B17" s="159">
        <f t="shared" si="4"/>
        <v>10</v>
      </c>
      <c r="C17" s="160" t="s">
        <v>1135</v>
      </c>
      <c r="D17" s="161" t="s">
        <v>1136</v>
      </c>
      <c r="E17" s="162" t="s">
        <v>341</v>
      </c>
      <c r="F17" s="163">
        <v>3</v>
      </c>
      <c r="G17" s="152">
        <v>1.0740000000000001</v>
      </c>
      <c r="H17" s="152">
        <v>1.0569999999999999</v>
      </c>
      <c r="I17" s="152">
        <v>1.04</v>
      </c>
      <c r="J17" s="152">
        <v>1.024</v>
      </c>
      <c r="K17" s="152">
        <v>1.0069999999999999</v>
      </c>
      <c r="L17" s="123"/>
      <c r="M17" s="167"/>
      <c r="N17" s="168" t="s">
        <v>1118</v>
      </c>
      <c r="O17" s="157"/>
      <c r="P17" s="144">
        <f t="shared" si="0"/>
        <v>0</v>
      </c>
      <c r="Q17" s="144">
        <f t="shared" si="3"/>
        <v>0</v>
      </c>
      <c r="S17" s="124"/>
      <c r="T17" s="158">
        <f t="shared" si="1"/>
        <v>0</v>
      </c>
      <c r="U17" s="158">
        <f t="shared" si="1"/>
        <v>0</v>
      </c>
      <c r="V17" s="158">
        <f t="shared" si="1"/>
        <v>0</v>
      </c>
      <c r="W17" s="158">
        <f t="shared" si="1"/>
        <v>0</v>
      </c>
      <c r="X17" s="158">
        <f t="shared" si="1"/>
        <v>0</v>
      </c>
      <c r="Y17" s="124"/>
      <c r="Z17" s="124"/>
      <c r="AA17" s="158">
        <f t="shared" si="2"/>
        <v>0</v>
      </c>
      <c r="AB17" s="158">
        <f t="shared" si="2"/>
        <v>0</v>
      </c>
      <c r="AC17" s="158">
        <f t="shared" si="2"/>
        <v>0</v>
      </c>
      <c r="AD17" s="158">
        <f t="shared" si="2"/>
        <v>0</v>
      </c>
      <c r="AE17" s="158">
        <f t="shared" si="2"/>
        <v>0</v>
      </c>
      <c r="AF17" s="124"/>
    </row>
    <row r="18" spans="2:32" ht="15.75" thickBot="1" x14ac:dyDescent="0.3">
      <c r="B18" s="174">
        <f t="shared" si="4"/>
        <v>11</v>
      </c>
      <c r="C18" s="175" t="s">
        <v>1137</v>
      </c>
      <c r="D18" s="176" t="s">
        <v>1138</v>
      </c>
      <c r="E18" s="177" t="s">
        <v>341</v>
      </c>
      <c r="F18" s="178">
        <v>3</v>
      </c>
      <c r="G18" s="179">
        <v>0</v>
      </c>
      <c r="H18" s="180">
        <v>0</v>
      </c>
      <c r="I18" s="180">
        <v>0</v>
      </c>
      <c r="J18" s="180">
        <v>0</v>
      </c>
      <c r="K18" s="181">
        <v>0</v>
      </c>
      <c r="L18" s="123"/>
      <c r="M18" s="182"/>
      <c r="N18" s="183" t="s">
        <v>1118</v>
      </c>
      <c r="O18" s="157"/>
      <c r="P18" s="144">
        <f t="shared" si="0"/>
        <v>0</v>
      </c>
      <c r="Q18" s="144">
        <f t="shared" si="3"/>
        <v>0</v>
      </c>
      <c r="S18" s="124"/>
      <c r="T18" s="158">
        <f t="shared" si="1"/>
        <v>0</v>
      </c>
      <c r="U18" s="158">
        <f t="shared" si="1"/>
        <v>0</v>
      </c>
      <c r="V18" s="158">
        <f t="shared" si="1"/>
        <v>0</v>
      </c>
      <c r="W18" s="158">
        <f t="shared" si="1"/>
        <v>0</v>
      </c>
      <c r="X18" s="158">
        <f t="shared" si="1"/>
        <v>0</v>
      </c>
      <c r="Y18" s="124"/>
      <c r="Z18" s="124"/>
      <c r="AA18" s="158">
        <f t="shared" si="2"/>
        <v>0</v>
      </c>
      <c r="AB18" s="158">
        <f t="shared" si="2"/>
        <v>0</v>
      </c>
      <c r="AC18" s="158">
        <f t="shared" si="2"/>
        <v>0</v>
      </c>
      <c r="AD18" s="158">
        <f t="shared" si="2"/>
        <v>0</v>
      </c>
      <c r="AE18" s="158">
        <f t="shared" si="2"/>
        <v>0</v>
      </c>
      <c r="AF18" s="124"/>
    </row>
    <row r="19" spans="2:32" ht="15.75" thickBot="1" x14ac:dyDescent="0.3">
      <c r="B19" s="123"/>
      <c r="C19" s="123"/>
      <c r="D19" s="123"/>
      <c r="E19" s="123"/>
      <c r="F19" s="123"/>
      <c r="G19" s="123"/>
      <c r="H19" s="123"/>
      <c r="I19" s="123"/>
      <c r="J19" s="123"/>
      <c r="K19" s="123"/>
      <c r="L19" s="123"/>
      <c r="M19" s="184"/>
      <c r="N19" s="185"/>
      <c r="O19" s="157"/>
      <c r="P19" s="144"/>
      <c r="Q19" s="145"/>
      <c r="S19" s="124"/>
      <c r="T19" s="141"/>
      <c r="U19" s="141"/>
      <c r="V19" s="141"/>
      <c r="W19" s="141"/>
      <c r="X19" s="141"/>
      <c r="Y19" s="124"/>
      <c r="Z19" s="124"/>
      <c r="AA19" s="141"/>
      <c r="AB19" s="141"/>
      <c r="AC19" s="141"/>
      <c r="AD19" s="141"/>
      <c r="AE19" s="141"/>
      <c r="AF19" s="124"/>
    </row>
    <row r="20" spans="2:32" ht="15.75" thickBot="1" x14ac:dyDescent="0.3">
      <c r="B20" s="131" t="s">
        <v>1139</v>
      </c>
      <c r="C20" s="146" t="s">
        <v>1140</v>
      </c>
      <c r="D20" s="123"/>
      <c r="E20" s="123"/>
      <c r="F20" s="123"/>
      <c r="G20" s="123"/>
      <c r="H20" s="123"/>
      <c r="I20" s="123"/>
      <c r="J20" s="123"/>
      <c r="K20" s="123"/>
      <c r="L20" s="123"/>
      <c r="M20" s="123"/>
      <c r="N20" s="186"/>
      <c r="O20" s="157"/>
      <c r="P20" s="144"/>
      <c r="Q20" s="145"/>
      <c r="S20" s="124"/>
      <c r="T20" s="141"/>
      <c r="U20" s="141"/>
      <c r="V20" s="141"/>
      <c r="W20" s="141"/>
      <c r="X20" s="141"/>
      <c r="Y20" s="124"/>
      <c r="Z20" s="124"/>
      <c r="AA20" s="187" t="s">
        <v>1141</v>
      </c>
      <c r="AB20" s="141"/>
      <c r="AC20" s="141"/>
      <c r="AD20" s="141"/>
      <c r="AE20" s="141"/>
      <c r="AF20" s="124"/>
    </row>
    <row r="21" spans="2:32" ht="15" x14ac:dyDescent="0.25">
      <c r="B21" s="147">
        <v>12</v>
      </c>
      <c r="C21" s="148" t="s">
        <v>1142</v>
      </c>
      <c r="D21" s="149" t="s">
        <v>1143</v>
      </c>
      <c r="E21" s="150" t="s">
        <v>341</v>
      </c>
      <c r="F21" s="151">
        <v>3</v>
      </c>
      <c r="G21" s="152">
        <v>-5.86</v>
      </c>
      <c r="H21" s="153">
        <v>0</v>
      </c>
      <c r="I21" s="153">
        <v>0</v>
      </c>
      <c r="J21" s="153">
        <v>0</v>
      </c>
      <c r="K21" s="154">
        <v>0</v>
      </c>
      <c r="L21" s="123"/>
      <c r="M21" s="155"/>
      <c r="N21" s="156" t="s">
        <v>1144</v>
      </c>
      <c r="O21" s="157"/>
      <c r="P21" s="144">
        <f t="shared" ref="P21:P31" si="5" xml:space="preserve"> IF( SUM( T21:X21 ) = 0, 0, $T$5 )</f>
        <v>0</v>
      </c>
      <c r="Q21" s="144">
        <f xml:space="preserve"> IF( SUM( AA21:AE21 ) = 0, 0, $AA$20 )</f>
        <v>0</v>
      </c>
      <c r="S21" s="124"/>
      <c r="T21" s="158">
        <f t="shared" ref="T21:X31" si="6" xml:space="preserve"> IF( ISNUMBER(G21), 0, 1 )</f>
        <v>0</v>
      </c>
      <c r="U21" s="158">
        <f t="shared" si="6"/>
        <v>0</v>
      </c>
      <c r="V21" s="158">
        <f t="shared" si="6"/>
        <v>0</v>
      </c>
      <c r="W21" s="158">
        <f t="shared" si="6"/>
        <v>0</v>
      </c>
      <c r="X21" s="158">
        <f t="shared" si="6"/>
        <v>0</v>
      </c>
      <c r="Y21" s="124"/>
      <c r="Z21" s="124"/>
      <c r="AA21" s="158">
        <f t="shared" ref="AA21:AE31" si="7">IF( AND( ISNUMBER( G21), G21&lt;=0), 0, 1)</f>
        <v>0</v>
      </c>
      <c r="AB21" s="158">
        <f t="shared" si="7"/>
        <v>0</v>
      </c>
      <c r="AC21" s="158">
        <f t="shared" si="7"/>
        <v>0</v>
      </c>
      <c r="AD21" s="158">
        <f t="shared" si="7"/>
        <v>0</v>
      </c>
      <c r="AE21" s="158">
        <f t="shared" si="7"/>
        <v>0</v>
      </c>
      <c r="AF21" s="124"/>
    </row>
    <row r="22" spans="2:32" ht="15" x14ac:dyDescent="0.25">
      <c r="B22" s="159">
        <f>B21+1</f>
        <v>13</v>
      </c>
      <c r="C22" s="160" t="s">
        <v>1145</v>
      </c>
      <c r="D22" s="161" t="s">
        <v>1146</v>
      </c>
      <c r="E22" s="162" t="s">
        <v>341</v>
      </c>
      <c r="F22" s="163">
        <v>3</v>
      </c>
      <c r="G22" s="164">
        <v>0</v>
      </c>
      <c r="H22" s="165">
        <v>0</v>
      </c>
      <c r="I22" s="165">
        <v>0</v>
      </c>
      <c r="J22" s="165">
        <v>0</v>
      </c>
      <c r="K22" s="166">
        <v>0</v>
      </c>
      <c r="L22" s="123"/>
      <c r="M22" s="167"/>
      <c r="N22" s="168" t="s">
        <v>1144</v>
      </c>
      <c r="O22" s="157"/>
      <c r="P22" s="144">
        <f t="shared" si="5"/>
        <v>0</v>
      </c>
      <c r="Q22" s="144">
        <f t="shared" ref="Q22:Q31" si="8" xml:space="preserve"> IF( SUM( AA22:AE22 ) = 0, 0, $AA$20 )</f>
        <v>0</v>
      </c>
      <c r="S22" s="124"/>
      <c r="T22" s="158">
        <f t="shared" si="6"/>
        <v>0</v>
      </c>
      <c r="U22" s="158">
        <f t="shared" si="6"/>
        <v>0</v>
      </c>
      <c r="V22" s="158">
        <f t="shared" si="6"/>
        <v>0</v>
      </c>
      <c r="W22" s="158">
        <f t="shared" si="6"/>
        <v>0</v>
      </c>
      <c r="X22" s="158">
        <f t="shared" si="6"/>
        <v>0</v>
      </c>
      <c r="Y22" s="124"/>
      <c r="Z22" s="124"/>
      <c r="AA22" s="158">
        <f t="shared" si="7"/>
        <v>0</v>
      </c>
      <c r="AB22" s="158">
        <f t="shared" si="7"/>
        <v>0</v>
      </c>
      <c r="AC22" s="158">
        <f t="shared" si="7"/>
        <v>0</v>
      </c>
      <c r="AD22" s="158">
        <f t="shared" si="7"/>
        <v>0</v>
      </c>
      <c r="AE22" s="158">
        <f t="shared" si="7"/>
        <v>0</v>
      </c>
      <c r="AF22" s="124"/>
    </row>
    <row r="23" spans="2:32" ht="15.75" thickBot="1" x14ac:dyDescent="0.3">
      <c r="B23" s="159">
        <f t="shared" ref="B23:B31" si="9">B22+1</f>
        <v>14</v>
      </c>
      <c r="C23" s="160" t="s">
        <v>1147</v>
      </c>
      <c r="D23" s="161" t="s">
        <v>1148</v>
      </c>
      <c r="E23" s="162" t="s">
        <v>341</v>
      </c>
      <c r="F23" s="163">
        <v>3</v>
      </c>
      <c r="G23" s="164">
        <v>0</v>
      </c>
      <c r="H23" s="165">
        <v>0</v>
      </c>
      <c r="I23" s="165">
        <v>0</v>
      </c>
      <c r="J23" s="165">
        <v>0</v>
      </c>
      <c r="K23" s="166">
        <v>0</v>
      </c>
      <c r="L23" s="123"/>
      <c r="M23" s="167"/>
      <c r="N23" s="168" t="s">
        <v>1144</v>
      </c>
      <c r="O23" s="157"/>
      <c r="P23" s="144">
        <f t="shared" si="5"/>
        <v>0</v>
      </c>
      <c r="Q23" s="144">
        <f t="shared" si="8"/>
        <v>0</v>
      </c>
      <c r="S23" s="124"/>
      <c r="T23" s="158">
        <f t="shared" si="6"/>
        <v>0</v>
      </c>
      <c r="U23" s="158">
        <f t="shared" si="6"/>
        <v>0</v>
      </c>
      <c r="V23" s="158">
        <f t="shared" si="6"/>
        <v>0</v>
      </c>
      <c r="W23" s="158">
        <f t="shared" si="6"/>
        <v>0</v>
      </c>
      <c r="X23" s="158">
        <f t="shared" si="6"/>
        <v>0</v>
      </c>
      <c r="Y23" s="124"/>
      <c r="Z23" s="124"/>
      <c r="AA23" s="158">
        <f t="shared" si="7"/>
        <v>0</v>
      </c>
      <c r="AB23" s="158">
        <f t="shared" si="7"/>
        <v>0</v>
      </c>
      <c r="AC23" s="158">
        <f t="shared" si="7"/>
        <v>0</v>
      </c>
      <c r="AD23" s="158">
        <f t="shared" si="7"/>
        <v>0</v>
      </c>
      <c r="AE23" s="158">
        <f t="shared" si="7"/>
        <v>0</v>
      </c>
      <c r="AF23" s="124"/>
    </row>
    <row r="24" spans="2:32" ht="15" x14ac:dyDescent="0.25">
      <c r="B24" s="159">
        <f t="shared" si="9"/>
        <v>15</v>
      </c>
      <c r="C24" s="160" t="s">
        <v>1149</v>
      </c>
      <c r="D24" s="161" t="s">
        <v>1150</v>
      </c>
      <c r="E24" s="162" t="s">
        <v>341</v>
      </c>
      <c r="F24" s="163">
        <v>3</v>
      </c>
      <c r="G24" s="152">
        <v>-1.4330000000000001</v>
      </c>
      <c r="H24" s="165">
        <v>0</v>
      </c>
      <c r="I24" s="165">
        <v>0</v>
      </c>
      <c r="J24" s="165">
        <v>0</v>
      </c>
      <c r="K24" s="166">
        <v>0</v>
      </c>
      <c r="L24" s="123"/>
      <c r="M24" s="167"/>
      <c r="N24" s="168" t="s">
        <v>1144</v>
      </c>
      <c r="O24" s="157"/>
      <c r="P24" s="144">
        <f t="shared" si="5"/>
        <v>0</v>
      </c>
      <c r="Q24" s="144">
        <f t="shared" si="8"/>
        <v>0</v>
      </c>
      <c r="S24" s="124"/>
      <c r="T24" s="158">
        <f t="shared" si="6"/>
        <v>0</v>
      </c>
      <c r="U24" s="158">
        <f t="shared" si="6"/>
        <v>0</v>
      </c>
      <c r="V24" s="158">
        <f t="shared" si="6"/>
        <v>0</v>
      </c>
      <c r="W24" s="158">
        <f t="shared" si="6"/>
        <v>0</v>
      </c>
      <c r="X24" s="158">
        <f t="shared" si="6"/>
        <v>0</v>
      </c>
      <c r="Y24" s="188"/>
      <c r="Z24" s="124"/>
      <c r="AA24" s="158">
        <f t="shared" si="7"/>
        <v>0</v>
      </c>
      <c r="AB24" s="158">
        <f t="shared" si="7"/>
        <v>0</v>
      </c>
      <c r="AC24" s="158">
        <f t="shared" si="7"/>
        <v>0</v>
      </c>
      <c r="AD24" s="158">
        <f t="shared" si="7"/>
        <v>0</v>
      </c>
      <c r="AE24" s="158">
        <f t="shared" si="7"/>
        <v>0</v>
      </c>
      <c r="AF24" s="188"/>
    </row>
    <row r="25" spans="2:32" ht="15" x14ac:dyDescent="0.25">
      <c r="B25" s="159">
        <f t="shared" si="9"/>
        <v>16</v>
      </c>
      <c r="C25" s="160" t="s">
        <v>1151</v>
      </c>
      <c r="D25" s="161" t="s">
        <v>1152</v>
      </c>
      <c r="E25" s="162" t="s">
        <v>341</v>
      </c>
      <c r="F25" s="163">
        <v>3</v>
      </c>
      <c r="G25" s="164">
        <v>0</v>
      </c>
      <c r="H25" s="165">
        <v>0</v>
      </c>
      <c r="I25" s="165">
        <v>0</v>
      </c>
      <c r="J25" s="165">
        <v>0</v>
      </c>
      <c r="K25" s="166">
        <v>0</v>
      </c>
      <c r="L25" s="123"/>
      <c r="M25" s="167"/>
      <c r="N25" s="168" t="s">
        <v>1144</v>
      </c>
      <c r="O25" s="157"/>
      <c r="P25" s="144">
        <f t="shared" si="5"/>
        <v>0</v>
      </c>
      <c r="Q25" s="144">
        <f t="shared" si="8"/>
        <v>0</v>
      </c>
      <c r="S25" s="124"/>
      <c r="T25" s="158">
        <f t="shared" si="6"/>
        <v>0</v>
      </c>
      <c r="U25" s="158">
        <f t="shared" si="6"/>
        <v>0</v>
      </c>
      <c r="V25" s="158">
        <f t="shared" si="6"/>
        <v>0</v>
      </c>
      <c r="W25" s="158">
        <f t="shared" si="6"/>
        <v>0</v>
      </c>
      <c r="X25" s="158">
        <f t="shared" si="6"/>
        <v>0</v>
      </c>
      <c r="Y25" s="188"/>
      <c r="Z25" s="124"/>
      <c r="AA25" s="158">
        <f t="shared" si="7"/>
        <v>0</v>
      </c>
      <c r="AB25" s="158">
        <f t="shared" si="7"/>
        <v>0</v>
      </c>
      <c r="AC25" s="158">
        <f t="shared" si="7"/>
        <v>0</v>
      </c>
      <c r="AD25" s="158">
        <f t="shared" si="7"/>
        <v>0</v>
      </c>
      <c r="AE25" s="158">
        <f t="shared" si="7"/>
        <v>0</v>
      </c>
      <c r="AF25" s="188"/>
    </row>
    <row r="26" spans="2:32" ht="15.75" thickBot="1" x14ac:dyDescent="0.3">
      <c r="B26" s="159">
        <f t="shared" si="9"/>
        <v>17</v>
      </c>
      <c r="C26" s="160" t="s">
        <v>1153</v>
      </c>
      <c r="D26" s="161" t="s">
        <v>1154</v>
      </c>
      <c r="E26" s="162" t="s">
        <v>341</v>
      </c>
      <c r="F26" s="163">
        <v>3</v>
      </c>
      <c r="G26" s="164">
        <v>-1.4179999999999999</v>
      </c>
      <c r="H26" s="165">
        <v>-1.464</v>
      </c>
      <c r="I26" s="165">
        <v>-1.5129999999999999</v>
      </c>
      <c r="J26" s="165">
        <v>-1.5629999999999999</v>
      </c>
      <c r="K26" s="166">
        <v>-1.6140000000000001</v>
      </c>
      <c r="L26" s="123"/>
      <c r="M26" s="167"/>
      <c r="N26" s="168" t="s">
        <v>1144</v>
      </c>
      <c r="O26" s="157"/>
      <c r="P26" s="144">
        <f t="shared" si="5"/>
        <v>0</v>
      </c>
      <c r="Q26" s="144">
        <f t="shared" si="8"/>
        <v>0</v>
      </c>
      <c r="S26" s="124"/>
      <c r="T26" s="158">
        <f t="shared" si="6"/>
        <v>0</v>
      </c>
      <c r="U26" s="158">
        <f t="shared" si="6"/>
        <v>0</v>
      </c>
      <c r="V26" s="158">
        <f t="shared" si="6"/>
        <v>0</v>
      </c>
      <c r="W26" s="158">
        <f t="shared" si="6"/>
        <v>0</v>
      </c>
      <c r="X26" s="158">
        <f t="shared" si="6"/>
        <v>0</v>
      </c>
      <c r="Y26" s="188"/>
      <c r="Z26" s="124"/>
      <c r="AA26" s="158">
        <f t="shared" si="7"/>
        <v>0</v>
      </c>
      <c r="AB26" s="158">
        <f t="shared" si="7"/>
        <v>0</v>
      </c>
      <c r="AC26" s="158">
        <f t="shared" si="7"/>
        <v>0</v>
      </c>
      <c r="AD26" s="158">
        <f t="shared" si="7"/>
        <v>0</v>
      </c>
      <c r="AE26" s="158">
        <f t="shared" si="7"/>
        <v>0</v>
      </c>
      <c r="AF26" s="188"/>
    </row>
    <row r="27" spans="2:32" ht="15.75" thickBot="1" x14ac:dyDescent="0.3">
      <c r="B27" s="159">
        <f t="shared" si="9"/>
        <v>18</v>
      </c>
      <c r="C27" s="160" t="s">
        <v>1155</v>
      </c>
      <c r="D27" s="161" t="s">
        <v>1156</v>
      </c>
      <c r="E27" s="162" t="s">
        <v>341</v>
      </c>
      <c r="F27" s="163">
        <v>3</v>
      </c>
      <c r="G27" s="152">
        <v>-4.0289999999999999</v>
      </c>
      <c r="H27" s="169">
        <v>0</v>
      </c>
      <c r="I27" s="169">
        <v>0</v>
      </c>
      <c r="J27" s="169">
        <v>0</v>
      </c>
      <c r="K27" s="170">
        <v>0</v>
      </c>
      <c r="L27" s="123"/>
      <c r="M27" s="167"/>
      <c r="N27" s="168" t="s">
        <v>1144</v>
      </c>
      <c r="O27" s="157"/>
      <c r="P27" s="144">
        <f t="shared" si="5"/>
        <v>0</v>
      </c>
      <c r="Q27" s="144">
        <f t="shared" si="8"/>
        <v>0</v>
      </c>
      <c r="S27" s="124"/>
      <c r="T27" s="158">
        <f>IF('[1]Validation flags'!$H$3=1,0, IF( ISNUMBER(G27), 0, 1 ))</f>
        <v>0</v>
      </c>
      <c r="U27" s="158">
        <f>IF('[1]Validation flags'!$H$3=1,0, IF( ISNUMBER(H27), 0, 1 ))</f>
        <v>0</v>
      </c>
      <c r="V27" s="158">
        <f>IF('[1]Validation flags'!$H$3=1,0, IF( ISNUMBER(I27), 0, 1 ))</f>
        <v>0</v>
      </c>
      <c r="W27" s="158">
        <f>IF('[1]Validation flags'!$H$3=1,0, IF( ISNUMBER(J27), 0, 1 ))</f>
        <v>0</v>
      </c>
      <c r="X27" s="158">
        <f>IF('[1]Validation flags'!$H$3=1,0, IF( ISNUMBER(K27), 0, 1 ))</f>
        <v>0</v>
      </c>
      <c r="Y27" s="124"/>
      <c r="Z27" s="124"/>
      <c r="AA27" s="158">
        <f t="shared" si="7"/>
        <v>0</v>
      </c>
      <c r="AB27" s="158">
        <f t="shared" si="7"/>
        <v>0</v>
      </c>
      <c r="AC27" s="158">
        <f t="shared" si="7"/>
        <v>0</v>
      </c>
      <c r="AD27" s="158">
        <f t="shared" si="7"/>
        <v>0</v>
      </c>
      <c r="AE27" s="158">
        <f t="shared" si="7"/>
        <v>0</v>
      </c>
      <c r="AF27" s="124"/>
    </row>
    <row r="28" spans="2:32" ht="15" x14ac:dyDescent="0.25">
      <c r="B28" s="159">
        <f t="shared" si="9"/>
        <v>19</v>
      </c>
      <c r="C28" s="160" t="s">
        <v>1157</v>
      </c>
      <c r="D28" s="161" t="s">
        <v>1158</v>
      </c>
      <c r="E28" s="162" t="s">
        <v>341</v>
      </c>
      <c r="F28" s="163">
        <v>3</v>
      </c>
      <c r="G28" s="152">
        <v>-0.53900000000000003</v>
      </c>
      <c r="H28" s="169">
        <v>0</v>
      </c>
      <c r="I28" s="169">
        <v>0</v>
      </c>
      <c r="J28" s="169">
        <v>0</v>
      </c>
      <c r="K28" s="170">
        <v>0</v>
      </c>
      <c r="L28" s="123"/>
      <c r="M28" s="167"/>
      <c r="N28" s="168" t="s">
        <v>1144</v>
      </c>
      <c r="O28" s="157"/>
      <c r="P28" s="144">
        <f t="shared" si="5"/>
        <v>0</v>
      </c>
      <c r="Q28" s="144">
        <f t="shared" si="8"/>
        <v>0</v>
      </c>
      <c r="S28" s="124"/>
      <c r="T28" s="158">
        <f>IF('[1]Validation flags'!$H$3=1,0, IF( ISNUMBER(G28), 0, 1 ))</f>
        <v>0</v>
      </c>
      <c r="U28" s="158">
        <f>IF('[1]Validation flags'!$H$3=1,0, IF( ISNUMBER(H28), 0, 1 ))</f>
        <v>0</v>
      </c>
      <c r="V28" s="158">
        <f>IF('[1]Validation flags'!$H$3=1,0, IF( ISNUMBER(I28), 0, 1 ))</f>
        <v>0</v>
      </c>
      <c r="W28" s="158">
        <f>IF('[1]Validation flags'!$H$3=1,0, IF( ISNUMBER(J28), 0, 1 ))</f>
        <v>0</v>
      </c>
      <c r="X28" s="158">
        <f>IF('[1]Validation flags'!$H$3=1,0, IF( ISNUMBER(K28), 0, 1 ))</f>
        <v>0</v>
      </c>
      <c r="Y28" s="124"/>
      <c r="Z28" s="124"/>
      <c r="AA28" s="158">
        <f t="shared" si="7"/>
        <v>0</v>
      </c>
      <c r="AB28" s="158">
        <f t="shared" si="7"/>
        <v>0</v>
      </c>
      <c r="AC28" s="158">
        <f t="shared" si="7"/>
        <v>0</v>
      </c>
      <c r="AD28" s="158">
        <f t="shared" si="7"/>
        <v>0</v>
      </c>
      <c r="AE28" s="158">
        <f t="shared" si="7"/>
        <v>0</v>
      </c>
      <c r="AF28" s="124"/>
    </row>
    <row r="29" spans="2:32" ht="15.75" thickBot="1" x14ac:dyDescent="0.3">
      <c r="B29" s="159">
        <f t="shared" si="9"/>
        <v>20</v>
      </c>
      <c r="C29" s="160" t="s">
        <v>1159</v>
      </c>
      <c r="D29" s="161" t="s">
        <v>1160</v>
      </c>
      <c r="E29" s="162" t="s">
        <v>341</v>
      </c>
      <c r="F29" s="163">
        <v>3</v>
      </c>
      <c r="G29" s="171"/>
      <c r="H29" s="172"/>
      <c r="I29" s="172"/>
      <c r="J29" s="172"/>
      <c r="K29" s="173"/>
      <c r="L29" s="123"/>
      <c r="M29" s="167"/>
      <c r="N29" s="168" t="s">
        <v>1144</v>
      </c>
      <c r="O29" s="157"/>
      <c r="P29" s="144">
        <f t="shared" si="5"/>
        <v>0</v>
      </c>
      <c r="Q29" s="144" t="str">
        <f t="shared" si="8"/>
        <v>All inputs should be negative,  or if not relevant,  put zero</v>
      </c>
      <c r="S29" s="124"/>
      <c r="T29" s="158">
        <f>IF('[1]Validation flags'!$B$3="Thames Water", IF( ISNUMBER(G29), 0, 1 ),0)</f>
        <v>0</v>
      </c>
      <c r="U29" s="158">
        <f>IF('[1]Validation flags'!$B$3="Thames Water", IF( ISNUMBER(H29), 0, 1 ),0)</f>
        <v>0</v>
      </c>
      <c r="V29" s="158">
        <f>IF('[1]Validation flags'!$B$3="Thames Water", IF( ISNUMBER(I29), 0, 1 ),0)</f>
        <v>0</v>
      </c>
      <c r="W29" s="158">
        <f>IF('[1]Validation flags'!$B$3="Thames Water", IF( ISNUMBER(J29), 0, 1 ),0)</f>
        <v>0</v>
      </c>
      <c r="X29" s="158">
        <f>IF('[1]Validation flags'!$B$3="Thames Water", IF( ISNUMBER(K29), 0, 1 ),0)</f>
        <v>0</v>
      </c>
      <c r="Y29" s="124"/>
      <c r="Z29" s="124"/>
      <c r="AA29" s="158">
        <f t="shared" si="7"/>
        <v>1</v>
      </c>
      <c r="AB29" s="158">
        <f t="shared" si="7"/>
        <v>1</v>
      </c>
      <c r="AC29" s="158">
        <f t="shared" si="7"/>
        <v>1</v>
      </c>
      <c r="AD29" s="158">
        <f t="shared" si="7"/>
        <v>1</v>
      </c>
      <c r="AE29" s="158">
        <f t="shared" si="7"/>
        <v>1</v>
      </c>
      <c r="AF29" s="124"/>
    </row>
    <row r="30" spans="2:32" ht="15" x14ac:dyDescent="0.25">
      <c r="B30" s="159">
        <f t="shared" si="9"/>
        <v>21</v>
      </c>
      <c r="C30" s="160" t="s">
        <v>1161</v>
      </c>
      <c r="D30" s="161" t="s">
        <v>1162</v>
      </c>
      <c r="E30" s="162" t="s">
        <v>341</v>
      </c>
      <c r="F30" s="163">
        <v>3</v>
      </c>
      <c r="G30" s="152">
        <v>-1.0740000000000001</v>
      </c>
      <c r="H30" s="152">
        <v>-1.0569999999999999</v>
      </c>
      <c r="I30" s="152">
        <v>-1.04</v>
      </c>
      <c r="J30" s="152">
        <v>-1.024</v>
      </c>
      <c r="K30" s="152">
        <v>-1.0069999999999999</v>
      </c>
      <c r="L30" s="123"/>
      <c r="M30" s="167"/>
      <c r="N30" s="168" t="s">
        <v>1144</v>
      </c>
      <c r="O30" s="157"/>
      <c r="P30" s="144">
        <f t="shared" si="5"/>
        <v>0</v>
      </c>
      <c r="Q30" s="144">
        <f t="shared" si="8"/>
        <v>0</v>
      </c>
      <c r="S30" s="124"/>
      <c r="T30" s="158">
        <f t="shared" si="6"/>
        <v>0</v>
      </c>
      <c r="U30" s="158">
        <f t="shared" si="6"/>
        <v>0</v>
      </c>
      <c r="V30" s="158">
        <f t="shared" si="6"/>
        <v>0</v>
      </c>
      <c r="W30" s="158">
        <f t="shared" si="6"/>
        <v>0</v>
      </c>
      <c r="X30" s="158">
        <f t="shared" si="6"/>
        <v>0</v>
      </c>
      <c r="Y30" s="124"/>
      <c r="Z30" s="124"/>
      <c r="AA30" s="158">
        <f t="shared" si="7"/>
        <v>0</v>
      </c>
      <c r="AB30" s="158">
        <f t="shared" si="7"/>
        <v>0</v>
      </c>
      <c r="AC30" s="158">
        <f t="shared" si="7"/>
        <v>0</v>
      </c>
      <c r="AD30" s="158">
        <f t="shared" si="7"/>
        <v>0</v>
      </c>
      <c r="AE30" s="158">
        <f t="shared" si="7"/>
        <v>0</v>
      </c>
      <c r="AF30" s="124"/>
    </row>
    <row r="31" spans="2:32" ht="15.75" thickBot="1" x14ac:dyDescent="0.3">
      <c r="B31" s="174">
        <f t="shared" si="9"/>
        <v>22</v>
      </c>
      <c r="C31" s="175" t="s">
        <v>1163</v>
      </c>
      <c r="D31" s="176" t="s">
        <v>1164</v>
      </c>
      <c r="E31" s="177" t="s">
        <v>341</v>
      </c>
      <c r="F31" s="178">
        <v>3</v>
      </c>
      <c r="G31" s="179">
        <v>0</v>
      </c>
      <c r="H31" s="180">
        <v>0</v>
      </c>
      <c r="I31" s="180">
        <v>0</v>
      </c>
      <c r="J31" s="180">
        <v>0</v>
      </c>
      <c r="K31" s="181">
        <v>0</v>
      </c>
      <c r="L31" s="123"/>
      <c r="M31" s="182"/>
      <c r="N31" s="183" t="s">
        <v>1144</v>
      </c>
      <c r="O31" s="157"/>
      <c r="P31" s="144">
        <f t="shared" si="5"/>
        <v>0</v>
      </c>
      <c r="Q31" s="144">
        <f t="shared" si="8"/>
        <v>0</v>
      </c>
      <c r="S31" s="124"/>
      <c r="T31" s="158">
        <f t="shared" si="6"/>
        <v>0</v>
      </c>
      <c r="U31" s="158">
        <f t="shared" si="6"/>
        <v>0</v>
      </c>
      <c r="V31" s="158">
        <f t="shared" si="6"/>
        <v>0</v>
      </c>
      <c r="W31" s="158">
        <f t="shared" si="6"/>
        <v>0</v>
      </c>
      <c r="X31" s="158">
        <f t="shared" si="6"/>
        <v>0</v>
      </c>
      <c r="Y31" s="188"/>
      <c r="Z31" s="124"/>
      <c r="AA31" s="158">
        <f t="shared" si="7"/>
        <v>0</v>
      </c>
      <c r="AB31" s="158">
        <f t="shared" si="7"/>
        <v>0</v>
      </c>
      <c r="AC31" s="158">
        <f t="shared" si="7"/>
        <v>0</v>
      </c>
      <c r="AD31" s="158">
        <f t="shared" si="7"/>
        <v>0</v>
      </c>
      <c r="AE31" s="158">
        <f t="shared" si="7"/>
        <v>0</v>
      </c>
      <c r="AF31" s="188"/>
    </row>
    <row r="32" spans="2:32" ht="15.75" thickBot="1" x14ac:dyDescent="0.3">
      <c r="B32" s="123"/>
      <c r="C32" s="123"/>
      <c r="D32" s="123"/>
      <c r="E32" s="123"/>
      <c r="F32" s="123"/>
      <c r="G32" s="123"/>
      <c r="H32" s="123"/>
      <c r="I32" s="123"/>
      <c r="J32" s="123"/>
      <c r="K32" s="123"/>
      <c r="L32" s="123"/>
      <c r="M32" s="184"/>
      <c r="N32" s="184"/>
      <c r="O32" s="157"/>
      <c r="P32" s="144"/>
      <c r="Q32" s="145"/>
      <c r="S32" s="124"/>
      <c r="T32" s="141"/>
      <c r="U32" s="141"/>
      <c r="V32" s="141"/>
      <c r="W32" s="141"/>
      <c r="X32" s="141"/>
      <c r="Y32" s="124"/>
      <c r="Z32" s="124"/>
      <c r="AA32" s="141"/>
      <c r="AB32" s="141"/>
      <c r="AC32" s="141"/>
      <c r="AD32" s="141"/>
      <c r="AE32" s="141"/>
      <c r="AF32" s="124"/>
    </row>
    <row r="33" spans="2:32" ht="15.75" thickBot="1" x14ac:dyDescent="0.3">
      <c r="B33" s="131" t="s">
        <v>1165</v>
      </c>
      <c r="C33" s="146" t="s">
        <v>1166</v>
      </c>
      <c r="D33" s="123"/>
      <c r="E33" s="123"/>
      <c r="F33" s="123"/>
      <c r="G33" s="123"/>
      <c r="H33" s="123"/>
      <c r="I33" s="123"/>
      <c r="J33" s="123"/>
      <c r="K33" s="123"/>
      <c r="L33" s="123"/>
      <c r="M33" s="184"/>
      <c r="N33" s="184"/>
      <c r="O33" s="157"/>
      <c r="P33" s="144"/>
      <c r="Q33" s="145"/>
      <c r="S33" s="124"/>
      <c r="T33" s="141"/>
      <c r="U33" s="141"/>
      <c r="V33" s="141"/>
      <c r="W33" s="141"/>
      <c r="X33" s="141"/>
      <c r="Y33" s="124"/>
      <c r="Z33" s="124"/>
      <c r="AA33" s="141"/>
      <c r="AB33" s="141"/>
      <c r="AC33" s="141"/>
      <c r="AD33" s="141"/>
      <c r="AE33" s="141"/>
      <c r="AF33" s="124"/>
    </row>
    <row r="34" spans="2:32" ht="15" x14ac:dyDescent="0.25">
      <c r="B34" s="147">
        <v>23</v>
      </c>
      <c r="C34" s="148" t="s">
        <v>1167</v>
      </c>
      <c r="D34" s="149" t="s">
        <v>1168</v>
      </c>
      <c r="E34" s="150" t="s">
        <v>341</v>
      </c>
      <c r="F34" s="151">
        <v>3</v>
      </c>
      <c r="G34" s="152">
        <v>13.907</v>
      </c>
      <c r="H34" s="152">
        <v>14.629</v>
      </c>
      <c r="I34" s="152">
        <v>14.135</v>
      </c>
      <c r="J34" s="152">
        <v>13.095000000000001</v>
      </c>
      <c r="K34" s="152">
        <v>12.256</v>
      </c>
      <c r="L34" s="123"/>
      <c r="M34" s="155"/>
      <c r="N34" s="156" t="s">
        <v>1118</v>
      </c>
      <c r="O34" s="157"/>
      <c r="P34" s="144">
        <f xml:space="preserve"> IF( SUM( T34:X34 ) = 0, 0, $T$5 )</f>
        <v>0</v>
      </c>
      <c r="Q34" s="144">
        <f xml:space="preserve"> IF( SUM( AA34:AE34 ) = 0, 0, $AA$7 )</f>
        <v>0</v>
      </c>
      <c r="S34" s="124"/>
      <c r="T34" s="158">
        <f t="shared" ref="T34:X36" si="10" xml:space="preserve"> IF( ISNUMBER(G34), 0, 1 )</f>
        <v>0</v>
      </c>
      <c r="U34" s="158">
        <f t="shared" si="10"/>
        <v>0</v>
      </c>
      <c r="V34" s="158">
        <f t="shared" si="10"/>
        <v>0</v>
      </c>
      <c r="W34" s="158">
        <f t="shared" si="10"/>
        <v>0</v>
      </c>
      <c r="X34" s="158">
        <f t="shared" si="10"/>
        <v>0</v>
      </c>
      <c r="Y34" s="124"/>
      <c r="Z34" s="124"/>
      <c r="AA34" s="158">
        <f t="shared" ref="AA34:AE35" si="11">IF( AND( ISNUMBER( G34), G34&gt;=0), 0, 1)</f>
        <v>0</v>
      </c>
      <c r="AB34" s="158">
        <f t="shared" si="11"/>
        <v>0</v>
      </c>
      <c r="AC34" s="158">
        <f t="shared" si="11"/>
        <v>0</v>
      </c>
      <c r="AD34" s="158">
        <f t="shared" si="11"/>
        <v>0</v>
      </c>
      <c r="AE34" s="158">
        <f t="shared" si="11"/>
        <v>0</v>
      </c>
      <c r="AF34" s="124"/>
    </row>
    <row r="35" spans="2:32" ht="15" x14ac:dyDescent="0.25">
      <c r="B35" s="159">
        <f>B34+1</f>
        <v>24</v>
      </c>
      <c r="C35" s="160" t="s">
        <v>1169</v>
      </c>
      <c r="D35" s="161" t="s">
        <v>1170</v>
      </c>
      <c r="E35" s="162" t="s">
        <v>341</v>
      </c>
      <c r="F35" s="163">
        <v>3</v>
      </c>
      <c r="G35" s="164">
        <v>0</v>
      </c>
      <c r="H35" s="165">
        <v>0</v>
      </c>
      <c r="I35" s="165">
        <v>0</v>
      </c>
      <c r="J35" s="165">
        <v>0</v>
      </c>
      <c r="K35" s="166">
        <v>0</v>
      </c>
      <c r="L35" s="123"/>
      <c r="M35" s="167"/>
      <c r="N35" s="168" t="s">
        <v>1118</v>
      </c>
      <c r="O35" s="157"/>
      <c r="P35" s="144">
        <f xml:space="preserve"> IF( SUM( T35:X35 ) = 0, 0, $T$5 )</f>
        <v>0</v>
      </c>
      <c r="Q35" s="144">
        <f xml:space="preserve"> IF( SUM( AA35:AE35 ) = 0, 0, $AA$7 )</f>
        <v>0</v>
      </c>
      <c r="S35" s="124"/>
      <c r="T35" s="158">
        <f t="shared" si="10"/>
        <v>0</v>
      </c>
      <c r="U35" s="158">
        <f t="shared" si="10"/>
        <v>0</v>
      </c>
      <c r="V35" s="158">
        <f t="shared" si="10"/>
        <v>0</v>
      </c>
      <c r="W35" s="158">
        <f t="shared" si="10"/>
        <v>0</v>
      </c>
      <c r="X35" s="158">
        <f t="shared" si="10"/>
        <v>0</v>
      </c>
      <c r="Y35" s="124"/>
      <c r="Z35" s="124"/>
      <c r="AA35" s="158">
        <f t="shared" si="11"/>
        <v>0</v>
      </c>
      <c r="AB35" s="158">
        <f t="shared" si="11"/>
        <v>0</v>
      </c>
      <c r="AC35" s="158">
        <f t="shared" si="11"/>
        <v>0</v>
      </c>
      <c r="AD35" s="158">
        <f t="shared" si="11"/>
        <v>0</v>
      </c>
      <c r="AE35" s="158">
        <f t="shared" si="11"/>
        <v>0</v>
      </c>
      <c r="AF35" s="124"/>
    </row>
    <row r="36" spans="2:32" ht="15" x14ac:dyDescent="0.25">
      <c r="B36" s="159">
        <f t="shared" ref="B36:B50" si="12">B35+1</f>
        <v>25</v>
      </c>
      <c r="C36" s="160" t="s">
        <v>1171</v>
      </c>
      <c r="D36" s="161" t="s">
        <v>1172</v>
      </c>
      <c r="E36" s="162" t="s">
        <v>341</v>
      </c>
      <c r="F36" s="163">
        <v>3</v>
      </c>
      <c r="G36" s="164">
        <v>0</v>
      </c>
      <c r="H36" s="165">
        <v>0</v>
      </c>
      <c r="I36" s="165">
        <v>0</v>
      </c>
      <c r="J36" s="165">
        <v>0</v>
      </c>
      <c r="K36" s="166">
        <v>0</v>
      </c>
      <c r="L36" s="123"/>
      <c r="M36" s="167"/>
      <c r="N36" s="168" t="s">
        <v>1144</v>
      </c>
      <c r="O36" s="157"/>
      <c r="P36" s="144">
        <f xml:space="preserve"> IF( SUM( T36:X36 ) = 0, 0, $T$5 )</f>
        <v>0</v>
      </c>
      <c r="Q36" s="144">
        <f xml:space="preserve"> IF( SUM( AA36:AE36 ) = 0, 0, $AA$20 )</f>
        <v>0</v>
      </c>
      <c r="S36" s="124"/>
      <c r="T36" s="158">
        <f t="shared" si="10"/>
        <v>0</v>
      </c>
      <c r="U36" s="158">
        <f t="shared" si="10"/>
        <v>0</v>
      </c>
      <c r="V36" s="158">
        <f t="shared" si="10"/>
        <v>0</v>
      </c>
      <c r="W36" s="158">
        <f t="shared" si="10"/>
        <v>0</v>
      </c>
      <c r="X36" s="158">
        <f t="shared" si="10"/>
        <v>0</v>
      </c>
      <c r="Y36" s="124"/>
      <c r="Z36" s="124"/>
      <c r="AA36" s="158">
        <f>IF( AND( ISNUMBER( G36), G36&lt;=0), 0, 1)</f>
        <v>0</v>
      </c>
      <c r="AB36" s="158">
        <f>IF( AND( ISNUMBER( H36), H36&lt;=0), 0, 1)</f>
        <v>0</v>
      </c>
      <c r="AC36" s="158">
        <f>IF( AND( ISNUMBER( I36), I36&lt;=0), 0, 1)</f>
        <v>0</v>
      </c>
      <c r="AD36" s="158">
        <f>IF( AND( ISNUMBER( J36), J36&lt;=0), 0, 1)</f>
        <v>0</v>
      </c>
      <c r="AE36" s="158">
        <f>IF( AND( ISNUMBER( K36), K36&lt;=0), 0, 1)</f>
        <v>0</v>
      </c>
      <c r="AF36" s="124"/>
    </row>
    <row r="37" spans="2:32" ht="15" x14ac:dyDescent="0.25">
      <c r="B37" s="159">
        <f t="shared" si="12"/>
        <v>26</v>
      </c>
      <c r="C37" s="189" t="s">
        <v>1173</v>
      </c>
      <c r="D37" s="190" t="s">
        <v>1174</v>
      </c>
      <c r="E37" s="191" t="s">
        <v>341</v>
      </c>
      <c r="F37" s="192">
        <v>3</v>
      </c>
      <c r="G37" s="193">
        <f>G34+G36</f>
        <v>13.907</v>
      </c>
      <c r="H37" s="194">
        <f>H34+H36</f>
        <v>14.629</v>
      </c>
      <c r="I37" s="194">
        <f>I34+I36</f>
        <v>14.135</v>
      </c>
      <c r="J37" s="194">
        <f>J34+J36</f>
        <v>13.095000000000001</v>
      </c>
      <c r="K37" s="195">
        <f>K34+K36</f>
        <v>12.256</v>
      </c>
      <c r="L37" s="123"/>
      <c r="M37" s="167" t="s">
        <v>1175</v>
      </c>
      <c r="N37" s="168"/>
      <c r="O37" s="157"/>
      <c r="P37" s="144"/>
      <c r="Q37" s="144"/>
      <c r="S37" s="196"/>
      <c r="T37" s="141"/>
      <c r="U37" s="141"/>
      <c r="V37" s="141"/>
      <c r="W37" s="141"/>
      <c r="X37" s="141"/>
      <c r="Y37" s="197"/>
      <c r="Z37" s="196"/>
      <c r="AA37" s="198"/>
      <c r="AB37" s="198"/>
      <c r="AC37" s="198"/>
      <c r="AD37" s="198"/>
      <c r="AE37" s="198"/>
      <c r="AF37" s="197"/>
    </row>
    <row r="38" spans="2:32" ht="15" x14ac:dyDescent="0.25">
      <c r="B38" s="159">
        <f t="shared" si="12"/>
        <v>27</v>
      </c>
      <c r="C38" s="160" t="s">
        <v>1176</v>
      </c>
      <c r="D38" s="161" t="s">
        <v>1177</v>
      </c>
      <c r="E38" s="162" t="s">
        <v>341</v>
      </c>
      <c r="F38" s="163">
        <v>3</v>
      </c>
      <c r="G38" s="199">
        <v>3.024</v>
      </c>
      <c r="H38" s="199">
        <v>3.0150000000000001</v>
      </c>
      <c r="I38" s="199">
        <v>2.9140000000000001</v>
      </c>
      <c r="J38" s="199">
        <v>2.8250000000000002</v>
      </c>
      <c r="K38" s="199">
        <v>2.8159999999999998</v>
      </c>
      <c r="L38" s="123"/>
      <c r="M38" s="167"/>
      <c r="N38" s="168" t="s">
        <v>1118</v>
      </c>
      <c r="O38" s="157"/>
      <c r="P38" s="144">
        <f t="shared" ref="P38:P43" si="13" xml:space="preserve"> IF( SUM( T38:X38 ) = 0, 0, $T$5 )</f>
        <v>0</v>
      </c>
      <c r="Q38" s="144">
        <f xml:space="preserve"> IF( SUM( AA38:AE38 ) = 0, 0, $AA$7 )</f>
        <v>0</v>
      </c>
      <c r="S38" s="124"/>
      <c r="T38" s="158">
        <f t="shared" ref="T38:X40" si="14" xml:space="preserve"> IF( ISNUMBER(G38), 0, 1 )</f>
        <v>0</v>
      </c>
      <c r="U38" s="158">
        <f t="shared" si="14"/>
        <v>0</v>
      </c>
      <c r="V38" s="158">
        <f t="shared" si="14"/>
        <v>0</v>
      </c>
      <c r="W38" s="158">
        <f t="shared" si="14"/>
        <v>0</v>
      </c>
      <c r="X38" s="158">
        <f t="shared" si="14"/>
        <v>0</v>
      </c>
      <c r="Y38" s="197"/>
      <c r="Z38" s="124"/>
      <c r="AA38" s="158">
        <f t="shared" ref="AA38:AE39" si="15">IF( AND( ISNUMBER( G38), G38&gt;=0), 0, 1)</f>
        <v>0</v>
      </c>
      <c r="AB38" s="158">
        <f t="shared" si="15"/>
        <v>0</v>
      </c>
      <c r="AC38" s="158">
        <f t="shared" si="15"/>
        <v>0</v>
      </c>
      <c r="AD38" s="158">
        <f t="shared" si="15"/>
        <v>0</v>
      </c>
      <c r="AE38" s="158">
        <f t="shared" si="15"/>
        <v>0</v>
      </c>
      <c r="AF38" s="197"/>
    </row>
    <row r="39" spans="2:32" ht="15" x14ac:dyDescent="0.25">
      <c r="B39" s="159">
        <f t="shared" si="12"/>
        <v>28</v>
      </c>
      <c r="C39" s="160" t="s">
        <v>1178</v>
      </c>
      <c r="D39" s="161" t="s">
        <v>1179</v>
      </c>
      <c r="E39" s="162" t="s">
        <v>341</v>
      </c>
      <c r="F39" s="163">
        <v>3</v>
      </c>
      <c r="G39" s="164">
        <v>0</v>
      </c>
      <c r="H39" s="165">
        <v>0</v>
      </c>
      <c r="I39" s="165">
        <v>0</v>
      </c>
      <c r="J39" s="165">
        <v>0</v>
      </c>
      <c r="K39" s="166">
        <v>0</v>
      </c>
      <c r="L39" s="123"/>
      <c r="M39" s="167"/>
      <c r="N39" s="168" t="s">
        <v>1118</v>
      </c>
      <c r="O39" s="157"/>
      <c r="P39" s="144">
        <f t="shared" si="13"/>
        <v>0</v>
      </c>
      <c r="Q39" s="144">
        <f xml:space="preserve"> IF( SUM( AA39:AE39 ) = 0, 0, $AA$7 )</f>
        <v>0</v>
      </c>
      <c r="S39" s="124"/>
      <c r="T39" s="158">
        <f t="shared" si="14"/>
        <v>0</v>
      </c>
      <c r="U39" s="158">
        <f t="shared" si="14"/>
        <v>0</v>
      </c>
      <c r="V39" s="158">
        <f t="shared" si="14"/>
        <v>0</v>
      </c>
      <c r="W39" s="158">
        <f t="shared" si="14"/>
        <v>0</v>
      </c>
      <c r="X39" s="158">
        <f t="shared" si="14"/>
        <v>0</v>
      </c>
      <c r="Y39" s="197"/>
      <c r="Z39" s="124"/>
      <c r="AA39" s="158">
        <f t="shared" si="15"/>
        <v>0</v>
      </c>
      <c r="AB39" s="158">
        <f t="shared" si="15"/>
        <v>0</v>
      </c>
      <c r="AC39" s="158">
        <f t="shared" si="15"/>
        <v>0</v>
      </c>
      <c r="AD39" s="158">
        <f t="shared" si="15"/>
        <v>0</v>
      </c>
      <c r="AE39" s="158">
        <f t="shared" si="15"/>
        <v>0</v>
      </c>
      <c r="AF39" s="197"/>
    </row>
    <row r="40" spans="2:32" ht="15" x14ac:dyDescent="0.25">
      <c r="B40" s="159">
        <f t="shared" si="12"/>
        <v>29</v>
      </c>
      <c r="C40" s="200" t="s">
        <v>1180</v>
      </c>
      <c r="D40" s="190" t="s">
        <v>1181</v>
      </c>
      <c r="E40" s="191" t="s">
        <v>341</v>
      </c>
      <c r="F40" s="192">
        <v>3</v>
      </c>
      <c r="G40" s="164">
        <v>0</v>
      </c>
      <c r="H40" s="165">
        <v>0</v>
      </c>
      <c r="I40" s="165">
        <v>0</v>
      </c>
      <c r="J40" s="165">
        <v>0</v>
      </c>
      <c r="K40" s="166">
        <v>0</v>
      </c>
      <c r="L40" s="123"/>
      <c r="M40" s="167"/>
      <c r="N40" s="168" t="s">
        <v>1144</v>
      </c>
      <c r="O40" s="157"/>
      <c r="P40" s="144">
        <f t="shared" si="13"/>
        <v>0</v>
      </c>
      <c r="Q40" s="144">
        <f xml:space="preserve"> IF( SUM( AA40:AE40 ) = 0, 0, $AA$20 )</f>
        <v>0</v>
      </c>
      <c r="S40" s="124"/>
      <c r="T40" s="158">
        <f t="shared" si="14"/>
        <v>0</v>
      </c>
      <c r="U40" s="158">
        <f t="shared" si="14"/>
        <v>0</v>
      </c>
      <c r="V40" s="158">
        <f t="shared" si="14"/>
        <v>0</v>
      </c>
      <c r="W40" s="158">
        <f t="shared" si="14"/>
        <v>0</v>
      </c>
      <c r="X40" s="158">
        <f t="shared" si="14"/>
        <v>0</v>
      </c>
      <c r="Y40" s="197"/>
      <c r="Z40" s="124"/>
      <c r="AA40" s="158">
        <f>IF( AND( ISNUMBER( G40), G40&lt;=0), 0, 1)</f>
        <v>0</v>
      </c>
      <c r="AB40" s="158">
        <f>IF( AND( ISNUMBER( H40), H40&lt;=0), 0, 1)</f>
        <v>0</v>
      </c>
      <c r="AC40" s="158">
        <f>IF( AND( ISNUMBER( I40), I40&lt;=0), 0, 1)</f>
        <v>0</v>
      </c>
      <c r="AD40" s="158">
        <f>IF( AND( ISNUMBER( J40), J40&lt;=0), 0, 1)</f>
        <v>0</v>
      </c>
      <c r="AE40" s="158">
        <f>IF( AND( ISNUMBER( K40), K40&lt;=0), 0, 1)</f>
        <v>0</v>
      </c>
      <c r="AF40" s="197"/>
    </row>
    <row r="41" spans="2:32" ht="15" x14ac:dyDescent="0.25">
      <c r="B41" s="159">
        <f t="shared" si="12"/>
        <v>30</v>
      </c>
      <c r="C41" s="189" t="s">
        <v>1182</v>
      </c>
      <c r="D41" s="190" t="s">
        <v>1183</v>
      </c>
      <c r="E41" s="191" t="s">
        <v>341</v>
      </c>
      <c r="F41" s="192">
        <v>3</v>
      </c>
      <c r="G41" s="193">
        <f>G38+G40</f>
        <v>3.024</v>
      </c>
      <c r="H41" s="194">
        <f>H38+H40</f>
        <v>3.0150000000000001</v>
      </c>
      <c r="I41" s="194">
        <f>I38+I40</f>
        <v>2.9140000000000001</v>
      </c>
      <c r="J41" s="194">
        <f>J38+J40</f>
        <v>2.8250000000000002</v>
      </c>
      <c r="K41" s="195">
        <f>K38+K40</f>
        <v>2.8159999999999998</v>
      </c>
      <c r="L41" s="123"/>
      <c r="M41" s="167" t="s">
        <v>1184</v>
      </c>
      <c r="N41" s="168"/>
      <c r="O41" s="157"/>
      <c r="P41" s="144">
        <f t="shared" si="13"/>
        <v>0</v>
      </c>
      <c r="Q41" s="145"/>
      <c r="S41" s="124"/>
      <c r="T41" s="141"/>
      <c r="U41" s="141"/>
      <c r="V41" s="141"/>
      <c r="W41" s="141"/>
      <c r="X41" s="141"/>
      <c r="Y41" s="197"/>
      <c r="Z41" s="124"/>
      <c r="AA41" s="141"/>
      <c r="AB41" s="141"/>
      <c r="AC41" s="141"/>
      <c r="AD41" s="141"/>
      <c r="AE41" s="141"/>
      <c r="AF41" s="197"/>
    </row>
    <row r="42" spans="2:32" ht="15" x14ac:dyDescent="0.25">
      <c r="B42" s="159">
        <f t="shared" si="12"/>
        <v>31</v>
      </c>
      <c r="C42" s="160" t="s">
        <v>1185</v>
      </c>
      <c r="D42" s="161" t="s">
        <v>1186</v>
      </c>
      <c r="E42" s="162" t="s">
        <v>341</v>
      </c>
      <c r="F42" s="163">
        <v>3</v>
      </c>
      <c r="G42" s="201">
        <v>8.4890000000000008</v>
      </c>
      <c r="H42" s="201">
        <v>9.6280000000000001</v>
      </c>
      <c r="I42" s="201">
        <v>10.858000000000001</v>
      </c>
      <c r="J42" s="201">
        <v>14.074999999999999</v>
      </c>
      <c r="K42" s="201">
        <v>11.45</v>
      </c>
      <c r="L42" s="123"/>
      <c r="M42" s="167"/>
      <c r="N42" s="168" t="s">
        <v>1118</v>
      </c>
      <c r="O42" s="157"/>
      <c r="P42" s="144">
        <f t="shared" si="13"/>
        <v>0</v>
      </c>
      <c r="Q42" s="144">
        <f xml:space="preserve"> IF( SUM( AA42:AE42 ) = 0, 0, $AA$7 )</f>
        <v>0</v>
      </c>
      <c r="S42" s="124"/>
      <c r="T42" s="158">
        <f>IF('[1]Validation flags'!$H$3=1,0, IF( ISNUMBER(G42), 0, 1 ))</f>
        <v>0</v>
      </c>
      <c r="U42" s="158">
        <f>IF('[1]Validation flags'!$H$3=1,0, IF( ISNUMBER(H42), 0, 1 ))</f>
        <v>0</v>
      </c>
      <c r="V42" s="158">
        <f>IF('[1]Validation flags'!$H$3=1,0, IF( ISNUMBER(I42), 0, 1 ))</f>
        <v>0</v>
      </c>
      <c r="W42" s="158">
        <f>IF('[1]Validation flags'!$H$3=1,0, IF( ISNUMBER(J42), 0, 1 ))</f>
        <v>0</v>
      </c>
      <c r="X42" s="158">
        <f>IF('[1]Validation flags'!$H$3=1,0, IF( ISNUMBER(K42), 0, 1 ))</f>
        <v>0</v>
      </c>
      <c r="Y42" s="197"/>
      <c r="Z42" s="124"/>
      <c r="AA42" s="158">
        <f>IF( AND( ISNUMBER( G42), G42&gt;=0), 0, 1)</f>
        <v>0</v>
      </c>
      <c r="AB42" s="158">
        <f>IF( AND( ISNUMBER( H42), H42&gt;=0), 0, 1)</f>
        <v>0</v>
      </c>
      <c r="AC42" s="158">
        <f>IF( AND( ISNUMBER( I42), I42&gt;=0), 0, 1)</f>
        <v>0</v>
      </c>
      <c r="AD42" s="158">
        <f>IF( AND( ISNUMBER( J42), J42&gt;=0), 0, 1)</f>
        <v>0</v>
      </c>
      <c r="AE42" s="158">
        <f>IF( AND( ISNUMBER( K42), K42&gt;=0), 0, 1)</f>
        <v>0</v>
      </c>
      <c r="AF42" s="197"/>
    </row>
    <row r="43" spans="2:32" ht="15" x14ac:dyDescent="0.25">
      <c r="B43" s="159">
        <f t="shared" si="12"/>
        <v>32</v>
      </c>
      <c r="C43" s="200" t="s">
        <v>1187</v>
      </c>
      <c r="D43" s="161" t="s">
        <v>1188</v>
      </c>
      <c r="E43" s="191" t="s">
        <v>341</v>
      </c>
      <c r="F43" s="192">
        <v>3</v>
      </c>
      <c r="G43" s="202">
        <v>0</v>
      </c>
      <c r="H43" s="169">
        <v>0</v>
      </c>
      <c r="I43" s="169">
        <v>0</v>
      </c>
      <c r="J43" s="169">
        <v>0</v>
      </c>
      <c r="K43" s="170">
        <v>0</v>
      </c>
      <c r="L43" s="123"/>
      <c r="M43" s="167"/>
      <c r="N43" s="168" t="s">
        <v>1144</v>
      </c>
      <c r="O43" s="157"/>
      <c r="P43" s="144">
        <f t="shared" si="13"/>
        <v>0</v>
      </c>
      <c r="Q43" s="144">
        <f xml:space="preserve"> IF( SUM( AA43:AE43 ) = 0, 0, $AA$20 )</f>
        <v>0</v>
      </c>
      <c r="S43" s="124"/>
      <c r="T43" s="158">
        <f>IF('[1]Validation flags'!$H$3=1,0, IF( ISNUMBER(G43), 0, 1 ))</f>
        <v>0</v>
      </c>
      <c r="U43" s="158">
        <f>IF('[1]Validation flags'!$H$3=1,0, IF( ISNUMBER(H43), 0, 1 ))</f>
        <v>0</v>
      </c>
      <c r="V43" s="158">
        <f>IF('[1]Validation flags'!$H$3=1,0, IF( ISNUMBER(I43), 0, 1 ))</f>
        <v>0</v>
      </c>
      <c r="W43" s="158">
        <f>IF('[1]Validation flags'!$H$3=1,0, IF( ISNUMBER(J43), 0, 1 ))</f>
        <v>0</v>
      </c>
      <c r="X43" s="158">
        <f>IF('[1]Validation flags'!$H$3=1,0, IF( ISNUMBER(K43), 0, 1 ))</f>
        <v>0</v>
      </c>
      <c r="Y43" s="197"/>
      <c r="Z43" s="124"/>
      <c r="AA43" s="158">
        <f>IF( AND( ISNUMBER( G43), G43&lt;=0), 0, 1)</f>
        <v>0</v>
      </c>
      <c r="AB43" s="158">
        <f>IF( AND( ISNUMBER( H43), H43&lt;=0), 0, 1)</f>
        <v>0</v>
      </c>
      <c r="AC43" s="158">
        <f>IF( AND( ISNUMBER( I43), I43&lt;=0), 0, 1)</f>
        <v>0</v>
      </c>
      <c r="AD43" s="158">
        <f>IF( AND( ISNUMBER( J43), J43&lt;=0), 0, 1)</f>
        <v>0</v>
      </c>
      <c r="AE43" s="158">
        <f>IF( AND( ISNUMBER( K43), K43&lt;=0), 0, 1)</f>
        <v>0</v>
      </c>
      <c r="AF43" s="197"/>
    </row>
    <row r="44" spans="2:32" ht="15" x14ac:dyDescent="0.25">
      <c r="B44" s="159">
        <f t="shared" si="12"/>
        <v>33</v>
      </c>
      <c r="C44" s="189" t="s">
        <v>1189</v>
      </c>
      <c r="D44" s="190" t="s">
        <v>1190</v>
      </c>
      <c r="E44" s="191" t="s">
        <v>341</v>
      </c>
      <c r="F44" s="192">
        <v>3</v>
      </c>
      <c r="G44" s="193">
        <f>SUM(G42:G43)</f>
        <v>8.4890000000000008</v>
      </c>
      <c r="H44" s="194">
        <f>SUM(H42:H43)</f>
        <v>9.6280000000000001</v>
      </c>
      <c r="I44" s="194">
        <f>SUM(I42:I43)</f>
        <v>10.858000000000001</v>
      </c>
      <c r="J44" s="194">
        <f>SUM(J42:J43)</f>
        <v>14.074999999999999</v>
      </c>
      <c r="K44" s="195">
        <f>SUM(K42:K43)</f>
        <v>11.45</v>
      </c>
      <c r="L44" s="123"/>
      <c r="M44" s="167" t="s">
        <v>1191</v>
      </c>
      <c r="N44" s="168"/>
      <c r="O44" s="157"/>
      <c r="P44" s="144"/>
      <c r="Q44" s="145"/>
      <c r="S44" s="196"/>
      <c r="T44" s="203"/>
      <c r="Y44" s="197"/>
      <c r="Z44" s="196"/>
      <c r="AA44" s="205"/>
      <c r="AB44" s="205"/>
      <c r="AC44" s="205"/>
      <c r="AD44" s="205"/>
      <c r="AE44" s="205"/>
      <c r="AF44" s="197"/>
    </row>
    <row r="45" spans="2:32" ht="15" x14ac:dyDescent="0.25">
      <c r="B45" s="159">
        <f t="shared" si="12"/>
        <v>34</v>
      </c>
      <c r="C45" s="160" t="s">
        <v>1192</v>
      </c>
      <c r="D45" s="161" t="s">
        <v>1193</v>
      </c>
      <c r="E45" s="162" t="s">
        <v>341</v>
      </c>
      <c r="F45" s="163">
        <v>3</v>
      </c>
      <c r="G45" s="201">
        <v>1.5349999999999999</v>
      </c>
      <c r="H45" s="201">
        <v>1.532</v>
      </c>
      <c r="I45" s="201">
        <v>1.5229999999999999</v>
      </c>
      <c r="J45" s="201">
        <v>1.5149999999999999</v>
      </c>
      <c r="K45" s="201">
        <v>1.5069999999999999</v>
      </c>
      <c r="L45" s="123"/>
      <c r="M45" s="167"/>
      <c r="N45" s="168" t="s">
        <v>1118</v>
      </c>
      <c r="O45" s="157"/>
      <c r="P45" s="144">
        <f xml:space="preserve"> IF( SUM( T45:X45 ) = 0, 0, $T$5 )</f>
        <v>0</v>
      </c>
      <c r="Q45" s="144">
        <f xml:space="preserve"> IF( SUM( AA45:AE45 ) = 0, 0, $AA$7 )</f>
        <v>0</v>
      </c>
      <c r="S45" s="124"/>
      <c r="T45" s="158">
        <f>IF('[1]Validation flags'!$H$3=1,0, IF( ISNUMBER(G45), 0, 1 ))</f>
        <v>0</v>
      </c>
      <c r="U45" s="158">
        <f>IF('[1]Validation flags'!$H$3=1,0, IF( ISNUMBER(H45), 0, 1 ))</f>
        <v>0</v>
      </c>
      <c r="V45" s="158">
        <f>IF('[1]Validation flags'!$H$3=1,0, IF( ISNUMBER(I45), 0, 1 ))</f>
        <v>0</v>
      </c>
      <c r="W45" s="158">
        <f>IF('[1]Validation flags'!$H$3=1,0, IF( ISNUMBER(J45), 0, 1 ))</f>
        <v>0</v>
      </c>
      <c r="X45" s="158">
        <f>IF('[1]Validation flags'!$H$3=1,0, IF( ISNUMBER(K45), 0, 1 ))</f>
        <v>0</v>
      </c>
      <c r="Y45" s="188"/>
      <c r="Z45" s="124"/>
      <c r="AA45" s="158">
        <f>IF( AND( ISNUMBER( G45), G45&gt;=0), 0, 1)</f>
        <v>0</v>
      </c>
      <c r="AB45" s="158">
        <f>IF( AND( ISNUMBER( H45), H45&gt;=0), 0, 1)</f>
        <v>0</v>
      </c>
      <c r="AC45" s="158">
        <f>IF( AND( ISNUMBER( I45), I45&gt;=0), 0, 1)</f>
        <v>0</v>
      </c>
      <c r="AD45" s="158">
        <f>IF( AND( ISNUMBER( J45), J45&gt;=0), 0, 1)</f>
        <v>0</v>
      </c>
      <c r="AE45" s="158">
        <f>IF( AND( ISNUMBER( K45), K45&gt;=0), 0, 1)</f>
        <v>0</v>
      </c>
      <c r="AF45" s="188"/>
    </row>
    <row r="46" spans="2:32" ht="15" x14ac:dyDescent="0.25">
      <c r="B46" s="159">
        <f t="shared" si="12"/>
        <v>35</v>
      </c>
      <c r="C46" s="200" t="s">
        <v>1194</v>
      </c>
      <c r="D46" s="190" t="s">
        <v>1195</v>
      </c>
      <c r="E46" s="191" t="s">
        <v>341</v>
      </c>
      <c r="F46" s="192">
        <v>3</v>
      </c>
      <c r="G46" s="202">
        <v>0</v>
      </c>
      <c r="H46" s="169">
        <v>0</v>
      </c>
      <c r="I46" s="169">
        <v>0</v>
      </c>
      <c r="J46" s="169">
        <v>0</v>
      </c>
      <c r="K46" s="170">
        <v>0</v>
      </c>
      <c r="L46" s="123"/>
      <c r="M46" s="167"/>
      <c r="N46" s="168" t="s">
        <v>1144</v>
      </c>
      <c r="O46" s="157"/>
      <c r="P46" s="144">
        <f xml:space="preserve"> IF( SUM( T46:X46 ) = 0, 0, $T$5 )</f>
        <v>0</v>
      </c>
      <c r="Q46" s="144">
        <f xml:space="preserve"> IF( SUM( AA46:AE46 ) = 0, 0, $AA$20 )</f>
        <v>0</v>
      </c>
      <c r="S46" s="124"/>
      <c r="T46" s="158">
        <f>IF('[1]Validation flags'!$H$3=1,0, IF( ISNUMBER(G46), 0, 1 ))</f>
        <v>0</v>
      </c>
      <c r="U46" s="158">
        <f>IF('[1]Validation flags'!$H$3=1,0, IF( ISNUMBER(H46), 0, 1 ))</f>
        <v>0</v>
      </c>
      <c r="V46" s="158">
        <f>IF('[1]Validation flags'!$H$3=1,0, IF( ISNUMBER(I46), 0, 1 ))</f>
        <v>0</v>
      </c>
      <c r="W46" s="158">
        <f>IF('[1]Validation flags'!$H$3=1,0, IF( ISNUMBER(J46), 0, 1 ))</f>
        <v>0</v>
      </c>
      <c r="X46" s="158">
        <f>IF('[1]Validation flags'!$H$3=1,0, IF( ISNUMBER(K46), 0, 1 ))</f>
        <v>0</v>
      </c>
      <c r="Y46" s="188"/>
      <c r="Z46" s="124"/>
      <c r="AA46" s="158">
        <f>IF( AND( ISNUMBER( G46), G46&lt;=0), 0, 1)</f>
        <v>0</v>
      </c>
      <c r="AB46" s="158">
        <f>IF( AND( ISNUMBER( H46), H46&lt;=0), 0, 1)</f>
        <v>0</v>
      </c>
      <c r="AC46" s="158">
        <f>IF( AND( ISNUMBER( I46), I46&lt;=0), 0, 1)</f>
        <v>0</v>
      </c>
      <c r="AD46" s="158">
        <f>IF( AND( ISNUMBER( J46), J46&lt;=0), 0, 1)</f>
        <v>0</v>
      </c>
      <c r="AE46" s="158">
        <f>IF( AND( ISNUMBER( K46), K46&lt;=0), 0, 1)</f>
        <v>0</v>
      </c>
      <c r="AF46" s="188"/>
    </row>
    <row r="47" spans="2:32" ht="15" x14ac:dyDescent="0.25">
      <c r="B47" s="159">
        <f t="shared" si="12"/>
        <v>36</v>
      </c>
      <c r="C47" s="189" t="s">
        <v>1196</v>
      </c>
      <c r="D47" s="190" t="s">
        <v>1197</v>
      </c>
      <c r="E47" s="191" t="s">
        <v>341</v>
      </c>
      <c r="F47" s="192">
        <v>3</v>
      </c>
      <c r="G47" s="193">
        <f>SUM(G45:G46)</f>
        <v>1.5349999999999999</v>
      </c>
      <c r="H47" s="194">
        <f>SUM(H45:H46)</f>
        <v>1.532</v>
      </c>
      <c r="I47" s="194">
        <f>SUM(I45:I46)</f>
        <v>1.5229999999999999</v>
      </c>
      <c r="J47" s="194">
        <f>SUM(J45:J46)</f>
        <v>1.5149999999999999</v>
      </c>
      <c r="K47" s="195">
        <f>SUM(K45:K46)</f>
        <v>1.5069999999999999</v>
      </c>
      <c r="L47" s="123"/>
      <c r="M47" s="167" t="s">
        <v>1198</v>
      </c>
      <c r="N47" s="168"/>
      <c r="O47" s="157"/>
      <c r="P47" s="144"/>
      <c r="Q47" s="145"/>
      <c r="S47" s="124"/>
      <c r="T47" s="206"/>
      <c r="Y47" s="188"/>
      <c r="Z47" s="124"/>
      <c r="AA47" s="141"/>
      <c r="AB47" s="141"/>
      <c r="AC47" s="141"/>
      <c r="AD47" s="141"/>
      <c r="AE47" s="141"/>
      <c r="AF47" s="188"/>
    </row>
    <row r="48" spans="2:32" ht="15" x14ac:dyDescent="0.25">
      <c r="B48" s="159">
        <f t="shared" si="12"/>
        <v>37</v>
      </c>
      <c r="C48" s="160" t="s">
        <v>1199</v>
      </c>
      <c r="D48" s="161" t="s">
        <v>1200</v>
      </c>
      <c r="E48" s="162" t="s">
        <v>341</v>
      </c>
      <c r="F48" s="163">
        <v>3</v>
      </c>
      <c r="G48" s="171"/>
      <c r="H48" s="172"/>
      <c r="I48" s="172"/>
      <c r="J48" s="172"/>
      <c r="K48" s="173"/>
      <c r="L48" s="123"/>
      <c r="M48" s="167"/>
      <c r="N48" s="168" t="s">
        <v>1118</v>
      </c>
      <c r="O48" s="157"/>
      <c r="P48" s="144">
        <f xml:space="preserve"> IF( SUM( T48:X48 ) = 0, 0, $T$5 )</f>
        <v>0</v>
      </c>
      <c r="Q48" s="144" t="str">
        <f xml:space="preserve"> IF( SUM( AA48:AE48 ) = 0, 0, $AA$7 )</f>
        <v>All inputs should be positive,  or if not relevant,  put zero</v>
      </c>
      <c r="S48" s="124"/>
      <c r="T48" s="158">
        <f>IF('[1]Validation flags'!$B$3="Thames Water", IF( ISNUMBER(G48), 0, 1 ),0)</f>
        <v>0</v>
      </c>
      <c r="U48" s="158">
        <f>IF('[1]Validation flags'!$B$3="Thames Water", IF( ISNUMBER(H48), 0, 1 ),0)</f>
        <v>0</v>
      </c>
      <c r="V48" s="158">
        <f>IF('[1]Validation flags'!$B$3="Thames Water", IF( ISNUMBER(I48), 0, 1 ),0)</f>
        <v>0</v>
      </c>
      <c r="W48" s="158">
        <f>IF('[1]Validation flags'!$B$3="Thames Water", IF( ISNUMBER(J48), 0, 1 ),0)</f>
        <v>0</v>
      </c>
      <c r="X48" s="158">
        <f>IF('[1]Validation flags'!$B$3="Thames Water", IF( ISNUMBER(K48), 0, 1 ),0)</f>
        <v>0</v>
      </c>
      <c r="Y48" s="207"/>
      <c r="Z48" s="124"/>
      <c r="AA48" s="158">
        <f>IF( AND( ISNUMBER( G48), G48&gt;=0), 0, 1)</f>
        <v>1</v>
      </c>
      <c r="AB48" s="158">
        <f>IF( AND( ISNUMBER( H48), H48&gt;=0), 0, 1)</f>
        <v>1</v>
      </c>
      <c r="AC48" s="158">
        <f>IF( AND( ISNUMBER( I48), I48&gt;=0), 0, 1)</f>
        <v>1</v>
      </c>
      <c r="AD48" s="158">
        <f>IF( AND( ISNUMBER( J48), J48&gt;=0), 0, 1)</f>
        <v>1</v>
      </c>
      <c r="AE48" s="158">
        <f>IF( AND( ISNUMBER( K48), K48&gt;=0), 0, 1)</f>
        <v>1</v>
      </c>
      <c r="AF48" s="207"/>
    </row>
    <row r="49" spans="2:32" ht="15" x14ac:dyDescent="0.25">
      <c r="B49" s="159">
        <f t="shared" si="12"/>
        <v>38</v>
      </c>
      <c r="C49" s="200" t="s">
        <v>1201</v>
      </c>
      <c r="D49" s="190" t="s">
        <v>1202</v>
      </c>
      <c r="E49" s="191" t="s">
        <v>341</v>
      </c>
      <c r="F49" s="192">
        <v>3</v>
      </c>
      <c r="G49" s="171"/>
      <c r="H49" s="172"/>
      <c r="I49" s="172"/>
      <c r="J49" s="172"/>
      <c r="K49" s="173"/>
      <c r="L49" s="123"/>
      <c r="M49" s="167"/>
      <c r="N49" s="168" t="s">
        <v>1144</v>
      </c>
      <c r="O49" s="157"/>
      <c r="P49" s="144">
        <f xml:space="preserve"> IF( SUM( T49:X49 ) = 0, 0, $T$5 )</f>
        <v>0</v>
      </c>
      <c r="Q49" s="144" t="str">
        <f xml:space="preserve"> IF( SUM( AA49:AE49 ) = 0, 0, $AA$20 )</f>
        <v>All inputs should be negative,  or if not relevant,  put zero</v>
      </c>
      <c r="S49" s="124"/>
      <c r="T49" s="158">
        <f>IF('[1]Validation flags'!$B$3="Thames Water", IF( ISNUMBER(G49), 0, 1 ),0)</f>
        <v>0</v>
      </c>
      <c r="U49" s="158">
        <f>IF('[1]Validation flags'!$B$3="Thames Water", IF( ISNUMBER(H49), 0, 1 ),0)</f>
        <v>0</v>
      </c>
      <c r="V49" s="158">
        <f>IF('[1]Validation flags'!$B$3="Thames Water", IF( ISNUMBER(I49), 0, 1 ),0)</f>
        <v>0</v>
      </c>
      <c r="W49" s="158">
        <f>IF('[1]Validation flags'!$B$3="Thames Water", IF( ISNUMBER(J49), 0, 1 ),0)</f>
        <v>0</v>
      </c>
      <c r="X49" s="158">
        <f>IF('[1]Validation flags'!$B$3="Thames Water", IF( ISNUMBER(K49), 0, 1 ),0)</f>
        <v>0</v>
      </c>
      <c r="Y49" s="207"/>
      <c r="Z49" s="124"/>
      <c r="AA49" s="158">
        <f>IF( AND( ISNUMBER( G49), G49&lt;=0), 0, 1)</f>
        <v>1</v>
      </c>
      <c r="AB49" s="158">
        <f>IF( AND( ISNUMBER( H49), H49&lt;=0), 0, 1)</f>
        <v>1</v>
      </c>
      <c r="AC49" s="158">
        <f>IF( AND( ISNUMBER( I49), I49&lt;=0), 0, 1)</f>
        <v>1</v>
      </c>
      <c r="AD49" s="158">
        <f>IF( AND( ISNUMBER( J49), J49&lt;=0), 0, 1)</f>
        <v>1</v>
      </c>
      <c r="AE49" s="158">
        <f>IF( AND( ISNUMBER( K49), K49&lt;=0), 0, 1)</f>
        <v>1</v>
      </c>
      <c r="AF49" s="207"/>
    </row>
    <row r="50" spans="2:32" ht="15.75" thickBot="1" x14ac:dyDescent="0.3">
      <c r="B50" s="174">
        <f t="shared" si="12"/>
        <v>39</v>
      </c>
      <c r="C50" s="208" t="s">
        <v>1203</v>
      </c>
      <c r="D50" s="176" t="s">
        <v>1204</v>
      </c>
      <c r="E50" s="177" t="s">
        <v>341</v>
      </c>
      <c r="F50" s="178">
        <v>3</v>
      </c>
      <c r="G50" s="209">
        <f>SUM(G48:G49)</f>
        <v>0</v>
      </c>
      <c r="H50" s="210">
        <f>SUM(H48:H49)</f>
        <v>0</v>
      </c>
      <c r="I50" s="210">
        <f>SUM(I48:I49)</f>
        <v>0</v>
      </c>
      <c r="J50" s="210">
        <f>SUM(J48:J49)</f>
        <v>0</v>
      </c>
      <c r="K50" s="211">
        <f>SUM(K48:K49)</f>
        <v>0</v>
      </c>
      <c r="L50" s="123"/>
      <c r="M50" s="212" t="s">
        <v>1205</v>
      </c>
      <c r="N50" s="213"/>
      <c r="O50" s="157"/>
      <c r="P50" s="144"/>
      <c r="Q50" s="145"/>
      <c r="S50" s="207"/>
      <c r="T50" s="141"/>
      <c r="U50" s="141"/>
      <c r="V50" s="141"/>
      <c r="W50" s="141"/>
      <c r="X50" s="141"/>
      <c r="Y50" s="207"/>
      <c r="Z50" s="207"/>
      <c r="AA50" s="141"/>
      <c r="AB50" s="141"/>
      <c r="AC50" s="141"/>
      <c r="AD50" s="141"/>
      <c r="AE50" s="141"/>
      <c r="AF50" s="207"/>
    </row>
    <row r="51" spans="2:32" ht="15.75" thickBot="1" x14ac:dyDescent="0.3">
      <c r="B51" s="123"/>
      <c r="C51" s="123"/>
      <c r="D51" s="123"/>
      <c r="E51" s="123"/>
      <c r="F51" s="123"/>
      <c r="G51" s="123"/>
      <c r="H51" s="123"/>
      <c r="I51" s="123"/>
      <c r="J51" s="123"/>
      <c r="K51" s="123"/>
      <c r="L51" s="123"/>
      <c r="M51" s="184"/>
      <c r="N51" s="184"/>
      <c r="P51" s="144"/>
      <c r="Q51" s="145"/>
      <c r="S51" s="207"/>
      <c r="T51" s="141"/>
      <c r="U51" s="141"/>
      <c r="V51" s="141"/>
      <c r="W51" s="141"/>
      <c r="X51" s="141"/>
      <c r="Y51" s="207"/>
      <c r="Z51" s="207"/>
      <c r="AA51" s="141"/>
      <c r="AB51" s="141"/>
      <c r="AC51" s="141"/>
      <c r="AD51" s="141"/>
      <c r="AE51" s="141"/>
      <c r="AF51" s="207"/>
    </row>
    <row r="52" spans="2:32" ht="15.75" thickBot="1" x14ac:dyDescent="0.3">
      <c r="B52" s="131" t="s">
        <v>1206</v>
      </c>
      <c r="C52" s="146" t="s">
        <v>1207</v>
      </c>
      <c r="D52" s="123"/>
      <c r="E52" s="123"/>
      <c r="F52" s="123"/>
      <c r="G52" s="123"/>
      <c r="H52" s="123"/>
      <c r="I52" s="123"/>
      <c r="J52" s="123"/>
      <c r="K52" s="123"/>
      <c r="L52" s="123"/>
      <c r="M52" s="184"/>
      <c r="N52" s="184"/>
      <c r="P52" s="144"/>
      <c r="Q52" s="145"/>
      <c r="S52" s="207"/>
      <c r="T52" s="141"/>
      <c r="U52" s="141"/>
      <c r="V52" s="141"/>
      <c r="W52" s="141"/>
      <c r="X52" s="141"/>
      <c r="Y52" s="207"/>
      <c r="Z52" s="207"/>
      <c r="AA52" s="141"/>
      <c r="AB52" s="141"/>
      <c r="AC52" s="141"/>
      <c r="AD52" s="141"/>
      <c r="AE52" s="141"/>
      <c r="AF52" s="207"/>
    </row>
    <row r="53" spans="2:32" ht="15" x14ac:dyDescent="0.25">
      <c r="B53" s="147">
        <v>40</v>
      </c>
      <c r="C53" s="148" t="s">
        <v>1208</v>
      </c>
      <c r="D53" s="149" t="s">
        <v>1209</v>
      </c>
      <c r="E53" s="150" t="s">
        <v>341</v>
      </c>
      <c r="F53" s="151">
        <v>3</v>
      </c>
      <c r="G53" s="152">
        <v>-13.907</v>
      </c>
      <c r="H53" s="152">
        <v>-14.629</v>
      </c>
      <c r="I53" s="152">
        <v>-14.135</v>
      </c>
      <c r="J53" s="152">
        <v>-13.095000000000001</v>
      </c>
      <c r="K53" s="152">
        <v>-12.256</v>
      </c>
      <c r="L53" s="123"/>
      <c r="M53" s="155"/>
      <c r="N53" s="156" t="s">
        <v>1144</v>
      </c>
      <c r="P53" s="144">
        <f xml:space="preserve"> IF( SUM( T53:X53 ) = 0, 0, $T$5 )</f>
        <v>0</v>
      </c>
      <c r="Q53" s="144">
        <f xml:space="preserve"> IF( SUM( AA53:AE53 ) = 0, 0, $AA$20 )</f>
        <v>0</v>
      </c>
      <c r="S53" s="124"/>
      <c r="T53" s="158">
        <f t="shared" ref="T53:X55" si="16" xml:space="preserve"> IF( ISNUMBER(G53), 0, 1 )</f>
        <v>0</v>
      </c>
      <c r="U53" s="158">
        <f t="shared" si="16"/>
        <v>0</v>
      </c>
      <c r="V53" s="158">
        <f t="shared" si="16"/>
        <v>0</v>
      </c>
      <c r="W53" s="158">
        <f t="shared" si="16"/>
        <v>0</v>
      </c>
      <c r="X53" s="158">
        <f t="shared" si="16"/>
        <v>0</v>
      </c>
      <c r="Y53" s="207"/>
      <c r="Z53" s="124"/>
      <c r="AA53" s="158">
        <f t="shared" ref="AA53:AE54" si="17">IF( AND( ISNUMBER( G53), G53&lt;=0), 0, 1)</f>
        <v>0</v>
      </c>
      <c r="AB53" s="158">
        <f t="shared" si="17"/>
        <v>0</v>
      </c>
      <c r="AC53" s="158">
        <f t="shared" si="17"/>
        <v>0</v>
      </c>
      <c r="AD53" s="158">
        <f t="shared" si="17"/>
        <v>0</v>
      </c>
      <c r="AE53" s="158">
        <f t="shared" si="17"/>
        <v>0</v>
      </c>
      <c r="AF53" s="207"/>
    </row>
    <row r="54" spans="2:32" ht="15" x14ac:dyDescent="0.25">
      <c r="B54" s="159">
        <f>B53+1</f>
        <v>41</v>
      </c>
      <c r="C54" s="160" t="s">
        <v>1210</v>
      </c>
      <c r="D54" s="161" t="s">
        <v>1211</v>
      </c>
      <c r="E54" s="162" t="s">
        <v>341</v>
      </c>
      <c r="F54" s="163">
        <v>3</v>
      </c>
      <c r="G54" s="164">
        <v>0</v>
      </c>
      <c r="H54" s="165">
        <v>0</v>
      </c>
      <c r="I54" s="165">
        <v>0</v>
      </c>
      <c r="J54" s="165">
        <v>0</v>
      </c>
      <c r="K54" s="166">
        <v>0</v>
      </c>
      <c r="L54" s="123"/>
      <c r="M54" s="167"/>
      <c r="N54" s="168" t="s">
        <v>1144</v>
      </c>
      <c r="P54" s="144">
        <f xml:space="preserve"> IF( SUM( T54:X54 ) = 0, 0, $T$5 )</f>
        <v>0</v>
      </c>
      <c r="Q54" s="144">
        <f xml:space="preserve"> IF( SUM( AA54:AE54 ) = 0, 0, $AA$20 )</f>
        <v>0</v>
      </c>
      <c r="S54" s="124"/>
      <c r="T54" s="158">
        <f t="shared" si="16"/>
        <v>0</v>
      </c>
      <c r="U54" s="158">
        <f t="shared" si="16"/>
        <v>0</v>
      </c>
      <c r="V54" s="158">
        <f t="shared" si="16"/>
        <v>0</v>
      </c>
      <c r="W54" s="158">
        <f t="shared" si="16"/>
        <v>0</v>
      </c>
      <c r="X54" s="158">
        <f t="shared" si="16"/>
        <v>0</v>
      </c>
      <c r="Y54" s="196"/>
      <c r="Z54" s="124"/>
      <c r="AA54" s="158">
        <f t="shared" si="17"/>
        <v>0</v>
      </c>
      <c r="AB54" s="158">
        <f t="shared" si="17"/>
        <v>0</v>
      </c>
      <c r="AC54" s="158">
        <f t="shared" si="17"/>
        <v>0</v>
      </c>
      <c r="AD54" s="158">
        <f t="shared" si="17"/>
        <v>0</v>
      </c>
      <c r="AE54" s="158">
        <f t="shared" si="17"/>
        <v>0</v>
      </c>
      <c r="AF54" s="196"/>
    </row>
    <row r="55" spans="2:32" ht="15" x14ac:dyDescent="0.25">
      <c r="B55" s="159">
        <f t="shared" ref="B55:B69" si="18">B54+1</f>
        <v>42</v>
      </c>
      <c r="C55" s="160" t="s">
        <v>1212</v>
      </c>
      <c r="D55" s="161" t="s">
        <v>1213</v>
      </c>
      <c r="E55" s="162" t="s">
        <v>341</v>
      </c>
      <c r="F55" s="163">
        <v>3</v>
      </c>
      <c r="G55" s="164">
        <v>0</v>
      </c>
      <c r="H55" s="165">
        <v>0</v>
      </c>
      <c r="I55" s="165">
        <v>0</v>
      </c>
      <c r="J55" s="165">
        <v>0</v>
      </c>
      <c r="K55" s="166">
        <v>0</v>
      </c>
      <c r="L55" s="123"/>
      <c r="M55" s="167"/>
      <c r="N55" s="168" t="s">
        <v>1118</v>
      </c>
      <c r="P55" s="144">
        <f xml:space="preserve"> IF( SUM( T55:X55 ) = 0, 0, $T$5 )</f>
        <v>0</v>
      </c>
      <c r="Q55" s="144">
        <f xml:space="preserve"> IF( SUM( AA55:AE55 ) = 0, 0, $AA$7 )</f>
        <v>0</v>
      </c>
      <c r="S55" s="124"/>
      <c r="T55" s="158">
        <f t="shared" si="16"/>
        <v>0</v>
      </c>
      <c r="U55" s="158">
        <f t="shared" si="16"/>
        <v>0</v>
      </c>
      <c r="V55" s="158">
        <f t="shared" si="16"/>
        <v>0</v>
      </c>
      <c r="W55" s="158">
        <f t="shared" si="16"/>
        <v>0</v>
      </c>
      <c r="X55" s="158">
        <f t="shared" si="16"/>
        <v>0</v>
      </c>
      <c r="Y55" s="196"/>
      <c r="Z55" s="124"/>
      <c r="AA55" s="158">
        <f>IF( AND( ISNUMBER( G55), G55&gt;=0), 0, 1)</f>
        <v>0</v>
      </c>
      <c r="AB55" s="158">
        <f>IF( AND( ISNUMBER( H55), H55&gt;=0), 0, 1)</f>
        <v>0</v>
      </c>
      <c r="AC55" s="158">
        <f>IF( AND( ISNUMBER( I55), I55&gt;=0), 0, 1)</f>
        <v>0</v>
      </c>
      <c r="AD55" s="158">
        <f>IF( AND( ISNUMBER( J55), J55&gt;=0), 0, 1)</f>
        <v>0</v>
      </c>
      <c r="AE55" s="158">
        <f>IF( AND( ISNUMBER( K55), K55&gt;=0), 0, 1)</f>
        <v>0</v>
      </c>
      <c r="AF55" s="196"/>
    </row>
    <row r="56" spans="2:32" ht="15" x14ac:dyDescent="0.25">
      <c r="B56" s="159">
        <f t="shared" si="18"/>
        <v>43</v>
      </c>
      <c r="C56" s="189" t="s">
        <v>1214</v>
      </c>
      <c r="D56" s="190" t="s">
        <v>1215</v>
      </c>
      <c r="E56" s="191" t="s">
        <v>341</v>
      </c>
      <c r="F56" s="192">
        <v>3</v>
      </c>
      <c r="G56" s="193">
        <f>G53+G55</f>
        <v>-13.907</v>
      </c>
      <c r="H56" s="194">
        <f>H53+H55</f>
        <v>-14.629</v>
      </c>
      <c r="I56" s="194">
        <f>I53+I55</f>
        <v>-14.135</v>
      </c>
      <c r="J56" s="194">
        <f>J53+J55</f>
        <v>-13.095000000000001</v>
      </c>
      <c r="K56" s="195">
        <f>K53+K55</f>
        <v>-12.256</v>
      </c>
      <c r="L56" s="123"/>
      <c r="M56" s="167" t="s">
        <v>1216</v>
      </c>
      <c r="N56" s="168"/>
      <c r="P56" s="144"/>
      <c r="Q56" s="145"/>
      <c r="S56" s="196"/>
      <c r="T56" s="141"/>
      <c r="U56" s="141"/>
      <c r="V56" s="141"/>
      <c r="W56" s="141"/>
      <c r="X56" s="141"/>
      <c r="Y56" s="196"/>
      <c r="Z56" s="196"/>
      <c r="AA56" s="141"/>
      <c r="AB56" s="141"/>
      <c r="AC56" s="141"/>
      <c r="AD56" s="141"/>
      <c r="AE56" s="141"/>
      <c r="AF56" s="196"/>
    </row>
    <row r="57" spans="2:32" ht="15" x14ac:dyDescent="0.25">
      <c r="B57" s="159">
        <f t="shared" si="18"/>
        <v>44</v>
      </c>
      <c r="C57" s="160" t="s">
        <v>1217</v>
      </c>
      <c r="D57" s="161" t="s">
        <v>1218</v>
      </c>
      <c r="E57" s="162" t="s">
        <v>341</v>
      </c>
      <c r="F57" s="163">
        <v>3</v>
      </c>
      <c r="G57" s="199">
        <v>-3.024</v>
      </c>
      <c r="H57" s="199">
        <v>-3.0150000000000001</v>
      </c>
      <c r="I57" s="199">
        <v>-2.9140000000000001</v>
      </c>
      <c r="J57" s="199">
        <v>-2.8250000000000002</v>
      </c>
      <c r="K57" s="199">
        <v>-2.8159999999999998</v>
      </c>
      <c r="L57" s="123"/>
      <c r="M57" s="167"/>
      <c r="N57" s="168" t="s">
        <v>1144</v>
      </c>
      <c r="P57" s="144">
        <f t="shared" ref="P57:P62" si="19" xml:space="preserve"> IF( SUM( T57:X57 ) = 0, 0, $T$5 )</f>
        <v>0</v>
      </c>
      <c r="Q57" s="144">
        <f xml:space="preserve"> IF( SUM( AA57:AE57 ) = 0, 0, $AA$20 )</f>
        <v>0</v>
      </c>
      <c r="S57" s="124"/>
      <c r="T57" s="158">
        <f t="shared" ref="T57:X59" si="20" xml:space="preserve"> IF( ISNUMBER(G57), 0, 1 )</f>
        <v>0</v>
      </c>
      <c r="U57" s="158">
        <f t="shared" si="20"/>
        <v>0</v>
      </c>
      <c r="V57" s="158">
        <f t="shared" si="20"/>
        <v>0</v>
      </c>
      <c r="W57" s="158">
        <f t="shared" si="20"/>
        <v>0</v>
      </c>
      <c r="X57" s="158">
        <f t="shared" si="20"/>
        <v>0</v>
      </c>
      <c r="Y57" s="196"/>
      <c r="Z57" s="124"/>
      <c r="AA57" s="158">
        <f t="shared" ref="AA57:AE58" si="21">IF( AND( ISNUMBER( G57), G57&lt;=0), 0, 1)</f>
        <v>0</v>
      </c>
      <c r="AB57" s="158">
        <f t="shared" si="21"/>
        <v>0</v>
      </c>
      <c r="AC57" s="158">
        <f t="shared" si="21"/>
        <v>0</v>
      </c>
      <c r="AD57" s="158">
        <f t="shared" si="21"/>
        <v>0</v>
      </c>
      <c r="AE57" s="158">
        <f t="shared" si="21"/>
        <v>0</v>
      </c>
      <c r="AF57" s="196"/>
    </row>
    <row r="58" spans="2:32" ht="15" x14ac:dyDescent="0.25">
      <c r="B58" s="159">
        <f t="shared" si="18"/>
        <v>45</v>
      </c>
      <c r="C58" s="160" t="s">
        <v>1219</v>
      </c>
      <c r="D58" s="161" t="s">
        <v>1220</v>
      </c>
      <c r="E58" s="162" t="s">
        <v>341</v>
      </c>
      <c r="F58" s="163">
        <v>3</v>
      </c>
      <c r="G58" s="164">
        <v>-0.66200000000000003</v>
      </c>
      <c r="H58" s="165">
        <v>-0.66200000000000003</v>
      </c>
      <c r="I58" s="165">
        <v>-0.66200000000000003</v>
      </c>
      <c r="J58" s="165">
        <v>-0.66200000000000003</v>
      </c>
      <c r="K58" s="166">
        <v>-0.66200000000000003</v>
      </c>
      <c r="L58" s="123"/>
      <c r="M58" s="167"/>
      <c r="N58" s="168" t="s">
        <v>1144</v>
      </c>
      <c r="P58" s="144">
        <f t="shared" si="19"/>
        <v>0</v>
      </c>
      <c r="Q58" s="144">
        <f xml:space="preserve"> IF( SUM( AA58:AE58 ) = 0, 0, $AA$20 )</f>
        <v>0</v>
      </c>
      <c r="S58" s="124"/>
      <c r="T58" s="158">
        <f t="shared" si="20"/>
        <v>0</v>
      </c>
      <c r="U58" s="158">
        <f t="shared" si="20"/>
        <v>0</v>
      </c>
      <c r="V58" s="158">
        <f t="shared" si="20"/>
        <v>0</v>
      </c>
      <c r="W58" s="158">
        <f t="shared" si="20"/>
        <v>0</v>
      </c>
      <c r="X58" s="158">
        <f t="shared" si="20"/>
        <v>0</v>
      </c>
      <c r="Y58" s="196"/>
      <c r="Z58" s="124"/>
      <c r="AA58" s="158">
        <f t="shared" si="21"/>
        <v>0</v>
      </c>
      <c r="AB58" s="158">
        <f t="shared" si="21"/>
        <v>0</v>
      </c>
      <c r="AC58" s="158">
        <f t="shared" si="21"/>
        <v>0</v>
      </c>
      <c r="AD58" s="158">
        <f t="shared" si="21"/>
        <v>0</v>
      </c>
      <c r="AE58" s="158">
        <f t="shared" si="21"/>
        <v>0</v>
      </c>
      <c r="AF58" s="196"/>
    </row>
    <row r="59" spans="2:32" ht="15" x14ac:dyDescent="0.25">
      <c r="B59" s="159">
        <f t="shared" si="18"/>
        <v>46</v>
      </c>
      <c r="C59" s="200" t="s">
        <v>1221</v>
      </c>
      <c r="D59" s="190" t="s">
        <v>1222</v>
      </c>
      <c r="E59" s="191" t="s">
        <v>341</v>
      </c>
      <c r="F59" s="192">
        <v>3</v>
      </c>
      <c r="G59" s="164">
        <v>0</v>
      </c>
      <c r="H59" s="165">
        <v>0</v>
      </c>
      <c r="I59" s="165">
        <v>0</v>
      </c>
      <c r="J59" s="165">
        <v>0</v>
      </c>
      <c r="K59" s="166">
        <v>0</v>
      </c>
      <c r="L59" s="123"/>
      <c r="M59" s="167"/>
      <c r="N59" s="168" t="s">
        <v>1118</v>
      </c>
      <c r="P59" s="144">
        <f t="shared" si="19"/>
        <v>0</v>
      </c>
      <c r="Q59" s="144">
        <f xml:space="preserve"> IF( SUM( AA59:AE59 ) = 0, 0, $AA$7 )</f>
        <v>0</v>
      </c>
      <c r="S59" s="124"/>
      <c r="T59" s="158">
        <f t="shared" si="20"/>
        <v>0</v>
      </c>
      <c r="U59" s="158">
        <f t="shared" si="20"/>
        <v>0</v>
      </c>
      <c r="V59" s="158">
        <f t="shared" si="20"/>
        <v>0</v>
      </c>
      <c r="W59" s="158">
        <f t="shared" si="20"/>
        <v>0</v>
      </c>
      <c r="X59" s="158">
        <f t="shared" si="20"/>
        <v>0</v>
      </c>
      <c r="Y59" s="196"/>
      <c r="Z59" s="124"/>
      <c r="AA59" s="158">
        <f>IF( AND( ISNUMBER( G59), G59&gt;=0), 0, 1)</f>
        <v>0</v>
      </c>
      <c r="AB59" s="158">
        <f>IF( AND( ISNUMBER( H59), H59&gt;=0), 0, 1)</f>
        <v>0</v>
      </c>
      <c r="AC59" s="158">
        <f>IF( AND( ISNUMBER( I59), I59&gt;=0), 0, 1)</f>
        <v>0</v>
      </c>
      <c r="AD59" s="158">
        <f>IF( AND( ISNUMBER( J59), J59&gt;=0), 0, 1)</f>
        <v>0</v>
      </c>
      <c r="AE59" s="158">
        <f>IF( AND( ISNUMBER( K59), K59&gt;=0), 0, 1)</f>
        <v>0</v>
      </c>
      <c r="AF59" s="196"/>
    </row>
    <row r="60" spans="2:32" ht="15" x14ac:dyDescent="0.25">
      <c r="B60" s="159">
        <f t="shared" si="18"/>
        <v>47</v>
      </c>
      <c r="C60" s="189" t="s">
        <v>1223</v>
      </c>
      <c r="D60" s="190" t="s">
        <v>1224</v>
      </c>
      <c r="E60" s="191" t="s">
        <v>341</v>
      </c>
      <c r="F60" s="192">
        <v>3</v>
      </c>
      <c r="G60" s="193">
        <f>G57+G59</f>
        <v>-3.024</v>
      </c>
      <c r="H60" s="194">
        <f>H57+H59</f>
        <v>-3.0150000000000001</v>
      </c>
      <c r="I60" s="194">
        <f>I57+I59</f>
        <v>-2.9140000000000001</v>
      </c>
      <c r="J60" s="194">
        <f>J57+J59</f>
        <v>-2.8250000000000002</v>
      </c>
      <c r="K60" s="195">
        <f>K57+K59</f>
        <v>-2.8159999999999998</v>
      </c>
      <c r="L60" s="123"/>
      <c r="M60" s="167" t="s">
        <v>1225</v>
      </c>
      <c r="N60" s="168"/>
      <c r="P60" s="144">
        <f t="shared" si="19"/>
        <v>0</v>
      </c>
      <c r="Q60" s="145"/>
      <c r="S60" s="124"/>
      <c r="T60" s="141"/>
      <c r="U60" s="141"/>
      <c r="V60" s="141"/>
      <c r="W60" s="141"/>
      <c r="X60" s="141"/>
      <c r="Y60" s="196"/>
      <c r="Z60" s="124"/>
      <c r="AA60" s="141"/>
      <c r="AB60" s="141"/>
      <c r="AC60" s="141"/>
      <c r="AD60" s="141"/>
      <c r="AE60" s="141"/>
      <c r="AF60" s="196"/>
    </row>
    <row r="61" spans="2:32" ht="15" x14ac:dyDescent="0.25">
      <c r="B61" s="159">
        <f t="shared" si="18"/>
        <v>48</v>
      </c>
      <c r="C61" s="160" t="s">
        <v>1226</v>
      </c>
      <c r="D61" s="161" t="s">
        <v>1227</v>
      </c>
      <c r="E61" s="162" t="s">
        <v>341</v>
      </c>
      <c r="F61" s="163">
        <v>3</v>
      </c>
      <c r="G61" s="201">
        <v>-16.978999999999999</v>
      </c>
      <c r="H61" s="201">
        <v>-19.257000000000001</v>
      </c>
      <c r="I61" s="201">
        <v>-21.715</v>
      </c>
      <c r="J61" s="201">
        <v>-28.151</v>
      </c>
      <c r="K61" s="201">
        <v>-22.899000000000001</v>
      </c>
      <c r="L61" s="123"/>
      <c r="M61" s="167"/>
      <c r="N61" s="168" t="s">
        <v>1144</v>
      </c>
      <c r="P61" s="144">
        <f t="shared" si="19"/>
        <v>0</v>
      </c>
      <c r="Q61" s="144">
        <f xml:space="preserve"> IF( SUM( AA61:AE61 ) = 0, 0, $AA$20 )</f>
        <v>0</v>
      </c>
      <c r="S61" s="124"/>
      <c r="T61" s="158">
        <f>IF('[1]Validation flags'!$H$3=1,0, IF( ISNUMBER(G61), 0, 1 ))</f>
        <v>0</v>
      </c>
      <c r="U61" s="158">
        <f>IF('[1]Validation flags'!$H$3=1,0, IF( ISNUMBER(H61), 0, 1 ))</f>
        <v>0</v>
      </c>
      <c r="V61" s="158">
        <f>IF('[1]Validation flags'!$H$3=1,0, IF( ISNUMBER(I61), 0, 1 ))</f>
        <v>0</v>
      </c>
      <c r="W61" s="158">
        <f>IF('[1]Validation flags'!$H$3=1,0, IF( ISNUMBER(J61), 0, 1 ))</f>
        <v>0</v>
      </c>
      <c r="X61" s="158">
        <f>IF('[1]Validation flags'!$H$3=1,0, IF( ISNUMBER(K61), 0, 1 ))</f>
        <v>0</v>
      </c>
      <c r="Y61" s="196"/>
      <c r="Z61" s="124"/>
      <c r="AA61" s="158">
        <f>IF( AND( ISNUMBER( G61), G61&lt;=0), 0, 1)</f>
        <v>0</v>
      </c>
      <c r="AB61" s="158">
        <f>IF( AND( ISNUMBER( H61), H61&lt;=0), 0, 1)</f>
        <v>0</v>
      </c>
      <c r="AC61" s="158">
        <f>IF( AND( ISNUMBER( I61), I61&lt;=0), 0, 1)</f>
        <v>0</v>
      </c>
      <c r="AD61" s="158">
        <f>IF( AND( ISNUMBER( J61), J61&lt;=0), 0, 1)</f>
        <v>0</v>
      </c>
      <c r="AE61" s="158">
        <f>IF( AND( ISNUMBER( K61), K61&lt;=0), 0, 1)</f>
        <v>0</v>
      </c>
      <c r="AF61" s="196"/>
    </row>
    <row r="62" spans="2:32" ht="15" x14ac:dyDescent="0.25">
      <c r="B62" s="159">
        <f t="shared" si="18"/>
        <v>49</v>
      </c>
      <c r="C62" s="200" t="s">
        <v>1228</v>
      </c>
      <c r="D62" s="161" t="s">
        <v>1229</v>
      </c>
      <c r="E62" s="191" t="s">
        <v>341</v>
      </c>
      <c r="F62" s="192">
        <v>3</v>
      </c>
      <c r="G62" s="202">
        <v>0</v>
      </c>
      <c r="H62" s="169">
        <v>0</v>
      </c>
      <c r="I62" s="169">
        <v>0</v>
      </c>
      <c r="J62" s="169">
        <v>0</v>
      </c>
      <c r="K62" s="170">
        <v>0</v>
      </c>
      <c r="L62" s="123"/>
      <c r="M62" s="167"/>
      <c r="N62" s="168" t="s">
        <v>1118</v>
      </c>
      <c r="P62" s="144">
        <f t="shared" si="19"/>
        <v>0</v>
      </c>
      <c r="Q62" s="144">
        <f xml:space="preserve"> IF( SUM( AA62:AE62 ) = 0, 0, $AA$7 )</f>
        <v>0</v>
      </c>
      <c r="S62" s="124"/>
      <c r="T62" s="158">
        <f>IF('[1]Validation flags'!$H$3=1,0, IF( ISNUMBER(G62), 0, 1 ))</f>
        <v>0</v>
      </c>
      <c r="U62" s="158">
        <f>IF('[1]Validation flags'!$H$3=1,0, IF( ISNUMBER(H62), 0, 1 ))</f>
        <v>0</v>
      </c>
      <c r="V62" s="158">
        <f>IF('[1]Validation flags'!$H$3=1,0, IF( ISNUMBER(I62), 0, 1 ))</f>
        <v>0</v>
      </c>
      <c r="W62" s="158">
        <f>IF('[1]Validation flags'!$H$3=1,0, IF( ISNUMBER(J62), 0, 1 ))</f>
        <v>0</v>
      </c>
      <c r="X62" s="158">
        <f>IF('[1]Validation flags'!$H$3=1,0, IF( ISNUMBER(K62), 0, 1 ))</f>
        <v>0</v>
      </c>
      <c r="Y62" s="196"/>
      <c r="Z62" s="124"/>
      <c r="AA62" s="158">
        <f>IF( AND( ISNUMBER( G62), G62&gt;=0), 0, 1)</f>
        <v>0</v>
      </c>
      <c r="AB62" s="158">
        <f>IF( AND( ISNUMBER( H62), H62&gt;=0), 0, 1)</f>
        <v>0</v>
      </c>
      <c r="AC62" s="158">
        <f>IF( AND( ISNUMBER( I62), I62&gt;=0), 0, 1)</f>
        <v>0</v>
      </c>
      <c r="AD62" s="158">
        <f>IF( AND( ISNUMBER( J62), J62&gt;=0), 0, 1)</f>
        <v>0</v>
      </c>
      <c r="AE62" s="158">
        <f>IF( AND( ISNUMBER( K62), K62&gt;=0), 0, 1)</f>
        <v>0</v>
      </c>
      <c r="AF62" s="196"/>
    </row>
    <row r="63" spans="2:32" ht="15" x14ac:dyDescent="0.25">
      <c r="B63" s="159">
        <f t="shared" si="18"/>
        <v>50</v>
      </c>
      <c r="C63" s="189" t="s">
        <v>1230</v>
      </c>
      <c r="D63" s="190" t="s">
        <v>1231</v>
      </c>
      <c r="E63" s="191" t="s">
        <v>341</v>
      </c>
      <c r="F63" s="192">
        <v>3</v>
      </c>
      <c r="G63" s="193">
        <f>SUM(G61:G62)</f>
        <v>-16.978999999999999</v>
      </c>
      <c r="H63" s="194">
        <f>SUM(H61:H62)</f>
        <v>-19.257000000000001</v>
      </c>
      <c r="I63" s="194">
        <f>SUM(I61:I62)</f>
        <v>-21.715</v>
      </c>
      <c r="J63" s="194">
        <f>SUM(J61:J62)</f>
        <v>-28.151</v>
      </c>
      <c r="K63" s="195">
        <f>SUM(K61:K62)</f>
        <v>-22.899000000000001</v>
      </c>
      <c r="L63" s="123"/>
      <c r="M63" s="167" t="s">
        <v>1232</v>
      </c>
      <c r="N63" s="168"/>
      <c r="P63" s="144"/>
      <c r="Q63" s="145"/>
      <c r="S63" s="196"/>
      <c r="T63" s="203"/>
      <c r="Y63" s="196"/>
      <c r="Z63" s="196"/>
      <c r="AA63" s="205"/>
      <c r="AB63" s="205"/>
      <c r="AC63" s="205"/>
      <c r="AD63" s="205"/>
      <c r="AE63" s="205"/>
      <c r="AF63" s="196"/>
    </row>
    <row r="64" spans="2:32" ht="15" x14ac:dyDescent="0.25">
      <c r="B64" s="159">
        <f t="shared" si="18"/>
        <v>51</v>
      </c>
      <c r="C64" s="160" t="s">
        <v>1233</v>
      </c>
      <c r="D64" s="161" t="s">
        <v>1234</v>
      </c>
      <c r="E64" s="162" t="s">
        <v>341</v>
      </c>
      <c r="F64" s="163">
        <v>3</v>
      </c>
      <c r="G64" s="201">
        <v>0</v>
      </c>
      <c r="H64" s="201">
        <v>0</v>
      </c>
      <c r="I64" s="201">
        <v>0</v>
      </c>
      <c r="J64" s="201">
        <v>0</v>
      </c>
      <c r="K64" s="201">
        <v>0</v>
      </c>
      <c r="L64" s="123"/>
      <c r="M64" s="167"/>
      <c r="N64" s="168" t="s">
        <v>1144</v>
      </c>
      <c r="P64" s="144">
        <f xml:space="preserve"> IF( SUM( T64:X64 ) = 0, 0, $T$5 )</f>
        <v>0</v>
      </c>
      <c r="Q64" s="144">
        <f xml:space="preserve"> IF( SUM( AA64:AE64 ) = 0, 0, $AA$20 )</f>
        <v>0</v>
      </c>
      <c r="S64" s="124"/>
      <c r="T64" s="158">
        <f>IF('[1]Validation flags'!$H$3=1,0, IF( ISNUMBER(G64), 0, 1 ))</f>
        <v>0</v>
      </c>
      <c r="U64" s="158">
        <f>IF('[1]Validation flags'!$H$3=1,0, IF( ISNUMBER(H64), 0, 1 ))</f>
        <v>0</v>
      </c>
      <c r="V64" s="158">
        <f>IF('[1]Validation flags'!$H$3=1,0, IF( ISNUMBER(I64), 0, 1 ))</f>
        <v>0</v>
      </c>
      <c r="W64" s="158">
        <f>IF('[1]Validation flags'!$H$3=1,0, IF( ISNUMBER(J64), 0, 1 ))</f>
        <v>0</v>
      </c>
      <c r="X64" s="158">
        <f>IF('[1]Validation flags'!$H$3=1,0, IF( ISNUMBER(K64), 0, 1 ))</f>
        <v>0</v>
      </c>
      <c r="Y64" s="196"/>
      <c r="Z64" s="124"/>
      <c r="AA64" s="158">
        <f>IF( AND( ISNUMBER( G64), G64&lt;=0), 0, 1)</f>
        <v>0</v>
      </c>
      <c r="AB64" s="158">
        <f>IF( AND( ISNUMBER( H64), H64&lt;=0), 0, 1)</f>
        <v>0</v>
      </c>
      <c r="AC64" s="158">
        <f>IF( AND( ISNUMBER( I64), I64&lt;=0), 0, 1)</f>
        <v>0</v>
      </c>
      <c r="AD64" s="158">
        <f>IF( AND( ISNUMBER( J64), J64&lt;=0), 0, 1)</f>
        <v>0</v>
      </c>
      <c r="AE64" s="158">
        <f>IF( AND( ISNUMBER( K64), K64&lt;=0), 0, 1)</f>
        <v>0</v>
      </c>
      <c r="AF64" s="196"/>
    </row>
    <row r="65" spans="2:32" ht="15" x14ac:dyDescent="0.25">
      <c r="B65" s="159">
        <f t="shared" si="18"/>
        <v>52</v>
      </c>
      <c r="C65" s="200" t="s">
        <v>1235</v>
      </c>
      <c r="D65" s="190" t="s">
        <v>1236</v>
      </c>
      <c r="E65" s="191" t="s">
        <v>341</v>
      </c>
      <c r="F65" s="192">
        <v>3</v>
      </c>
      <c r="G65" s="202">
        <v>0</v>
      </c>
      <c r="H65" s="169">
        <v>0</v>
      </c>
      <c r="I65" s="169">
        <v>0</v>
      </c>
      <c r="J65" s="169">
        <v>0</v>
      </c>
      <c r="K65" s="170">
        <v>0</v>
      </c>
      <c r="L65" s="123"/>
      <c r="M65" s="167"/>
      <c r="N65" s="168" t="s">
        <v>1118</v>
      </c>
      <c r="P65" s="144">
        <f xml:space="preserve"> IF( SUM( T65:X65 ) = 0, 0, $T$5 )</f>
        <v>0</v>
      </c>
      <c r="Q65" s="144">
        <f xml:space="preserve"> IF( SUM( AA65:AE65 ) = 0, 0, $AA$7 )</f>
        <v>0</v>
      </c>
      <c r="S65" s="124"/>
      <c r="T65" s="158">
        <f>IF('[1]Validation flags'!$H$3=1,0, IF( ISNUMBER(G65), 0, 1 ))</f>
        <v>0</v>
      </c>
      <c r="U65" s="158">
        <f>IF('[1]Validation flags'!$H$3=1,0, IF( ISNUMBER(H65), 0, 1 ))</f>
        <v>0</v>
      </c>
      <c r="V65" s="158">
        <f>IF('[1]Validation flags'!$H$3=1,0, IF( ISNUMBER(I65), 0, 1 ))</f>
        <v>0</v>
      </c>
      <c r="W65" s="158">
        <f>IF('[1]Validation flags'!$H$3=1,0, IF( ISNUMBER(J65), 0, 1 ))</f>
        <v>0</v>
      </c>
      <c r="X65" s="158">
        <f>IF('[1]Validation flags'!$H$3=1,0, IF( ISNUMBER(K65), 0, 1 ))</f>
        <v>0</v>
      </c>
      <c r="Y65" s="124"/>
      <c r="Z65" s="124"/>
      <c r="AA65" s="158">
        <f>IF( AND( ISNUMBER( G65), G65&gt;=0), 0, 1)</f>
        <v>0</v>
      </c>
      <c r="AB65" s="158">
        <f>IF( AND( ISNUMBER( H65), H65&gt;=0), 0, 1)</f>
        <v>0</v>
      </c>
      <c r="AC65" s="158">
        <f>IF( AND( ISNUMBER( I65), I65&gt;=0), 0, 1)</f>
        <v>0</v>
      </c>
      <c r="AD65" s="158">
        <f>IF( AND( ISNUMBER( J65), J65&gt;=0), 0, 1)</f>
        <v>0</v>
      </c>
      <c r="AE65" s="158">
        <f>IF( AND( ISNUMBER( K65), K65&gt;=0), 0, 1)</f>
        <v>0</v>
      </c>
      <c r="AF65" s="124"/>
    </row>
    <row r="66" spans="2:32" ht="15" x14ac:dyDescent="0.25">
      <c r="B66" s="159">
        <f t="shared" si="18"/>
        <v>53</v>
      </c>
      <c r="C66" s="189" t="s">
        <v>1237</v>
      </c>
      <c r="D66" s="190" t="s">
        <v>1238</v>
      </c>
      <c r="E66" s="191" t="s">
        <v>341</v>
      </c>
      <c r="F66" s="192">
        <v>3</v>
      </c>
      <c r="G66" s="193">
        <f>SUM(G64:G65)</f>
        <v>0</v>
      </c>
      <c r="H66" s="194">
        <f>SUM(H64:H65)</f>
        <v>0</v>
      </c>
      <c r="I66" s="194">
        <f>SUM(I64:I65)</f>
        <v>0</v>
      </c>
      <c r="J66" s="194">
        <f>SUM(J64:J65)</f>
        <v>0</v>
      </c>
      <c r="K66" s="195">
        <f>SUM(K64:K65)</f>
        <v>0</v>
      </c>
      <c r="L66" s="123"/>
      <c r="M66" s="167" t="s">
        <v>1239</v>
      </c>
      <c r="N66" s="168"/>
      <c r="P66" s="144"/>
      <c r="Q66" s="145"/>
      <c r="S66" s="124"/>
      <c r="T66" s="206"/>
      <c r="Y66" s="124"/>
      <c r="Z66" s="124"/>
      <c r="AA66" s="141"/>
      <c r="AB66" s="141"/>
      <c r="AC66" s="141"/>
      <c r="AD66" s="141"/>
      <c r="AE66" s="141"/>
      <c r="AF66" s="124"/>
    </row>
    <row r="67" spans="2:32" ht="15" x14ac:dyDescent="0.25">
      <c r="B67" s="159">
        <f t="shared" si="18"/>
        <v>54</v>
      </c>
      <c r="C67" s="160" t="s">
        <v>1240</v>
      </c>
      <c r="D67" s="161" t="s">
        <v>1241</v>
      </c>
      <c r="E67" s="162" t="s">
        <v>341</v>
      </c>
      <c r="F67" s="163">
        <v>3</v>
      </c>
      <c r="G67" s="171"/>
      <c r="H67" s="172"/>
      <c r="I67" s="172"/>
      <c r="J67" s="172"/>
      <c r="K67" s="173"/>
      <c r="L67" s="123"/>
      <c r="M67" s="167"/>
      <c r="N67" s="168" t="s">
        <v>1144</v>
      </c>
      <c r="P67" s="144">
        <f xml:space="preserve"> IF( SUM( T67:X67 ) = 0, 0, $T$5 )</f>
        <v>0</v>
      </c>
      <c r="Q67" s="144" t="str">
        <f xml:space="preserve"> IF( SUM( AA67:AE67 ) = 0, 0, $AA$20 )</f>
        <v>All inputs should be negative,  or if not relevant,  put zero</v>
      </c>
      <c r="S67" s="124"/>
      <c r="T67" s="158">
        <f>IF('[1]Validation flags'!$B$3="Thames Water", IF( ISNUMBER(G67), 0, 1 ),0)</f>
        <v>0</v>
      </c>
      <c r="U67" s="158">
        <f>IF('[1]Validation flags'!$B$3="Thames Water", IF( ISNUMBER(H67), 0, 1 ),0)</f>
        <v>0</v>
      </c>
      <c r="V67" s="158">
        <f>IF('[1]Validation flags'!$B$3="Thames Water", IF( ISNUMBER(I67), 0, 1 ),0)</f>
        <v>0</v>
      </c>
      <c r="W67" s="158">
        <f>IF('[1]Validation flags'!$B$3="Thames Water", IF( ISNUMBER(J67), 0, 1 ),0)</f>
        <v>0</v>
      </c>
      <c r="X67" s="158">
        <f>IF('[1]Validation flags'!$B$3="Thames Water", IF( ISNUMBER(K67), 0, 1 ),0)</f>
        <v>0</v>
      </c>
      <c r="Y67" s="124"/>
      <c r="Z67" s="124"/>
      <c r="AA67" s="158">
        <f>IF( AND( ISNUMBER( G67), G67&lt;=0), 0, 1)</f>
        <v>1</v>
      </c>
      <c r="AB67" s="158">
        <f>IF( AND( ISNUMBER( H67), H67&lt;=0), 0, 1)</f>
        <v>1</v>
      </c>
      <c r="AC67" s="158">
        <f>IF( AND( ISNUMBER( I67), I67&lt;=0), 0, 1)</f>
        <v>1</v>
      </c>
      <c r="AD67" s="158">
        <f>IF( AND( ISNUMBER( J67), J67&lt;=0), 0, 1)</f>
        <v>1</v>
      </c>
      <c r="AE67" s="158">
        <f>IF( AND( ISNUMBER( K67), K67&lt;=0), 0, 1)</f>
        <v>1</v>
      </c>
      <c r="AF67" s="124"/>
    </row>
    <row r="68" spans="2:32" ht="15" x14ac:dyDescent="0.25">
      <c r="B68" s="159">
        <f t="shared" si="18"/>
        <v>55</v>
      </c>
      <c r="C68" s="200" t="s">
        <v>1242</v>
      </c>
      <c r="D68" s="190" t="s">
        <v>1243</v>
      </c>
      <c r="E68" s="191" t="s">
        <v>341</v>
      </c>
      <c r="F68" s="192">
        <v>3</v>
      </c>
      <c r="G68" s="171"/>
      <c r="H68" s="172"/>
      <c r="I68" s="172"/>
      <c r="J68" s="172"/>
      <c r="K68" s="173"/>
      <c r="L68" s="123"/>
      <c r="M68" s="167"/>
      <c r="N68" s="168" t="s">
        <v>1118</v>
      </c>
      <c r="P68" s="144">
        <f xml:space="preserve"> IF( SUM( T68:X68 ) = 0, 0, $T$5 )</f>
        <v>0</v>
      </c>
      <c r="Q68" s="144" t="str">
        <f xml:space="preserve"> IF( SUM( AA68:AE68 ) = 0, 0, $AA$7 )</f>
        <v>All inputs should be positive,  or if not relevant,  put zero</v>
      </c>
      <c r="S68" s="124"/>
      <c r="T68" s="158">
        <f>IF('[1]Validation flags'!$B$3="Thames Water", IF( ISNUMBER(G68), 0, 1 ),0)</f>
        <v>0</v>
      </c>
      <c r="U68" s="158">
        <f>IF('[1]Validation flags'!$B$3="Thames Water", IF( ISNUMBER(H68), 0, 1 ),0)</f>
        <v>0</v>
      </c>
      <c r="V68" s="158">
        <f>IF('[1]Validation flags'!$B$3="Thames Water", IF( ISNUMBER(I68), 0, 1 ),0)</f>
        <v>0</v>
      </c>
      <c r="W68" s="158">
        <f>IF('[1]Validation flags'!$B$3="Thames Water", IF( ISNUMBER(J68), 0, 1 ),0)</f>
        <v>0</v>
      </c>
      <c r="X68" s="158">
        <f>IF('[1]Validation flags'!$B$3="Thames Water", IF( ISNUMBER(K68), 0, 1 ),0)</f>
        <v>0</v>
      </c>
      <c r="Y68" s="124"/>
      <c r="Z68" s="124"/>
      <c r="AA68" s="158">
        <f>IF( AND( ISNUMBER( G68), G68&gt;=0), 0, 1)</f>
        <v>1</v>
      </c>
      <c r="AB68" s="158">
        <f>IF( AND( ISNUMBER( H68), H68&gt;=0), 0, 1)</f>
        <v>1</v>
      </c>
      <c r="AC68" s="158">
        <f>IF( AND( ISNUMBER( I68), I68&gt;=0), 0, 1)</f>
        <v>1</v>
      </c>
      <c r="AD68" s="158">
        <f>IF( AND( ISNUMBER( J68), J68&gt;=0), 0, 1)</f>
        <v>1</v>
      </c>
      <c r="AE68" s="158">
        <f>IF( AND( ISNUMBER( K68), K68&gt;=0), 0, 1)</f>
        <v>1</v>
      </c>
      <c r="AF68" s="124"/>
    </row>
    <row r="69" spans="2:32" ht="15.75" thickBot="1" x14ac:dyDescent="0.3">
      <c r="B69" s="174">
        <f t="shared" si="18"/>
        <v>56</v>
      </c>
      <c r="C69" s="208" t="s">
        <v>1244</v>
      </c>
      <c r="D69" s="176" t="s">
        <v>1245</v>
      </c>
      <c r="E69" s="177" t="s">
        <v>341</v>
      </c>
      <c r="F69" s="178">
        <v>3</v>
      </c>
      <c r="G69" s="209">
        <f>SUM(G67:G68)</f>
        <v>0</v>
      </c>
      <c r="H69" s="210">
        <f>SUM(H67:H68)</f>
        <v>0</v>
      </c>
      <c r="I69" s="210">
        <f>SUM(I67:I68)</f>
        <v>0</v>
      </c>
      <c r="J69" s="210">
        <f>SUM(J67:J68)</f>
        <v>0</v>
      </c>
      <c r="K69" s="211">
        <f>SUM(K67:K68)</f>
        <v>0</v>
      </c>
      <c r="L69" s="123"/>
      <c r="M69" s="212" t="s">
        <v>1246</v>
      </c>
      <c r="N69" s="213"/>
      <c r="P69" s="144"/>
      <c r="Q69" s="145"/>
      <c r="S69" s="124"/>
      <c r="T69" s="206"/>
      <c r="Y69" s="124"/>
      <c r="Z69" s="124"/>
      <c r="AA69" s="141"/>
      <c r="AF69" s="124"/>
    </row>
    <row r="70" spans="2:32" ht="15.75" thickBot="1" x14ac:dyDescent="0.3">
      <c r="B70" s="123"/>
      <c r="C70" s="123"/>
      <c r="D70" s="123"/>
      <c r="E70" s="123"/>
      <c r="F70" s="123"/>
      <c r="G70" s="123"/>
      <c r="H70" s="123"/>
      <c r="I70" s="123"/>
      <c r="J70" s="123"/>
      <c r="K70" s="123"/>
      <c r="L70" s="123"/>
      <c r="M70" s="184"/>
      <c r="N70" s="184"/>
      <c r="P70" s="144"/>
      <c r="Q70" s="145"/>
      <c r="S70" s="124"/>
      <c r="Y70" s="124"/>
      <c r="Z70" s="124"/>
      <c r="AF70" s="124"/>
    </row>
    <row r="71" spans="2:32" ht="15.75" thickBot="1" x14ac:dyDescent="0.3">
      <c r="B71" s="131" t="s">
        <v>1247</v>
      </c>
      <c r="C71" s="146" t="s">
        <v>1248</v>
      </c>
      <c r="D71" s="123"/>
      <c r="E71" s="123"/>
      <c r="F71" s="123"/>
      <c r="G71" s="123"/>
      <c r="H71" s="123"/>
      <c r="I71" s="123"/>
      <c r="J71" s="123"/>
      <c r="K71" s="123"/>
      <c r="L71" s="123"/>
      <c r="M71" s="184"/>
      <c r="N71" s="184"/>
      <c r="O71" s="157"/>
      <c r="P71" s="144"/>
      <c r="Q71" s="145"/>
      <c r="S71" s="124"/>
      <c r="Y71" s="124"/>
      <c r="Z71" s="124"/>
      <c r="AF71" s="124"/>
    </row>
    <row r="72" spans="2:32" ht="15" x14ac:dyDescent="0.25">
      <c r="B72" s="147">
        <v>57</v>
      </c>
      <c r="C72" s="148" t="s">
        <v>1249</v>
      </c>
      <c r="D72" s="149" t="s">
        <v>1250</v>
      </c>
      <c r="E72" s="150" t="s">
        <v>341</v>
      </c>
      <c r="F72" s="151">
        <v>3</v>
      </c>
      <c r="G72" s="152">
        <v>2.617</v>
      </c>
      <c r="H72" s="152">
        <v>2.6749999999999998</v>
      </c>
      <c r="I72" s="152">
        <v>2.7069999999999999</v>
      </c>
      <c r="J72" s="152">
        <v>2.738</v>
      </c>
      <c r="K72" s="152">
        <v>2.7709999999999999</v>
      </c>
      <c r="L72" s="123"/>
      <c r="M72" s="155"/>
      <c r="N72" s="156" t="s">
        <v>1118</v>
      </c>
      <c r="O72" s="157"/>
      <c r="P72" s="144">
        <f xml:space="preserve"> IF( SUM( T72:X72 ) = 0, 0, $T$5 )</f>
        <v>0</v>
      </c>
      <c r="Q72" s="144">
        <f xml:space="preserve"> IF( SUM( AA72:AE72 ) = 0, 0, $AA$7 )</f>
        <v>0</v>
      </c>
      <c r="S72" s="124"/>
      <c r="T72" s="158">
        <f t="shared" ref="T72:X73" si="22" xml:space="preserve"> IF( ISNUMBER(G72), 0, 1 )</f>
        <v>0</v>
      </c>
      <c r="U72" s="158">
        <f t="shared" si="22"/>
        <v>0</v>
      </c>
      <c r="V72" s="158">
        <f t="shared" si="22"/>
        <v>0</v>
      </c>
      <c r="W72" s="158">
        <f t="shared" si="22"/>
        <v>0</v>
      </c>
      <c r="X72" s="158">
        <f t="shared" si="22"/>
        <v>0</v>
      </c>
      <c r="Y72" s="124"/>
      <c r="Z72" s="124"/>
      <c r="AA72" s="158">
        <f>IF( AND( ISNUMBER( G72), G72&gt;=0), 0, 1)</f>
        <v>0</v>
      </c>
      <c r="AB72" s="158">
        <f>IF( AND( ISNUMBER( H72), H72&gt;=0), 0, 1)</f>
        <v>0</v>
      </c>
      <c r="AC72" s="158">
        <f>IF( AND( ISNUMBER( I72), I72&gt;=0), 0, 1)</f>
        <v>0</v>
      </c>
      <c r="AD72" s="158">
        <f>IF( AND( ISNUMBER( J72), J72&gt;=0), 0, 1)</f>
        <v>0</v>
      </c>
      <c r="AE72" s="158">
        <f>IF( AND( ISNUMBER( K72), K72&gt;=0), 0, 1)</f>
        <v>0</v>
      </c>
      <c r="AF72" s="124"/>
    </row>
    <row r="73" spans="2:32" ht="15" x14ac:dyDescent="0.25">
      <c r="B73" s="159">
        <f>B72+1</f>
        <v>58</v>
      </c>
      <c r="C73" s="160" t="s">
        <v>1251</v>
      </c>
      <c r="D73" s="161" t="s">
        <v>1252</v>
      </c>
      <c r="E73" s="162" t="s">
        <v>341</v>
      </c>
      <c r="F73" s="163">
        <v>3</v>
      </c>
      <c r="G73" s="164">
        <v>0</v>
      </c>
      <c r="H73" s="165">
        <v>0</v>
      </c>
      <c r="I73" s="165">
        <v>0</v>
      </c>
      <c r="J73" s="165">
        <v>0</v>
      </c>
      <c r="K73" s="166">
        <v>0</v>
      </c>
      <c r="L73" s="123"/>
      <c r="M73" s="167"/>
      <c r="N73" s="168" t="s">
        <v>1144</v>
      </c>
      <c r="O73" s="157"/>
      <c r="P73" s="144">
        <f xml:space="preserve"> IF( SUM( T73:X73 ) = 0, 0, $T$5 )</f>
        <v>0</v>
      </c>
      <c r="Q73" s="144">
        <f xml:space="preserve"> IF( SUM( AA73:AE73 ) = 0, 0, $AA$20 )</f>
        <v>0</v>
      </c>
      <c r="S73" s="124"/>
      <c r="T73" s="158">
        <f t="shared" si="22"/>
        <v>0</v>
      </c>
      <c r="U73" s="158">
        <f t="shared" si="22"/>
        <v>0</v>
      </c>
      <c r="V73" s="158">
        <f t="shared" si="22"/>
        <v>0</v>
      </c>
      <c r="W73" s="158">
        <f t="shared" si="22"/>
        <v>0</v>
      </c>
      <c r="X73" s="158">
        <f t="shared" si="22"/>
        <v>0</v>
      </c>
      <c r="Y73" s="124"/>
      <c r="Z73" s="124"/>
      <c r="AA73" s="158">
        <f>IF( AND( ISNUMBER( G73), G73&lt;=0), 0, 1)</f>
        <v>0</v>
      </c>
      <c r="AB73" s="158">
        <f>IF( AND( ISNUMBER( H73), H73&lt;=0), 0, 1)</f>
        <v>0</v>
      </c>
      <c r="AC73" s="158">
        <f>IF( AND( ISNUMBER( I73), I73&lt;=0), 0, 1)</f>
        <v>0</v>
      </c>
      <c r="AD73" s="158">
        <f>IF( AND( ISNUMBER( J73), J73&lt;=0), 0, 1)</f>
        <v>0</v>
      </c>
      <c r="AE73" s="158">
        <f>IF( AND( ISNUMBER( K73), K73&lt;=0), 0, 1)</f>
        <v>0</v>
      </c>
      <c r="AF73" s="124"/>
    </row>
    <row r="74" spans="2:32" ht="15.75" thickBot="1" x14ac:dyDescent="0.3">
      <c r="B74" s="214">
        <f>B73+1</f>
        <v>59</v>
      </c>
      <c r="C74" s="215" t="s">
        <v>1253</v>
      </c>
      <c r="D74" s="216" t="s">
        <v>1254</v>
      </c>
      <c r="E74" s="217" t="s">
        <v>341</v>
      </c>
      <c r="F74" s="218">
        <v>3</v>
      </c>
      <c r="G74" s="219">
        <f>SUM(G72:G73)</f>
        <v>2.617</v>
      </c>
      <c r="H74" s="220">
        <f>SUM(H72:H73)</f>
        <v>2.6749999999999998</v>
      </c>
      <c r="I74" s="220">
        <f>SUM(I72:I73)</f>
        <v>2.7069999999999999</v>
      </c>
      <c r="J74" s="220">
        <f>SUM(J72:J73)</f>
        <v>2.738</v>
      </c>
      <c r="K74" s="221">
        <f>SUM(K72:K73)</f>
        <v>2.7709999999999999</v>
      </c>
      <c r="L74" s="123"/>
      <c r="M74" s="182" t="s">
        <v>1255</v>
      </c>
      <c r="N74" s="222"/>
      <c r="O74" s="157"/>
      <c r="P74" s="144"/>
      <c r="Q74" s="145"/>
      <c r="S74" s="124"/>
      <c r="Y74" s="124"/>
      <c r="Z74" s="124"/>
      <c r="AF74" s="124"/>
    </row>
    <row r="75" spans="2:32" ht="15.75" thickBot="1" x14ac:dyDescent="0.3">
      <c r="B75" s="123"/>
      <c r="C75" s="123"/>
      <c r="D75" s="123"/>
      <c r="E75" s="123"/>
      <c r="F75" s="123"/>
      <c r="G75" s="123"/>
      <c r="H75" s="123"/>
      <c r="I75" s="123"/>
      <c r="J75" s="123"/>
      <c r="K75" s="123"/>
      <c r="L75" s="123"/>
      <c r="M75" s="184"/>
      <c r="N75" s="184"/>
      <c r="O75" s="157"/>
      <c r="P75" s="144"/>
      <c r="Q75" s="145"/>
      <c r="S75" s="124"/>
      <c r="Y75" s="124"/>
      <c r="Z75" s="124"/>
      <c r="AF75" s="124"/>
    </row>
    <row r="76" spans="2:32" ht="15.75" thickBot="1" x14ac:dyDescent="0.3">
      <c r="B76" s="131" t="s">
        <v>1256</v>
      </c>
      <c r="C76" s="146" t="s">
        <v>1257</v>
      </c>
      <c r="D76" s="123"/>
      <c r="E76" s="123"/>
      <c r="F76" s="123"/>
      <c r="G76" s="123"/>
      <c r="H76" s="123"/>
      <c r="I76" s="123"/>
      <c r="J76" s="123"/>
      <c r="K76" s="123"/>
      <c r="L76" s="123"/>
      <c r="M76" s="184"/>
      <c r="N76" s="184"/>
      <c r="O76" s="157"/>
      <c r="P76" s="144"/>
      <c r="Q76" s="145"/>
      <c r="S76" s="124"/>
      <c r="Y76" s="124"/>
      <c r="Z76" s="124"/>
      <c r="AF76" s="124"/>
    </row>
    <row r="77" spans="2:32" ht="15" x14ac:dyDescent="0.25">
      <c r="B77" s="147">
        <v>60</v>
      </c>
      <c r="C77" s="148" t="s">
        <v>1258</v>
      </c>
      <c r="D77" s="149" t="s">
        <v>1259</v>
      </c>
      <c r="E77" s="150" t="s">
        <v>341</v>
      </c>
      <c r="F77" s="151">
        <v>3</v>
      </c>
      <c r="G77" s="152">
        <v>-5.234</v>
      </c>
      <c r="H77" s="152">
        <v>-5.351</v>
      </c>
      <c r="I77" s="152">
        <v>-5.4130000000000003</v>
      </c>
      <c r="J77" s="152">
        <v>-5.476</v>
      </c>
      <c r="K77" s="152">
        <v>-5.5410000000000004</v>
      </c>
      <c r="L77" s="123"/>
      <c r="M77" s="155"/>
      <c r="N77" s="223" t="s">
        <v>1144</v>
      </c>
      <c r="O77" s="157"/>
      <c r="P77" s="144">
        <f xml:space="preserve"> IF( SUM( T77:X77 ) = 0, 0, $T$5 )</f>
        <v>0</v>
      </c>
      <c r="Q77" s="144">
        <f xml:space="preserve"> IF( SUM( AA77:AE77 ) = 0, 0, $AA$20 )</f>
        <v>0</v>
      </c>
      <c r="S77" s="124"/>
      <c r="T77" s="158">
        <f t="shared" ref="T77:X78" si="23" xml:space="preserve"> IF( ISNUMBER(G77), 0, 1 )</f>
        <v>0</v>
      </c>
      <c r="U77" s="158">
        <f t="shared" si="23"/>
        <v>0</v>
      </c>
      <c r="V77" s="158">
        <f t="shared" si="23"/>
        <v>0</v>
      </c>
      <c r="W77" s="158">
        <f t="shared" si="23"/>
        <v>0</v>
      </c>
      <c r="X77" s="158">
        <f t="shared" si="23"/>
        <v>0</v>
      </c>
      <c r="Y77" s="124"/>
      <c r="Z77" s="124"/>
      <c r="AA77" s="158">
        <f>IF( AND( ISNUMBER( G77), G77&lt;=0), 0, 1)</f>
        <v>0</v>
      </c>
      <c r="AB77" s="158">
        <f>IF( AND( ISNUMBER( H77), H77&lt;=0), 0, 1)</f>
        <v>0</v>
      </c>
      <c r="AC77" s="158">
        <f>IF( AND( ISNUMBER( I77), I77&lt;=0), 0, 1)</f>
        <v>0</v>
      </c>
      <c r="AD77" s="158">
        <f>IF( AND( ISNUMBER( J77), J77&lt;=0), 0, 1)</f>
        <v>0</v>
      </c>
      <c r="AE77" s="158">
        <f>IF( AND( ISNUMBER( K77), K77&lt;=0), 0, 1)</f>
        <v>0</v>
      </c>
      <c r="AF77" s="124"/>
    </row>
    <row r="78" spans="2:32" ht="15" x14ac:dyDescent="0.25">
      <c r="B78" s="159">
        <f>B77+1</f>
        <v>61</v>
      </c>
      <c r="C78" s="160" t="s">
        <v>1260</v>
      </c>
      <c r="D78" s="161" t="s">
        <v>1261</v>
      </c>
      <c r="E78" s="162" t="s">
        <v>341</v>
      </c>
      <c r="F78" s="163">
        <v>3</v>
      </c>
      <c r="G78" s="164">
        <v>0</v>
      </c>
      <c r="H78" s="165">
        <v>0</v>
      </c>
      <c r="I78" s="165">
        <v>0</v>
      </c>
      <c r="J78" s="165">
        <v>0</v>
      </c>
      <c r="K78" s="166">
        <v>0</v>
      </c>
      <c r="L78" s="123"/>
      <c r="M78" s="167"/>
      <c r="N78" s="168" t="s">
        <v>1118</v>
      </c>
      <c r="O78" s="157"/>
      <c r="P78" s="144">
        <f xml:space="preserve"> IF( SUM( T78:X78 ) = 0, 0, $T$5 )</f>
        <v>0</v>
      </c>
      <c r="Q78" s="144">
        <f xml:space="preserve"> IF( SUM( AA78:AE78 ) = 0, 0, $AA$7 )</f>
        <v>0</v>
      </c>
      <c r="S78" s="124"/>
      <c r="T78" s="158">
        <f t="shared" si="23"/>
        <v>0</v>
      </c>
      <c r="U78" s="158">
        <f t="shared" si="23"/>
        <v>0</v>
      </c>
      <c r="V78" s="158">
        <f t="shared" si="23"/>
        <v>0</v>
      </c>
      <c r="W78" s="158">
        <f t="shared" si="23"/>
        <v>0</v>
      </c>
      <c r="X78" s="158">
        <f t="shared" si="23"/>
        <v>0</v>
      </c>
      <c r="Y78" s="124"/>
      <c r="Z78" s="124"/>
      <c r="AA78" s="158">
        <f>IF( AND( ISNUMBER( G78), G78&gt;=0), 0, 1)</f>
        <v>0</v>
      </c>
      <c r="AB78" s="158">
        <f>IF( AND( ISNUMBER( H78), H78&gt;=0), 0, 1)</f>
        <v>0</v>
      </c>
      <c r="AC78" s="158">
        <f>IF( AND( ISNUMBER( I78), I78&gt;=0), 0, 1)</f>
        <v>0</v>
      </c>
      <c r="AD78" s="158">
        <f>IF( AND( ISNUMBER( J78), J78&gt;=0), 0, 1)</f>
        <v>0</v>
      </c>
      <c r="AE78" s="158">
        <f>IF( AND( ISNUMBER( K78), K78&gt;=0), 0, 1)</f>
        <v>0</v>
      </c>
      <c r="AF78" s="124"/>
    </row>
    <row r="79" spans="2:32" ht="15.75" thickBot="1" x14ac:dyDescent="0.3">
      <c r="B79" s="214">
        <f>B78+1</f>
        <v>62</v>
      </c>
      <c r="C79" s="215" t="s">
        <v>1262</v>
      </c>
      <c r="D79" s="216" t="s">
        <v>1263</v>
      </c>
      <c r="E79" s="217" t="s">
        <v>341</v>
      </c>
      <c r="F79" s="218">
        <v>3</v>
      </c>
      <c r="G79" s="219">
        <f>SUM(G77:G78)</f>
        <v>-5.234</v>
      </c>
      <c r="H79" s="220">
        <f>SUM(H77:H78)</f>
        <v>-5.351</v>
      </c>
      <c r="I79" s="220">
        <f>SUM(I77:I78)</f>
        <v>-5.4130000000000003</v>
      </c>
      <c r="J79" s="220">
        <f>SUM(J77:J78)</f>
        <v>-5.476</v>
      </c>
      <c r="K79" s="221">
        <f>SUM(K77:K78)</f>
        <v>-5.5410000000000004</v>
      </c>
      <c r="L79" s="123"/>
      <c r="M79" s="182" t="s">
        <v>1264</v>
      </c>
      <c r="N79" s="183"/>
      <c r="O79" s="157"/>
      <c r="P79" s="144"/>
      <c r="Q79" s="145"/>
      <c r="S79" s="124"/>
      <c r="Y79" s="124"/>
      <c r="Z79" s="124"/>
      <c r="AF79" s="124"/>
    </row>
    <row r="80" spans="2:32" ht="15.75" thickBot="1" x14ac:dyDescent="0.3">
      <c r="B80" s="123"/>
      <c r="C80" s="123"/>
      <c r="D80" s="123"/>
      <c r="E80" s="123"/>
      <c r="F80" s="123"/>
      <c r="G80" s="123"/>
      <c r="H80" s="123"/>
      <c r="I80" s="123"/>
      <c r="J80" s="123"/>
      <c r="K80" s="123"/>
      <c r="L80" s="123"/>
      <c r="M80" s="184"/>
      <c r="N80" s="184"/>
      <c r="O80" s="157"/>
      <c r="P80" s="144"/>
      <c r="Q80" s="145"/>
      <c r="S80" s="124"/>
      <c r="Y80" s="124"/>
      <c r="Z80" s="124"/>
      <c r="AF80" s="124"/>
    </row>
    <row r="81" spans="2:32" ht="15.75" thickBot="1" x14ac:dyDescent="0.3">
      <c r="B81" s="131" t="s">
        <v>1265</v>
      </c>
      <c r="C81" s="146" t="s">
        <v>1266</v>
      </c>
      <c r="D81" s="123"/>
      <c r="E81" s="123"/>
      <c r="F81" s="123"/>
      <c r="G81" s="123"/>
      <c r="H81" s="123"/>
      <c r="I81" s="123"/>
      <c r="J81" s="123"/>
      <c r="K81" s="123"/>
      <c r="L81" s="123"/>
      <c r="M81" s="184"/>
      <c r="N81" s="184"/>
      <c r="O81" s="157"/>
      <c r="P81" s="144"/>
      <c r="Q81" s="145"/>
      <c r="S81" s="124"/>
      <c r="Y81" s="124"/>
      <c r="Z81" s="124"/>
      <c r="AF81" s="124"/>
    </row>
    <row r="82" spans="2:32" ht="15.75" thickBot="1" x14ac:dyDescent="0.3">
      <c r="B82" s="214">
        <v>63</v>
      </c>
      <c r="C82" s="215" t="s">
        <v>1267</v>
      </c>
      <c r="D82" s="224" t="s">
        <v>1268</v>
      </c>
      <c r="E82" s="225" t="s">
        <v>341</v>
      </c>
      <c r="F82" s="226">
        <v>3</v>
      </c>
      <c r="G82" s="227">
        <v>0</v>
      </c>
      <c r="H82" s="228">
        <v>0</v>
      </c>
      <c r="I82" s="228">
        <v>0</v>
      </c>
      <c r="J82" s="228">
        <v>0</v>
      </c>
      <c r="K82" s="229">
        <v>0</v>
      </c>
      <c r="L82" s="123"/>
      <c r="M82" s="230"/>
      <c r="N82" s="231" t="s">
        <v>1118</v>
      </c>
      <c r="O82" s="157"/>
      <c r="P82" s="144">
        <f xml:space="preserve"> IF( SUM( T82:X82 ) = 0, 0, $T$5 )</f>
        <v>0</v>
      </c>
      <c r="Q82" s="144">
        <f xml:space="preserve"> IF( SUM( AA82:AE82 ) = 0, 0, $AA$7 )</f>
        <v>0</v>
      </c>
      <c r="S82" s="124"/>
      <c r="T82" s="158">
        <f xml:space="preserve"> IF( ISNUMBER(G82), 0, 1 )</f>
        <v>0</v>
      </c>
      <c r="U82" s="158">
        <f xml:space="preserve"> IF( ISNUMBER(H82), 0, 1 )</f>
        <v>0</v>
      </c>
      <c r="V82" s="158">
        <f xml:space="preserve"> IF( ISNUMBER(I82), 0, 1 )</f>
        <v>0</v>
      </c>
      <c r="W82" s="158">
        <f xml:space="preserve"> IF( ISNUMBER(J82), 0, 1 )</f>
        <v>0</v>
      </c>
      <c r="X82" s="158">
        <f xml:space="preserve"> IF( ISNUMBER(K82), 0, 1 )</f>
        <v>0</v>
      </c>
      <c r="Y82" s="124"/>
      <c r="Z82" s="124"/>
      <c r="AA82" s="158">
        <f>IF( AND( ISNUMBER( G82), G82&gt;=0), 0, 1)</f>
        <v>0</v>
      </c>
      <c r="AB82" s="158">
        <f>IF( AND( ISNUMBER( H82), H82&gt;=0), 0, 1)</f>
        <v>0</v>
      </c>
      <c r="AC82" s="158">
        <f>IF( AND( ISNUMBER( I82), I82&gt;=0), 0, 1)</f>
        <v>0</v>
      </c>
      <c r="AD82" s="158">
        <f>IF( AND( ISNUMBER( J82), J82&gt;=0), 0, 1)</f>
        <v>0</v>
      </c>
      <c r="AE82" s="158">
        <f>IF( AND( ISNUMBER( K82), K82&gt;=0), 0, 1)</f>
        <v>0</v>
      </c>
      <c r="AF82" s="124"/>
    </row>
    <row r="83" spans="2:32" ht="15.75" thickBot="1" x14ac:dyDescent="0.3">
      <c r="B83" s="123"/>
      <c r="C83" s="123"/>
      <c r="D83" s="123"/>
      <c r="E83" s="123"/>
      <c r="F83" s="123"/>
      <c r="G83" s="123"/>
      <c r="H83" s="123"/>
      <c r="I83" s="123"/>
      <c r="J83" s="123"/>
      <c r="K83" s="123"/>
      <c r="L83" s="123"/>
      <c r="M83" s="184"/>
      <c r="N83" s="184"/>
      <c r="P83" s="144"/>
      <c r="Q83" s="145"/>
      <c r="S83" s="124"/>
      <c r="Y83" s="124"/>
      <c r="Z83" s="124"/>
      <c r="AF83" s="124"/>
    </row>
    <row r="84" spans="2:32" ht="15.75" thickBot="1" x14ac:dyDescent="0.3">
      <c r="B84" s="131" t="s">
        <v>1269</v>
      </c>
      <c r="C84" s="146" t="s">
        <v>1270</v>
      </c>
      <c r="D84" s="123"/>
      <c r="E84" s="123"/>
      <c r="F84" s="123"/>
      <c r="G84" s="123"/>
      <c r="H84" s="123"/>
      <c r="I84" s="123"/>
      <c r="J84" s="123"/>
      <c r="K84" s="123"/>
      <c r="L84" s="123"/>
      <c r="M84" s="184"/>
      <c r="N84" s="184"/>
      <c r="P84" s="144"/>
      <c r="Q84" s="145"/>
      <c r="S84" s="124"/>
      <c r="Y84" s="124"/>
      <c r="Z84" s="124"/>
      <c r="AF84" s="124"/>
    </row>
    <row r="85" spans="2:32" ht="15.75" thickBot="1" x14ac:dyDescent="0.3">
      <c r="B85" s="214">
        <v>64</v>
      </c>
      <c r="C85" s="215" t="s">
        <v>1271</v>
      </c>
      <c r="D85" s="224" t="s">
        <v>1272</v>
      </c>
      <c r="E85" s="225" t="s">
        <v>341</v>
      </c>
      <c r="F85" s="226">
        <v>3</v>
      </c>
      <c r="G85" s="227">
        <v>0</v>
      </c>
      <c r="H85" s="228">
        <v>0</v>
      </c>
      <c r="I85" s="228">
        <v>0</v>
      </c>
      <c r="J85" s="228">
        <v>0</v>
      </c>
      <c r="K85" s="229">
        <v>0</v>
      </c>
      <c r="L85" s="123"/>
      <c r="M85" s="230"/>
      <c r="N85" s="231" t="s">
        <v>1144</v>
      </c>
      <c r="P85" s="144">
        <f xml:space="preserve"> IF( SUM( T85:X85 ) = 0, 0, $T$5 )</f>
        <v>0</v>
      </c>
      <c r="Q85" s="144">
        <f xml:space="preserve"> IF( SUM( AA85:AE85 ) = 0, 0, $AA$20 )</f>
        <v>0</v>
      </c>
      <c r="S85" s="124"/>
      <c r="T85" s="158">
        <f xml:space="preserve"> IF( ISNUMBER(G85), 0, 1 )</f>
        <v>0</v>
      </c>
      <c r="U85" s="158">
        <f xml:space="preserve"> IF( ISNUMBER(H85), 0, 1 )</f>
        <v>0</v>
      </c>
      <c r="V85" s="158">
        <f xml:space="preserve"> IF( ISNUMBER(I85), 0, 1 )</f>
        <v>0</v>
      </c>
      <c r="W85" s="158">
        <f xml:space="preserve"> IF( ISNUMBER(J85), 0, 1 )</f>
        <v>0</v>
      </c>
      <c r="X85" s="158">
        <f xml:space="preserve"> IF( ISNUMBER(K85), 0, 1 )</f>
        <v>0</v>
      </c>
      <c r="Y85" s="124"/>
      <c r="Z85" s="124"/>
      <c r="AA85" s="158">
        <f>IF( AND( ISNUMBER( G85), G85&lt;=0), 0, 1)</f>
        <v>0</v>
      </c>
      <c r="AB85" s="158">
        <f>IF( AND( ISNUMBER( H85), H85&lt;=0), 0, 1)</f>
        <v>0</v>
      </c>
      <c r="AC85" s="158">
        <f>IF( AND( ISNUMBER( I85), I85&lt;=0), 0, 1)</f>
        <v>0</v>
      </c>
      <c r="AD85" s="158">
        <f>IF( AND( ISNUMBER( J85), J85&lt;=0), 0, 1)</f>
        <v>0</v>
      </c>
      <c r="AE85" s="158">
        <f>IF( AND( ISNUMBER( K85), K85&lt;=0), 0, 1)</f>
        <v>0</v>
      </c>
      <c r="AF85" s="124"/>
    </row>
    <row r="86" spans="2:32" ht="15.75" thickBot="1" x14ac:dyDescent="0.3">
      <c r="B86" s="123"/>
      <c r="C86" s="123"/>
      <c r="D86" s="123"/>
      <c r="E86" s="123"/>
      <c r="F86" s="123"/>
      <c r="G86" s="123"/>
      <c r="H86" s="123"/>
      <c r="I86" s="123"/>
      <c r="J86" s="123"/>
      <c r="K86" s="123"/>
      <c r="L86" s="123"/>
      <c r="M86" s="184"/>
      <c r="N86" s="184"/>
      <c r="P86" s="144"/>
      <c r="Q86" s="145"/>
      <c r="S86" s="124"/>
      <c r="Y86" s="124"/>
      <c r="Z86" s="124"/>
      <c r="AF86" s="124"/>
    </row>
    <row r="87" spans="2:32" ht="15.75" thickBot="1" x14ac:dyDescent="0.3">
      <c r="B87" s="131" t="s">
        <v>1273</v>
      </c>
      <c r="C87" s="146" t="s">
        <v>1274</v>
      </c>
      <c r="D87" s="123"/>
      <c r="E87" s="123"/>
      <c r="F87" s="123"/>
      <c r="G87" s="123"/>
      <c r="H87" s="123"/>
      <c r="I87" s="123"/>
      <c r="J87" s="123"/>
      <c r="K87" s="123"/>
      <c r="L87" s="123"/>
      <c r="M87" s="184"/>
      <c r="N87" s="184"/>
      <c r="O87" s="157"/>
      <c r="P87" s="144"/>
      <c r="Q87" s="145"/>
      <c r="S87" s="124"/>
      <c r="Y87" s="124"/>
      <c r="Z87" s="124"/>
      <c r="AF87" s="124"/>
    </row>
    <row r="88" spans="2:32" ht="15" x14ac:dyDescent="0.25">
      <c r="B88" s="147">
        <v>65</v>
      </c>
      <c r="C88" s="148" t="s">
        <v>1275</v>
      </c>
      <c r="D88" s="149" t="s">
        <v>1276</v>
      </c>
      <c r="E88" s="150" t="s">
        <v>341</v>
      </c>
      <c r="F88" s="151">
        <v>3</v>
      </c>
      <c r="G88" s="152">
        <v>9.7080000000000002</v>
      </c>
      <c r="H88" s="152">
        <v>11.446999999999999</v>
      </c>
      <c r="I88" s="152">
        <v>10.738</v>
      </c>
      <c r="J88" s="152">
        <v>9.6669999999999998</v>
      </c>
      <c r="K88" s="152">
        <v>9.2319999999999993</v>
      </c>
      <c r="L88" s="123"/>
      <c r="M88" s="155"/>
      <c r="N88" s="156" t="s">
        <v>1118</v>
      </c>
      <c r="O88" s="157"/>
      <c r="P88" s="144">
        <f t="shared" ref="P88:P93" si="24" xml:space="preserve"> IF( SUM( T88:X88 ) = 0, 0, $T$5 )</f>
        <v>0</v>
      </c>
      <c r="Q88" s="144">
        <f t="shared" ref="Q88:Q93" si="25" xml:space="preserve"> IF( SUM( AA88:AE88 ) = 0, 0, $AA$7 )</f>
        <v>0</v>
      </c>
      <c r="S88" s="124"/>
      <c r="T88" s="158">
        <f t="shared" ref="T88:X89" si="26" xml:space="preserve"> IF( ISNUMBER(G88), 0, 1 )</f>
        <v>0</v>
      </c>
      <c r="U88" s="158">
        <f t="shared" si="26"/>
        <v>0</v>
      </c>
      <c r="V88" s="158">
        <f t="shared" si="26"/>
        <v>0</v>
      </c>
      <c r="W88" s="158">
        <f t="shared" si="26"/>
        <v>0</v>
      </c>
      <c r="X88" s="158">
        <f t="shared" si="26"/>
        <v>0</v>
      </c>
      <c r="Y88" s="124"/>
      <c r="Z88" s="124"/>
      <c r="AA88" s="158">
        <f t="shared" ref="AA88:AE93" si="27">IF( AND( ISNUMBER( G88), G88&gt;=0), 0, 1)</f>
        <v>0</v>
      </c>
      <c r="AB88" s="158">
        <f t="shared" si="27"/>
        <v>0</v>
      </c>
      <c r="AC88" s="158">
        <f t="shared" si="27"/>
        <v>0</v>
      </c>
      <c r="AD88" s="158">
        <f t="shared" si="27"/>
        <v>0</v>
      </c>
      <c r="AE88" s="158">
        <f t="shared" si="27"/>
        <v>0</v>
      </c>
      <c r="AF88" s="124"/>
    </row>
    <row r="89" spans="2:32" ht="15" x14ac:dyDescent="0.25">
      <c r="B89" s="159">
        <f>B88+1</f>
        <v>66</v>
      </c>
      <c r="C89" s="160" t="s">
        <v>1277</v>
      </c>
      <c r="D89" s="161" t="s">
        <v>1278</v>
      </c>
      <c r="E89" s="162" t="s">
        <v>341</v>
      </c>
      <c r="F89" s="163">
        <v>3</v>
      </c>
      <c r="G89" s="199">
        <v>0.157</v>
      </c>
      <c r="H89" s="232">
        <v>0.17100000000000001</v>
      </c>
      <c r="I89" s="232">
        <v>0.16600000000000001</v>
      </c>
      <c r="J89" s="232">
        <v>0.16</v>
      </c>
      <c r="K89" s="232">
        <v>0.154</v>
      </c>
      <c r="L89" s="123"/>
      <c r="M89" s="167"/>
      <c r="N89" s="233" t="s">
        <v>1118</v>
      </c>
      <c r="O89" s="157"/>
      <c r="P89" s="144">
        <f t="shared" si="24"/>
        <v>0</v>
      </c>
      <c r="Q89" s="144">
        <f t="shared" si="25"/>
        <v>0</v>
      </c>
      <c r="S89" s="124"/>
      <c r="T89" s="158">
        <f t="shared" si="26"/>
        <v>0</v>
      </c>
      <c r="U89" s="158">
        <f t="shared" si="26"/>
        <v>0</v>
      </c>
      <c r="V89" s="158">
        <f t="shared" si="26"/>
        <v>0</v>
      </c>
      <c r="W89" s="158">
        <f t="shared" si="26"/>
        <v>0</v>
      </c>
      <c r="X89" s="158">
        <f t="shared" si="26"/>
        <v>0</v>
      </c>
      <c r="Y89" s="124"/>
      <c r="Z89" s="124"/>
      <c r="AA89" s="158">
        <f t="shared" si="27"/>
        <v>0</v>
      </c>
      <c r="AB89" s="158">
        <f t="shared" si="27"/>
        <v>0</v>
      </c>
      <c r="AC89" s="158">
        <f t="shared" si="27"/>
        <v>0</v>
      </c>
      <c r="AD89" s="158">
        <f t="shared" si="27"/>
        <v>0</v>
      </c>
      <c r="AE89" s="158">
        <f t="shared" si="27"/>
        <v>0</v>
      </c>
      <c r="AF89" s="124"/>
    </row>
    <row r="90" spans="2:32" ht="15" x14ac:dyDescent="0.25">
      <c r="B90" s="159">
        <f>B89+1</f>
        <v>67</v>
      </c>
      <c r="C90" s="160" t="s">
        <v>1279</v>
      </c>
      <c r="D90" s="161" t="s">
        <v>1280</v>
      </c>
      <c r="E90" s="162" t="s">
        <v>341</v>
      </c>
      <c r="F90" s="163">
        <v>3</v>
      </c>
      <c r="G90" s="201">
        <v>12.015000000000001</v>
      </c>
      <c r="H90" s="201">
        <v>11.404999999999999</v>
      </c>
      <c r="I90" s="201">
        <v>10.519</v>
      </c>
      <c r="J90" s="201">
        <v>10.917</v>
      </c>
      <c r="K90" s="201">
        <v>11.497999999999999</v>
      </c>
      <c r="L90" s="123"/>
      <c r="M90" s="167"/>
      <c r="N90" s="233" t="s">
        <v>1118</v>
      </c>
      <c r="O90" s="157"/>
      <c r="P90" s="144">
        <f t="shared" si="24"/>
        <v>0</v>
      </c>
      <c r="Q90" s="144">
        <f t="shared" si="25"/>
        <v>0</v>
      </c>
      <c r="S90" s="124"/>
      <c r="T90" s="158">
        <f>IF('[1]Validation flags'!$H$3=1,0, IF( ISNUMBER(G90), 0, 1 ))</f>
        <v>0</v>
      </c>
      <c r="U90" s="158">
        <f>IF('[1]Validation flags'!$H$3=1,0, IF( ISNUMBER(H90), 0, 1 ))</f>
        <v>0</v>
      </c>
      <c r="V90" s="158">
        <f>IF('[1]Validation flags'!$H$3=1,0, IF( ISNUMBER(I90), 0, 1 ))</f>
        <v>0</v>
      </c>
      <c r="W90" s="158">
        <f>IF('[1]Validation flags'!$H$3=1,0, IF( ISNUMBER(J90), 0, 1 ))</f>
        <v>0</v>
      </c>
      <c r="X90" s="158">
        <f>IF('[1]Validation flags'!$H$3=1,0, IF( ISNUMBER(K90), 0, 1 ))</f>
        <v>0</v>
      </c>
      <c r="Y90" s="124"/>
      <c r="Z90" s="124"/>
      <c r="AA90" s="158">
        <f t="shared" si="27"/>
        <v>0</v>
      </c>
      <c r="AB90" s="158">
        <f t="shared" si="27"/>
        <v>0</v>
      </c>
      <c r="AC90" s="158">
        <f t="shared" si="27"/>
        <v>0</v>
      </c>
      <c r="AD90" s="158">
        <f t="shared" si="27"/>
        <v>0</v>
      </c>
      <c r="AE90" s="158">
        <f t="shared" si="27"/>
        <v>0</v>
      </c>
      <c r="AF90" s="124"/>
    </row>
    <row r="91" spans="2:32" ht="15" x14ac:dyDescent="0.25">
      <c r="B91" s="159">
        <f>B90+1</f>
        <v>68</v>
      </c>
      <c r="C91" s="160" t="s">
        <v>1281</v>
      </c>
      <c r="D91" s="161" t="s">
        <v>1282</v>
      </c>
      <c r="E91" s="162" t="s">
        <v>341</v>
      </c>
      <c r="F91" s="163">
        <v>3</v>
      </c>
      <c r="G91" s="202">
        <v>1.2999999999999999E-2</v>
      </c>
      <c r="H91" s="202">
        <v>1.7000000000000001E-2</v>
      </c>
      <c r="I91" s="202">
        <v>1.4999999999999999E-2</v>
      </c>
      <c r="J91" s="202">
        <v>1.2999999999999999E-2</v>
      </c>
      <c r="K91" s="202">
        <v>1.2E-2</v>
      </c>
      <c r="L91" s="123"/>
      <c r="M91" s="167"/>
      <c r="N91" s="233" t="s">
        <v>1118</v>
      </c>
      <c r="O91" s="157"/>
      <c r="P91" s="144">
        <f t="shared" si="24"/>
        <v>0</v>
      </c>
      <c r="Q91" s="144">
        <f t="shared" si="25"/>
        <v>0</v>
      </c>
      <c r="S91" s="124"/>
      <c r="T91" s="158">
        <f>IF('[1]Validation flags'!$H$3=1,0, IF( ISNUMBER(G91), 0, 1 ))</f>
        <v>0</v>
      </c>
      <c r="U91" s="158">
        <f>IF('[1]Validation flags'!$H$3=1,0, IF( ISNUMBER(H91), 0, 1 ))</f>
        <v>0</v>
      </c>
      <c r="V91" s="158">
        <f>IF('[1]Validation flags'!$H$3=1,0, IF( ISNUMBER(I91), 0, 1 ))</f>
        <v>0</v>
      </c>
      <c r="W91" s="158">
        <f>IF('[1]Validation flags'!$H$3=1,0, IF( ISNUMBER(J91), 0, 1 ))</f>
        <v>0</v>
      </c>
      <c r="X91" s="158">
        <f>IF('[1]Validation flags'!$H$3=1,0, IF( ISNUMBER(K91), 0, 1 ))</f>
        <v>0</v>
      </c>
      <c r="Y91" s="124"/>
      <c r="Z91" s="124"/>
      <c r="AA91" s="158">
        <f t="shared" si="27"/>
        <v>0</v>
      </c>
      <c r="AB91" s="158">
        <f t="shared" si="27"/>
        <v>0</v>
      </c>
      <c r="AC91" s="158">
        <f t="shared" si="27"/>
        <v>0</v>
      </c>
      <c r="AD91" s="158">
        <f t="shared" si="27"/>
        <v>0</v>
      </c>
      <c r="AE91" s="158">
        <f t="shared" si="27"/>
        <v>0</v>
      </c>
      <c r="AF91" s="124"/>
    </row>
    <row r="92" spans="2:32" ht="15" x14ac:dyDescent="0.25">
      <c r="B92" s="159">
        <f>B91+1</f>
        <v>69</v>
      </c>
      <c r="C92" s="160" t="s">
        <v>1283</v>
      </c>
      <c r="D92" s="161" t="s">
        <v>1284</v>
      </c>
      <c r="E92" s="162" t="s">
        <v>341</v>
      </c>
      <c r="F92" s="163">
        <v>3</v>
      </c>
      <c r="G92" s="171"/>
      <c r="H92" s="172"/>
      <c r="I92" s="172"/>
      <c r="J92" s="172"/>
      <c r="K92" s="173"/>
      <c r="L92" s="123"/>
      <c r="M92" s="167"/>
      <c r="N92" s="233" t="s">
        <v>1118</v>
      </c>
      <c r="O92" s="157"/>
      <c r="P92" s="144">
        <f t="shared" si="24"/>
        <v>0</v>
      </c>
      <c r="Q92" s="144" t="str">
        <f t="shared" si="25"/>
        <v>All inputs should be positive,  or if not relevant,  put zero</v>
      </c>
      <c r="S92" s="124"/>
      <c r="T92" s="158">
        <f>IF('[1]Validation flags'!$B$3="Thames Water", IF( ISNUMBER(G92), 0, 1 ),0)</f>
        <v>0</v>
      </c>
      <c r="U92" s="158">
        <f>IF('[1]Validation flags'!$B$3="Thames Water", IF( ISNUMBER(H92), 0, 1 ),0)</f>
        <v>0</v>
      </c>
      <c r="V92" s="158">
        <f>IF('[1]Validation flags'!$B$3="Thames Water", IF( ISNUMBER(I92), 0, 1 ),0)</f>
        <v>0</v>
      </c>
      <c r="W92" s="158">
        <f>IF('[1]Validation flags'!$B$3="Thames Water", IF( ISNUMBER(J92), 0, 1 ),0)</f>
        <v>0</v>
      </c>
      <c r="X92" s="158">
        <f>IF('[1]Validation flags'!$B$3="Thames Water", IF( ISNUMBER(K92), 0, 1 ),0)</f>
        <v>0</v>
      </c>
      <c r="Y92" s="124"/>
      <c r="Z92" s="124"/>
      <c r="AA92" s="158">
        <f t="shared" si="27"/>
        <v>1</v>
      </c>
      <c r="AB92" s="158">
        <f t="shared" si="27"/>
        <v>1</v>
      </c>
      <c r="AC92" s="158">
        <f t="shared" si="27"/>
        <v>1</v>
      </c>
      <c r="AD92" s="158">
        <f t="shared" si="27"/>
        <v>1</v>
      </c>
      <c r="AE92" s="158">
        <f t="shared" si="27"/>
        <v>1</v>
      </c>
      <c r="AF92" s="124"/>
    </row>
    <row r="93" spans="2:32" ht="15.75" thickBot="1" x14ac:dyDescent="0.3">
      <c r="B93" s="214">
        <f>B92+1</f>
        <v>70</v>
      </c>
      <c r="C93" s="234" t="s">
        <v>1285</v>
      </c>
      <c r="D93" s="216" t="s">
        <v>1286</v>
      </c>
      <c r="E93" s="217" t="s">
        <v>341</v>
      </c>
      <c r="F93" s="218">
        <v>3</v>
      </c>
      <c r="G93" s="235">
        <v>0.16300000000000001</v>
      </c>
      <c r="H93" s="235">
        <v>0.17299999999999999</v>
      </c>
      <c r="I93" s="235">
        <v>0.29899999999999999</v>
      </c>
      <c r="J93" s="235">
        <v>0.42599999999999999</v>
      </c>
      <c r="K93" s="235">
        <v>1.1000000000000001</v>
      </c>
      <c r="L93" s="123"/>
      <c r="M93" s="182"/>
      <c r="N93" s="222" t="s">
        <v>1118</v>
      </c>
      <c r="O93" s="157"/>
      <c r="P93" s="144">
        <f t="shared" si="24"/>
        <v>0</v>
      </c>
      <c r="Q93" s="144">
        <f t="shared" si="25"/>
        <v>0</v>
      </c>
      <c r="S93" s="124"/>
      <c r="T93" s="158">
        <f xml:space="preserve"> IF( ISNUMBER(G93), 0, 1 )</f>
        <v>0</v>
      </c>
      <c r="U93" s="158">
        <f xml:space="preserve"> IF( ISNUMBER(H93), 0, 1 )</f>
        <v>0</v>
      </c>
      <c r="V93" s="158">
        <f xml:space="preserve"> IF( ISNUMBER(I93), 0, 1 )</f>
        <v>0</v>
      </c>
      <c r="W93" s="158">
        <f xml:space="preserve"> IF( ISNUMBER(J93), 0, 1 )</f>
        <v>0</v>
      </c>
      <c r="X93" s="158">
        <f xml:space="preserve"> IF( ISNUMBER(K93), 0, 1 )</f>
        <v>0</v>
      </c>
      <c r="Y93" s="124"/>
      <c r="Z93" s="124"/>
      <c r="AA93" s="158">
        <f t="shared" si="27"/>
        <v>0</v>
      </c>
      <c r="AB93" s="158">
        <f t="shared" si="27"/>
        <v>0</v>
      </c>
      <c r="AC93" s="158">
        <f t="shared" si="27"/>
        <v>0</v>
      </c>
      <c r="AD93" s="158">
        <f t="shared" si="27"/>
        <v>0</v>
      </c>
      <c r="AE93" s="158">
        <f t="shared" si="27"/>
        <v>0</v>
      </c>
      <c r="AF93" s="124"/>
    </row>
    <row r="94" spans="2:32" ht="15.75" thickBot="1" x14ac:dyDescent="0.3">
      <c r="B94" s="123"/>
      <c r="C94" s="123"/>
      <c r="D94" s="123"/>
      <c r="E94" s="123"/>
      <c r="F94" s="123"/>
      <c r="G94" s="123"/>
      <c r="H94" s="123"/>
      <c r="I94" s="123"/>
      <c r="J94" s="123"/>
      <c r="K94" s="123"/>
      <c r="L94" s="123"/>
      <c r="M94" s="184"/>
      <c r="N94" s="184"/>
      <c r="P94" s="144"/>
      <c r="Q94" s="145"/>
      <c r="S94" s="124"/>
      <c r="T94" s="141"/>
      <c r="U94" s="141"/>
      <c r="V94" s="141"/>
      <c r="W94" s="141"/>
      <c r="X94" s="141"/>
      <c r="Y94" s="124"/>
      <c r="Z94" s="124"/>
      <c r="AA94" s="141"/>
      <c r="AB94" s="141"/>
      <c r="AC94" s="141"/>
      <c r="AD94" s="141"/>
      <c r="AE94" s="141"/>
      <c r="AF94" s="124"/>
    </row>
    <row r="95" spans="2:32" ht="15.75" thickBot="1" x14ac:dyDescent="0.3">
      <c r="B95" s="131" t="s">
        <v>1287</v>
      </c>
      <c r="C95" s="146" t="s">
        <v>1288</v>
      </c>
      <c r="D95" s="123"/>
      <c r="E95" s="123"/>
      <c r="F95" s="123"/>
      <c r="G95" s="123"/>
      <c r="H95" s="123"/>
      <c r="I95" s="123"/>
      <c r="J95" s="123"/>
      <c r="K95" s="123"/>
      <c r="L95" s="123"/>
      <c r="M95" s="184"/>
      <c r="N95" s="184"/>
      <c r="P95" s="144"/>
      <c r="Q95" s="145"/>
      <c r="S95" s="124"/>
      <c r="T95" s="141"/>
      <c r="U95" s="141"/>
      <c r="V95" s="141"/>
      <c r="W95" s="141"/>
      <c r="X95" s="141"/>
      <c r="Y95" s="124"/>
      <c r="Z95" s="124"/>
      <c r="AA95" s="141"/>
      <c r="AB95" s="141"/>
      <c r="AC95" s="141"/>
      <c r="AD95" s="141"/>
      <c r="AE95" s="141"/>
      <c r="AF95" s="124"/>
    </row>
    <row r="96" spans="2:32" ht="15" x14ac:dyDescent="0.25">
      <c r="B96" s="147">
        <v>71</v>
      </c>
      <c r="C96" s="148" t="s">
        <v>1289</v>
      </c>
      <c r="D96" s="149" t="s">
        <v>1290</v>
      </c>
      <c r="E96" s="150" t="s">
        <v>341</v>
      </c>
      <c r="F96" s="151">
        <v>3</v>
      </c>
      <c r="G96" s="152">
        <v>-17.407</v>
      </c>
      <c r="H96" s="152">
        <v>-19.492000000000001</v>
      </c>
      <c r="I96" s="152">
        <v>-21.474</v>
      </c>
      <c r="J96" s="152">
        <v>-22.974</v>
      </c>
      <c r="K96" s="152">
        <v>-38.344999999999999</v>
      </c>
      <c r="L96" s="123"/>
      <c r="M96" s="155"/>
      <c r="N96" s="156" t="s">
        <v>1144</v>
      </c>
      <c r="P96" s="144">
        <f t="shared" ref="P96:P101" si="28" xml:space="preserve"> IF( SUM( T96:X96 ) = 0, 0, $T$5 )</f>
        <v>0</v>
      </c>
      <c r="Q96" s="144">
        <f t="shared" ref="Q96:Q101" si="29" xml:space="preserve"> IF( SUM( AA96:AE96 ) = 0, 0, $AA$20 )</f>
        <v>0</v>
      </c>
      <c r="S96" s="124"/>
      <c r="T96" s="158">
        <f t="shared" ref="T96:X97" si="30" xml:space="preserve"> IF( ISNUMBER(G96), 0, 1 )</f>
        <v>0</v>
      </c>
      <c r="U96" s="158">
        <f t="shared" si="30"/>
        <v>0</v>
      </c>
      <c r="V96" s="158">
        <f t="shared" si="30"/>
        <v>0</v>
      </c>
      <c r="W96" s="158">
        <f t="shared" si="30"/>
        <v>0</v>
      </c>
      <c r="X96" s="158">
        <f t="shared" si="30"/>
        <v>0</v>
      </c>
      <c r="Y96" s="124"/>
      <c r="Z96" s="124"/>
      <c r="AA96" s="158">
        <f t="shared" ref="AA96:AE101" si="31">IF( AND( ISNUMBER( G96), G96&lt;=0), 0, 1)</f>
        <v>0</v>
      </c>
      <c r="AB96" s="158">
        <f t="shared" si="31"/>
        <v>0</v>
      </c>
      <c r="AC96" s="158">
        <f t="shared" si="31"/>
        <v>0</v>
      </c>
      <c r="AD96" s="158">
        <f t="shared" si="31"/>
        <v>0</v>
      </c>
      <c r="AE96" s="158">
        <f t="shared" si="31"/>
        <v>0</v>
      </c>
      <c r="AF96" s="124"/>
    </row>
    <row r="97" spans="2:32" ht="15" x14ac:dyDescent="0.25">
      <c r="B97" s="159">
        <f>B96+1</f>
        <v>72</v>
      </c>
      <c r="C97" s="160" t="s">
        <v>1291</v>
      </c>
      <c r="D97" s="161" t="s">
        <v>1292</v>
      </c>
      <c r="E97" s="162" t="s">
        <v>341</v>
      </c>
      <c r="F97" s="163">
        <v>3</v>
      </c>
      <c r="G97" s="199">
        <v>-4.7E-2</v>
      </c>
      <c r="H97" s="199">
        <v>-5.8000000000000003E-2</v>
      </c>
      <c r="I97" s="199">
        <v>-6.8000000000000005E-2</v>
      </c>
      <c r="J97" s="199">
        <v>-7.8E-2</v>
      </c>
      <c r="K97" s="199">
        <v>-8.8999999999999996E-2</v>
      </c>
      <c r="L97" s="123"/>
      <c r="M97" s="167"/>
      <c r="N97" s="168" t="s">
        <v>1144</v>
      </c>
      <c r="P97" s="144">
        <f t="shared" si="28"/>
        <v>0</v>
      </c>
      <c r="Q97" s="144">
        <f t="shared" si="29"/>
        <v>0</v>
      </c>
      <c r="S97" s="124"/>
      <c r="T97" s="158">
        <f t="shared" si="30"/>
        <v>0</v>
      </c>
      <c r="U97" s="158">
        <f t="shared" si="30"/>
        <v>0</v>
      </c>
      <c r="V97" s="158">
        <f t="shared" si="30"/>
        <v>0</v>
      </c>
      <c r="W97" s="158">
        <f t="shared" si="30"/>
        <v>0</v>
      </c>
      <c r="X97" s="158">
        <f t="shared" si="30"/>
        <v>0</v>
      </c>
      <c r="Y97" s="124"/>
      <c r="Z97" s="124"/>
      <c r="AA97" s="158">
        <f t="shared" si="31"/>
        <v>0</v>
      </c>
      <c r="AB97" s="158">
        <f t="shared" si="31"/>
        <v>0</v>
      </c>
      <c r="AC97" s="158">
        <f t="shared" si="31"/>
        <v>0</v>
      </c>
      <c r="AD97" s="158">
        <f t="shared" si="31"/>
        <v>0</v>
      </c>
      <c r="AE97" s="158">
        <f t="shared" si="31"/>
        <v>0</v>
      </c>
      <c r="AF97" s="124"/>
    </row>
    <row r="98" spans="2:32" ht="15" x14ac:dyDescent="0.25">
      <c r="B98" s="159">
        <f>B97+1</f>
        <v>73</v>
      </c>
      <c r="C98" s="160" t="s">
        <v>1293</v>
      </c>
      <c r="D98" s="161" t="s">
        <v>1294</v>
      </c>
      <c r="E98" s="162" t="s">
        <v>341</v>
      </c>
      <c r="F98" s="163">
        <v>3</v>
      </c>
      <c r="G98" s="201">
        <v>-14.335000000000001</v>
      </c>
      <c r="H98" s="201">
        <v>-13.335000000000001</v>
      </c>
      <c r="I98" s="201">
        <v>-12.92</v>
      </c>
      <c r="J98" s="201">
        <v>-12.685</v>
      </c>
      <c r="K98" s="201">
        <v>-15.622999999999999</v>
      </c>
      <c r="L98" s="123"/>
      <c r="M98" s="167"/>
      <c r="N98" s="168" t="s">
        <v>1144</v>
      </c>
      <c r="P98" s="144">
        <f t="shared" si="28"/>
        <v>0</v>
      </c>
      <c r="Q98" s="144">
        <f t="shared" si="29"/>
        <v>0</v>
      </c>
      <c r="S98" s="124"/>
      <c r="T98" s="158">
        <f>IF('[1]Validation flags'!$H$3=1,0, IF( ISNUMBER(G98), 0, 1 ))</f>
        <v>0</v>
      </c>
      <c r="U98" s="158">
        <f>IF('[1]Validation flags'!$H$3=1,0, IF( ISNUMBER(H98), 0, 1 ))</f>
        <v>0</v>
      </c>
      <c r="V98" s="158">
        <f>IF('[1]Validation flags'!$H$3=1,0, IF( ISNUMBER(I98), 0, 1 ))</f>
        <v>0</v>
      </c>
      <c r="W98" s="158">
        <f>IF('[1]Validation flags'!$H$3=1,0, IF( ISNUMBER(J98), 0, 1 ))</f>
        <v>0</v>
      </c>
      <c r="X98" s="158">
        <f>IF('[1]Validation flags'!$H$3=1,0, IF( ISNUMBER(K98), 0, 1 ))</f>
        <v>0</v>
      </c>
      <c r="Y98" s="124"/>
      <c r="Z98" s="124"/>
      <c r="AA98" s="158">
        <f t="shared" si="31"/>
        <v>0</v>
      </c>
      <c r="AB98" s="158">
        <f t="shared" si="31"/>
        <v>0</v>
      </c>
      <c r="AC98" s="158">
        <f t="shared" si="31"/>
        <v>0</v>
      </c>
      <c r="AD98" s="158">
        <f t="shared" si="31"/>
        <v>0</v>
      </c>
      <c r="AE98" s="158">
        <f t="shared" si="31"/>
        <v>0</v>
      </c>
      <c r="AF98" s="124"/>
    </row>
    <row r="99" spans="2:32" ht="15" x14ac:dyDescent="0.25">
      <c r="B99" s="159">
        <f>B98+1</f>
        <v>74</v>
      </c>
      <c r="C99" s="160" t="s">
        <v>1295</v>
      </c>
      <c r="D99" s="161" t="s">
        <v>1296</v>
      </c>
      <c r="E99" s="162" t="s">
        <v>341</v>
      </c>
      <c r="F99" s="163">
        <v>3</v>
      </c>
      <c r="G99" s="202">
        <v>-3.0000000000000001E-3</v>
      </c>
      <c r="H99" s="201">
        <v>-1.6E-2</v>
      </c>
      <c r="I99" s="202">
        <v>-8.0000000000000002E-3</v>
      </c>
      <c r="J99" s="202">
        <v>-1.0999999999999999E-2</v>
      </c>
      <c r="K99" s="201">
        <v>-2.5999999999999999E-2</v>
      </c>
      <c r="L99" s="123"/>
      <c r="M99" s="167"/>
      <c r="N99" s="168" t="s">
        <v>1144</v>
      </c>
      <c r="P99" s="144">
        <f t="shared" si="28"/>
        <v>0</v>
      </c>
      <c r="Q99" s="144">
        <f t="shared" si="29"/>
        <v>0</v>
      </c>
      <c r="S99" s="124"/>
      <c r="T99" s="158">
        <f>IF('[1]Validation flags'!$H$3=1,0, IF( ISNUMBER(G99), 0, 1 ))</f>
        <v>0</v>
      </c>
      <c r="U99" s="158">
        <f>IF('[1]Validation flags'!$H$3=1,0, IF( ISNUMBER(H99), 0, 1 ))</f>
        <v>0</v>
      </c>
      <c r="V99" s="158">
        <f>IF('[1]Validation flags'!$H$3=1,0, IF( ISNUMBER(I99), 0, 1 ))</f>
        <v>0</v>
      </c>
      <c r="W99" s="158">
        <f>IF('[1]Validation flags'!$H$3=1,0, IF( ISNUMBER(J99), 0, 1 ))</f>
        <v>0</v>
      </c>
      <c r="X99" s="158">
        <f>IF('[1]Validation flags'!$H$3=1,0, IF( ISNUMBER(K99), 0, 1 ))</f>
        <v>0</v>
      </c>
      <c r="Y99" s="124"/>
      <c r="Z99" s="124"/>
      <c r="AA99" s="158">
        <f t="shared" si="31"/>
        <v>0</v>
      </c>
      <c r="AB99" s="158">
        <f t="shared" si="31"/>
        <v>0</v>
      </c>
      <c r="AC99" s="158">
        <f t="shared" si="31"/>
        <v>0</v>
      </c>
      <c r="AD99" s="158">
        <f t="shared" si="31"/>
        <v>0</v>
      </c>
      <c r="AE99" s="158">
        <f t="shared" si="31"/>
        <v>0</v>
      </c>
      <c r="AF99" s="124"/>
    </row>
    <row r="100" spans="2:32" ht="15" x14ac:dyDescent="0.25">
      <c r="B100" s="159">
        <f>B99+1</f>
        <v>75</v>
      </c>
      <c r="C100" s="160" t="s">
        <v>1297</v>
      </c>
      <c r="D100" s="161" t="s">
        <v>1298</v>
      </c>
      <c r="E100" s="162" t="s">
        <v>341</v>
      </c>
      <c r="F100" s="163">
        <v>3</v>
      </c>
      <c r="G100" s="171"/>
      <c r="H100" s="172"/>
      <c r="I100" s="172"/>
      <c r="J100" s="172"/>
      <c r="K100" s="173"/>
      <c r="L100" s="123"/>
      <c r="M100" s="167"/>
      <c r="N100" s="168" t="s">
        <v>1144</v>
      </c>
      <c r="P100" s="144">
        <f t="shared" si="28"/>
        <v>0</v>
      </c>
      <c r="Q100" s="144" t="str">
        <f t="shared" si="29"/>
        <v>All inputs should be negative,  or if not relevant,  put zero</v>
      </c>
      <c r="S100" s="124"/>
      <c r="T100" s="158">
        <f>IF('[1]Validation flags'!$B$3="Thames Water", IF( ISNUMBER(G100), 0, 1 ),0)</f>
        <v>0</v>
      </c>
      <c r="U100" s="158">
        <f>IF('[1]Validation flags'!$B$3="Thames Water", IF( ISNUMBER(H100), 0, 1 ),0)</f>
        <v>0</v>
      </c>
      <c r="V100" s="158">
        <f>IF('[1]Validation flags'!$B$3="Thames Water", IF( ISNUMBER(I100), 0, 1 ),0)</f>
        <v>0</v>
      </c>
      <c r="W100" s="158">
        <f>IF('[1]Validation flags'!$B$3="Thames Water", IF( ISNUMBER(J100), 0, 1 ),0)</f>
        <v>0</v>
      </c>
      <c r="X100" s="158">
        <f>IF('[1]Validation flags'!$B$3="Thames Water", IF( ISNUMBER(K100), 0, 1 ),0)</f>
        <v>0</v>
      </c>
      <c r="Y100" s="124"/>
      <c r="Z100" s="124"/>
      <c r="AA100" s="158">
        <f t="shared" si="31"/>
        <v>1</v>
      </c>
      <c r="AB100" s="158">
        <f t="shared" si="31"/>
        <v>1</v>
      </c>
      <c r="AC100" s="158">
        <f t="shared" si="31"/>
        <v>1</v>
      </c>
      <c r="AD100" s="158">
        <f t="shared" si="31"/>
        <v>1</v>
      </c>
      <c r="AE100" s="158">
        <f t="shared" si="31"/>
        <v>1</v>
      </c>
      <c r="AF100" s="124"/>
    </row>
    <row r="101" spans="2:32" ht="15.75" thickBot="1" x14ac:dyDescent="0.3">
      <c r="B101" s="214">
        <f>B100+1</f>
        <v>76</v>
      </c>
      <c r="C101" s="234" t="s">
        <v>1299</v>
      </c>
      <c r="D101" s="216" t="s">
        <v>1300</v>
      </c>
      <c r="E101" s="217" t="s">
        <v>341</v>
      </c>
      <c r="F101" s="218">
        <v>3</v>
      </c>
      <c r="G101" s="235">
        <v>-0.30099999999999999</v>
      </c>
      <c r="H101" s="236">
        <v>-0.33600000000000002</v>
      </c>
      <c r="I101" s="235">
        <v>-0.315</v>
      </c>
      <c r="J101" s="235">
        <v>-0.32200000000000001</v>
      </c>
      <c r="K101" s="236">
        <v>-0.313</v>
      </c>
      <c r="L101" s="123"/>
      <c r="M101" s="182"/>
      <c r="N101" s="183" t="s">
        <v>1144</v>
      </c>
      <c r="P101" s="144">
        <f t="shared" si="28"/>
        <v>0</v>
      </c>
      <c r="Q101" s="144">
        <f t="shared" si="29"/>
        <v>0</v>
      </c>
      <c r="S101" s="124"/>
      <c r="T101" s="158">
        <f xml:space="preserve"> IF( ISNUMBER(G101), 0, 1 )</f>
        <v>0</v>
      </c>
      <c r="U101" s="158">
        <f xml:space="preserve"> IF( ISNUMBER(H101), 0, 1 )</f>
        <v>0</v>
      </c>
      <c r="V101" s="158">
        <f xml:space="preserve"> IF( ISNUMBER(I101), 0, 1 )</f>
        <v>0</v>
      </c>
      <c r="W101" s="158">
        <f xml:space="preserve"> IF( ISNUMBER(J101), 0, 1 )</f>
        <v>0</v>
      </c>
      <c r="X101" s="158">
        <f xml:space="preserve"> IF( ISNUMBER(K101), 0, 1 )</f>
        <v>0</v>
      </c>
      <c r="Y101" s="124"/>
      <c r="Z101" s="124"/>
      <c r="AA101" s="158">
        <f t="shared" si="31"/>
        <v>0</v>
      </c>
      <c r="AB101" s="158">
        <f t="shared" si="31"/>
        <v>0</v>
      </c>
      <c r="AC101" s="158">
        <f t="shared" si="31"/>
        <v>0</v>
      </c>
      <c r="AD101" s="158">
        <f t="shared" si="31"/>
        <v>0</v>
      </c>
      <c r="AE101" s="158">
        <f t="shared" si="31"/>
        <v>0</v>
      </c>
      <c r="AF101" s="124"/>
    </row>
    <row r="102" spans="2:32" ht="15.75" thickBot="1" x14ac:dyDescent="0.3">
      <c r="B102" s="123"/>
      <c r="C102" s="123"/>
      <c r="D102" s="123"/>
      <c r="E102" s="123"/>
      <c r="F102" s="123"/>
      <c r="G102" s="123"/>
      <c r="H102" s="123"/>
      <c r="I102" s="123"/>
      <c r="J102" s="123"/>
      <c r="K102" s="123"/>
      <c r="L102" s="123"/>
      <c r="M102" s="184"/>
      <c r="N102" s="184"/>
      <c r="P102" s="144"/>
      <c r="Q102" s="145"/>
      <c r="S102" s="124"/>
      <c r="Y102" s="124"/>
      <c r="Z102" s="124"/>
      <c r="AF102" s="124"/>
    </row>
    <row r="103" spans="2:32" ht="15.75" thickBot="1" x14ac:dyDescent="0.3">
      <c r="B103" s="131" t="s">
        <v>1301</v>
      </c>
      <c r="C103" s="146" t="s">
        <v>1302</v>
      </c>
      <c r="D103" s="123"/>
      <c r="E103" s="123"/>
      <c r="F103" s="123"/>
      <c r="G103" s="123"/>
      <c r="H103" s="123"/>
      <c r="I103" s="123"/>
      <c r="J103" s="123"/>
      <c r="K103" s="123"/>
      <c r="L103" s="123"/>
      <c r="M103" s="184"/>
      <c r="N103" s="184"/>
      <c r="O103" s="157"/>
      <c r="P103" s="144"/>
      <c r="Q103" s="145"/>
      <c r="S103" s="124"/>
      <c r="Y103" s="124"/>
      <c r="Z103" s="124"/>
      <c r="AF103" s="124"/>
    </row>
    <row r="104" spans="2:32" ht="15" x14ac:dyDescent="0.25">
      <c r="B104" s="147">
        <v>77</v>
      </c>
      <c r="C104" s="148" t="s">
        <v>1303</v>
      </c>
      <c r="D104" s="149" t="s">
        <v>1304</v>
      </c>
      <c r="E104" s="150" t="s">
        <v>341</v>
      </c>
      <c r="F104" s="151">
        <v>3</v>
      </c>
      <c r="G104" s="237">
        <v>3.4550000000000001</v>
      </c>
      <c r="H104" s="153">
        <v>3.468</v>
      </c>
      <c r="I104" s="153">
        <v>3.4489999999999998</v>
      </c>
      <c r="J104" s="153">
        <v>3.4319999999999999</v>
      </c>
      <c r="K104" s="154">
        <v>3.4140000000000001</v>
      </c>
      <c r="L104" s="123"/>
      <c r="M104" s="155"/>
      <c r="N104" s="156" t="s">
        <v>1118</v>
      </c>
      <c r="O104" s="157"/>
      <c r="P104" s="144">
        <f xml:space="preserve"> IF( SUM( T104:X104 ) = 0, 0, $T$5 )</f>
        <v>0</v>
      </c>
      <c r="Q104" s="144">
        <f xml:space="preserve"> IF( SUM( AA104:AE104 ) = 0, 0, $AA$7 )</f>
        <v>0</v>
      </c>
      <c r="S104" s="124"/>
      <c r="T104" s="158">
        <f t="shared" ref="T104:X106" si="32" xml:space="preserve"> IF( ISNUMBER(G104), 0, 1 )</f>
        <v>0</v>
      </c>
      <c r="U104" s="158">
        <f t="shared" si="32"/>
        <v>0</v>
      </c>
      <c r="V104" s="158">
        <f t="shared" si="32"/>
        <v>0</v>
      </c>
      <c r="W104" s="158">
        <f t="shared" si="32"/>
        <v>0</v>
      </c>
      <c r="X104" s="158">
        <f t="shared" si="32"/>
        <v>0</v>
      </c>
      <c r="Y104" s="124"/>
      <c r="Z104" s="124"/>
      <c r="AA104" s="158">
        <f t="shared" ref="AA104:AE106" si="33">IF( AND( ISNUMBER( G104), G104&gt;=0), 0, 1)</f>
        <v>0</v>
      </c>
      <c r="AB104" s="158">
        <f t="shared" si="33"/>
        <v>0</v>
      </c>
      <c r="AC104" s="158">
        <f t="shared" si="33"/>
        <v>0</v>
      </c>
      <c r="AD104" s="158">
        <f t="shared" si="33"/>
        <v>0</v>
      </c>
      <c r="AE104" s="158">
        <f t="shared" si="33"/>
        <v>0</v>
      </c>
      <c r="AF104" s="124"/>
    </row>
    <row r="105" spans="2:32" ht="15" x14ac:dyDescent="0.25">
      <c r="B105" s="159">
        <f>B104+1</f>
        <v>78</v>
      </c>
      <c r="C105" s="160" t="s">
        <v>1305</v>
      </c>
      <c r="D105" s="161" t="s">
        <v>1306</v>
      </c>
      <c r="E105" s="162" t="s">
        <v>341</v>
      </c>
      <c r="F105" s="163">
        <v>3</v>
      </c>
      <c r="G105" s="164">
        <v>0.253</v>
      </c>
      <c r="H105" s="165">
        <v>0.249</v>
      </c>
      <c r="I105" s="165">
        <v>0.245</v>
      </c>
      <c r="J105" s="165">
        <v>0.23899999999999999</v>
      </c>
      <c r="K105" s="166">
        <v>0.24099999999999999</v>
      </c>
      <c r="L105" s="123"/>
      <c r="M105" s="167"/>
      <c r="N105" s="168" t="s">
        <v>1118</v>
      </c>
      <c r="O105" s="157"/>
      <c r="P105" s="144">
        <f xml:space="preserve"> IF( SUM( T105:X105 ) = 0, 0, $T$5 )</f>
        <v>0</v>
      </c>
      <c r="Q105" s="144">
        <f xml:space="preserve"> IF( SUM( AA105:AE105 ) = 0, 0, $AA$7 )</f>
        <v>0</v>
      </c>
      <c r="S105" s="124"/>
      <c r="T105" s="158">
        <f t="shared" si="32"/>
        <v>0</v>
      </c>
      <c r="U105" s="158">
        <f t="shared" si="32"/>
        <v>0</v>
      </c>
      <c r="V105" s="158">
        <f t="shared" si="32"/>
        <v>0</v>
      </c>
      <c r="W105" s="158">
        <f t="shared" si="32"/>
        <v>0</v>
      </c>
      <c r="X105" s="158">
        <f t="shared" si="32"/>
        <v>0</v>
      </c>
      <c r="Y105" s="124"/>
      <c r="Z105" s="124"/>
      <c r="AA105" s="158">
        <f t="shared" si="33"/>
        <v>0</v>
      </c>
      <c r="AB105" s="158">
        <f t="shared" si="33"/>
        <v>0</v>
      </c>
      <c r="AC105" s="158">
        <f t="shared" si="33"/>
        <v>0</v>
      </c>
      <c r="AD105" s="158">
        <f t="shared" si="33"/>
        <v>0</v>
      </c>
      <c r="AE105" s="158">
        <f t="shared" si="33"/>
        <v>0</v>
      </c>
      <c r="AF105" s="124"/>
    </row>
    <row r="106" spans="2:32" ht="15.75" thickBot="1" x14ac:dyDescent="0.3">
      <c r="B106" s="214">
        <f>B105+1</f>
        <v>79</v>
      </c>
      <c r="C106" s="215" t="s">
        <v>1307</v>
      </c>
      <c r="D106" s="216" t="s">
        <v>1308</v>
      </c>
      <c r="E106" s="217" t="s">
        <v>341</v>
      </c>
      <c r="F106" s="218">
        <v>3</v>
      </c>
      <c r="G106" s="238">
        <v>7.6999999999999999E-2</v>
      </c>
      <c r="H106" s="239">
        <v>7.8E-2</v>
      </c>
      <c r="I106" s="239">
        <v>7.8E-2</v>
      </c>
      <c r="J106" s="239">
        <v>7.9000000000000001E-2</v>
      </c>
      <c r="K106" s="240">
        <v>7.9000000000000001E-2</v>
      </c>
      <c r="L106" s="123"/>
      <c r="M106" s="182"/>
      <c r="N106" s="183" t="s">
        <v>1118</v>
      </c>
      <c r="O106" s="157"/>
      <c r="P106" s="144">
        <f xml:space="preserve"> IF( SUM( T106:X106 ) = 0, 0, $T$5 )</f>
        <v>0</v>
      </c>
      <c r="Q106" s="144">
        <f xml:space="preserve"> IF( SUM( AA106:AE106 ) = 0, 0, $AA$7 )</f>
        <v>0</v>
      </c>
      <c r="S106" s="124"/>
      <c r="T106" s="158">
        <f t="shared" si="32"/>
        <v>0</v>
      </c>
      <c r="U106" s="158">
        <f t="shared" si="32"/>
        <v>0</v>
      </c>
      <c r="V106" s="158">
        <f t="shared" si="32"/>
        <v>0</v>
      </c>
      <c r="W106" s="158">
        <f t="shared" si="32"/>
        <v>0</v>
      </c>
      <c r="X106" s="158">
        <f t="shared" si="32"/>
        <v>0</v>
      </c>
      <c r="Y106" s="124"/>
      <c r="Z106" s="124"/>
      <c r="AA106" s="158">
        <f t="shared" si="33"/>
        <v>0</v>
      </c>
      <c r="AB106" s="158">
        <f t="shared" si="33"/>
        <v>0</v>
      </c>
      <c r="AC106" s="158">
        <f t="shared" si="33"/>
        <v>0</v>
      </c>
      <c r="AD106" s="158">
        <f t="shared" si="33"/>
        <v>0</v>
      </c>
      <c r="AE106" s="158">
        <f t="shared" si="33"/>
        <v>0</v>
      </c>
      <c r="AF106" s="124"/>
    </row>
    <row r="107" spans="2:32" ht="15.75" thickBot="1" x14ac:dyDescent="0.3">
      <c r="B107" s="123"/>
      <c r="C107" s="123"/>
      <c r="D107" s="123"/>
      <c r="E107" s="123"/>
      <c r="F107" s="123"/>
      <c r="G107" s="123"/>
      <c r="H107" s="123"/>
      <c r="I107" s="123"/>
      <c r="J107" s="123"/>
      <c r="K107" s="123"/>
      <c r="L107" s="123"/>
      <c r="M107" s="184"/>
      <c r="N107" s="184"/>
      <c r="O107" s="157"/>
      <c r="P107" s="144"/>
      <c r="Q107" s="145"/>
      <c r="S107" s="124"/>
      <c r="Y107" s="124"/>
      <c r="Z107" s="124"/>
      <c r="AF107" s="124"/>
    </row>
    <row r="108" spans="2:32" ht="15.75" thickBot="1" x14ac:dyDescent="0.3">
      <c r="B108" s="131" t="s">
        <v>1309</v>
      </c>
      <c r="C108" s="146" t="s">
        <v>1310</v>
      </c>
      <c r="D108" s="123"/>
      <c r="E108" s="123"/>
      <c r="F108" s="123"/>
      <c r="G108" s="123"/>
      <c r="H108" s="123"/>
      <c r="I108" s="123"/>
      <c r="J108" s="123"/>
      <c r="K108" s="123"/>
      <c r="L108" s="123"/>
      <c r="M108" s="184"/>
      <c r="N108" s="184"/>
      <c r="O108" s="157"/>
      <c r="P108" s="144"/>
      <c r="Q108" s="145"/>
      <c r="S108" s="124"/>
      <c r="Y108" s="124"/>
      <c r="Z108" s="124"/>
      <c r="AF108" s="124"/>
    </row>
    <row r="109" spans="2:32" ht="15" x14ac:dyDescent="0.25">
      <c r="B109" s="147">
        <v>80</v>
      </c>
      <c r="C109" s="148" t="s">
        <v>1311</v>
      </c>
      <c r="D109" s="149" t="s">
        <v>1312</v>
      </c>
      <c r="E109" s="150" t="s">
        <v>341</v>
      </c>
      <c r="F109" s="151">
        <v>3</v>
      </c>
      <c r="G109" s="237">
        <v>-3.4550000000000001</v>
      </c>
      <c r="H109" s="153">
        <v>-3.468</v>
      </c>
      <c r="I109" s="153">
        <v>-3.4489999999999998</v>
      </c>
      <c r="J109" s="153">
        <v>-3.4319999999999999</v>
      </c>
      <c r="K109" s="154">
        <v>-3.4140000000000001</v>
      </c>
      <c r="L109" s="123"/>
      <c r="M109" s="155"/>
      <c r="N109" s="156" t="s">
        <v>1144</v>
      </c>
      <c r="O109" s="157"/>
      <c r="P109" s="144">
        <f xml:space="preserve"> IF( SUM( T109:X109 ) = 0, 0, $T$5 )</f>
        <v>0</v>
      </c>
      <c r="Q109" s="144">
        <f xml:space="preserve"> IF( SUM( AA109:AE109 ) = 0, 0, $AA$20 )</f>
        <v>0</v>
      </c>
      <c r="S109" s="124"/>
      <c r="T109" s="158">
        <f t="shared" ref="T109:X111" si="34" xml:space="preserve"> IF( ISNUMBER(G109), 0, 1 )</f>
        <v>0</v>
      </c>
      <c r="U109" s="158">
        <f t="shared" si="34"/>
        <v>0</v>
      </c>
      <c r="V109" s="158">
        <f t="shared" si="34"/>
        <v>0</v>
      </c>
      <c r="W109" s="158">
        <f t="shared" si="34"/>
        <v>0</v>
      </c>
      <c r="X109" s="158">
        <f t="shared" si="34"/>
        <v>0</v>
      </c>
      <c r="Y109" s="124"/>
      <c r="Z109" s="124"/>
      <c r="AA109" s="158">
        <f t="shared" ref="AA109:AE111" si="35">IF( AND( ISNUMBER( G109), G109&lt;=0), 0, 1)</f>
        <v>0</v>
      </c>
      <c r="AB109" s="158">
        <f t="shared" si="35"/>
        <v>0</v>
      </c>
      <c r="AC109" s="158">
        <f t="shared" si="35"/>
        <v>0</v>
      </c>
      <c r="AD109" s="158">
        <f t="shared" si="35"/>
        <v>0</v>
      </c>
      <c r="AE109" s="158">
        <f t="shared" si="35"/>
        <v>0</v>
      </c>
      <c r="AF109" s="124"/>
    </row>
    <row r="110" spans="2:32" ht="15" x14ac:dyDescent="0.25">
      <c r="B110" s="159">
        <f>B109+1</f>
        <v>81</v>
      </c>
      <c r="C110" s="160" t="s">
        <v>1313</v>
      </c>
      <c r="D110" s="161" t="s">
        <v>1314</v>
      </c>
      <c r="E110" s="162" t="s">
        <v>341</v>
      </c>
      <c r="F110" s="163">
        <v>3</v>
      </c>
      <c r="G110" s="164">
        <v>-0.505</v>
      </c>
      <c r="H110" s="165">
        <v>-0.499</v>
      </c>
      <c r="I110" s="165">
        <v>-0.49</v>
      </c>
      <c r="J110" s="165">
        <v>-0.47799999999999998</v>
      </c>
      <c r="K110" s="166">
        <v>-0.48299999999999998</v>
      </c>
      <c r="L110" s="123"/>
      <c r="M110" s="167"/>
      <c r="N110" s="233" t="s">
        <v>1144</v>
      </c>
      <c r="O110" s="157"/>
      <c r="P110" s="144">
        <f xml:space="preserve"> IF( SUM( T110:X110 ) = 0, 0, $T$5 )</f>
        <v>0</v>
      </c>
      <c r="Q110" s="144">
        <f xml:space="preserve"> IF( SUM( AA110:AE110 ) = 0, 0, $AA$20 )</f>
        <v>0</v>
      </c>
      <c r="S110" s="124"/>
      <c r="T110" s="158">
        <f t="shared" si="34"/>
        <v>0</v>
      </c>
      <c r="U110" s="158">
        <f t="shared" si="34"/>
        <v>0</v>
      </c>
      <c r="V110" s="158">
        <f t="shared" si="34"/>
        <v>0</v>
      </c>
      <c r="W110" s="158">
        <f t="shared" si="34"/>
        <v>0</v>
      </c>
      <c r="X110" s="158">
        <f t="shared" si="34"/>
        <v>0</v>
      </c>
      <c r="Y110" s="124"/>
      <c r="Z110" s="124"/>
      <c r="AA110" s="158">
        <f t="shared" si="35"/>
        <v>0</v>
      </c>
      <c r="AB110" s="158">
        <f t="shared" si="35"/>
        <v>0</v>
      </c>
      <c r="AC110" s="158">
        <f t="shared" si="35"/>
        <v>0</v>
      </c>
      <c r="AD110" s="158">
        <f t="shared" si="35"/>
        <v>0</v>
      </c>
      <c r="AE110" s="158">
        <f t="shared" si="35"/>
        <v>0</v>
      </c>
      <c r="AF110" s="124"/>
    </row>
    <row r="111" spans="2:32" ht="15.75" thickBot="1" x14ac:dyDescent="0.3">
      <c r="B111" s="214">
        <f>B110+1</f>
        <v>82</v>
      </c>
      <c r="C111" s="215" t="s">
        <v>1315</v>
      </c>
      <c r="D111" s="216" t="s">
        <v>1316</v>
      </c>
      <c r="E111" s="217" t="s">
        <v>341</v>
      </c>
      <c r="F111" s="218">
        <v>3</v>
      </c>
      <c r="G111" s="238">
        <v>-0.155</v>
      </c>
      <c r="H111" s="239">
        <v>-0.156</v>
      </c>
      <c r="I111" s="239">
        <v>-0.157</v>
      </c>
      <c r="J111" s="239">
        <v>-0.157</v>
      </c>
      <c r="K111" s="240">
        <v>-0.158</v>
      </c>
      <c r="L111" s="123"/>
      <c r="M111" s="182"/>
      <c r="N111" s="222" t="s">
        <v>1144</v>
      </c>
      <c r="O111" s="157"/>
      <c r="P111" s="144">
        <f xml:space="preserve"> IF( SUM( T111:X111 ) = 0, 0, $T$5 )</f>
        <v>0</v>
      </c>
      <c r="Q111" s="144">
        <f xml:space="preserve"> IF( SUM( AA111:AE111 ) = 0, 0, $AA$20 )</f>
        <v>0</v>
      </c>
      <c r="S111" s="124"/>
      <c r="T111" s="158">
        <f t="shared" si="34"/>
        <v>0</v>
      </c>
      <c r="U111" s="158">
        <f t="shared" si="34"/>
        <v>0</v>
      </c>
      <c r="V111" s="158">
        <f t="shared" si="34"/>
        <v>0</v>
      </c>
      <c r="W111" s="158">
        <f t="shared" si="34"/>
        <v>0</v>
      </c>
      <c r="X111" s="158">
        <f t="shared" si="34"/>
        <v>0</v>
      </c>
      <c r="Y111" s="124"/>
      <c r="Z111" s="124"/>
      <c r="AA111" s="158">
        <f t="shared" si="35"/>
        <v>0</v>
      </c>
      <c r="AB111" s="158">
        <f t="shared" si="35"/>
        <v>0</v>
      </c>
      <c r="AC111" s="158">
        <f t="shared" si="35"/>
        <v>0</v>
      </c>
      <c r="AD111" s="158">
        <f t="shared" si="35"/>
        <v>0</v>
      </c>
      <c r="AE111" s="158">
        <f t="shared" si="35"/>
        <v>0</v>
      </c>
      <c r="AF111" s="124"/>
    </row>
    <row r="112" spans="2:32" ht="15.75" thickBot="1" x14ac:dyDescent="0.3">
      <c r="B112" s="123"/>
      <c r="C112" s="123"/>
      <c r="D112" s="123"/>
      <c r="E112" s="123"/>
      <c r="F112" s="123"/>
      <c r="G112" s="123"/>
      <c r="H112" s="123"/>
      <c r="I112" s="123"/>
      <c r="J112" s="123"/>
      <c r="K112" s="123"/>
      <c r="L112" s="123"/>
      <c r="M112" s="184"/>
      <c r="N112" s="184"/>
      <c r="O112" s="157"/>
      <c r="P112" s="144"/>
      <c r="Q112" s="145"/>
      <c r="S112" s="124"/>
      <c r="Y112" s="124"/>
      <c r="Z112" s="124"/>
      <c r="AF112" s="124"/>
    </row>
    <row r="113" spans="2:32" ht="15.75" thickBot="1" x14ac:dyDescent="0.3">
      <c r="B113" s="131" t="s">
        <v>1317</v>
      </c>
      <c r="C113" s="146" t="s">
        <v>1318</v>
      </c>
      <c r="D113" s="123"/>
      <c r="E113" s="123"/>
      <c r="F113" s="123"/>
      <c r="G113" s="123"/>
      <c r="H113" s="123"/>
      <c r="I113" s="123"/>
      <c r="J113" s="123"/>
      <c r="K113" s="123"/>
      <c r="L113" s="123"/>
      <c r="M113" s="184"/>
      <c r="N113" s="184"/>
      <c r="O113" s="157"/>
      <c r="P113" s="144"/>
      <c r="Q113" s="145"/>
      <c r="S113" s="124"/>
      <c r="Y113" s="124"/>
      <c r="Z113" s="124"/>
      <c r="AF113" s="124"/>
    </row>
    <row r="114" spans="2:32" ht="15" x14ac:dyDescent="0.25">
      <c r="B114" s="147">
        <v>83</v>
      </c>
      <c r="C114" s="148" t="s">
        <v>1319</v>
      </c>
      <c r="D114" s="149" t="s">
        <v>1320</v>
      </c>
      <c r="E114" s="150" t="s">
        <v>341</v>
      </c>
      <c r="F114" s="151">
        <v>3</v>
      </c>
      <c r="G114" s="237">
        <v>0.23599999999999999</v>
      </c>
      <c r="H114" s="153">
        <v>0.122</v>
      </c>
      <c r="I114" s="153">
        <v>2.3E-2</v>
      </c>
      <c r="J114" s="153">
        <v>-4.2000000000000003E-2</v>
      </c>
      <c r="K114" s="154">
        <v>-0.17799999999999999</v>
      </c>
      <c r="L114" s="123"/>
      <c r="M114" s="155"/>
      <c r="N114" s="156" t="s">
        <v>1118</v>
      </c>
      <c r="O114" s="157"/>
      <c r="P114" s="144">
        <f xml:space="preserve"> IF( SUM( T114:X114 ) = 0, 0, $T$5 )</f>
        <v>0</v>
      </c>
      <c r="Q114" s="144" t="str">
        <f xml:space="preserve"> IF( SUM( AA114:AE114 ) = 0, 0, $AA$7 )</f>
        <v>All inputs should be positive,  or if not relevant,  put zero</v>
      </c>
      <c r="S114" s="124"/>
      <c r="T114" s="158">
        <f t="shared" ref="T114:X115" si="36" xml:space="preserve"> IF( ISNUMBER(G114), 0, 1 )</f>
        <v>0</v>
      </c>
      <c r="U114" s="158">
        <f t="shared" si="36"/>
        <v>0</v>
      </c>
      <c r="V114" s="158">
        <f t="shared" si="36"/>
        <v>0</v>
      </c>
      <c r="W114" s="158">
        <f t="shared" si="36"/>
        <v>0</v>
      </c>
      <c r="X114" s="158">
        <f t="shared" si="36"/>
        <v>0</v>
      </c>
      <c r="Y114" s="124"/>
      <c r="Z114" s="124"/>
      <c r="AA114" s="158">
        <f t="shared" ref="AA114:AE118" si="37">IF( AND( ISNUMBER( G114), G114&gt;=0), 0, 1)</f>
        <v>0</v>
      </c>
      <c r="AB114" s="158">
        <f t="shared" si="37"/>
        <v>0</v>
      </c>
      <c r="AC114" s="158">
        <f t="shared" si="37"/>
        <v>0</v>
      </c>
      <c r="AD114" s="158">
        <f t="shared" si="37"/>
        <v>1</v>
      </c>
      <c r="AE114" s="158">
        <f t="shared" si="37"/>
        <v>1</v>
      </c>
      <c r="AF114" s="124"/>
    </row>
    <row r="115" spans="2:32" ht="15" x14ac:dyDescent="0.25">
      <c r="B115" s="159">
        <f>B114+1</f>
        <v>84</v>
      </c>
      <c r="C115" s="160" t="s">
        <v>1321</v>
      </c>
      <c r="D115" s="161" t="s">
        <v>1322</v>
      </c>
      <c r="E115" s="162" t="s">
        <v>341</v>
      </c>
      <c r="F115" s="163">
        <v>3</v>
      </c>
      <c r="G115" s="164">
        <v>1.371</v>
      </c>
      <c r="H115" s="165">
        <v>0.75900000000000001</v>
      </c>
      <c r="I115" s="165">
        <v>0.154</v>
      </c>
      <c r="J115" s="165">
        <v>-0.30199999999999999</v>
      </c>
      <c r="K115" s="166">
        <v>-1.3480000000000001</v>
      </c>
      <c r="L115" s="123"/>
      <c r="M115" s="241"/>
      <c r="N115" s="242" t="s">
        <v>1118</v>
      </c>
      <c r="O115" s="157"/>
      <c r="P115" s="144">
        <f xml:space="preserve"> IF( SUM( T115:X115 ) = 0, 0, $T$5 )</f>
        <v>0</v>
      </c>
      <c r="Q115" s="144" t="str">
        <f xml:space="preserve"> IF( SUM( AA115:AE115 ) = 0, 0, $AA$7 )</f>
        <v>All inputs should be positive,  or if not relevant,  put zero</v>
      </c>
      <c r="S115" s="124"/>
      <c r="T115" s="158">
        <f t="shared" si="36"/>
        <v>0</v>
      </c>
      <c r="U115" s="158">
        <f t="shared" si="36"/>
        <v>0</v>
      </c>
      <c r="V115" s="158">
        <f t="shared" si="36"/>
        <v>0</v>
      </c>
      <c r="W115" s="158">
        <f t="shared" si="36"/>
        <v>0</v>
      </c>
      <c r="X115" s="158">
        <f t="shared" si="36"/>
        <v>0</v>
      </c>
      <c r="Y115" s="124"/>
      <c r="Z115" s="124"/>
      <c r="AA115" s="158">
        <f t="shared" si="37"/>
        <v>0</v>
      </c>
      <c r="AB115" s="158">
        <f t="shared" si="37"/>
        <v>0</v>
      </c>
      <c r="AC115" s="158">
        <f t="shared" si="37"/>
        <v>0</v>
      </c>
      <c r="AD115" s="158">
        <f t="shared" si="37"/>
        <v>1</v>
      </c>
      <c r="AE115" s="158">
        <f t="shared" si="37"/>
        <v>1</v>
      </c>
      <c r="AF115" s="124"/>
    </row>
    <row r="116" spans="2:32" ht="15" x14ac:dyDescent="0.25">
      <c r="B116" s="159">
        <f>B115+1</f>
        <v>85</v>
      </c>
      <c r="C116" s="160" t="s">
        <v>1323</v>
      </c>
      <c r="D116" s="161" t="s">
        <v>1324</v>
      </c>
      <c r="E116" s="162" t="s">
        <v>341</v>
      </c>
      <c r="F116" s="163">
        <v>3</v>
      </c>
      <c r="G116" s="202">
        <v>1.4490000000000001</v>
      </c>
      <c r="H116" s="169">
        <v>0.78200000000000003</v>
      </c>
      <c r="I116" s="169">
        <v>0.157</v>
      </c>
      <c r="J116" s="169">
        <v>-0.315</v>
      </c>
      <c r="K116" s="170">
        <v>-1.4550000000000001</v>
      </c>
      <c r="L116" s="123"/>
      <c r="M116" s="167"/>
      <c r="N116" s="168" t="s">
        <v>1118</v>
      </c>
      <c r="O116" s="157"/>
      <c r="P116" s="144">
        <f xml:space="preserve"> IF( SUM( T116:X116 ) = 0, 0, $T$5 )</f>
        <v>0</v>
      </c>
      <c r="Q116" s="144" t="str">
        <f xml:space="preserve"> IF( SUM( AA116:AE116 ) = 0, 0, $AA$7 )</f>
        <v>All inputs should be positive,  or if not relevant,  put zero</v>
      </c>
      <c r="S116" s="124"/>
      <c r="T116" s="158">
        <f>IF('[1]Validation flags'!$H$3=1,0, IF( ISNUMBER(G116), 0, 1 ))</f>
        <v>0</v>
      </c>
      <c r="U116" s="158">
        <f>IF('[1]Validation flags'!$H$3=1,0, IF( ISNUMBER(H116), 0, 1 ))</f>
        <v>0</v>
      </c>
      <c r="V116" s="158">
        <f>IF('[1]Validation flags'!$H$3=1,0, IF( ISNUMBER(I116), 0, 1 ))</f>
        <v>0</v>
      </c>
      <c r="W116" s="158">
        <f>IF('[1]Validation flags'!$H$3=1,0, IF( ISNUMBER(J116), 0, 1 ))</f>
        <v>0</v>
      </c>
      <c r="X116" s="158">
        <f>IF('[1]Validation flags'!$H$3=1,0, IF( ISNUMBER(K116), 0, 1 ))</f>
        <v>0</v>
      </c>
      <c r="Y116" s="124"/>
      <c r="Z116" s="124"/>
      <c r="AA116" s="158">
        <f t="shared" si="37"/>
        <v>0</v>
      </c>
      <c r="AB116" s="158">
        <f t="shared" si="37"/>
        <v>0</v>
      </c>
      <c r="AC116" s="158">
        <f t="shared" si="37"/>
        <v>0</v>
      </c>
      <c r="AD116" s="158">
        <f t="shared" si="37"/>
        <v>1</v>
      </c>
      <c r="AE116" s="158">
        <f t="shared" si="37"/>
        <v>1</v>
      </c>
      <c r="AF116" s="124"/>
    </row>
    <row r="117" spans="2:32" ht="15" x14ac:dyDescent="0.25">
      <c r="B117" s="159">
        <f>B116+1</f>
        <v>86</v>
      </c>
      <c r="C117" s="160" t="s">
        <v>1325</v>
      </c>
      <c r="D117" s="161" t="s">
        <v>1326</v>
      </c>
      <c r="E117" s="162" t="s">
        <v>341</v>
      </c>
      <c r="F117" s="163">
        <v>3</v>
      </c>
      <c r="G117" s="202">
        <v>0.108</v>
      </c>
      <c r="H117" s="169">
        <v>5.7000000000000002E-2</v>
      </c>
      <c r="I117" s="169">
        <v>1.0999999999999999E-2</v>
      </c>
      <c r="J117" s="169">
        <v>-2.1000000000000001E-2</v>
      </c>
      <c r="K117" s="170">
        <v>-9.2999999999999999E-2</v>
      </c>
      <c r="L117" s="123"/>
      <c r="M117" s="241"/>
      <c r="N117" s="242" t="s">
        <v>1118</v>
      </c>
      <c r="O117" s="157"/>
      <c r="P117" s="144">
        <f xml:space="preserve"> IF( SUM( T117:X117 ) = 0, 0, $T$5 )</f>
        <v>0</v>
      </c>
      <c r="Q117" s="144" t="str">
        <f xml:space="preserve"> IF( SUM( AA117:AE117 ) = 0, 0, $AA$7 )</f>
        <v>All inputs should be positive,  or if not relevant,  put zero</v>
      </c>
      <c r="S117" s="124"/>
      <c r="T117" s="158">
        <f>IF('[1]Validation flags'!$H$3=1,0, IF( ISNUMBER(G117), 0, 1 ))</f>
        <v>0</v>
      </c>
      <c r="U117" s="158">
        <f>IF('[1]Validation flags'!$H$3=1,0, IF( ISNUMBER(H117), 0, 1 ))</f>
        <v>0</v>
      </c>
      <c r="V117" s="158">
        <f>IF('[1]Validation flags'!$H$3=1,0, IF( ISNUMBER(I117), 0, 1 ))</f>
        <v>0</v>
      </c>
      <c r="W117" s="158">
        <f>IF('[1]Validation flags'!$H$3=1,0, IF( ISNUMBER(J117), 0, 1 ))</f>
        <v>0</v>
      </c>
      <c r="X117" s="158">
        <f>IF('[1]Validation flags'!$H$3=1,0, IF( ISNUMBER(K117), 0, 1 ))</f>
        <v>0</v>
      </c>
      <c r="Y117" s="124"/>
      <c r="Z117" s="124"/>
      <c r="AA117" s="158">
        <f t="shared" si="37"/>
        <v>0</v>
      </c>
      <c r="AB117" s="158">
        <f t="shared" si="37"/>
        <v>0</v>
      </c>
      <c r="AC117" s="158">
        <f t="shared" si="37"/>
        <v>0</v>
      </c>
      <c r="AD117" s="158">
        <f t="shared" si="37"/>
        <v>1</v>
      </c>
      <c r="AE117" s="158">
        <f t="shared" si="37"/>
        <v>1</v>
      </c>
      <c r="AF117" s="124"/>
    </row>
    <row r="118" spans="2:32" ht="15.75" thickBot="1" x14ac:dyDescent="0.3">
      <c r="B118" s="214">
        <f>B117+1</f>
        <v>87</v>
      </c>
      <c r="C118" s="215" t="s">
        <v>1327</v>
      </c>
      <c r="D118" s="216" t="s">
        <v>1328</v>
      </c>
      <c r="E118" s="217" t="s">
        <v>341</v>
      </c>
      <c r="F118" s="218">
        <v>3</v>
      </c>
      <c r="G118" s="243"/>
      <c r="H118" s="244"/>
      <c r="I118" s="244"/>
      <c r="J118" s="244"/>
      <c r="K118" s="245"/>
      <c r="L118" s="123"/>
      <c r="M118" s="182"/>
      <c r="N118" s="183" t="s">
        <v>1118</v>
      </c>
      <c r="O118" s="157"/>
      <c r="P118" s="144">
        <f xml:space="preserve"> IF( SUM( T118:X118 ) = 0, 0, $T$5 )</f>
        <v>0</v>
      </c>
      <c r="Q118" s="144" t="str">
        <f xml:space="preserve"> IF( SUM( AA118:AE118 ) = 0, 0, $AA$7 )</f>
        <v>All inputs should be positive,  or if not relevant,  put zero</v>
      </c>
      <c r="S118" s="124"/>
      <c r="T118" s="158">
        <f>IF('[1]Validation flags'!$B$3="Thames Water", IF( ISNUMBER(G118), 0, 1 ),0)</f>
        <v>0</v>
      </c>
      <c r="U118" s="158">
        <f>IF('[1]Validation flags'!$B$3="Thames Water", IF( ISNUMBER(H118), 0, 1 ),0)</f>
        <v>0</v>
      </c>
      <c r="V118" s="158">
        <f>IF('[1]Validation flags'!$B$3="Thames Water", IF( ISNUMBER(I118), 0, 1 ),0)</f>
        <v>0</v>
      </c>
      <c r="W118" s="158">
        <f>IF('[1]Validation flags'!$B$3="Thames Water", IF( ISNUMBER(J118), 0, 1 ),0)</f>
        <v>0</v>
      </c>
      <c r="X118" s="158">
        <f>IF('[1]Validation flags'!$B$3="Thames Water", IF( ISNUMBER(K118), 0, 1 ),0)</f>
        <v>0</v>
      </c>
      <c r="Y118" s="124"/>
      <c r="Z118" s="124"/>
      <c r="AA118" s="158">
        <f t="shared" si="37"/>
        <v>1</v>
      </c>
      <c r="AB118" s="158">
        <f t="shared" si="37"/>
        <v>1</v>
      </c>
      <c r="AC118" s="158">
        <f t="shared" si="37"/>
        <v>1</v>
      </c>
      <c r="AD118" s="158">
        <f t="shared" si="37"/>
        <v>1</v>
      </c>
      <c r="AE118" s="158">
        <f t="shared" si="37"/>
        <v>1</v>
      </c>
      <c r="AF118" s="124"/>
    </row>
    <row r="119" spans="2:32" ht="15.75" thickBot="1" x14ac:dyDescent="0.3">
      <c r="B119" s="123"/>
      <c r="C119" s="123"/>
      <c r="D119" s="123"/>
      <c r="E119" s="123"/>
      <c r="F119" s="123"/>
      <c r="G119" s="123"/>
      <c r="H119" s="123"/>
      <c r="I119" s="123"/>
      <c r="J119" s="123"/>
      <c r="K119" s="123"/>
      <c r="L119" s="123"/>
      <c r="M119" s="184"/>
      <c r="N119" s="184"/>
      <c r="O119" s="157"/>
      <c r="P119" s="144"/>
      <c r="Q119" s="145"/>
      <c r="S119" s="124"/>
      <c r="T119" s="141"/>
      <c r="U119" s="141"/>
      <c r="V119" s="141"/>
      <c r="W119" s="141"/>
      <c r="X119" s="141"/>
      <c r="Y119" s="124"/>
      <c r="Z119" s="124"/>
      <c r="AA119" s="141"/>
      <c r="AB119" s="141"/>
      <c r="AC119" s="141"/>
      <c r="AD119" s="141"/>
      <c r="AE119" s="141"/>
      <c r="AF119" s="124"/>
    </row>
    <row r="120" spans="2:32" ht="15.75" thickBot="1" x14ac:dyDescent="0.3">
      <c r="B120" s="131" t="s">
        <v>1329</v>
      </c>
      <c r="C120" s="146" t="s">
        <v>1330</v>
      </c>
      <c r="D120" s="123"/>
      <c r="E120" s="123"/>
      <c r="F120" s="123"/>
      <c r="G120" s="123"/>
      <c r="H120" s="123"/>
      <c r="I120" s="123"/>
      <c r="J120" s="123"/>
      <c r="K120" s="123"/>
      <c r="L120" s="123"/>
      <c r="M120" s="184"/>
      <c r="N120" s="184"/>
      <c r="O120" s="157"/>
      <c r="P120" s="144"/>
      <c r="Q120" s="145"/>
      <c r="S120" s="124"/>
      <c r="Y120" s="124"/>
      <c r="Z120" s="124"/>
      <c r="AF120" s="124"/>
    </row>
    <row r="121" spans="2:32" ht="15" x14ac:dyDescent="0.25">
      <c r="B121" s="147">
        <v>88</v>
      </c>
      <c r="C121" s="148" t="s">
        <v>1331</v>
      </c>
      <c r="D121" s="149" t="s">
        <v>1332</v>
      </c>
      <c r="E121" s="150" t="s">
        <v>341</v>
      </c>
      <c r="F121" s="151">
        <v>3</v>
      </c>
      <c r="G121" s="237">
        <v>-0.23899999999999999</v>
      </c>
      <c r="H121" s="153">
        <v>-0.107</v>
      </c>
      <c r="I121" s="153">
        <v>2.1999999999999999E-2</v>
      </c>
      <c r="J121" s="153">
        <v>0.17</v>
      </c>
      <c r="K121" s="154">
        <v>0.23</v>
      </c>
      <c r="L121" s="123"/>
      <c r="M121" s="155"/>
      <c r="N121" s="156" t="s">
        <v>1144</v>
      </c>
      <c r="O121" s="157"/>
      <c r="P121" s="144">
        <f xml:space="preserve"> IF( SUM( T121:X121 ) = 0, 0, $T$5 )</f>
        <v>0</v>
      </c>
      <c r="Q121" s="144" t="str">
        <f xml:space="preserve"> IF( SUM( AA121:AE121 ) = 0, 0, $AA$20 )</f>
        <v>All inputs should be negative,  or if not relevant,  put zero</v>
      </c>
      <c r="S121" s="124"/>
      <c r="T121" s="158">
        <f t="shared" ref="T121:X122" si="38" xml:space="preserve"> IF( ISNUMBER(G121), 0, 1 )</f>
        <v>0</v>
      </c>
      <c r="U121" s="158">
        <f t="shared" si="38"/>
        <v>0</v>
      </c>
      <c r="V121" s="158">
        <f t="shared" si="38"/>
        <v>0</v>
      </c>
      <c r="W121" s="158">
        <f t="shared" si="38"/>
        <v>0</v>
      </c>
      <c r="X121" s="158">
        <f t="shared" si="38"/>
        <v>0</v>
      </c>
      <c r="Y121" s="124"/>
      <c r="Z121" s="124"/>
      <c r="AA121" s="158">
        <f t="shared" ref="AA121:AE125" si="39">IF( AND( ISNUMBER( G121), G121&lt;=0), 0, 1)</f>
        <v>0</v>
      </c>
      <c r="AB121" s="158">
        <f t="shared" si="39"/>
        <v>0</v>
      </c>
      <c r="AC121" s="158">
        <f t="shared" si="39"/>
        <v>1</v>
      </c>
      <c r="AD121" s="158">
        <f t="shared" si="39"/>
        <v>1</v>
      </c>
      <c r="AE121" s="158">
        <f t="shared" si="39"/>
        <v>1</v>
      </c>
      <c r="AF121" s="124"/>
    </row>
    <row r="122" spans="2:32" ht="15" x14ac:dyDescent="0.25">
      <c r="B122" s="159">
        <f>B121+1</f>
        <v>89</v>
      </c>
      <c r="C122" s="160" t="s">
        <v>1333</v>
      </c>
      <c r="D122" s="161" t="s">
        <v>1334</v>
      </c>
      <c r="E122" s="162" t="s">
        <v>341</v>
      </c>
      <c r="F122" s="163">
        <v>3</v>
      </c>
      <c r="G122" s="164">
        <v>-1.385</v>
      </c>
      <c r="H122" s="165">
        <v>-0.67100000000000004</v>
      </c>
      <c r="I122" s="165">
        <v>0.14899999999999999</v>
      </c>
      <c r="J122" s="165">
        <v>1.218</v>
      </c>
      <c r="K122" s="166">
        <v>1.7450000000000001</v>
      </c>
      <c r="L122" s="123"/>
      <c r="M122" s="241"/>
      <c r="N122" s="242" t="s">
        <v>1144</v>
      </c>
      <c r="O122" s="157"/>
      <c r="P122" s="144">
        <f xml:space="preserve"> IF( SUM( T122:X122 ) = 0, 0, $T$5 )</f>
        <v>0</v>
      </c>
      <c r="Q122" s="144" t="str">
        <f xml:space="preserve"> IF( SUM( AA122:AE122 ) = 0, 0, $AA$20 )</f>
        <v>All inputs should be negative,  or if not relevant,  put zero</v>
      </c>
      <c r="S122" s="124"/>
      <c r="T122" s="158">
        <f t="shared" si="38"/>
        <v>0</v>
      </c>
      <c r="U122" s="158">
        <f t="shared" si="38"/>
        <v>0</v>
      </c>
      <c r="V122" s="158">
        <f t="shared" si="38"/>
        <v>0</v>
      </c>
      <c r="W122" s="158">
        <f t="shared" si="38"/>
        <v>0</v>
      </c>
      <c r="X122" s="158">
        <f t="shared" si="38"/>
        <v>0</v>
      </c>
      <c r="Y122" s="124"/>
      <c r="Z122" s="124"/>
      <c r="AA122" s="158">
        <f t="shared" si="39"/>
        <v>0</v>
      </c>
      <c r="AB122" s="158">
        <f t="shared" si="39"/>
        <v>0</v>
      </c>
      <c r="AC122" s="158">
        <f t="shared" si="39"/>
        <v>1</v>
      </c>
      <c r="AD122" s="158">
        <f t="shared" si="39"/>
        <v>1</v>
      </c>
      <c r="AE122" s="158">
        <f t="shared" si="39"/>
        <v>1</v>
      </c>
      <c r="AF122" s="124"/>
    </row>
    <row r="123" spans="2:32" ht="15" x14ac:dyDescent="0.25">
      <c r="B123" s="159">
        <f>B122+1</f>
        <v>90</v>
      </c>
      <c r="C123" s="160" t="s">
        <v>1335</v>
      </c>
      <c r="D123" s="161" t="s">
        <v>1336</v>
      </c>
      <c r="E123" s="162" t="s">
        <v>341</v>
      </c>
      <c r="F123" s="163">
        <v>3</v>
      </c>
      <c r="G123" s="202">
        <v>-1.4630000000000001</v>
      </c>
      <c r="H123" s="169">
        <v>-0.69199999999999995</v>
      </c>
      <c r="I123" s="169">
        <v>0.152</v>
      </c>
      <c r="J123" s="169">
        <v>1.2709999999999999</v>
      </c>
      <c r="K123" s="170">
        <v>1.8839999999999999</v>
      </c>
      <c r="L123" s="123"/>
      <c r="M123" s="167"/>
      <c r="N123" s="168" t="s">
        <v>1144</v>
      </c>
      <c r="O123" s="157"/>
      <c r="P123" s="144">
        <f xml:space="preserve"> IF( SUM( T123:X123 ) = 0, 0, $T$5 )</f>
        <v>0</v>
      </c>
      <c r="Q123" s="144" t="str">
        <f xml:space="preserve"> IF( SUM( AA123:AE123 ) = 0, 0, $AA$20 )</f>
        <v>All inputs should be negative,  or if not relevant,  put zero</v>
      </c>
      <c r="S123" s="124"/>
      <c r="T123" s="158">
        <f>IF('[1]Validation flags'!$H$3=1,0, IF( ISNUMBER(G123), 0, 1 ))</f>
        <v>0</v>
      </c>
      <c r="U123" s="158">
        <f>IF('[1]Validation flags'!$H$3=1,0, IF( ISNUMBER(H123), 0, 1 ))</f>
        <v>0</v>
      </c>
      <c r="V123" s="158">
        <f>IF('[1]Validation flags'!$H$3=1,0, IF( ISNUMBER(I123), 0, 1 ))</f>
        <v>0</v>
      </c>
      <c r="W123" s="158">
        <f>IF('[1]Validation flags'!$H$3=1,0, IF( ISNUMBER(J123), 0, 1 ))</f>
        <v>0</v>
      </c>
      <c r="X123" s="158">
        <f>IF('[1]Validation flags'!$H$3=1,0, IF( ISNUMBER(K123), 0, 1 ))</f>
        <v>0</v>
      </c>
      <c r="Y123" s="124"/>
      <c r="Z123" s="124"/>
      <c r="AA123" s="158">
        <f t="shared" si="39"/>
        <v>0</v>
      </c>
      <c r="AB123" s="158">
        <f t="shared" si="39"/>
        <v>0</v>
      </c>
      <c r="AC123" s="158">
        <f t="shared" si="39"/>
        <v>1</v>
      </c>
      <c r="AD123" s="158">
        <f t="shared" si="39"/>
        <v>1</v>
      </c>
      <c r="AE123" s="158">
        <f t="shared" si="39"/>
        <v>1</v>
      </c>
      <c r="AF123" s="124"/>
    </row>
    <row r="124" spans="2:32" ht="15" x14ac:dyDescent="0.25">
      <c r="B124" s="159">
        <f>B123+1</f>
        <v>91</v>
      </c>
      <c r="C124" s="160" t="s">
        <v>1337</v>
      </c>
      <c r="D124" s="161" t="s">
        <v>1338</v>
      </c>
      <c r="E124" s="162" t="s">
        <v>341</v>
      </c>
      <c r="F124" s="163">
        <v>3</v>
      </c>
      <c r="G124" s="202">
        <v>-0.109</v>
      </c>
      <c r="H124" s="169">
        <v>-0.05</v>
      </c>
      <c r="I124" s="169">
        <v>1.0999999999999999E-2</v>
      </c>
      <c r="J124" s="169">
        <v>8.5000000000000006E-2</v>
      </c>
      <c r="K124" s="170">
        <v>0.12</v>
      </c>
      <c r="L124" s="123"/>
      <c r="M124" s="241"/>
      <c r="N124" s="242" t="s">
        <v>1144</v>
      </c>
      <c r="O124" s="157"/>
      <c r="P124" s="144">
        <f xml:space="preserve"> IF( SUM( T124:X124 ) = 0, 0, $T$5 )</f>
        <v>0</v>
      </c>
      <c r="Q124" s="144" t="str">
        <f xml:space="preserve"> IF( SUM( AA124:AE124 ) = 0, 0, $AA$20 )</f>
        <v>All inputs should be negative,  or if not relevant,  put zero</v>
      </c>
      <c r="S124" s="124"/>
      <c r="T124" s="158">
        <f>IF('[1]Validation flags'!$H$3=1,0, IF( ISNUMBER(G124), 0, 1 ))</f>
        <v>0</v>
      </c>
      <c r="U124" s="158">
        <f>IF('[1]Validation flags'!$H$3=1,0, IF( ISNUMBER(H124), 0, 1 ))</f>
        <v>0</v>
      </c>
      <c r="V124" s="158">
        <f>IF('[1]Validation flags'!$H$3=1,0, IF( ISNUMBER(I124), 0, 1 ))</f>
        <v>0</v>
      </c>
      <c r="W124" s="158">
        <f>IF('[1]Validation flags'!$H$3=1,0, IF( ISNUMBER(J124), 0, 1 ))</f>
        <v>0</v>
      </c>
      <c r="X124" s="158">
        <f>IF('[1]Validation flags'!$H$3=1,0, IF( ISNUMBER(K124), 0, 1 ))</f>
        <v>0</v>
      </c>
      <c r="Y124" s="124"/>
      <c r="Z124" s="124"/>
      <c r="AA124" s="158">
        <f t="shared" si="39"/>
        <v>0</v>
      </c>
      <c r="AB124" s="158">
        <f t="shared" si="39"/>
        <v>0</v>
      </c>
      <c r="AC124" s="158">
        <f t="shared" si="39"/>
        <v>1</v>
      </c>
      <c r="AD124" s="158">
        <f t="shared" si="39"/>
        <v>1</v>
      </c>
      <c r="AE124" s="158">
        <f t="shared" si="39"/>
        <v>1</v>
      </c>
      <c r="AF124" s="124"/>
    </row>
    <row r="125" spans="2:32" ht="15.75" thickBot="1" x14ac:dyDescent="0.3">
      <c r="B125" s="214">
        <f>B124+1</f>
        <v>92</v>
      </c>
      <c r="C125" s="215" t="s">
        <v>1339</v>
      </c>
      <c r="D125" s="216" t="s">
        <v>1340</v>
      </c>
      <c r="E125" s="217" t="s">
        <v>341</v>
      </c>
      <c r="F125" s="218">
        <v>3</v>
      </c>
      <c r="G125" s="243"/>
      <c r="H125" s="244"/>
      <c r="I125" s="244"/>
      <c r="J125" s="244"/>
      <c r="K125" s="245"/>
      <c r="L125" s="123"/>
      <c r="M125" s="182"/>
      <c r="N125" s="183" t="s">
        <v>1144</v>
      </c>
      <c r="O125" s="157"/>
      <c r="P125" s="144">
        <f xml:space="preserve"> IF( SUM( T125:X125 ) = 0, 0, $T$5 )</f>
        <v>0</v>
      </c>
      <c r="Q125" s="144" t="str">
        <f xml:space="preserve"> IF( SUM( AA125:AE125 ) = 0, 0, $AA$20 )</f>
        <v>All inputs should be negative,  or if not relevant,  put zero</v>
      </c>
      <c r="S125" s="124"/>
      <c r="T125" s="158">
        <f>IF('[1]Validation flags'!$B$3="Thames Water", IF( ISNUMBER(G125), 0, 1 ),0)</f>
        <v>0</v>
      </c>
      <c r="U125" s="158">
        <f>IF('[1]Validation flags'!$B$3="Thames Water", IF( ISNUMBER(H125), 0, 1 ),0)</f>
        <v>0</v>
      </c>
      <c r="V125" s="158">
        <f>IF('[1]Validation flags'!$B$3="Thames Water", IF( ISNUMBER(I125), 0, 1 ),0)</f>
        <v>0</v>
      </c>
      <c r="W125" s="158">
        <f>IF('[1]Validation flags'!$B$3="Thames Water", IF( ISNUMBER(J125), 0, 1 ),0)</f>
        <v>0</v>
      </c>
      <c r="X125" s="158">
        <f>IF('[1]Validation flags'!$B$3="Thames Water", IF( ISNUMBER(K125), 0, 1 ),0)</f>
        <v>0</v>
      </c>
      <c r="Y125" s="124"/>
      <c r="Z125" s="124"/>
      <c r="AA125" s="158">
        <f t="shared" si="39"/>
        <v>1</v>
      </c>
      <c r="AB125" s="158">
        <f t="shared" si="39"/>
        <v>1</v>
      </c>
      <c r="AC125" s="158">
        <f t="shared" si="39"/>
        <v>1</v>
      </c>
      <c r="AD125" s="158">
        <f t="shared" si="39"/>
        <v>1</v>
      </c>
      <c r="AE125" s="158">
        <f t="shared" si="39"/>
        <v>1</v>
      </c>
      <c r="AF125" s="124"/>
    </row>
    <row r="126" spans="2:32" ht="15.75" thickBot="1" x14ac:dyDescent="0.3">
      <c r="B126" s="246"/>
      <c r="C126" s="247"/>
      <c r="D126" s="248"/>
      <c r="E126" s="248"/>
      <c r="F126" s="248"/>
      <c r="G126" s="249"/>
      <c r="H126" s="249"/>
      <c r="I126" s="249"/>
      <c r="J126" s="249"/>
      <c r="K126" s="249"/>
      <c r="L126" s="123"/>
      <c r="M126" s="250"/>
      <c r="N126" s="250"/>
      <c r="O126" s="157"/>
      <c r="P126" s="144"/>
      <c r="Q126" s="145"/>
      <c r="S126" s="124"/>
      <c r="Y126" s="124"/>
      <c r="Z126" s="124"/>
      <c r="AF126" s="124"/>
    </row>
    <row r="127" spans="2:32" ht="15.75" thickBot="1" x14ac:dyDescent="0.3">
      <c r="B127" s="131" t="s">
        <v>1341</v>
      </c>
      <c r="C127" s="146" t="s">
        <v>1342</v>
      </c>
      <c r="D127" s="123"/>
      <c r="E127" s="123"/>
      <c r="F127" s="123"/>
      <c r="G127" s="123"/>
      <c r="H127" s="123"/>
      <c r="I127" s="123"/>
      <c r="J127" s="123"/>
      <c r="K127" s="123"/>
      <c r="L127" s="123"/>
      <c r="M127" s="184"/>
      <c r="N127" s="184"/>
      <c r="O127" s="157"/>
      <c r="P127" s="144"/>
      <c r="Q127" s="145"/>
      <c r="S127" s="124"/>
      <c r="Y127" s="124"/>
      <c r="Z127" s="124"/>
      <c r="AF127" s="124"/>
    </row>
    <row r="128" spans="2:32" ht="15" x14ac:dyDescent="0.25">
      <c r="B128" s="147">
        <v>93</v>
      </c>
      <c r="C128" s="251" t="s">
        <v>1343</v>
      </c>
      <c r="D128" s="252" t="s">
        <v>1344</v>
      </c>
      <c r="E128" s="253" t="s">
        <v>51</v>
      </c>
      <c r="F128" s="254">
        <v>2</v>
      </c>
      <c r="G128" s="255">
        <f>[1]App29!H$122</f>
        <v>0.17</v>
      </c>
      <c r="H128" s="256">
        <f>[1]App29!I$122</f>
        <v>0.17</v>
      </c>
      <c r="I128" s="256">
        <f>[1]App29!J$122</f>
        <v>0.17</v>
      </c>
      <c r="J128" s="256">
        <f>[1]App29!K$122</f>
        <v>0.17</v>
      </c>
      <c r="K128" s="257">
        <f>[1]App29!L$122</f>
        <v>0.17</v>
      </c>
      <c r="L128" s="123"/>
      <c r="M128" s="258" t="s">
        <v>1345</v>
      </c>
      <c r="N128" s="259"/>
      <c r="O128" s="157"/>
      <c r="P128" s="144"/>
      <c r="Q128" s="145"/>
      <c r="S128" s="124"/>
      <c r="T128" s="141"/>
      <c r="U128" s="141"/>
      <c r="V128" s="141"/>
      <c r="W128" s="141"/>
      <c r="X128" s="141"/>
      <c r="Y128" s="124"/>
      <c r="Z128" s="124"/>
      <c r="AA128" s="141"/>
      <c r="AB128" s="141"/>
      <c r="AC128" s="141"/>
      <c r="AD128" s="141"/>
      <c r="AE128" s="141"/>
      <c r="AF128" s="124"/>
    </row>
    <row r="129" spans="2:32" ht="15.75" thickBot="1" x14ac:dyDescent="0.3">
      <c r="B129" s="214">
        <f>B128+1</f>
        <v>94</v>
      </c>
      <c r="C129" s="215" t="s">
        <v>1346</v>
      </c>
      <c r="D129" s="216" t="s">
        <v>1347</v>
      </c>
      <c r="E129" s="217" t="s">
        <v>51</v>
      </c>
      <c r="F129" s="260">
        <v>2</v>
      </c>
      <c r="G129" s="261"/>
      <c r="H129" s="262"/>
      <c r="I129" s="262"/>
      <c r="J129" s="262"/>
      <c r="K129" s="263"/>
      <c r="L129" s="123"/>
      <c r="M129" s="264"/>
      <c r="N129" s="265"/>
      <c r="O129" s="157"/>
      <c r="P129" s="144">
        <f xml:space="preserve"> IF( SUM( T129:X129 ) = 0, 0, $T$5 )</f>
        <v>0</v>
      </c>
      <c r="Q129" s="145"/>
      <c r="S129" s="124"/>
      <c r="T129" s="158">
        <f>IF('[1]Validation flags'!$B$3="Thames Water", IF( ISNUMBER(G129), 0, 1 ),0)</f>
        <v>0</v>
      </c>
      <c r="U129" s="158">
        <f>IF('[1]Validation flags'!$B$3="Thames Water", IF( ISNUMBER(H129), 0, 1 ),0)</f>
        <v>0</v>
      </c>
      <c r="V129" s="158">
        <f>IF('[1]Validation flags'!$B$3="Thames Water", IF( ISNUMBER(I129), 0, 1 ),0)</f>
        <v>0</v>
      </c>
      <c r="W129" s="158">
        <f>IF('[1]Validation flags'!$B$3="Thames Water", IF( ISNUMBER(J129), 0, 1 ),0)</f>
        <v>0</v>
      </c>
      <c r="X129" s="158">
        <f>IF('[1]Validation flags'!$B$3="Thames Water", IF( ISNUMBER(K129), 0, 1 ),0)</f>
        <v>0</v>
      </c>
      <c r="Y129" s="124"/>
      <c r="Z129" s="124"/>
      <c r="AB129" s="141"/>
      <c r="AC129" s="141"/>
      <c r="AD129" s="141"/>
      <c r="AE129" s="141"/>
      <c r="AF129" s="124"/>
    </row>
    <row r="130" spans="2:32" ht="15" x14ac:dyDescent="0.25">
      <c r="B130" s="246"/>
      <c r="C130" s="247"/>
      <c r="D130" s="248"/>
      <c r="E130" s="248"/>
      <c r="F130" s="248"/>
      <c r="G130" s="266"/>
      <c r="H130" s="266"/>
      <c r="I130" s="266"/>
      <c r="J130" s="266"/>
      <c r="K130" s="266"/>
      <c r="L130" s="123"/>
      <c r="M130" s="250"/>
      <c r="N130" s="250"/>
      <c r="O130" s="157"/>
      <c r="P130" s="127"/>
      <c r="Q130" s="127"/>
      <c r="S130" s="124"/>
      <c r="Y130" s="124"/>
      <c r="Z130" s="124"/>
      <c r="AF130" s="124"/>
    </row>
    <row r="131" spans="2:32" ht="15" x14ac:dyDescent="0.25">
      <c r="B131" s="267" t="s">
        <v>1348</v>
      </c>
      <c r="C131" s="247"/>
      <c r="D131" s="248"/>
      <c r="E131" s="248"/>
      <c r="F131" s="248"/>
      <c r="G131" s="266"/>
      <c r="H131" s="266"/>
      <c r="I131" s="266"/>
      <c r="J131" s="266"/>
      <c r="K131" s="266"/>
      <c r="L131" s="123"/>
      <c r="M131" s="250"/>
      <c r="N131" s="250"/>
      <c r="O131" s="157"/>
      <c r="P131" s="127"/>
      <c r="Q131" s="127"/>
      <c r="S131" s="124"/>
      <c r="Y131" s="124"/>
      <c r="Z131" s="124"/>
      <c r="AA131" s="268">
        <f>SUM(AA21:AE125)+SUM(AA8:AE18)</f>
        <v>70</v>
      </c>
      <c r="AF131" s="124"/>
    </row>
    <row r="132" spans="2:32" ht="15.75" thickBot="1" x14ac:dyDescent="0.3">
      <c r="B132" s="246"/>
      <c r="C132" s="247"/>
      <c r="D132" s="248"/>
      <c r="E132" s="248"/>
      <c r="F132" s="248"/>
      <c r="G132" s="266"/>
      <c r="H132" s="266"/>
      <c r="I132" s="266"/>
      <c r="J132" s="266"/>
      <c r="K132" s="266"/>
      <c r="L132" s="123"/>
      <c r="M132" s="250"/>
      <c r="N132" s="250"/>
      <c r="O132" s="157"/>
      <c r="P132" s="127"/>
      <c r="Q132" s="127"/>
      <c r="S132" s="124"/>
      <c r="Y132" s="124"/>
      <c r="Z132" s="124"/>
      <c r="AF132" s="124"/>
    </row>
    <row r="133" spans="2:32" ht="15.75" outlineLevel="1" thickBot="1" x14ac:dyDescent="0.3">
      <c r="B133" s="131" t="s">
        <v>172</v>
      </c>
      <c r="C133" s="146" t="s">
        <v>1349</v>
      </c>
      <c r="D133" s="123"/>
      <c r="E133" s="123"/>
      <c r="F133" s="123"/>
      <c r="G133" s="123"/>
      <c r="H133" s="123"/>
      <c r="I133" s="123"/>
      <c r="J133" s="123"/>
      <c r="K133" s="123"/>
      <c r="L133" s="123"/>
      <c r="M133" s="123"/>
      <c r="N133" s="123"/>
      <c r="O133" s="157"/>
      <c r="P133" s="127"/>
      <c r="Q133" s="127"/>
      <c r="S133" s="124"/>
      <c r="Y133" s="124"/>
      <c r="Z133" s="124"/>
      <c r="AF133" s="124"/>
    </row>
    <row r="134" spans="2:32" ht="15" outlineLevel="1" x14ac:dyDescent="0.25">
      <c r="B134" s="147">
        <v>95</v>
      </c>
      <c r="C134" s="148" t="s">
        <v>1350</v>
      </c>
      <c r="D134" s="149" t="s">
        <v>1351</v>
      </c>
      <c r="E134" s="150" t="s">
        <v>341</v>
      </c>
      <c r="F134" s="151">
        <v>3</v>
      </c>
      <c r="G134" s="269">
        <f t="shared" ref="G134:K144" si="40">G8/(1-G$128)</f>
        <v>7.0602409638554224</v>
      </c>
      <c r="H134" s="270">
        <f t="shared" si="40"/>
        <v>0</v>
      </c>
      <c r="I134" s="270">
        <f t="shared" si="40"/>
        <v>0</v>
      </c>
      <c r="J134" s="270">
        <f t="shared" si="40"/>
        <v>0</v>
      </c>
      <c r="K134" s="271">
        <f t="shared" si="40"/>
        <v>0</v>
      </c>
      <c r="L134" s="123"/>
      <c r="M134" s="272" t="s">
        <v>1352</v>
      </c>
      <c r="N134" s="273"/>
      <c r="O134" s="157"/>
      <c r="P134" s="127"/>
      <c r="Q134" s="127"/>
      <c r="S134" s="124"/>
      <c r="Y134" s="124"/>
      <c r="Z134" s="124"/>
      <c r="AF134" s="124"/>
    </row>
    <row r="135" spans="2:32" ht="15" outlineLevel="1" x14ac:dyDescent="0.25">
      <c r="B135" s="159">
        <f>B134+1</f>
        <v>96</v>
      </c>
      <c r="C135" s="160" t="s">
        <v>1353</v>
      </c>
      <c r="D135" s="161" t="s">
        <v>1354</v>
      </c>
      <c r="E135" s="162" t="s">
        <v>341</v>
      </c>
      <c r="F135" s="163">
        <v>3</v>
      </c>
      <c r="G135" s="193">
        <f t="shared" si="40"/>
        <v>0</v>
      </c>
      <c r="H135" s="194">
        <f t="shared" si="40"/>
        <v>0</v>
      </c>
      <c r="I135" s="194">
        <f t="shared" si="40"/>
        <v>0</v>
      </c>
      <c r="J135" s="194">
        <f t="shared" si="40"/>
        <v>0</v>
      </c>
      <c r="K135" s="195">
        <f t="shared" si="40"/>
        <v>0</v>
      </c>
      <c r="L135" s="123"/>
      <c r="M135" s="167"/>
      <c r="N135" s="233"/>
      <c r="O135" s="157"/>
      <c r="P135" s="127"/>
      <c r="Q135" s="127"/>
      <c r="S135" s="124"/>
      <c r="Y135" s="124"/>
      <c r="Z135" s="124"/>
      <c r="AF135" s="124"/>
    </row>
    <row r="136" spans="2:32" ht="15" outlineLevel="1" x14ac:dyDescent="0.25">
      <c r="B136" s="159">
        <f t="shared" ref="B136:B144" si="41">B135+1</f>
        <v>97</v>
      </c>
      <c r="C136" s="160" t="s">
        <v>1355</v>
      </c>
      <c r="D136" s="161" t="s">
        <v>1356</v>
      </c>
      <c r="E136" s="162" t="s">
        <v>341</v>
      </c>
      <c r="F136" s="163">
        <v>3</v>
      </c>
      <c r="G136" s="193">
        <f t="shared" si="40"/>
        <v>0</v>
      </c>
      <c r="H136" s="194">
        <f t="shared" si="40"/>
        <v>0</v>
      </c>
      <c r="I136" s="194">
        <f t="shared" si="40"/>
        <v>0</v>
      </c>
      <c r="J136" s="194">
        <f t="shared" si="40"/>
        <v>0</v>
      </c>
      <c r="K136" s="195">
        <f t="shared" si="40"/>
        <v>0</v>
      </c>
      <c r="L136" s="123"/>
      <c r="M136" s="167"/>
      <c r="N136" s="233"/>
      <c r="O136" s="157"/>
      <c r="P136" s="127"/>
      <c r="Q136" s="127"/>
      <c r="S136" s="124"/>
      <c r="Y136" s="124"/>
      <c r="Z136" s="124"/>
      <c r="AF136" s="124"/>
    </row>
    <row r="137" spans="2:32" ht="15" outlineLevel="1" x14ac:dyDescent="0.25">
      <c r="B137" s="159">
        <f t="shared" si="41"/>
        <v>98</v>
      </c>
      <c r="C137" s="160" t="s">
        <v>1357</v>
      </c>
      <c r="D137" s="161" t="s">
        <v>1358</v>
      </c>
      <c r="E137" s="162" t="s">
        <v>341</v>
      </c>
      <c r="F137" s="163">
        <v>3</v>
      </c>
      <c r="G137" s="193">
        <f t="shared" si="40"/>
        <v>1.7265060240963856</v>
      </c>
      <c r="H137" s="194">
        <f t="shared" si="40"/>
        <v>0</v>
      </c>
      <c r="I137" s="194">
        <f t="shared" si="40"/>
        <v>0</v>
      </c>
      <c r="J137" s="194">
        <f t="shared" si="40"/>
        <v>0</v>
      </c>
      <c r="K137" s="195">
        <f t="shared" si="40"/>
        <v>0</v>
      </c>
      <c r="L137" s="123"/>
      <c r="M137" s="167"/>
      <c r="N137" s="233"/>
      <c r="O137" s="157"/>
      <c r="P137" s="127"/>
      <c r="Q137" s="127"/>
      <c r="S137" s="124"/>
      <c r="Y137" s="124"/>
      <c r="Z137" s="124"/>
      <c r="AF137" s="124"/>
    </row>
    <row r="138" spans="2:32" ht="15" outlineLevel="1" x14ac:dyDescent="0.25">
      <c r="B138" s="159">
        <f t="shared" si="41"/>
        <v>99</v>
      </c>
      <c r="C138" s="160" t="s">
        <v>1359</v>
      </c>
      <c r="D138" s="161" t="s">
        <v>1360</v>
      </c>
      <c r="E138" s="162" t="s">
        <v>341</v>
      </c>
      <c r="F138" s="163">
        <v>3</v>
      </c>
      <c r="G138" s="193">
        <f t="shared" si="40"/>
        <v>1.191566265060241</v>
      </c>
      <c r="H138" s="194">
        <f t="shared" si="40"/>
        <v>1.191566265060241</v>
      </c>
      <c r="I138" s="194">
        <f t="shared" si="40"/>
        <v>1.191566265060241</v>
      </c>
      <c r="J138" s="194">
        <f t="shared" si="40"/>
        <v>1.191566265060241</v>
      </c>
      <c r="K138" s="195">
        <f t="shared" si="40"/>
        <v>1.191566265060241</v>
      </c>
      <c r="L138" s="123"/>
      <c r="M138" s="167"/>
      <c r="N138" s="233"/>
      <c r="O138" s="157"/>
      <c r="P138" s="127"/>
      <c r="Q138" s="127"/>
      <c r="S138" s="124"/>
      <c r="Y138" s="124"/>
      <c r="Z138" s="124"/>
      <c r="AF138" s="124"/>
    </row>
    <row r="139" spans="2:32" ht="15" outlineLevel="1" x14ac:dyDescent="0.25">
      <c r="B139" s="159">
        <f t="shared" si="41"/>
        <v>100</v>
      </c>
      <c r="C139" s="160" t="s">
        <v>1361</v>
      </c>
      <c r="D139" s="161" t="s">
        <v>1362</v>
      </c>
      <c r="E139" s="162" t="s">
        <v>341</v>
      </c>
      <c r="F139" s="163">
        <v>3</v>
      </c>
      <c r="G139" s="193">
        <f t="shared" si="40"/>
        <v>0</v>
      </c>
      <c r="H139" s="194">
        <f t="shared" si="40"/>
        <v>0</v>
      </c>
      <c r="I139" s="194">
        <f t="shared" si="40"/>
        <v>0</v>
      </c>
      <c r="J139" s="194">
        <f t="shared" si="40"/>
        <v>0</v>
      </c>
      <c r="K139" s="195">
        <f t="shared" si="40"/>
        <v>0</v>
      </c>
      <c r="L139" s="123"/>
      <c r="M139" s="167"/>
      <c r="N139" s="233"/>
      <c r="O139" s="157"/>
      <c r="P139" s="127"/>
      <c r="Q139" s="127"/>
      <c r="S139" s="124"/>
      <c r="Y139" s="124"/>
      <c r="Z139" s="124"/>
      <c r="AF139" s="124"/>
    </row>
    <row r="140" spans="2:32" ht="15" outlineLevel="1" x14ac:dyDescent="0.25">
      <c r="B140" s="159">
        <f t="shared" si="41"/>
        <v>101</v>
      </c>
      <c r="C140" s="160" t="s">
        <v>1363</v>
      </c>
      <c r="D140" s="161" t="s">
        <v>1364</v>
      </c>
      <c r="E140" s="162" t="s">
        <v>341</v>
      </c>
      <c r="F140" s="163">
        <v>3</v>
      </c>
      <c r="G140" s="193">
        <f t="shared" si="40"/>
        <v>4.85421686746988</v>
      </c>
      <c r="H140" s="194">
        <f t="shared" si="40"/>
        <v>0</v>
      </c>
      <c r="I140" s="194">
        <f t="shared" si="40"/>
        <v>0</v>
      </c>
      <c r="J140" s="194">
        <f t="shared" si="40"/>
        <v>0</v>
      </c>
      <c r="K140" s="195">
        <f t="shared" si="40"/>
        <v>0</v>
      </c>
      <c r="L140" s="123"/>
      <c r="M140" s="167"/>
      <c r="N140" s="233"/>
      <c r="O140" s="157"/>
      <c r="P140" s="127"/>
      <c r="Q140" s="127"/>
      <c r="S140" s="124"/>
      <c r="Y140" s="124"/>
      <c r="Z140" s="124"/>
      <c r="AF140" s="124"/>
    </row>
    <row r="141" spans="2:32" ht="15" outlineLevel="1" x14ac:dyDescent="0.25">
      <c r="B141" s="159">
        <f t="shared" si="41"/>
        <v>102</v>
      </c>
      <c r="C141" s="160" t="s">
        <v>1365</v>
      </c>
      <c r="D141" s="161" t="s">
        <v>1366</v>
      </c>
      <c r="E141" s="162" t="s">
        <v>341</v>
      </c>
      <c r="F141" s="163">
        <v>3</v>
      </c>
      <c r="G141" s="193">
        <f t="shared" si="40"/>
        <v>0.64939759036144584</v>
      </c>
      <c r="H141" s="194">
        <f t="shared" si="40"/>
        <v>0</v>
      </c>
      <c r="I141" s="194">
        <f t="shared" si="40"/>
        <v>0</v>
      </c>
      <c r="J141" s="194">
        <f t="shared" si="40"/>
        <v>0</v>
      </c>
      <c r="K141" s="195">
        <f t="shared" si="40"/>
        <v>0</v>
      </c>
      <c r="L141" s="123"/>
      <c r="M141" s="167"/>
      <c r="N141" s="233"/>
      <c r="O141" s="157"/>
      <c r="P141" s="127"/>
      <c r="Q141" s="127"/>
      <c r="S141" s="124"/>
      <c r="Y141" s="124"/>
      <c r="Z141" s="124"/>
      <c r="AF141" s="124"/>
    </row>
    <row r="142" spans="2:32" ht="15" outlineLevel="1" x14ac:dyDescent="0.25">
      <c r="B142" s="159">
        <f t="shared" si="41"/>
        <v>103</v>
      </c>
      <c r="C142" s="160" t="s">
        <v>1367</v>
      </c>
      <c r="D142" s="161" t="s">
        <v>1368</v>
      </c>
      <c r="E142" s="162" t="s">
        <v>341</v>
      </c>
      <c r="F142" s="163">
        <v>3</v>
      </c>
      <c r="G142" s="193">
        <f t="shared" si="40"/>
        <v>0</v>
      </c>
      <c r="H142" s="194">
        <f t="shared" si="40"/>
        <v>0</v>
      </c>
      <c r="I142" s="194">
        <f t="shared" si="40"/>
        <v>0</v>
      </c>
      <c r="J142" s="194">
        <f t="shared" si="40"/>
        <v>0</v>
      </c>
      <c r="K142" s="195">
        <f t="shared" si="40"/>
        <v>0</v>
      </c>
      <c r="L142" s="123"/>
      <c r="M142" s="167"/>
      <c r="N142" s="233"/>
      <c r="O142" s="157"/>
      <c r="P142" s="127"/>
      <c r="Q142" s="127"/>
      <c r="S142" s="124"/>
      <c r="Y142" s="124"/>
      <c r="Z142" s="124"/>
      <c r="AF142" s="124"/>
    </row>
    <row r="143" spans="2:32" ht="15" outlineLevel="1" x14ac:dyDescent="0.25">
      <c r="B143" s="159">
        <f t="shared" si="41"/>
        <v>104</v>
      </c>
      <c r="C143" s="160" t="s">
        <v>1369</v>
      </c>
      <c r="D143" s="161" t="s">
        <v>1370</v>
      </c>
      <c r="E143" s="162" t="s">
        <v>341</v>
      </c>
      <c r="F143" s="163">
        <v>3</v>
      </c>
      <c r="G143" s="193">
        <f t="shared" si="40"/>
        <v>1.293975903614458</v>
      </c>
      <c r="H143" s="194">
        <f t="shared" si="40"/>
        <v>1.2734939759036144</v>
      </c>
      <c r="I143" s="194">
        <f t="shared" si="40"/>
        <v>1.2530120481927711</v>
      </c>
      <c r="J143" s="194">
        <f t="shared" si="40"/>
        <v>1.2337349397590363</v>
      </c>
      <c r="K143" s="195">
        <f t="shared" si="40"/>
        <v>1.2132530120481928</v>
      </c>
      <c r="L143" s="123"/>
      <c r="M143" s="167"/>
      <c r="N143" s="233"/>
      <c r="O143" s="157"/>
      <c r="P143" s="127"/>
      <c r="Q143" s="127"/>
      <c r="S143" s="124"/>
      <c r="Y143" s="124"/>
      <c r="Z143" s="124"/>
      <c r="AF143" s="124"/>
    </row>
    <row r="144" spans="2:32" ht="15.75" outlineLevel="1" thickBot="1" x14ac:dyDescent="0.3">
      <c r="B144" s="174">
        <f t="shared" si="41"/>
        <v>105</v>
      </c>
      <c r="C144" s="175" t="s">
        <v>1371</v>
      </c>
      <c r="D144" s="176" t="s">
        <v>1372</v>
      </c>
      <c r="E144" s="177" t="s">
        <v>341</v>
      </c>
      <c r="F144" s="178">
        <v>3</v>
      </c>
      <c r="G144" s="209">
        <f t="shared" si="40"/>
        <v>0</v>
      </c>
      <c r="H144" s="210">
        <f t="shared" si="40"/>
        <v>0</v>
      </c>
      <c r="I144" s="210">
        <f t="shared" si="40"/>
        <v>0</v>
      </c>
      <c r="J144" s="210">
        <f t="shared" si="40"/>
        <v>0</v>
      </c>
      <c r="K144" s="211">
        <f t="shared" si="40"/>
        <v>0</v>
      </c>
      <c r="L144" s="123"/>
      <c r="M144" s="182"/>
      <c r="N144" s="222"/>
      <c r="O144" s="157"/>
      <c r="P144" s="127"/>
      <c r="Q144" s="127"/>
      <c r="S144" s="124"/>
      <c r="Y144" s="124"/>
      <c r="Z144" s="124"/>
      <c r="AF144" s="124"/>
    </row>
    <row r="145" spans="2:32" ht="15.75" outlineLevel="1" thickBot="1" x14ac:dyDescent="0.3">
      <c r="B145" s="123"/>
      <c r="C145" s="123"/>
      <c r="D145" s="123"/>
      <c r="E145" s="123"/>
      <c r="F145" s="123"/>
      <c r="G145" s="123"/>
      <c r="H145" s="123"/>
      <c r="I145" s="123"/>
      <c r="J145" s="123"/>
      <c r="K145" s="123"/>
      <c r="L145" s="123"/>
      <c r="M145" s="184"/>
      <c r="N145" s="184"/>
      <c r="O145" s="157"/>
      <c r="P145" s="127"/>
      <c r="Q145" s="127"/>
      <c r="S145" s="124"/>
      <c r="Y145" s="124"/>
      <c r="Z145" s="124"/>
      <c r="AF145" s="124"/>
    </row>
    <row r="146" spans="2:32" ht="15.75" outlineLevel="1" thickBot="1" x14ac:dyDescent="0.3">
      <c r="B146" s="131" t="s">
        <v>180</v>
      </c>
      <c r="C146" s="146" t="s">
        <v>1373</v>
      </c>
      <c r="D146" s="123"/>
      <c r="E146" s="123"/>
      <c r="F146" s="123"/>
      <c r="G146" s="123"/>
      <c r="H146" s="123"/>
      <c r="I146" s="123"/>
      <c r="J146" s="123"/>
      <c r="K146" s="123"/>
      <c r="L146" s="123"/>
      <c r="M146" s="123"/>
      <c r="N146" s="123"/>
      <c r="O146" s="157"/>
      <c r="P146" s="127"/>
      <c r="Q146" s="127"/>
      <c r="S146" s="124"/>
      <c r="Y146" s="124"/>
      <c r="Z146" s="124"/>
      <c r="AF146" s="124"/>
    </row>
    <row r="147" spans="2:32" ht="15" outlineLevel="1" x14ac:dyDescent="0.25">
      <c r="B147" s="147">
        <v>106</v>
      </c>
      <c r="C147" s="148" t="s">
        <v>1374</v>
      </c>
      <c r="D147" s="149" t="s">
        <v>1375</v>
      </c>
      <c r="E147" s="150" t="s">
        <v>341</v>
      </c>
      <c r="F147" s="151">
        <v>3</v>
      </c>
      <c r="G147" s="269">
        <f t="shared" ref="G147:K157" si="42">G21/(1-G$128)</f>
        <v>-7.0602409638554224</v>
      </c>
      <c r="H147" s="270">
        <f t="shared" si="42"/>
        <v>0</v>
      </c>
      <c r="I147" s="270">
        <f t="shared" si="42"/>
        <v>0</v>
      </c>
      <c r="J147" s="270">
        <f t="shared" si="42"/>
        <v>0</v>
      </c>
      <c r="K147" s="271">
        <f t="shared" si="42"/>
        <v>0</v>
      </c>
      <c r="L147" s="123"/>
      <c r="M147" s="272" t="s">
        <v>1376</v>
      </c>
      <c r="N147" s="273"/>
      <c r="O147" s="157"/>
      <c r="P147" s="127"/>
      <c r="Q147" s="127"/>
      <c r="S147" s="124"/>
      <c r="Y147" s="124"/>
      <c r="Z147" s="124"/>
      <c r="AF147" s="124"/>
    </row>
    <row r="148" spans="2:32" ht="15" outlineLevel="1" x14ac:dyDescent="0.25">
      <c r="B148" s="159">
        <f>B147+1</f>
        <v>107</v>
      </c>
      <c r="C148" s="160" t="s">
        <v>1377</v>
      </c>
      <c r="D148" s="161" t="s">
        <v>1378</v>
      </c>
      <c r="E148" s="162" t="s">
        <v>341</v>
      </c>
      <c r="F148" s="163">
        <v>3</v>
      </c>
      <c r="G148" s="193">
        <f t="shared" si="42"/>
        <v>0</v>
      </c>
      <c r="H148" s="194">
        <f t="shared" si="42"/>
        <v>0</v>
      </c>
      <c r="I148" s="194">
        <f t="shared" si="42"/>
        <v>0</v>
      </c>
      <c r="J148" s="194">
        <f t="shared" si="42"/>
        <v>0</v>
      </c>
      <c r="K148" s="195">
        <f t="shared" si="42"/>
        <v>0</v>
      </c>
      <c r="L148" s="123"/>
      <c r="M148" s="167"/>
      <c r="N148" s="233"/>
      <c r="O148" s="157"/>
      <c r="P148" s="127"/>
      <c r="Q148" s="127"/>
      <c r="S148" s="124"/>
      <c r="Y148" s="124"/>
      <c r="Z148" s="124"/>
      <c r="AF148" s="124"/>
    </row>
    <row r="149" spans="2:32" ht="15" outlineLevel="1" x14ac:dyDescent="0.25">
      <c r="B149" s="159">
        <f t="shared" ref="B149:B157" si="43">B148+1</f>
        <v>108</v>
      </c>
      <c r="C149" s="160" t="s">
        <v>1379</v>
      </c>
      <c r="D149" s="161" t="s">
        <v>1380</v>
      </c>
      <c r="E149" s="162" t="s">
        <v>341</v>
      </c>
      <c r="F149" s="163">
        <v>3</v>
      </c>
      <c r="G149" s="193">
        <f t="shared" si="42"/>
        <v>0</v>
      </c>
      <c r="H149" s="194">
        <f t="shared" si="42"/>
        <v>0</v>
      </c>
      <c r="I149" s="194">
        <f t="shared" si="42"/>
        <v>0</v>
      </c>
      <c r="J149" s="194">
        <f t="shared" si="42"/>
        <v>0</v>
      </c>
      <c r="K149" s="195">
        <f t="shared" si="42"/>
        <v>0</v>
      </c>
      <c r="L149" s="123"/>
      <c r="M149" s="167"/>
      <c r="N149" s="233"/>
      <c r="O149" s="157"/>
      <c r="P149" s="127"/>
      <c r="Q149" s="127"/>
      <c r="S149" s="124"/>
      <c r="Y149" s="124"/>
      <c r="Z149" s="124"/>
      <c r="AF149" s="124"/>
    </row>
    <row r="150" spans="2:32" ht="15" outlineLevel="1" x14ac:dyDescent="0.25">
      <c r="B150" s="159">
        <f t="shared" si="43"/>
        <v>109</v>
      </c>
      <c r="C150" s="160" t="s">
        <v>1381</v>
      </c>
      <c r="D150" s="161" t="s">
        <v>1382</v>
      </c>
      <c r="E150" s="162" t="s">
        <v>341</v>
      </c>
      <c r="F150" s="163">
        <v>3</v>
      </c>
      <c r="G150" s="193">
        <f t="shared" si="42"/>
        <v>-1.7265060240963856</v>
      </c>
      <c r="H150" s="194">
        <f t="shared" si="42"/>
        <v>0</v>
      </c>
      <c r="I150" s="194">
        <f t="shared" si="42"/>
        <v>0</v>
      </c>
      <c r="J150" s="194">
        <f t="shared" si="42"/>
        <v>0</v>
      </c>
      <c r="K150" s="195">
        <f t="shared" si="42"/>
        <v>0</v>
      </c>
      <c r="L150" s="123"/>
      <c r="M150" s="167"/>
      <c r="N150" s="233"/>
      <c r="O150" s="157"/>
      <c r="P150" s="127"/>
      <c r="Q150" s="127"/>
      <c r="S150" s="124"/>
      <c r="Y150" s="124"/>
      <c r="Z150" s="124"/>
      <c r="AF150" s="124"/>
    </row>
    <row r="151" spans="2:32" ht="15" outlineLevel="1" x14ac:dyDescent="0.25">
      <c r="B151" s="159">
        <f t="shared" si="43"/>
        <v>110</v>
      </c>
      <c r="C151" s="160" t="s">
        <v>1383</v>
      </c>
      <c r="D151" s="161" t="s">
        <v>1384</v>
      </c>
      <c r="E151" s="162" t="s">
        <v>341</v>
      </c>
      <c r="F151" s="163">
        <v>3</v>
      </c>
      <c r="G151" s="193">
        <f t="shared" si="42"/>
        <v>0</v>
      </c>
      <c r="H151" s="194">
        <f t="shared" si="42"/>
        <v>0</v>
      </c>
      <c r="I151" s="194">
        <f t="shared" si="42"/>
        <v>0</v>
      </c>
      <c r="J151" s="194">
        <f t="shared" si="42"/>
        <v>0</v>
      </c>
      <c r="K151" s="195">
        <f t="shared" si="42"/>
        <v>0</v>
      </c>
      <c r="L151" s="123"/>
      <c r="M151" s="167"/>
      <c r="N151" s="233"/>
      <c r="O151" s="157"/>
      <c r="P151" s="127"/>
      <c r="Q151" s="127"/>
      <c r="S151" s="124"/>
      <c r="Y151" s="124"/>
      <c r="Z151" s="124"/>
      <c r="AF151" s="124"/>
    </row>
    <row r="152" spans="2:32" ht="15" outlineLevel="1" x14ac:dyDescent="0.25">
      <c r="B152" s="159">
        <f t="shared" si="43"/>
        <v>111</v>
      </c>
      <c r="C152" s="160" t="s">
        <v>1385</v>
      </c>
      <c r="D152" s="161" t="s">
        <v>1386</v>
      </c>
      <c r="E152" s="162" t="s">
        <v>341</v>
      </c>
      <c r="F152" s="163">
        <v>3</v>
      </c>
      <c r="G152" s="193">
        <f t="shared" si="42"/>
        <v>-1.7084337349397591</v>
      </c>
      <c r="H152" s="194">
        <f t="shared" si="42"/>
        <v>-1.763855421686747</v>
      </c>
      <c r="I152" s="194">
        <f t="shared" si="42"/>
        <v>-1.8228915662650602</v>
      </c>
      <c r="J152" s="194">
        <f t="shared" si="42"/>
        <v>-1.883132530120482</v>
      </c>
      <c r="K152" s="195">
        <f t="shared" si="42"/>
        <v>-1.9445783132530123</v>
      </c>
      <c r="L152" s="123"/>
      <c r="M152" s="167"/>
      <c r="N152" s="233"/>
      <c r="O152" s="157"/>
      <c r="P152" s="127"/>
      <c r="Q152" s="127"/>
      <c r="S152" s="124"/>
      <c r="Y152" s="124"/>
      <c r="Z152" s="124"/>
      <c r="AF152" s="124"/>
    </row>
    <row r="153" spans="2:32" ht="15" outlineLevel="1" x14ac:dyDescent="0.25">
      <c r="B153" s="159">
        <f t="shared" si="43"/>
        <v>112</v>
      </c>
      <c r="C153" s="160" t="s">
        <v>1387</v>
      </c>
      <c r="D153" s="161" t="s">
        <v>1388</v>
      </c>
      <c r="E153" s="162" t="s">
        <v>341</v>
      </c>
      <c r="F153" s="163">
        <v>3</v>
      </c>
      <c r="G153" s="193">
        <f t="shared" si="42"/>
        <v>-4.85421686746988</v>
      </c>
      <c r="H153" s="194">
        <f t="shared" si="42"/>
        <v>0</v>
      </c>
      <c r="I153" s="194">
        <f t="shared" si="42"/>
        <v>0</v>
      </c>
      <c r="J153" s="194">
        <f t="shared" si="42"/>
        <v>0</v>
      </c>
      <c r="K153" s="195">
        <f t="shared" si="42"/>
        <v>0</v>
      </c>
      <c r="L153" s="123"/>
      <c r="M153" s="167"/>
      <c r="N153" s="233"/>
      <c r="O153" s="157"/>
      <c r="P153" s="127"/>
      <c r="Q153" s="127"/>
      <c r="S153" s="124"/>
      <c r="Y153" s="124"/>
      <c r="Z153" s="124"/>
      <c r="AF153" s="124"/>
    </row>
    <row r="154" spans="2:32" ht="15" outlineLevel="1" x14ac:dyDescent="0.25">
      <c r="B154" s="159">
        <f t="shared" si="43"/>
        <v>113</v>
      </c>
      <c r="C154" s="160" t="s">
        <v>1389</v>
      </c>
      <c r="D154" s="161" t="s">
        <v>1390</v>
      </c>
      <c r="E154" s="162" t="s">
        <v>341</v>
      </c>
      <c r="F154" s="163">
        <v>3</v>
      </c>
      <c r="G154" s="193">
        <f t="shared" si="42"/>
        <v>-0.64939759036144584</v>
      </c>
      <c r="H154" s="194">
        <f t="shared" si="42"/>
        <v>0</v>
      </c>
      <c r="I154" s="194">
        <f t="shared" si="42"/>
        <v>0</v>
      </c>
      <c r="J154" s="194">
        <f t="shared" si="42"/>
        <v>0</v>
      </c>
      <c r="K154" s="195">
        <f t="shared" si="42"/>
        <v>0</v>
      </c>
      <c r="L154" s="123"/>
      <c r="M154" s="167"/>
      <c r="N154" s="233"/>
      <c r="O154" s="157"/>
      <c r="P154" s="127"/>
      <c r="Q154" s="127"/>
      <c r="S154" s="124"/>
      <c r="Y154" s="124"/>
      <c r="Z154" s="124"/>
      <c r="AF154" s="124"/>
    </row>
    <row r="155" spans="2:32" ht="15" outlineLevel="1" x14ac:dyDescent="0.25">
      <c r="B155" s="159">
        <f t="shared" si="43"/>
        <v>114</v>
      </c>
      <c r="C155" s="160" t="s">
        <v>1391</v>
      </c>
      <c r="D155" s="161" t="s">
        <v>1392</v>
      </c>
      <c r="E155" s="162" t="s">
        <v>341</v>
      </c>
      <c r="F155" s="163">
        <v>3</v>
      </c>
      <c r="G155" s="193">
        <f t="shared" si="42"/>
        <v>0</v>
      </c>
      <c r="H155" s="194">
        <f t="shared" si="42"/>
        <v>0</v>
      </c>
      <c r="I155" s="194">
        <f t="shared" si="42"/>
        <v>0</v>
      </c>
      <c r="J155" s="194">
        <f t="shared" si="42"/>
        <v>0</v>
      </c>
      <c r="K155" s="195">
        <f t="shared" si="42"/>
        <v>0</v>
      </c>
      <c r="L155" s="123"/>
      <c r="M155" s="167"/>
      <c r="N155" s="233"/>
      <c r="O155" s="157"/>
      <c r="P155" s="127"/>
      <c r="Q155" s="127"/>
      <c r="S155" s="124"/>
      <c r="Y155" s="124"/>
      <c r="Z155" s="124"/>
      <c r="AF155" s="124"/>
    </row>
    <row r="156" spans="2:32" ht="15" outlineLevel="1" x14ac:dyDescent="0.25">
      <c r="B156" s="159">
        <f t="shared" si="43"/>
        <v>115</v>
      </c>
      <c r="C156" s="160" t="s">
        <v>1393</v>
      </c>
      <c r="D156" s="161" t="s">
        <v>1394</v>
      </c>
      <c r="E156" s="162" t="s">
        <v>341</v>
      </c>
      <c r="F156" s="163">
        <v>3</v>
      </c>
      <c r="G156" s="193">
        <f t="shared" si="42"/>
        <v>-1.293975903614458</v>
      </c>
      <c r="H156" s="194">
        <f t="shared" si="42"/>
        <v>-1.2734939759036144</v>
      </c>
      <c r="I156" s="194">
        <f t="shared" si="42"/>
        <v>-1.2530120481927711</v>
      </c>
      <c r="J156" s="194">
        <f t="shared" si="42"/>
        <v>-1.2337349397590363</v>
      </c>
      <c r="K156" s="195">
        <f t="shared" si="42"/>
        <v>-1.2132530120481928</v>
      </c>
      <c r="L156" s="123"/>
      <c r="M156" s="167"/>
      <c r="N156" s="233"/>
      <c r="O156" s="157"/>
      <c r="P156" s="127"/>
      <c r="Q156" s="127"/>
      <c r="S156" s="124"/>
      <c r="Y156" s="124"/>
      <c r="Z156" s="124"/>
      <c r="AF156" s="124"/>
    </row>
    <row r="157" spans="2:32" ht="15.75" outlineLevel="1" thickBot="1" x14ac:dyDescent="0.3">
      <c r="B157" s="174">
        <f t="shared" si="43"/>
        <v>116</v>
      </c>
      <c r="C157" s="175" t="s">
        <v>1395</v>
      </c>
      <c r="D157" s="176" t="s">
        <v>1396</v>
      </c>
      <c r="E157" s="177" t="s">
        <v>341</v>
      </c>
      <c r="F157" s="178">
        <v>3</v>
      </c>
      <c r="G157" s="209">
        <f t="shared" si="42"/>
        <v>0</v>
      </c>
      <c r="H157" s="210">
        <f t="shared" si="42"/>
        <v>0</v>
      </c>
      <c r="I157" s="210">
        <f t="shared" si="42"/>
        <v>0</v>
      </c>
      <c r="J157" s="210">
        <f t="shared" si="42"/>
        <v>0</v>
      </c>
      <c r="K157" s="211">
        <f t="shared" si="42"/>
        <v>0</v>
      </c>
      <c r="L157" s="123"/>
      <c r="M157" s="182"/>
      <c r="N157" s="222"/>
      <c r="O157" s="157"/>
      <c r="P157" s="127"/>
      <c r="Q157" s="127"/>
      <c r="S157" s="124"/>
      <c r="Y157" s="124"/>
      <c r="Z157" s="124"/>
      <c r="AF157" s="124"/>
    </row>
    <row r="158" spans="2:32" ht="15.75" outlineLevel="1" thickBot="1" x14ac:dyDescent="0.3">
      <c r="B158" s="123"/>
      <c r="C158" s="123"/>
      <c r="D158" s="123"/>
      <c r="E158" s="123"/>
      <c r="F158" s="123"/>
      <c r="G158" s="123"/>
      <c r="H158" s="123"/>
      <c r="I158" s="123"/>
      <c r="J158" s="123"/>
      <c r="K158" s="123"/>
      <c r="L158" s="123"/>
      <c r="M158" s="184"/>
      <c r="N158" s="184"/>
      <c r="O158" s="157"/>
      <c r="P158" s="127"/>
      <c r="Q158" s="127"/>
      <c r="S158" s="124"/>
      <c r="Y158" s="124"/>
      <c r="Z158" s="124"/>
      <c r="AF158" s="124"/>
    </row>
    <row r="159" spans="2:32" ht="15.75" outlineLevel="1" thickBot="1" x14ac:dyDescent="0.3">
      <c r="B159" s="131" t="s">
        <v>183</v>
      </c>
      <c r="C159" s="146" t="s">
        <v>1397</v>
      </c>
      <c r="D159" s="123"/>
      <c r="E159" s="123"/>
      <c r="F159" s="123"/>
      <c r="G159" s="123"/>
      <c r="H159" s="123"/>
      <c r="I159" s="123"/>
      <c r="J159" s="123"/>
      <c r="K159" s="123"/>
      <c r="L159" s="123"/>
      <c r="M159" s="184"/>
      <c r="N159" s="184"/>
      <c r="O159" s="157"/>
      <c r="P159" s="127"/>
      <c r="Q159" s="127"/>
      <c r="S159" s="124"/>
      <c r="Y159" s="124"/>
      <c r="Z159" s="124"/>
      <c r="AF159" s="124"/>
    </row>
    <row r="160" spans="2:32" ht="15" outlineLevel="1" x14ac:dyDescent="0.25">
      <c r="B160" s="147">
        <v>117</v>
      </c>
      <c r="C160" s="148" t="s">
        <v>1398</v>
      </c>
      <c r="D160" s="149" t="s">
        <v>1399</v>
      </c>
      <c r="E160" s="150" t="s">
        <v>341</v>
      </c>
      <c r="F160" s="151">
        <v>3</v>
      </c>
      <c r="G160" s="269">
        <f t="shared" ref="G160:K162" si="44">G34/(1-G$128)</f>
        <v>16.755421686746988</v>
      </c>
      <c r="H160" s="270">
        <f t="shared" si="44"/>
        <v>17.625301204819277</v>
      </c>
      <c r="I160" s="270">
        <f t="shared" si="44"/>
        <v>17.03012048192771</v>
      </c>
      <c r="J160" s="270">
        <f t="shared" si="44"/>
        <v>15.777108433734941</v>
      </c>
      <c r="K160" s="271">
        <f t="shared" si="44"/>
        <v>14.766265060240965</v>
      </c>
      <c r="L160" s="123"/>
      <c r="M160" s="272" t="s">
        <v>1400</v>
      </c>
      <c r="N160" s="273"/>
      <c r="O160" s="157"/>
      <c r="P160" s="127"/>
      <c r="Q160" s="127"/>
      <c r="S160" s="124"/>
      <c r="Y160" s="124"/>
      <c r="Z160" s="124"/>
      <c r="AF160" s="124"/>
    </row>
    <row r="161" spans="2:32" ht="15" outlineLevel="1" x14ac:dyDescent="0.25">
      <c r="B161" s="159">
        <f>B160+1</f>
        <v>118</v>
      </c>
      <c r="C161" s="160" t="s">
        <v>1401</v>
      </c>
      <c r="D161" s="161" t="s">
        <v>1402</v>
      </c>
      <c r="E161" s="162" t="s">
        <v>341</v>
      </c>
      <c r="F161" s="163">
        <v>3</v>
      </c>
      <c r="G161" s="193">
        <f t="shared" si="44"/>
        <v>0</v>
      </c>
      <c r="H161" s="194">
        <f t="shared" si="44"/>
        <v>0</v>
      </c>
      <c r="I161" s="194">
        <f t="shared" si="44"/>
        <v>0</v>
      </c>
      <c r="J161" s="194">
        <f t="shared" si="44"/>
        <v>0</v>
      </c>
      <c r="K161" s="195">
        <f t="shared" si="44"/>
        <v>0</v>
      </c>
      <c r="L161" s="123"/>
      <c r="M161" s="167"/>
      <c r="N161" s="233"/>
      <c r="O161" s="157"/>
      <c r="P161" s="127"/>
      <c r="Q161" s="127"/>
      <c r="S161" s="124"/>
      <c r="Y161" s="124"/>
      <c r="Z161" s="124"/>
      <c r="AF161" s="124"/>
    </row>
    <row r="162" spans="2:32" ht="15" outlineLevel="1" x14ac:dyDescent="0.25">
      <c r="B162" s="159">
        <f t="shared" ref="B162:B176" si="45">B161+1</f>
        <v>119</v>
      </c>
      <c r="C162" s="160" t="s">
        <v>1403</v>
      </c>
      <c r="D162" s="161" t="s">
        <v>1404</v>
      </c>
      <c r="E162" s="162" t="s">
        <v>341</v>
      </c>
      <c r="F162" s="163">
        <v>3</v>
      </c>
      <c r="G162" s="193">
        <f t="shared" si="44"/>
        <v>0</v>
      </c>
      <c r="H162" s="194">
        <f t="shared" si="44"/>
        <v>0</v>
      </c>
      <c r="I162" s="194">
        <f t="shared" si="44"/>
        <v>0</v>
      </c>
      <c r="J162" s="194">
        <f t="shared" si="44"/>
        <v>0</v>
      </c>
      <c r="K162" s="195">
        <f t="shared" si="44"/>
        <v>0</v>
      </c>
      <c r="L162" s="123"/>
      <c r="M162" s="167"/>
      <c r="N162" s="233"/>
      <c r="O162" s="157"/>
      <c r="P162" s="127"/>
      <c r="Q162" s="127"/>
      <c r="S162" s="124"/>
      <c r="Y162" s="124"/>
      <c r="Z162" s="124"/>
      <c r="AF162" s="124"/>
    </row>
    <row r="163" spans="2:32" ht="15" outlineLevel="1" x14ac:dyDescent="0.25">
      <c r="B163" s="159">
        <f t="shared" si="45"/>
        <v>120</v>
      </c>
      <c r="C163" s="189" t="s">
        <v>1405</v>
      </c>
      <c r="D163" s="190" t="s">
        <v>1406</v>
      </c>
      <c r="E163" s="191" t="s">
        <v>341</v>
      </c>
      <c r="F163" s="192">
        <v>3</v>
      </c>
      <c r="G163" s="193">
        <f>G160+G162</f>
        <v>16.755421686746988</v>
      </c>
      <c r="H163" s="194">
        <f>H160+H162</f>
        <v>17.625301204819277</v>
      </c>
      <c r="I163" s="194">
        <f>I160+I162</f>
        <v>17.03012048192771</v>
      </c>
      <c r="J163" s="194">
        <f>J160+J162</f>
        <v>15.777108433734941</v>
      </c>
      <c r="K163" s="195">
        <f>K160+K162</f>
        <v>14.766265060240965</v>
      </c>
      <c r="L163" s="123"/>
      <c r="M163" s="167" t="s">
        <v>1407</v>
      </c>
      <c r="N163" s="233"/>
      <c r="O163" s="157"/>
      <c r="P163" s="127"/>
      <c r="Q163" s="127"/>
      <c r="S163" s="124"/>
      <c r="Y163" s="124"/>
      <c r="Z163" s="124"/>
      <c r="AF163" s="124"/>
    </row>
    <row r="164" spans="2:32" ht="15" outlineLevel="1" x14ac:dyDescent="0.25">
      <c r="B164" s="159">
        <f t="shared" si="45"/>
        <v>121</v>
      </c>
      <c r="C164" s="160" t="s">
        <v>1408</v>
      </c>
      <c r="D164" s="161" t="s">
        <v>1409</v>
      </c>
      <c r="E164" s="162" t="s">
        <v>341</v>
      </c>
      <c r="F164" s="163">
        <v>3</v>
      </c>
      <c r="G164" s="193">
        <f t="shared" ref="G164:K166" si="46">G38/(1-G$128)</f>
        <v>3.6433734939759037</v>
      </c>
      <c r="H164" s="194">
        <f t="shared" si="46"/>
        <v>3.632530120481928</v>
      </c>
      <c r="I164" s="194">
        <f t="shared" si="46"/>
        <v>3.5108433734939761</v>
      </c>
      <c r="J164" s="194">
        <f t="shared" si="46"/>
        <v>3.4036144578313259</v>
      </c>
      <c r="K164" s="195">
        <f t="shared" si="46"/>
        <v>3.3927710843373493</v>
      </c>
      <c r="L164" s="123"/>
      <c r="M164" s="167"/>
      <c r="N164" s="233"/>
      <c r="O164" s="157"/>
      <c r="P164" s="127"/>
      <c r="Q164" s="127"/>
      <c r="S164" s="124"/>
      <c r="Y164" s="124"/>
      <c r="Z164" s="124"/>
      <c r="AF164" s="124"/>
    </row>
    <row r="165" spans="2:32" ht="15" outlineLevel="1" x14ac:dyDescent="0.25">
      <c r="B165" s="159">
        <f t="shared" si="45"/>
        <v>122</v>
      </c>
      <c r="C165" s="160" t="s">
        <v>1410</v>
      </c>
      <c r="D165" s="161" t="s">
        <v>1411</v>
      </c>
      <c r="E165" s="162" t="s">
        <v>341</v>
      </c>
      <c r="F165" s="163">
        <v>3</v>
      </c>
      <c r="G165" s="193">
        <f t="shared" si="46"/>
        <v>0</v>
      </c>
      <c r="H165" s="194">
        <f t="shared" si="46"/>
        <v>0</v>
      </c>
      <c r="I165" s="194">
        <f t="shared" si="46"/>
        <v>0</v>
      </c>
      <c r="J165" s="194">
        <f t="shared" si="46"/>
        <v>0</v>
      </c>
      <c r="K165" s="195">
        <f t="shared" si="46"/>
        <v>0</v>
      </c>
      <c r="L165" s="123"/>
      <c r="M165" s="167"/>
      <c r="N165" s="233"/>
      <c r="O165" s="157"/>
      <c r="P165" s="127"/>
      <c r="Q165" s="127"/>
      <c r="S165" s="124"/>
      <c r="Y165" s="124"/>
      <c r="Z165" s="124"/>
      <c r="AF165" s="124"/>
    </row>
    <row r="166" spans="2:32" ht="15" outlineLevel="1" x14ac:dyDescent="0.25">
      <c r="B166" s="159">
        <f t="shared" si="45"/>
        <v>123</v>
      </c>
      <c r="C166" s="200" t="s">
        <v>1412</v>
      </c>
      <c r="D166" s="190" t="s">
        <v>1413</v>
      </c>
      <c r="E166" s="191" t="s">
        <v>341</v>
      </c>
      <c r="F166" s="192">
        <v>3</v>
      </c>
      <c r="G166" s="193">
        <f t="shared" si="46"/>
        <v>0</v>
      </c>
      <c r="H166" s="194">
        <f t="shared" si="46"/>
        <v>0</v>
      </c>
      <c r="I166" s="194">
        <f t="shared" si="46"/>
        <v>0</v>
      </c>
      <c r="J166" s="194">
        <f t="shared" si="46"/>
        <v>0</v>
      </c>
      <c r="K166" s="195">
        <f t="shared" si="46"/>
        <v>0</v>
      </c>
      <c r="L166" s="123"/>
      <c r="M166" s="167"/>
      <c r="N166" s="233"/>
      <c r="O166" s="157"/>
      <c r="P166" s="127"/>
      <c r="Q166" s="127"/>
      <c r="S166" s="124"/>
      <c r="Y166" s="124"/>
      <c r="Z166" s="124"/>
      <c r="AF166" s="124"/>
    </row>
    <row r="167" spans="2:32" ht="15" outlineLevel="1" x14ac:dyDescent="0.25">
      <c r="B167" s="159">
        <f t="shared" si="45"/>
        <v>124</v>
      </c>
      <c r="C167" s="189" t="s">
        <v>1414</v>
      </c>
      <c r="D167" s="190" t="s">
        <v>1415</v>
      </c>
      <c r="E167" s="191" t="s">
        <v>341</v>
      </c>
      <c r="F167" s="192">
        <v>3</v>
      </c>
      <c r="G167" s="193">
        <f>G164+G166</f>
        <v>3.6433734939759037</v>
      </c>
      <c r="H167" s="194">
        <f>H164+H166</f>
        <v>3.632530120481928</v>
      </c>
      <c r="I167" s="194">
        <f>I164+I166</f>
        <v>3.5108433734939761</v>
      </c>
      <c r="J167" s="194">
        <f>J164+J166</f>
        <v>3.4036144578313259</v>
      </c>
      <c r="K167" s="195">
        <f>K164+K166</f>
        <v>3.3927710843373493</v>
      </c>
      <c r="L167" s="123"/>
      <c r="M167" s="167" t="s">
        <v>1416</v>
      </c>
      <c r="N167" s="233"/>
      <c r="O167" s="157"/>
      <c r="P167" s="127"/>
      <c r="Q167" s="127"/>
      <c r="S167" s="124"/>
      <c r="Y167" s="124"/>
      <c r="Z167" s="124"/>
      <c r="AF167" s="124"/>
    </row>
    <row r="168" spans="2:32" ht="15" outlineLevel="1" x14ac:dyDescent="0.25">
      <c r="B168" s="159">
        <f t="shared" si="45"/>
        <v>125</v>
      </c>
      <c r="C168" s="160" t="s">
        <v>1417</v>
      </c>
      <c r="D168" s="161" t="s">
        <v>1418</v>
      </c>
      <c r="E168" s="162" t="s">
        <v>341</v>
      </c>
      <c r="F168" s="163">
        <v>3</v>
      </c>
      <c r="G168" s="193">
        <f t="shared" ref="G168:K169" si="47">G42/(1-G$128)</f>
        <v>10.227710843373496</v>
      </c>
      <c r="H168" s="194">
        <f t="shared" si="47"/>
        <v>11.600000000000001</v>
      </c>
      <c r="I168" s="194">
        <f t="shared" si="47"/>
        <v>13.081927710843376</v>
      </c>
      <c r="J168" s="194">
        <f t="shared" si="47"/>
        <v>16.957831325301203</v>
      </c>
      <c r="K168" s="195">
        <f t="shared" si="47"/>
        <v>13.795180722891565</v>
      </c>
      <c r="L168" s="123"/>
      <c r="M168" s="167"/>
      <c r="N168" s="233"/>
      <c r="O168" s="157"/>
      <c r="P168" s="127"/>
      <c r="Q168" s="127"/>
      <c r="S168" s="124"/>
      <c r="Y168" s="124"/>
      <c r="Z168" s="124"/>
      <c r="AF168" s="124"/>
    </row>
    <row r="169" spans="2:32" ht="15" outlineLevel="1" x14ac:dyDescent="0.25">
      <c r="B169" s="159">
        <f t="shared" si="45"/>
        <v>126</v>
      </c>
      <c r="C169" s="200" t="s">
        <v>1419</v>
      </c>
      <c r="D169" s="161" t="s">
        <v>1420</v>
      </c>
      <c r="E169" s="191" t="s">
        <v>341</v>
      </c>
      <c r="F169" s="192">
        <v>3</v>
      </c>
      <c r="G169" s="193">
        <f t="shared" si="47"/>
        <v>0</v>
      </c>
      <c r="H169" s="194">
        <f t="shared" si="47"/>
        <v>0</v>
      </c>
      <c r="I169" s="194">
        <f t="shared" si="47"/>
        <v>0</v>
      </c>
      <c r="J169" s="194">
        <f t="shared" si="47"/>
        <v>0</v>
      </c>
      <c r="K169" s="195">
        <f t="shared" si="47"/>
        <v>0</v>
      </c>
      <c r="L169" s="123"/>
      <c r="M169" s="167"/>
      <c r="N169" s="233"/>
      <c r="O169" s="157"/>
      <c r="P169" s="127"/>
      <c r="Q169" s="127"/>
      <c r="S169" s="124"/>
      <c r="Y169" s="124"/>
      <c r="Z169" s="124"/>
      <c r="AF169" s="124"/>
    </row>
    <row r="170" spans="2:32" ht="15" outlineLevel="1" x14ac:dyDescent="0.25">
      <c r="B170" s="159">
        <f t="shared" si="45"/>
        <v>127</v>
      </c>
      <c r="C170" s="189" t="s">
        <v>1421</v>
      </c>
      <c r="D170" s="190" t="s">
        <v>1422</v>
      </c>
      <c r="E170" s="191" t="s">
        <v>341</v>
      </c>
      <c r="F170" s="192">
        <v>3</v>
      </c>
      <c r="G170" s="193">
        <f>SUM(G168:G169)</f>
        <v>10.227710843373496</v>
      </c>
      <c r="H170" s="194">
        <f>SUM(H168:H169)</f>
        <v>11.600000000000001</v>
      </c>
      <c r="I170" s="194">
        <f>SUM(I168:I169)</f>
        <v>13.081927710843376</v>
      </c>
      <c r="J170" s="194">
        <f>SUM(J168:J169)</f>
        <v>16.957831325301203</v>
      </c>
      <c r="K170" s="195">
        <f>SUM(K168:K169)</f>
        <v>13.795180722891565</v>
      </c>
      <c r="L170" s="123"/>
      <c r="M170" s="167" t="s">
        <v>1423</v>
      </c>
      <c r="N170" s="233"/>
      <c r="O170" s="157"/>
      <c r="P170" s="127"/>
      <c r="Q170" s="127"/>
      <c r="S170" s="124"/>
      <c r="Y170" s="124"/>
      <c r="Z170" s="124"/>
      <c r="AF170" s="124"/>
    </row>
    <row r="171" spans="2:32" ht="15" outlineLevel="1" x14ac:dyDescent="0.25">
      <c r="B171" s="159">
        <f t="shared" si="45"/>
        <v>128</v>
      </c>
      <c r="C171" s="160" t="s">
        <v>1424</v>
      </c>
      <c r="D171" s="161" t="s">
        <v>1425</v>
      </c>
      <c r="E171" s="162" t="s">
        <v>341</v>
      </c>
      <c r="F171" s="163">
        <v>3</v>
      </c>
      <c r="G171" s="193">
        <f t="shared" ref="G171:K172" si="48">G45/(1-G$128)</f>
        <v>1.8493975903614457</v>
      </c>
      <c r="H171" s="194">
        <f t="shared" si="48"/>
        <v>1.8457831325301206</v>
      </c>
      <c r="I171" s="194">
        <f t="shared" si="48"/>
        <v>1.8349397590361445</v>
      </c>
      <c r="J171" s="194">
        <f t="shared" si="48"/>
        <v>1.8253012048192772</v>
      </c>
      <c r="K171" s="195">
        <f t="shared" si="48"/>
        <v>1.8156626506024096</v>
      </c>
      <c r="L171" s="123"/>
      <c r="M171" s="167"/>
      <c r="N171" s="233"/>
      <c r="O171" s="157"/>
      <c r="P171" s="127"/>
      <c r="Q171" s="127"/>
      <c r="S171" s="124"/>
      <c r="Y171" s="124"/>
      <c r="Z171" s="124"/>
      <c r="AF171" s="124"/>
    </row>
    <row r="172" spans="2:32" ht="15" outlineLevel="1" x14ac:dyDescent="0.25">
      <c r="B172" s="159">
        <f t="shared" si="45"/>
        <v>129</v>
      </c>
      <c r="C172" s="200" t="s">
        <v>1426</v>
      </c>
      <c r="D172" s="190" t="s">
        <v>1427</v>
      </c>
      <c r="E172" s="191" t="s">
        <v>341</v>
      </c>
      <c r="F172" s="192">
        <v>3</v>
      </c>
      <c r="G172" s="193">
        <f t="shared" si="48"/>
        <v>0</v>
      </c>
      <c r="H172" s="194">
        <f t="shared" si="48"/>
        <v>0</v>
      </c>
      <c r="I172" s="194">
        <f t="shared" si="48"/>
        <v>0</v>
      </c>
      <c r="J172" s="194">
        <f t="shared" si="48"/>
        <v>0</v>
      </c>
      <c r="K172" s="195">
        <f t="shared" si="48"/>
        <v>0</v>
      </c>
      <c r="L172" s="123"/>
      <c r="M172" s="167"/>
      <c r="N172" s="233"/>
      <c r="O172" s="157"/>
      <c r="P172" s="127"/>
      <c r="Q172" s="127"/>
      <c r="S172" s="124"/>
      <c r="Y172" s="124"/>
      <c r="Z172" s="124"/>
      <c r="AF172" s="124"/>
    </row>
    <row r="173" spans="2:32" ht="15" outlineLevel="1" x14ac:dyDescent="0.25">
      <c r="B173" s="159">
        <f t="shared" si="45"/>
        <v>130</v>
      </c>
      <c r="C173" s="189" t="s">
        <v>1428</v>
      </c>
      <c r="D173" s="190" t="s">
        <v>1429</v>
      </c>
      <c r="E173" s="191" t="s">
        <v>341</v>
      </c>
      <c r="F173" s="192">
        <v>3</v>
      </c>
      <c r="G173" s="193">
        <f>SUM(G171:G172)</f>
        <v>1.8493975903614457</v>
      </c>
      <c r="H173" s="194">
        <f>SUM(H171:H172)</f>
        <v>1.8457831325301206</v>
      </c>
      <c r="I173" s="194">
        <f>SUM(I171:I172)</f>
        <v>1.8349397590361445</v>
      </c>
      <c r="J173" s="194">
        <f>SUM(J171:J172)</f>
        <v>1.8253012048192772</v>
      </c>
      <c r="K173" s="195">
        <f>SUM(K171:K172)</f>
        <v>1.8156626506024096</v>
      </c>
      <c r="L173" s="123"/>
      <c r="M173" s="167" t="s">
        <v>1430</v>
      </c>
      <c r="N173" s="233"/>
      <c r="O173" s="157"/>
      <c r="P173" s="127"/>
      <c r="Q173" s="127"/>
      <c r="S173" s="124"/>
      <c r="Y173" s="124"/>
      <c r="Z173" s="124"/>
      <c r="AF173" s="124"/>
    </row>
    <row r="174" spans="2:32" ht="15" outlineLevel="1" x14ac:dyDescent="0.25">
      <c r="B174" s="159">
        <f t="shared" si="45"/>
        <v>131</v>
      </c>
      <c r="C174" s="160" t="s">
        <v>1431</v>
      </c>
      <c r="D174" s="161" t="s">
        <v>1432</v>
      </c>
      <c r="E174" s="162" t="s">
        <v>341</v>
      </c>
      <c r="F174" s="163">
        <v>3</v>
      </c>
      <c r="G174" s="193">
        <f t="shared" ref="G174:K175" si="49">G48/(1-G$128)</f>
        <v>0</v>
      </c>
      <c r="H174" s="194">
        <f t="shared" si="49"/>
        <v>0</v>
      </c>
      <c r="I174" s="194">
        <f t="shared" si="49"/>
        <v>0</v>
      </c>
      <c r="J174" s="194">
        <f t="shared" si="49"/>
        <v>0</v>
      </c>
      <c r="K174" s="195">
        <f t="shared" si="49"/>
        <v>0</v>
      </c>
      <c r="L174" s="123"/>
      <c r="M174" s="167"/>
      <c r="N174" s="233"/>
      <c r="O174" s="157"/>
      <c r="P174" s="127"/>
      <c r="Q174" s="127"/>
      <c r="S174" s="124"/>
      <c r="Y174" s="124"/>
      <c r="Z174" s="124"/>
      <c r="AF174" s="124"/>
    </row>
    <row r="175" spans="2:32" ht="15" outlineLevel="1" x14ac:dyDescent="0.25">
      <c r="B175" s="159">
        <f t="shared" si="45"/>
        <v>132</v>
      </c>
      <c r="C175" s="200" t="s">
        <v>1433</v>
      </c>
      <c r="D175" s="190" t="s">
        <v>1434</v>
      </c>
      <c r="E175" s="191" t="s">
        <v>341</v>
      </c>
      <c r="F175" s="192">
        <v>3</v>
      </c>
      <c r="G175" s="193">
        <f t="shared" si="49"/>
        <v>0</v>
      </c>
      <c r="H175" s="194">
        <f t="shared" si="49"/>
        <v>0</v>
      </c>
      <c r="I175" s="194">
        <f t="shared" si="49"/>
        <v>0</v>
      </c>
      <c r="J175" s="194">
        <f t="shared" si="49"/>
        <v>0</v>
      </c>
      <c r="K175" s="195">
        <f t="shared" si="49"/>
        <v>0</v>
      </c>
      <c r="L175" s="123"/>
      <c r="M175" s="167"/>
      <c r="N175" s="233"/>
      <c r="O175" s="157"/>
      <c r="P175" s="127"/>
      <c r="Q175" s="127"/>
      <c r="S175" s="124"/>
      <c r="Y175" s="124"/>
      <c r="Z175" s="124"/>
      <c r="AF175" s="124"/>
    </row>
    <row r="176" spans="2:32" ht="15.75" outlineLevel="1" thickBot="1" x14ac:dyDescent="0.3">
      <c r="B176" s="174">
        <f t="shared" si="45"/>
        <v>133</v>
      </c>
      <c r="C176" s="208" t="s">
        <v>1435</v>
      </c>
      <c r="D176" s="176" t="s">
        <v>1436</v>
      </c>
      <c r="E176" s="177" t="s">
        <v>341</v>
      </c>
      <c r="F176" s="178">
        <v>3</v>
      </c>
      <c r="G176" s="209">
        <f>SUM(G174:G175)</f>
        <v>0</v>
      </c>
      <c r="H176" s="210">
        <f>SUM(H174:H175)</f>
        <v>0</v>
      </c>
      <c r="I176" s="210">
        <f>SUM(I174:I175)</f>
        <v>0</v>
      </c>
      <c r="J176" s="210">
        <f>SUM(J174:J175)</f>
        <v>0</v>
      </c>
      <c r="K176" s="211">
        <f>SUM(K174:K175)</f>
        <v>0</v>
      </c>
      <c r="L176" s="123"/>
      <c r="M176" s="212" t="s">
        <v>1437</v>
      </c>
      <c r="N176" s="213"/>
      <c r="O176" s="157"/>
      <c r="P176" s="127"/>
      <c r="Q176" s="127"/>
      <c r="S176" s="124"/>
      <c r="Y176" s="124"/>
      <c r="Z176" s="124"/>
      <c r="AF176" s="124"/>
    </row>
    <row r="177" spans="2:32" ht="15.75" outlineLevel="1" thickBot="1" x14ac:dyDescent="0.3">
      <c r="B177" s="123"/>
      <c r="C177" s="123"/>
      <c r="D177" s="123"/>
      <c r="E177" s="123"/>
      <c r="F177" s="123"/>
      <c r="G177" s="123"/>
      <c r="H177" s="123"/>
      <c r="I177" s="123"/>
      <c r="J177" s="123"/>
      <c r="K177" s="123"/>
      <c r="L177" s="123"/>
      <c r="M177" s="184"/>
      <c r="N177" s="184"/>
      <c r="O177" s="157"/>
      <c r="P177" s="127"/>
      <c r="Q177" s="127"/>
      <c r="S177" s="124"/>
      <c r="Y177" s="124"/>
      <c r="Z177" s="124"/>
      <c r="AF177" s="124"/>
    </row>
    <row r="178" spans="2:32" ht="15.75" outlineLevel="1" thickBot="1" x14ac:dyDescent="0.3">
      <c r="B178" s="131" t="s">
        <v>188</v>
      </c>
      <c r="C178" s="146" t="s">
        <v>1438</v>
      </c>
      <c r="D178" s="123"/>
      <c r="E178" s="123"/>
      <c r="F178" s="123"/>
      <c r="G178" s="123"/>
      <c r="H178" s="123"/>
      <c r="I178" s="123"/>
      <c r="J178" s="123"/>
      <c r="K178" s="123"/>
      <c r="L178" s="123"/>
      <c r="M178" s="184"/>
      <c r="N178" s="184"/>
      <c r="O178" s="157"/>
      <c r="P178" s="127"/>
      <c r="Q178" s="127"/>
      <c r="S178" s="124"/>
      <c r="Y178" s="124"/>
      <c r="Z178" s="124"/>
      <c r="AF178" s="124"/>
    </row>
    <row r="179" spans="2:32" ht="15" outlineLevel="1" x14ac:dyDescent="0.25">
      <c r="B179" s="147">
        <v>134</v>
      </c>
      <c r="C179" s="148" t="s">
        <v>1439</v>
      </c>
      <c r="D179" s="149" t="s">
        <v>1440</v>
      </c>
      <c r="E179" s="150" t="s">
        <v>341</v>
      </c>
      <c r="F179" s="151">
        <v>3</v>
      </c>
      <c r="G179" s="269">
        <f t="shared" ref="G179:K181" si="50">G53/(1-G$128)</f>
        <v>-16.755421686746988</v>
      </c>
      <c r="H179" s="270">
        <f t="shared" si="50"/>
        <v>-17.625301204819277</v>
      </c>
      <c r="I179" s="270">
        <f t="shared" si="50"/>
        <v>-17.03012048192771</v>
      </c>
      <c r="J179" s="270">
        <f t="shared" si="50"/>
        <v>-15.777108433734941</v>
      </c>
      <c r="K179" s="271">
        <f t="shared" si="50"/>
        <v>-14.766265060240965</v>
      </c>
      <c r="L179" s="123"/>
      <c r="M179" s="272" t="s">
        <v>1441</v>
      </c>
      <c r="N179" s="273"/>
      <c r="O179" s="157"/>
      <c r="P179" s="127"/>
      <c r="Q179" s="127"/>
      <c r="S179" s="124"/>
      <c r="Y179" s="124"/>
      <c r="Z179" s="124"/>
      <c r="AF179" s="124"/>
    </row>
    <row r="180" spans="2:32" ht="15" outlineLevel="1" x14ac:dyDescent="0.25">
      <c r="B180" s="159">
        <f>B179+1</f>
        <v>135</v>
      </c>
      <c r="C180" s="160" t="s">
        <v>1442</v>
      </c>
      <c r="D180" s="161" t="s">
        <v>1443</v>
      </c>
      <c r="E180" s="162" t="s">
        <v>341</v>
      </c>
      <c r="F180" s="163">
        <v>3</v>
      </c>
      <c r="G180" s="193">
        <f t="shared" si="50"/>
        <v>0</v>
      </c>
      <c r="H180" s="194">
        <f t="shared" si="50"/>
        <v>0</v>
      </c>
      <c r="I180" s="194">
        <f t="shared" si="50"/>
        <v>0</v>
      </c>
      <c r="J180" s="194">
        <f t="shared" si="50"/>
        <v>0</v>
      </c>
      <c r="K180" s="195">
        <f t="shared" si="50"/>
        <v>0</v>
      </c>
      <c r="L180" s="123"/>
      <c r="M180" s="167"/>
      <c r="N180" s="233"/>
      <c r="O180" s="157"/>
      <c r="P180" s="127"/>
      <c r="Q180" s="127"/>
      <c r="S180" s="124"/>
      <c r="Y180" s="124"/>
      <c r="Z180" s="124"/>
      <c r="AF180" s="124"/>
    </row>
    <row r="181" spans="2:32" ht="15" outlineLevel="1" x14ac:dyDescent="0.25">
      <c r="B181" s="159">
        <f t="shared" ref="B181:B195" si="51">B180+1</f>
        <v>136</v>
      </c>
      <c r="C181" s="160" t="s">
        <v>1444</v>
      </c>
      <c r="D181" s="161" t="s">
        <v>1445</v>
      </c>
      <c r="E181" s="162" t="s">
        <v>341</v>
      </c>
      <c r="F181" s="163">
        <v>3</v>
      </c>
      <c r="G181" s="193">
        <f t="shared" si="50"/>
        <v>0</v>
      </c>
      <c r="H181" s="194">
        <f t="shared" si="50"/>
        <v>0</v>
      </c>
      <c r="I181" s="194">
        <f t="shared" si="50"/>
        <v>0</v>
      </c>
      <c r="J181" s="194">
        <f t="shared" si="50"/>
        <v>0</v>
      </c>
      <c r="K181" s="195">
        <f t="shared" si="50"/>
        <v>0</v>
      </c>
      <c r="L181" s="123"/>
      <c r="M181" s="167"/>
      <c r="N181" s="233"/>
      <c r="O181" s="157"/>
      <c r="P181" s="127"/>
      <c r="Q181" s="127"/>
      <c r="S181" s="124"/>
      <c r="Y181" s="124"/>
      <c r="Z181" s="124"/>
      <c r="AF181" s="124"/>
    </row>
    <row r="182" spans="2:32" ht="15" outlineLevel="1" x14ac:dyDescent="0.25">
      <c r="B182" s="159">
        <f t="shared" si="51"/>
        <v>137</v>
      </c>
      <c r="C182" s="189" t="s">
        <v>1446</v>
      </c>
      <c r="D182" s="190" t="s">
        <v>1447</v>
      </c>
      <c r="E182" s="191" t="s">
        <v>341</v>
      </c>
      <c r="F182" s="192">
        <v>3</v>
      </c>
      <c r="G182" s="193">
        <f>G179+G181</f>
        <v>-16.755421686746988</v>
      </c>
      <c r="H182" s="194">
        <f>H179+H181</f>
        <v>-17.625301204819277</v>
      </c>
      <c r="I182" s="194">
        <f>I179+I181</f>
        <v>-17.03012048192771</v>
      </c>
      <c r="J182" s="194">
        <f>J179+J181</f>
        <v>-15.777108433734941</v>
      </c>
      <c r="K182" s="195">
        <f>K179+K181</f>
        <v>-14.766265060240965</v>
      </c>
      <c r="L182" s="123"/>
      <c r="M182" s="167" t="s">
        <v>1448</v>
      </c>
      <c r="N182" s="233"/>
      <c r="O182" s="157"/>
      <c r="P182" s="127"/>
      <c r="Q182" s="127"/>
      <c r="S182" s="124"/>
      <c r="Y182" s="124"/>
      <c r="Z182" s="124"/>
      <c r="AF182" s="124"/>
    </row>
    <row r="183" spans="2:32" ht="15" outlineLevel="1" x14ac:dyDescent="0.25">
      <c r="B183" s="159">
        <f t="shared" si="51"/>
        <v>138</v>
      </c>
      <c r="C183" s="160" t="s">
        <v>1449</v>
      </c>
      <c r="D183" s="161" t="s">
        <v>1450</v>
      </c>
      <c r="E183" s="162" t="s">
        <v>341</v>
      </c>
      <c r="F183" s="163">
        <v>3</v>
      </c>
      <c r="G183" s="193">
        <f t="shared" ref="G183:K185" si="52">G57/(1-G$128)</f>
        <v>-3.6433734939759037</v>
      </c>
      <c r="H183" s="194">
        <f t="shared" si="52"/>
        <v>-3.632530120481928</v>
      </c>
      <c r="I183" s="194">
        <f t="shared" si="52"/>
        <v>-3.5108433734939761</v>
      </c>
      <c r="J183" s="194">
        <f t="shared" si="52"/>
        <v>-3.4036144578313259</v>
      </c>
      <c r="K183" s="195">
        <f t="shared" si="52"/>
        <v>-3.3927710843373493</v>
      </c>
      <c r="L183" s="123"/>
      <c r="M183" s="167"/>
      <c r="N183" s="233"/>
      <c r="O183" s="157"/>
      <c r="P183" s="127"/>
      <c r="Q183" s="127"/>
      <c r="S183" s="124"/>
      <c r="Y183" s="124"/>
      <c r="Z183" s="124"/>
      <c r="AF183" s="124"/>
    </row>
    <row r="184" spans="2:32" ht="15" outlineLevel="1" x14ac:dyDescent="0.25">
      <c r="B184" s="159">
        <f t="shared" si="51"/>
        <v>139</v>
      </c>
      <c r="C184" s="160" t="s">
        <v>1451</v>
      </c>
      <c r="D184" s="161" t="s">
        <v>1452</v>
      </c>
      <c r="E184" s="162" t="s">
        <v>341</v>
      </c>
      <c r="F184" s="163">
        <v>3</v>
      </c>
      <c r="G184" s="193">
        <f t="shared" si="52"/>
        <v>-0.79759036144578321</v>
      </c>
      <c r="H184" s="194">
        <f t="shared" si="52"/>
        <v>-0.79759036144578321</v>
      </c>
      <c r="I184" s="194">
        <f t="shared" si="52"/>
        <v>-0.79759036144578321</v>
      </c>
      <c r="J184" s="194">
        <f t="shared" si="52"/>
        <v>-0.79759036144578321</v>
      </c>
      <c r="K184" s="195">
        <f t="shared" si="52"/>
        <v>-0.79759036144578321</v>
      </c>
      <c r="L184" s="123"/>
      <c r="M184" s="167"/>
      <c r="N184" s="233"/>
      <c r="O184" s="157"/>
      <c r="P184" s="127"/>
      <c r="Q184" s="127"/>
      <c r="S184" s="124"/>
      <c r="Y184" s="124"/>
      <c r="Z184" s="124"/>
      <c r="AF184" s="124"/>
    </row>
    <row r="185" spans="2:32" ht="15" outlineLevel="1" x14ac:dyDescent="0.25">
      <c r="B185" s="159">
        <f t="shared" si="51"/>
        <v>140</v>
      </c>
      <c r="C185" s="200" t="s">
        <v>1453</v>
      </c>
      <c r="D185" s="190" t="s">
        <v>1454</v>
      </c>
      <c r="E185" s="191" t="s">
        <v>341</v>
      </c>
      <c r="F185" s="192">
        <v>3</v>
      </c>
      <c r="G185" s="193">
        <f t="shared" si="52"/>
        <v>0</v>
      </c>
      <c r="H185" s="194">
        <f t="shared" si="52"/>
        <v>0</v>
      </c>
      <c r="I185" s="194">
        <f t="shared" si="52"/>
        <v>0</v>
      </c>
      <c r="J185" s="194">
        <f t="shared" si="52"/>
        <v>0</v>
      </c>
      <c r="K185" s="195">
        <f t="shared" si="52"/>
        <v>0</v>
      </c>
      <c r="L185" s="123"/>
      <c r="M185" s="167"/>
      <c r="N185" s="233"/>
      <c r="O185" s="157"/>
      <c r="P185" s="127"/>
      <c r="Q185" s="127"/>
      <c r="S185" s="124"/>
      <c r="Y185" s="124"/>
      <c r="Z185" s="124"/>
      <c r="AF185" s="124"/>
    </row>
    <row r="186" spans="2:32" ht="15" outlineLevel="1" x14ac:dyDescent="0.25">
      <c r="B186" s="159">
        <f t="shared" si="51"/>
        <v>141</v>
      </c>
      <c r="C186" s="189" t="s">
        <v>1455</v>
      </c>
      <c r="D186" s="190" t="s">
        <v>1456</v>
      </c>
      <c r="E186" s="191" t="s">
        <v>341</v>
      </c>
      <c r="F186" s="192">
        <v>3</v>
      </c>
      <c r="G186" s="193">
        <f>G183+G185</f>
        <v>-3.6433734939759037</v>
      </c>
      <c r="H186" s="194">
        <f>H183+H185</f>
        <v>-3.632530120481928</v>
      </c>
      <c r="I186" s="194">
        <f>I183+I185</f>
        <v>-3.5108433734939761</v>
      </c>
      <c r="J186" s="194">
        <f>J183+J185</f>
        <v>-3.4036144578313259</v>
      </c>
      <c r="K186" s="195">
        <f>K183+K185</f>
        <v>-3.3927710843373493</v>
      </c>
      <c r="L186" s="123"/>
      <c r="M186" s="167" t="s">
        <v>1457</v>
      </c>
      <c r="N186" s="233"/>
      <c r="O186" s="157"/>
      <c r="P186" s="127"/>
      <c r="Q186" s="127"/>
      <c r="S186" s="124"/>
      <c r="Y186" s="124"/>
      <c r="Z186" s="124"/>
      <c r="AF186" s="124"/>
    </row>
    <row r="187" spans="2:32" ht="15" outlineLevel="1" x14ac:dyDescent="0.25">
      <c r="B187" s="159">
        <f t="shared" si="51"/>
        <v>142</v>
      </c>
      <c r="C187" s="160" t="s">
        <v>1458</v>
      </c>
      <c r="D187" s="161" t="s">
        <v>1459</v>
      </c>
      <c r="E187" s="162" t="s">
        <v>341</v>
      </c>
      <c r="F187" s="163">
        <v>3</v>
      </c>
      <c r="G187" s="193">
        <f t="shared" ref="G187:K188" si="53">G61/(1-G$128)</f>
        <v>-20.456626506024097</v>
      </c>
      <c r="H187" s="194">
        <f t="shared" si="53"/>
        <v>-23.201204819277113</v>
      </c>
      <c r="I187" s="194">
        <f t="shared" si="53"/>
        <v>-26.162650602409638</v>
      </c>
      <c r="J187" s="194">
        <f t="shared" si="53"/>
        <v>-33.91686746987952</v>
      </c>
      <c r="K187" s="195">
        <f t="shared" si="53"/>
        <v>-27.589156626506025</v>
      </c>
      <c r="L187" s="123"/>
      <c r="M187" s="167"/>
      <c r="N187" s="233"/>
      <c r="O187" s="157"/>
      <c r="P187" s="127"/>
      <c r="Q187" s="127"/>
      <c r="S187" s="124"/>
      <c r="Y187" s="124"/>
      <c r="Z187" s="124"/>
      <c r="AF187" s="124"/>
    </row>
    <row r="188" spans="2:32" ht="15" outlineLevel="1" x14ac:dyDescent="0.25">
      <c r="B188" s="159">
        <f t="shared" si="51"/>
        <v>143</v>
      </c>
      <c r="C188" s="200" t="s">
        <v>1460</v>
      </c>
      <c r="D188" s="161" t="s">
        <v>1461</v>
      </c>
      <c r="E188" s="191" t="s">
        <v>341</v>
      </c>
      <c r="F188" s="192">
        <v>3</v>
      </c>
      <c r="G188" s="193">
        <f t="shared" si="53"/>
        <v>0</v>
      </c>
      <c r="H188" s="194">
        <f t="shared" si="53"/>
        <v>0</v>
      </c>
      <c r="I188" s="194">
        <f t="shared" si="53"/>
        <v>0</v>
      </c>
      <c r="J188" s="194">
        <f t="shared" si="53"/>
        <v>0</v>
      </c>
      <c r="K188" s="195">
        <f t="shared" si="53"/>
        <v>0</v>
      </c>
      <c r="L188" s="123"/>
      <c r="M188" s="167"/>
      <c r="N188" s="233"/>
      <c r="O188" s="157"/>
      <c r="P188" s="127"/>
      <c r="Q188" s="127"/>
      <c r="S188" s="124"/>
      <c r="Y188" s="124"/>
      <c r="Z188" s="124"/>
      <c r="AF188" s="124"/>
    </row>
    <row r="189" spans="2:32" ht="15" outlineLevel="1" x14ac:dyDescent="0.25">
      <c r="B189" s="159">
        <f t="shared" si="51"/>
        <v>144</v>
      </c>
      <c r="C189" s="189" t="s">
        <v>1462</v>
      </c>
      <c r="D189" s="190" t="s">
        <v>1463</v>
      </c>
      <c r="E189" s="191" t="s">
        <v>341</v>
      </c>
      <c r="F189" s="192">
        <v>3</v>
      </c>
      <c r="G189" s="193">
        <f>SUM(G187:G188)</f>
        <v>-20.456626506024097</v>
      </c>
      <c r="H189" s="194">
        <f>SUM(H187:H188)</f>
        <v>-23.201204819277113</v>
      </c>
      <c r="I189" s="194">
        <f>SUM(I187:I188)</f>
        <v>-26.162650602409638</v>
      </c>
      <c r="J189" s="194">
        <f>SUM(J187:J188)</f>
        <v>-33.91686746987952</v>
      </c>
      <c r="K189" s="195">
        <f>SUM(K187:K188)</f>
        <v>-27.589156626506025</v>
      </c>
      <c r="L189" s="123"/>
      <c r="M189" s="167" t="s">
        <v>1464</v>
      </c>
      <c r="N189" s="233"/>
      <c r="O189" s="157"/>
      <c r="P189" s="127"/>
      <c r="Q189" s="127"/>
      <c r="S189" s="124"/>
      <c r="Y189" s="124"/>
      <c r="Z189" s="124"/>
      <c r="AF189" s="124"/>
    </row>
    <row r="190" spans="2:32" ht="15" outlineLevel="1" x14ac:dyDescent="0.25">
      <c r="B190" s="159">
        <f t="shared" si="51"/>
        <v>145</v>
      </c>
      <c r="C190" s="160" t="s">
        <v>1465</v>
      </c>
      <c r="D190" s="161" t="s">
        <v>1466</v>
      </c>
      <c r="E190" s="162" t="s">
        <v>341</v>
      </c>
      <c r="F190" s="163">
        <v>3</v>
      </c>
      <c r="G190" s="193">
        <f t="shared" ref="G190:K191" si="54">G64/(1-G$128)</f>
        <v>0</v>
      </c>
      <c r="H190" s="194">
        <f t="shared" si="54"/>
        <v>0</v>
      </c>
      <c r="I190" s="194">
        <f t="shared" si="54"/>
        <v>0</v>
      </c>
      <c r="J190" s="194">
        <f t="shared" si="54"/>
        <v>0</v>
      </c>
      <c r="K190" s="195">
        <f t="shared" si="54"/>
        <v>0</v>
      </c>
      <c r="L190" s="123"/>
      <c r="M190" s="167"/>
      <c r="N190" s="233"/>
      <c r="O190" s="157"/>
      <c r="P190" s="127"/>
      <c r="Q190" s="127"/>
      <c r="S190" s="124"/>
      <c r="Y190" s="124"/>
      <c r="Z190" s="124"/>
      <c r="AF190" s="124"/>
    </row>
    <row r="191" spans="2:32" ht="15" outlineLevel="1" x14ac:dyDescent="0.25">
      <c r="B191" s="159">
        <f t="shared" si="51"/>
        <v>146</v>
      </c>
      <c r="C191" s="200" t="s">
        <v>1467</v>
      </c>
      <c r="D191" s="190" t="s">
        <v>1468</v>
      </c>
      <c r="E191" s="191" t="s">
        <v>341</v>
      </c>
      <c r="F191" s="192">
        <v>3</v>
      </c>
      <c r="G191" s="193">
        <f t="shared" si="54"/>
        <v>0</v>
      </c>
      <c r="H191" s="194">
        <f t="shared" si="54"/>
        <v>0</v>
      </c>
      <c r="I191" s="194">
        <f t="shared" si="54"/>
        <v>0</v>
      </c>
      <c r="J191" s="194">
        <f t="shared" si="54"/>
        <v>0</v>
      </c>
      <c r="K191" s="195">
        <f t="shared" si="54"/>
        <v>0</v>
      </c>
      <c r="L191" s="123"/>
      <c r="M191" s="167"/>
      <c r="N191" s="233"/>
      <c r="O191" s="157"/>
      <c r="P191" s="127"/>
      <c r="Q191" s="127"/>
      <c r="S191" s="124"/>
      <c r="Y191" s="124"/>
      <c r="Z191" s="124"/>
      <c r="AF191" s="124"/>
    </row>
    <row r="192" spans="2:32" ht="15" outlineLevel="1" x14ac:dyDescent="0.25">
      <c r="B192" s="159">
        <f t="shared" si="51"/>
        <v>147</v>
      </c>
      <c r="C192" s="189" t="s">
        <v>1469</v>
      </c>
      <c r="D192" s="190" t="s">
        <v>1470</v>
      </c>
      <c r="E192" s="191" t="s">
        <v>341</v>
      </c>
      <c r="F192" s="192">
        <v>3</v>
      </c>
      <c r="G192" s="193">
        <f>SUM(G190:G191)</f>
        <v>0</v>
      </c>
      <c r="H192" s="194">
        <f>SUM(H190:H191)</f>
        <v>0</v>
      </c>
      <c r="I192" s="194">
        <f>SUM(I190:I191)</f>
        <v>0</v>
      </c>
      <c r="J192" s="194">
        <f>SUM(J190:J191)</f>
        <v>0</v>
      </c>
      <c r="K192" s="195">
        <f>SUM(K190:K191)</f>
        <v>0</v>
      </c>
      <c r="L192" s="123"/>
      <c r="M192" s="167" t="s">
        <v>1471</v>
      </c>
      <c r="N192" s="233"/>
      <c r="O192" s="157"/>
      <c r="P192" s="127"/>
      <c r="Q192" s="127"/>
      <c r="S192" s="124"/>
      <c r="Y192" s="124"/>
      <c r="Z192" s="124"/>
      <c r="AF192" s="124"/>
    </row>
    <row r="193" spans="2:32" ht="15" outlineLevel="1" x14ac:dyDescent="0.25">
      <c r="B193" s="159">
        <f t="shared" si="51"/>
        <v>148</v>
      </c>
      <c r="C193" s="160" t="s">
        <v>1472</v>
      </c>
      <c r="D193" s="161" t="s">
        <v>1473</v>
      </c>
      <c r="E193" s="162" t="s">
        <v>341</v>
      </c>
      <c r="F193" s="163">
        <v>3</v>
      </c>
      <c r="G193" s="193">
        <f t="shared" ref="G193:K194" si="55">G67/(1-G$128)</f>
        <v>0</v>
      </c>
      <c r="H193" s="194">
        <f t="shared" si="55"/>
        <v>0</v>
      </c>
      <c r="I193" s="194">
        <f t="shared" si="55"/>
        <v>0</v>
      </c>
      <c r="J193" s="194">
        <f t="shared" si="55"/>
        <v>0</v>
      </c>
      <c r="K193" s="195">
        <f t="shared" si="55"/>
        <v>0</v>
      </c>
      <c r="L193" s="123"/>
      <c r="M193" s="167"/>
      <c r="N193" s="233"/>
      <c r="O193" s="157"/>
      <c r="P193" s="127"/>
      <c r="Q193" s="127"/>
      <c r="S193" s="124"/>
      <c r="Y193" s="124"/>
      <c r="Z193" s="124"/>
      <c r="AF193" s="124"/>
    </row>
    <row r="194" spans="2:32" ht="15" outlineLevel="1" x14ac:dyDescent="0.25">
      <c r="B194" s="159">
        <f t="shared" si="51"/>
        <v>149</v>
      </c>
      <c r="C194" s="200" t="s">
        <v>1474</v>
      </c>
      <c r="D194" s="190" t="s">
        <v>1475</v>
      </c>
      <c r="E194" s="191" t="s">
        <v>341</v>
      </c>
      <c r="F194" s="192">
        <v>3</v>
      </c>
      <c r="G194" s="193">
        <f t="shared" si="55"/>
        <v>0</v>
      </c>
      <c r="H194" s="194">
        <f t="shared" si="55"/>
        <v>0</v>
      </c>
      <c r="I194" s="194">
        <f t="shared" si="55"/>
        <v>0</v>
      </c>
      <c r="J194" s="194">
        <f t="shared" si="55"/>
        <v>0</v>
      </c>
      <c r="K194" s="195">
        <f t="shared" si="55"/>
        <v>0</v>
      </c>
      <c r="L194" s="123"/>
      <c r="M194" s="167"/>
      <c r="N194" s="233"/>
      <c r="O194" s="157"/>
      <c r="P194" s="127"/>
      <c r="Q194" s="127"/>
      <c r="S194" s="124"/>
      <c r="Y194" s="124"/>
      <c r="Z194" s="124"/>
      <c r="AF194" s="124"/>
    </row>
    <row r="195" spans="2:32" ht="15.75" outlineLevel="1" thickBot="1" x14ac:dyDescent="0.3">
      <c r="B195" s="174">
        <f t="shared" si="51"/>
        <v>150</v>
      </c>
      <c r="C195" s="208" t="s">
        <v>1476</v>
      </c>
      <c r="D195" s="176" t="s">
        <v>1477</v>
      </c>
      <c r="E195" s="177" t="s">
        <v>341</v>
      </c>
      <c r="F195" s="178">
        <v>3</v>
      </c>
      <c r="G195" s="209">
        <f>SUM(G193:G194)</f>
        <v>0</v>
      </c>
      <c r="H195" s="210">
        <f>SUM(H193:H194)</f>
        <v>0</v>
      </c>
      <c r="I195" s="210">
        <f>SUM(I193:I194)</f>
        <v>0</v>
      </c>
      <c r="J195" s="210">
        <f>SUM(J193:J194)</f>
        <v>0</v>
      </c>
      <c r="K195" s="211">
        <f>SUM(K193:K194)</f>
        <v>0</v>
      </c>
      <c r="L195" s="123"/>
      <c r="M195" s="212" t="s">
        <v>1478</v>
      </c>
      <c r="N195" s="213"/>
      <c r="O195" s="157"/>
      <c r="P195" s="127"/>
      <c r="Q195" s="127"/>
      <c r="S195" s="124"/>
      <c r="Y195" s="124"/>
      <c r="Z195" s="124"/>
      <c r="AF195" s="124"/>
    </row>
    <row r="196" spans="2:32" ht="15.75" outlineLevel="1" thickBot="1" x14ac:dyDescent="0.3">
      <c r="B196" s="123"/>
      <c r="C196" s="123"/>
      <c r="D196" s="123"/>
      <c r="E196" s="123"/>
      <c r="F196" s="123"/>
      <c r="G196" s="123"/>
      <c r="H196" s="123"/>
      <c r="I196" s="123"/>
      <c r="J196" s="123"/>
      <c r="K196" s="123"/>
      <c r="L196" s="123"/>
      <c r="M196" s="184"/>
      <c r="N196" s="184"/>
      <c r="O196" s="157"/>
      <c r="P196" s="127"/>
      <c r="Q196" s="127"/>
      <c r="S196" s="124"/>
      <c r="Y196" s="124"/>
      <c r="Z196" s="124"/>
      <c r="AF196" s="124"/>
    </row>
    <row r="197" spans="2:32" ht="15.75" outlineLevel="1" thickBot="1" x14ac:dyDescent="0.3">
      <c r="B197" s="131" t="s">
        <v>190</v>
      </c>
      <c r="C197" s="146" t="s">
        <v>1479</v>
      </c>
      <c r="D197" s="123"/>
      <c r="E197" s="123"/>
      <c r="F197" s="123"/>
      <c r="G197" s="123"/>
      <c r="H197" s="123"/>
      <c r="I197" s="123"/>
      <c r="J197" s="123"/>
      <c r="K197" s="123"/>
      <c r="L197" s="123"/>
      <c r="M197" s="184"/>
      <c r="N197" s="184"/>
      <c r="O197" s="157"/>
      <c r="P197" s="127"/>
      <c r="Q197" s="127"/>
      <c r="S197" s="124"/>
      <c r="Y197" s="124"/>
      <c r="Z197" s="124"/>
      <c r="AF197" s="124"/>
    </row>
    <row r="198" spans="2:32" ht="15" outlineLevel="1" x14ac:dyDescent="0.25">
      <c r="B198" s="147">
        <v>151</v>
      </c>
      <c r="C198" s="148" t="s">
        <v>1480</v>
      </c>
      <c r="D198" s="149" t="s">
        <v>1481</v>
      </c>
      <c r="E198" s="150" t="s">
        <v>341</v>
      </c>
      <c r="F198" s="151">
        <v>3</v>
      </c>
      <c r="G198" s="269">
        <f t="shared" ref="G198:K199" si="56">G72/(1-G$128)</f>
        <v>3.153012048192771</v>
      </c>
      <c r="H198" s="270">
        <f t="shared" si="56"/>
        <v>3.2228915662650603</v>
      </c>
      <c r="I198" s="270">
        <f t="shared" si="56"/>
        <v>3.2614457831325301</v>
      </c>
      <c r="J198" s="270">
        <f t="shared" si="56"/>
        <v>3.2987951807228919</v>
      </c>
      <c r="K198" s="271">
        <f t="shared" si="56"/>
        <v>3.33855421686747</v>
      </c>
      <c r="L198" s="123"/>
      <c r="M198" s="272" t="s">
        <v>1482</v>
      </c>
      <c r="N198" s="273"/>
      <c r="O198" s="157"/>
      <c r="P198" s="127"/>
      <c r="Q198" s="127"/>
      <c r="S198" s="124"/>
      <c r="Y198" s="124"/>
      <c r="Z198" s="124"/>
      <c r="AF198" s="124"/>
    </row>
    <row r="199" spans="2:32" ht="15" outlineLevel="1" x14ac:dyDescent="0.25">
      <c r="B199" s="159">
        <f>B198+1</f>
        <v>152</v>
      </c>
      <c r="C199" s="160" t="s">
        <v>1483</v>
      </c>
      <c r="D199" s="161" t="s">
        <v>1484</v>
      </c>
      <c r="E199" s="162" t="s">
        <v>341</v>
      </c>
      <c r="F199" s="163">
        <v>3</v>
      </c>
      <c r="G199" s="193">
        <f t="shared" si="56"/>
        <v>0</v>
      </c>
      <c r="H199" s="194">
        <f t="shared" si="56"/>
        <v>0</v>
      </c>
      <c r="I199" s="194">
        <f t="shared" si="56"/>
        <v>0</v>
      </c>
      <c r="J199" s="194">
        <f t="shared" si="56"/>
        <v>0</v>
      </c>
      <c r="K199" s="195">
        <f t="shared" si="56"/>
        <v>0</v>
      </c>
      <c r="L199" s="123"/>
      <c r="M199" s="167"/>
      <c r="N199" s="233"/>
      <c r="O199" s="157"/>
      <c r="P199" s="127"/>
      <c r="Q199" s="127"/>
      <c r="S199" s="124"/>
      <c r="Y199" s="124"/>
      <c r="Z199" s="124"/>
      <c r="AF199" s="124"/>
    </row>
    <row r="200" spans="2:32" ht="15.75" outlineLevel="1" thickBot="1" x14ac:dyDescent="0.3">
      <c r="B200" s="214">
        <f>B199+1</f>
        <v>153</v>
      </c>
      <c r="C200" s="215" t="s">
        <v>1485</v>
      </c>
      <c r="D200" s="216" t="s">
        <v>1486</v>
      </c>
      <c r="E200" s="217" t="s">
        <v>341</v>
      </c>
      <c r="F200" s="218">
        <v>3</v>
      </c>
      <c r="G200" s="219">
        <f>SUM(G198:G199)</f>
        <v>3.153012048192771</v>
      </c>
      <c r="H200" s="220">
        <f>SUM(H198:H199)</f>
        <v>3.2228915662650603</v>
      </c>
      <c r="I200" s="220">
        <f>SUM(I198:I199)</f>
        <v>3.2614457831325301</v>
      </c>
      <c r="J200" s="220">
        <f>SUM(J198:J199)</f>
        <v>3.2987951807228919</v>
      </c>
      <c r="K200" s="221">
        <f>SUM(K198:K199)</f>
        <v>3.33855421686747</v>
      </c>
      <c r="L200" s="123"/>
      <c r="M200" s="182" t="s">
        <v>1487</v>
      </c>
      <c r="N200" s="222"/>
      <c r="O200" s="157"/>
      <c r="P200" s="127"/>
      <c r="Q200" s="127"/>
      <c r="S200" s="124"/>
      <c r="Y200" s="124"/>
      <c r="Z200" s="124"/>
      <c r="AF200" s="124"/>
    </row>
    <row r="201" spans="2:32" ht="15.75" outlineLevel="1" thickBot="1" x14ac:dyDescent="0.3">
      <c r="B201" s="123"/>
      <c r="C201" s="123"/>
      <c r="D201" s="123"/>
      <c r="E201" s="123"/>
      <c r="F201" s="123"/>
      <c r="G201" s="123"/>
      <c r="H201" s="123"/>
      <c r="I201" s="123"/>
      <c r="J201" s="123"/>
      <c r="K201" s="123"/>
      <c r="L201" s="123"/>
      <c r="M201" s="184"/>
      <c r="N201" s="184"/>
      <c r="O201" s="157"/>
      <c r="P201" s="127"/>
      <c r="Q201" s="127"/>
      <c r="S201" s="124"/>
      <c r="Y201" s="124"/>
      <c r="Z201" s="124"/>
      <c r="AF201" s="124"/>
    </row>
    <row r="202" spans="2:32" ht="15.75" outlineLevel="1" thickBot="1" x14ac:dyDescent="0.3">
      <c r="B202" s="131" t="s">
        <v>193</v>
      </c>
      <c r="C202" s="146" t="s">
        <v>1488</v>
      </c>
      <c r="D202" s="123"/>
      <c r="E202" s="123"/>
      <c r="F202" s="123"/>
      <c r="G202" s="123"/>
      <c r="H202" s="123"/>
      <c r="I202" s="123"/>
      <c r="J202" s="123"/>
      <c r="K202" s="123"/>
      <c r="L202" s="123"/>
      <c r="M202" s="184"/>
      <c r="N202" s="184"/>
      <c r="O202" s="157"/>
      <c r="P202" s="127"/>
      <c r="Q202" s="127"/>
      <c r="S202" s="124"/>
      <c r="Y202" s="124"/>
      <c r="Z202" s="124"/>
      <c r="AF202" s="124"/>
    </row>
    <row r="203" spans="2:32" ht="15" outlineLevel="1" x14ac:dyDescent="0.25">
      <c r="B203" s="147">
        <v>154</v>
      </c>
      <c r="C203" s="148" t="s">
        <v>1489</v>
      </c>
      <c r="D203" s="149" t="s">
        <v>1490</v>
      </c>
      <c r="E203" s="150" t="s">
        <v>341</v>
      </c>
      <c r="F203" s="151">
        <v>3</v>
      </c>
      <c r="G203" s="269">
        <f t="shared" ref="G203:K204" si="57">G77/(1-G$128)</f>
        <v>-6.3060240963855421</v>
      </c>
      <c r="H203" s="270">
        <f t="shared" si="57"/>
        <v>-6.4469879518072295</v>
      </c>
      <c r="I203" s="270">
        <f t="shared" si="57"/>
        <v>-6.5216867469879523</v>
      </c>
      <c r="J203" s="270">
        <f t="shared" si="57"/>
        <v>-6.5975903614457838</v>
      </c>
      <c r="K203" s="271">
        <f t="shared" si="57"/>
        <v>-6.6759036144578321</v>
      </c>
      <c r="L203" s="123"/>
      <c r="M203" s="272" t="s">
        <v>1491</v>
      </c>
      <c r="N203" s="273"/>
      <c r="O203" s="157"/>
      <c r="P203" s="127"/>
      <c r="Q203" s="127"/>
      <c r="S203" s="124"/>
      <c r="Y203" s="124"/>
      <c r="Z203" s="124"/>
      <c r="AF203" s="124"/>
    </row>
    <row r="204" spans="2:32" ht="15" outlineLevel="1" x14ac:dyDescent="0.25">
      <c r="B204" s="159">
        <f>B203+1</f>
        <v>155</v>
      </c>
      <c r="C204" s="160" t="s">
        <v>1492</v>
      </c>
      <c r="D204" s="161" t="s">
        <v>1493</v>
      </c>
      <c r="E204" s="162" t="s">
        <v>341</v>
      </c>
      <c r="F204" s="163">
        <v>3</v>
      </c>
      <c r="G204" s="193">
        <f t="shared" si="57"/>
        <v>0</v>
      </c>
      <c r="H204" s="194">
        <f t="shared" si="57"/>
        <v>0</v>
      </c>
      <c r="I204" s="194">
        <f t="shared" si="57"/>
        <v>0</v>
      </c>
      <c r="J204" s="194">
        <f t="shared" si="57"/>
        <v>0</v>
      </c>
      <c r="K204" s="195">
        <f t="shared" si="57"/>
        <v>0</v>
      </c>
      <c r="L204" s="123"/>
      <c r="M204" s="167"/>
      <c r="N204" s="233"/>
      <c r="O204" s="157"/>
      <c r="P204" s="127"/>
      <c r="Q204" s="127"/>
      <c r="S204" s="124"/>
      <c r="Y204" s="124"/>
      <c r="Z204" s="124"/>
      <c r="AF204" s="124"/>
    </row>
    <row r="205" spans="2:32" ht="15.75" outlineLevel="1" thickBot="1" x14ac:dyDescent="0.3">
      <c r="B205" s="214">
        <f>B204+1</f>
        <v>156</v>
      </c>
      <c r="C205" s="215" t="s">
        <v>1494</v>
      </c>
      <c r="D205" s="216" t="s">
        <v>1495</v>
      </c>
      <c r="E205" s="217" t="s">
        <v>341</v>
      </c>
      <c r="F205" s="218">
        <v>3</v>
      </c>
      <c r="G205" s="219">
        <f>SUM(G203:G204)</f>
        <v>-6.3060240963855421</v>
      </c>
      <c r="H205" s="220">
        <f>SUM(H203:H204)</f>
        <v>-6.4469879518072295</v>
      </c>
      <c r="I205" s="220">
        <f>SUM(I203:I204)</f>
        <v>-6.5216867469879523</v>
      </c>
      <c r="J205" s="220">
        <f>SUM(J203:J204)</f>
        <v>-6.5975903614457838</v>
      </c>
      <c r="K205" s="221">
        <f>SUM(K203:K204)</f>
        <v>-6.6759036144578321</v>
      </c>
      <c r="L205" s="123"/>
      <c r="M205" s="182" t="s">
        <v>1496</v>
      </c>
      <c r="N205" s="222"/>
      <c r="O205" s="157"/>
      <c r="P205" s="127"/>
      <c r="Q205" s="127"/>
      <c r="S205" s="124"/>
      <c r="Y205" s="124"/>
      <c r="Z205" s="124"/>
      <c r="AF205" s="124"/>
    </row>
    <row r="206" spans="2:32" ht="15.75" outlineLevel="1" thickBot="1" x14ac:dyDescent="0.3">
      <c r="B206" s="123"/>
      <c r="C206" s="123"/>
      <c r="D206" s="123"/>
      <c r="E206" s="123"/>
      <c r="F206" s="123"/>
      <c r="G206" s="123"/>
      <c r="H206" s="123"/>
      <c r="I206" s="123"/>
      <c r="J206" s="123"/>
      <c r="K206" s="123"/>
      <c r="L206" s="123"/>
      <c r="M206" s="184"/>
      <c r="N206" s="184"/>
      <c r="O206" s="157"/>
      <c r="P206" s="127"/>
      <c r="Q206" s="127"/>
      <c r="S206" s="124"/>
      <c r="Y206" s="124"/>
      <c r="Z206" s="124"/>
      <c r="AF206" s="124"/>
    </row>
    <row r="207" spans="2:32" ht="15.75" outlineLevel="1" thickBot="1" x14ac:dyDescent="0.3">
      <c r="B207" s="131" t="s">
        <v>195</v>
      </c>
      <c r="C207" s="146" t="s">
        <v>1497</v>
      </c>
      <c r="D207" s="123"/>
      <c r="E207" s="123"/>
      <c r="F207" s="123"/>
      <c r="G207" s="123"/>
      <c r="H207" s="123"/>
      <c r="I207" s="123"/>
      <c r="J207" s="123"/>
      <c r="K207" s="123"/>
      <c r="L207" s="123"/>
      <c r="M207" s="184"/>
      <c r="N207" s="184"/>
      <c r="O207" s="157"/>
      <c r="P207" s="127"/>
      <c r="Q207" s="127"/>
      <c r="S207" s="124"/>
      <c r="Y207" s="124"/>
      <c r="Z207" s="124"/>
      <c r="AF207" s="124"/>
    </row>
    <row r="208" spans="2:32" ht="15.75" outlineLevel="1" thickBot="1" x14ac:dyDescent="0.3">
      <c r="B208" s="214">
        <v>157</v>
      </c>
      <c r="C208" s="215" t="s">
        <v>1498</v>
      </c>
      <c r="D208" s="224" t="s">
        <v>1499</v>
      </c>
      <c r="E208" s="225" t="s">
        <v>341</v>
      </c>
      <c r="F208" s="226">
        <v>3</v>
      </c>
      <c r="G208" s="274">
        <f>G82/(1-G$128)</f>
        <v>0</v>
      </c>
      <c r="H208" s="275">
        <f>H82/(1-H$128)</f>
        <v>0</v>
      </c>
      <c r="I208" s="275">
        <f>I82/(1-I$128)</f>
        <v>0</v>
      </c>
      <c r="J208" s="275">
        <f>J82/(1-J$128)</f>
        <v>0</v>
      </c>
      <c r="K208" s="276">
        <f>K82/(1-K$128)</f>
        <v>0</v>
      </c>
      <c r="L208" s="123"/>
      <c r="M208" s="277" t="s">
        <v>1500</v>
      </c>
      <c r="N208" s="231"/>
      <c r="O208" s="157"/>
      <c r="P208" s="127"/>
      <c r="Q208" s="127"/>
      <c r="S208" s="124"/>
      <c r="Y208" s="124"/>
      <c r="Z208" s="124"/>
      <c r="AF208" s="124"/>
    </row>
    <row r="209" spans="2:32" ht="15.75" outlineLevel="1" thickBot="1" x14ac:dyDescent="0.3">
      <c r="B209" s="123"/>
      <c r="C209" s="123"/>
      <c r="D209" s="123"/>
      <c r="E209" s="123"/>
      <c r="F209" s="123"/>
      <c r="G209" s="123"/>
      <c r="H209" s="123"/>
      <c r="I209" s="123"/>
      <c r="J209" s="123"/>
      <c r="K209" s="123"/>
      <c r="L209" s="123"/>
      <c r="M209" s="184"/>
      <c r="N209" s="184"/>
      <c r="O209" s="157"/>
      <c r="P209" s="127"/>
      <c r="Q209" s="127"/>
      <c r="S209" s="124"/>
      <c r="Y209" s="124"/>
      <c r="Z209" s="124"/>
      <c r="AF209" s="124"/>
    </row>
    <row r="210" spans="2:32" ht="15.75" outlineLevel="1" thickBot="1" x14ac:dyDescent="0.3">
      <c r="B210" s="131" t="s">
        <v>198</v>
      </c>
      <c r="C210" s="146" t="s">
        <v>1501</v>
      </c>
      <c r="D210" s="123"/>
      <c r="E210" s="123"/>
      <c r="F210" s="123"/>
      <c r="G210" s="123"/>
      <c r="H210" s="123"/>
      <c r="I210" s="123"/>
      <c r="J210" s="123"/>
      <c r="K210" s="123"/>
      <c r="L210" s="123"/>
      <c r="M210" s="184"/>
      <c r="N210" s="184"/>
      <c r="O210" s="157"/>
      <c r="P210" s="127"/>
      <c r="Q210" s="127"/>
      <c r="S210" s="124"/>
      <c r="Y210" s="124"/>
      <c r="Z210" s="124"/>
      <c r="AF210" s="124"/>
    </row>
    <row r="211" spans="2:32" ht="15.75" outlineLevel="1" thickBot="1" x14ac:dyDescent="0.3">
      <c r="B211" s="214">
        <v>158</v>
      </c>
      <c r="C211" s="215" t="s">
        <v>1502</v>
      </c>
      <c r="D211" s="224" t="s">
        <v>1503</v>
      </c>
      <c r="E211" s="225" t="s">
        <v>341</v>
      </c>
      <c r="F211" s="226">
        <v>3</v>
      </c>
      <c r="G211" s="274">
        <f>G85/(1-G$128)</f>
        <v>0</v>
      </c>
      <c r="H211" s="275">
        <f>H85/(1-H$128)</f>
        <v>0</v>
      </c>
      <c r="I211" s="275">
        <f>I85/(1-I$128)</f>
        <v>0</v>
      </c>
      <c r="J211" s="275">
        <f>J85/(1-J$128)</f>
        <v>0</v>
      </c>
      <c r="K211" s="276">
        <f>K85/(1-K$128)</f>
        <v>0</v>
      </c>
      <c r="L211" s="123"/>
      <c r="M211" s="277" t="s">
        <v>1504</v>
      </c>
      <c r="N211" s="231"/>
      <c r="O211" s="157"/>
      <c r="P211" s="127"/>
      <c r="Q211" s="127"/>
      <c r="S211" s="124"/>
      <c r="Y211" s="124"/>
      <c r="Z211" s="124"/>
      <c r="AF211" s="124"/>
    </row>
    <row r="212" spans="2:32" ht="15.75" outlineLevel="1" thickBot="1" x14ac:dyDescent="0.3">
      <c r="B212" s="123"/>
      <c r="C212" s="123"/>
      <c r="D212" s="123"/>
      <c r="E212" s="123"/>
      <c r="F212" s="123"/>
      <c r="G212" s="123"/>
      <c r="H212" s="123"/>
      <c r="I212" s="123"/>
      <c r="J212" s="123"/>
      <c r="K212" s="123"/>
      <c r="L212" s="123"/>
      <c r="M212" s="184"/>
      <c r="N212" s="184"/>
      <c r="O212" s="157"/>
      <c r="P212" s="127"/>
      <c r="Q212" s="127"/>
      <c r="S212" s="124"/>
      <c r="Y212" s="124"/>
      <c r="Z212" s="124"/>
      <c r="AF212" s="124"/>
    </row>
    <row r="213" spans="2:32" ht="15.75" outlineLevel="1" thickBot="1" x14ac:dyDescent="0.3">
      <c r="B213" s="131" t="s">
        <v>213</v>
      </c>
      <c r="C213" s="146" t="s">
        <v>1505</v>
      </c>
      <c r="D213" s="123"/>
      <c r="E213" s="123"/>
      <c r="F213" s="123"/>
      <c r="G213" s="123"/>
      <c r="H213" s="123"/>
      <c r="I213" s="123"/>
      <c r="J213" s="123"/>
      <c r="K213" s="123"/>
      <c r="L213" s="123"/>
      <c r="M213" s="184"/>
      <c r="N213" s="184"/>
      <c r="O213" s="157"/>
      <c r="P213" s="127"/>
      <c r="Q213" s="127"/>
      <c r="S213" s="124"/>
      <c r="Y213" s="124"/>
      <c r="Z213" s="124"/>
      <c r="AF213" s="124"/>
    </row>
    <row r="214" spans="2:32" ht="15" outlineLevel="1" x14ac:dyDescent="0.25">
      <c r="B214" s="147">
        <v>159</v>
      </c>
      <c r="C214" s="148" t="s">
        <v>1506</v>
      </c>
      <c r="D214" s="149" t="s">
        <v>1507</v>
      </c>
      <c r="E214" s="150" t="s">
        <v>341</v>
      </c>
      <c r="F214" s="151">
        <v>3</v>
      </c>
      <c r="G214" s="269">
        <f t="shared" ref="G214:K219" si="58">G88/(1-G$128)</f>
        <v>11.696385542168676</v>
      </c>
      <c r="H214" s="270">
        <f t="shared" si="58"/>
        <v>13.79156626506024</v>
      </c>
      <c r="I214" s="270">
        <f t="shared" si="58"/>
        <v>12.937349397590362</v>
      </c>
      <c r="J214" s="270">
        <f t="shared" si="58"/>
        <v>11.64698795180723</v>
      </c>
      <c r="K214" s="271">
        <f t="shared" si="58"/>
        <v>11.122891566265061</v>
      </c>
      <c r="L214" s="123"/>
      <c r="M214" s="272" t="s">
        <v>1508</v>
      </c>
      <c r="N214" s="273"/>
      <c r="O214" s="157"/>
      <c r="P214" s="127"/>
      <c r="Q214" s="127"/>
      <c r="S214" s="124"/>
      <c r="Y214" s="124"/>
      <c r="Z214" s="124"/>
      <c r="AF214" s="124"/>
    </row>
    <row r="215" spans="2:32" ht="15" outlineLevel="1" x14ac:dyDescent="0.25">
      <c r="B215" s="159">
        <f>B214+1</f>
        <v>160</v>
      </c>
      <c r="C215" s="160" t="s">
        <v>1509</v>
      </c>
      <c r="D215" s="161" t="s">
        <v>1510</v>
      </c>
      <c r="E215" s="162" t="s">
        <v>341</v>
      </c>
      <c r="F215" s="163">
        <v>3</v>
      </c>
      <c r="G215" s="193">
        <f t="shared" si="58"/>
        <v>0.18915662650602411</v>
      </c>
      <c r="H215" s="194">
        <f t="shared" si="58"/>
        <v>0.2060240963855422</v>
      </c>
      <c r="I215" s="194">
        <f t="shared" si="58"/>
        <v>0.2</v>
      </c>
      <c r="J215" s="194">
        <f t="shared" si="58"/>
        <v>0.19277108433734941</v>
      </c>
      <c r="K215" s="195">
        <f t="shared" si="58"/>
        <v>0.1855421686746988</v>
      </c>
      <c r="L215" s="123"/>
      <c r="M215" s="167"/>
      <c r="N215" s="233"/>
      <c r="O215" s="157"/>
      <c r="P215" s="127"/>
      <c r="Q215" s="127"/>
      <c r="S215" s="124"/>
      <c r="Y215" s="124"/>
      <c r="Z215" s="124"/>
      <c r="AF215" s="124"/>
    </row>
    <row r="216" spans="2:32" ht="15" outlineLevel="1" x14ac:dyDescent="0.25">
      <c r="B216" s="159">
        <f>B215+1</f>
        <v>161</v>
      </c>
      <c r="C216" s="160" t="s">
        <v>1511</v>
      </c>
      <c r="D216" s="161" t="s">
        <v>1512</v>
      </c>
      <c r="E216" s="162" t="s">
        <v>341</v>
      </c>
      <c r="F216" s="163">
        <v>3</v>
      </c>
      <c r="G216" s="193">
        <f t="shared" si="58"/>
        <v>14.475903614457833</v>
      </c>
      <c r="H216" s="194">
        <f t="shared" si="58"/>
        <v>13.740963855421686</v>
      </c>
      <c r="I216" s="194">
        <f t="shared" si="58"/>
        <v>12.673493975903614</v>
      </c>
      <c r="J216" s="194">
        <f t="shared" si="58"/>
        <v>13.153012048192771</v>
      </c>
      <c r="K216" s="195">
        <f t="shared" si="58"/>
        <v>13.85301204819277</v>
      </c>
      <c r="L216" s="123"/>
      <c r="M216" s="167"/>
      <c r="N216" s="233"/>
      <c r="O216" s="157"/>
      <c r="P216" s="127"/>
      <c r="Q216" s="127"/>
      <c r="S216" s="124"/>
      <c r="Y216" s="124"/>
      <c r="Z216" s="124"/>
      <c r="AF216" s="124"/>
    </row>
    <row r="217" spans="2:32" ht="15" outlineLevel="1" x14ac:dyDescent="0.25">
      <c r="B217" s="159">
        <f>B216+1</f>
        <v>162</v>
      </c>
      <c r="C217" s="160" t="s">
        <v>1513</v>
      </c>
      <c r="D217" s="161" t="s">
        <v>1514</v>
      </c>
      <c r="E217" s="162" t="s">
        <v>341</v>
      </c>
      <c r="F217" s="163">
        <v>3</v>
      </c>
      <c r="G217" s="193">
        <f t="shared" si="58"/>
        <v>1.566265060240964E-2</v>
      </c>
      <c r="H217" s="194">
        <f t="shared" si="58"/>
        <v>2.0481927710843378E-2</v>
      </c>
      <c r="I217" s="194">
        <f t="shared" si="58"/>
        <v>1.8072289156626505E-2</v>
      </c>
      <c r="J217" s="194">
        <f t="shared" si="58"/>
        <v>1.566265060240964E-2</v>
      </c>
      <c r="K217" s="195">
        <f t="shared" si="58"/>
        <v>1.4457831325301205E-2</v>
      </c>
      <c r="L217" s="123"/>
      <c r="M217" s="167"/>
      <c r="N217" s="233"/>
      <c r="O217" s="157"/>
      <c r="P217" s="127"/>
      <c r="Q217" s="127"/>
      <c r="S217" s="124"/>
      <c r="Y217" s="124"/>
      <c r="Z217" s="124"/>
      <c r="AF217" s="124"/>
    </row>
    <row r="218" spans="2:32" ht="15" outlineLevel="1" x14ac:dyDescent="0.25">
      <c r="B218" s="159">
        <f>B217+1</f>
        <v>163</v>
      </c>
      <c r="C218" s="160" t="s">
        <v>1515</v>
      </c>
      <c r="D218" s="161" t="s">
        <v>1516</v>
      </c>
      <c r="E218" s="162" t="s">
        <v>341</v>
      </c>
      <c r="F218" s="163">
        <v>3</v>
      </c>
      <c r="G218" s="193">
        <f t="shared" si="58"/>
        <v>0</v>
      </c>
      <c r="H218" s="194">
        <f t="shared" si="58"/>
        <v>0</v>
      </c>
      <c r="I218" s="194">
        <f t="shared" si="58"/>
        <v>0</v>
      </c>
      <c r="J218" s="194">
        <f t="shared" si="58"/>
        <v>0</v>
      </c>
      <c r="K218" s="195">
        <f t="shared" si="58"/>
        <v>0</v>
      </c>
      <c r="L218" s="123"/>
      <c r="M218" s="167"/>
      <c r="N218" s="233"/>
      <c r="O218" s="157"/>
      <c r="P218" s="127"/>
      <c r="Q218" s="127"/>
      <c r="S218" s="124"/>
      <c r="Y218" s="124"/>
      <c r="Z218" s="124"/>
      <c r="AF218" s="124"/>
    </row>
    <row r="219" spans="2:32" ht="15.75" outlineLevel="1" thickBot="1" x14ac:dyDescent="0.3">
      <c r="B219" s="214">
        <f>B218+1</f>
        <v>164</v>
      </c>
      <c r="C219" s="234" t="s">
        <v>1517</v>
      </c>
      <c r="D219" s="216" t="s">
        <v>1518</v>
      </c>
      <c r="E219" s="217" t="s">
        <v>341</v>
      </c>
      <c r="F219" s="218">
        <v>3</v>
      </c>
      <c r="G219" s="219">
        <f t="shared" si="58"/>
        <v>0.19638554216867471</v>
      </c>
      <c r="H219" s="220">
        <f t="shared" si="58"/>
        <v>0.20843373493975903</v>
      </c>
      <c r="I219" s="220">
        <f t="shared" si="58"/>
        <v>0.3602409638554217</v>
      </c>
      <c r="J219" s="220">
        <f t="shared" si="58"/>
        <v>0.51325301204819274</v>
      </c>
      <c r="K219" s="221">
        <f t="shared" si="58"/>
        <v>1.3253012048192774</v>
      </c>
      <c r="L219" s="123"/>
      <c r="M219" s="182"/>
      <c r="N219" s="222"/>
      <c r="O219" s="157"/>
      <c r="P219" s="127"/>
      <c r="Q219" s="127"/>
      <c r="S219" s="124"/>
      <c r="Y219" s="124"/>
      <c r="Z219" s="124"/>
      <c r="AF219" s="124"/>
    </row>
    <row r="220" spans="2:32" ht="15.75" outlineLevel="1" thickBot="1" x14ac:dyDescent="0.3">
      <c r="B220" s="123"/>
      <c r="C220" s="123"/>
      <c r="D220" s="123"/>
      <c r="E220" s="123"/>
      <c r="F220" s="123"/>
      <c r="G220" s="123"/>
      <c r="H220" s="123"/>
      <c r="I220" s="123"/>
      <c r="J220" s="123"/>
      <c r="K220" s="123"/>
      <c r="L220" s="123"/>
      <c r="M220" s="184"/>
      <c r="N220" s="184"/>
      <c r="O220" s="157"/>
      <c r="P220" s="127"/>
      <c r="Q220" s="127"/>
      <c r="S220" s="124"/>
      <c r="Y220" s="124"/>
      <c r="Z220" s="124"/>
      <c r="AF220" s="124"/>
    </row>
    <row r="221" spans="2:32" ht="15.75" outlineLevel="1" thickBot="1" x14ac:dyDescent="0.3">
      <c r="B221" s="131" t="s">
        <v>216</v>
      </c>
      <c r="C221" s="146" t="s">
        <v>1519</v>
      </c>
      <c r="D221" s="123"/>
      <c r="E221" s="123"/>
      <c r="F221" s="123"/>
      <c r="G221" s="123"/>
      <c r="H221" s="123"/>
      <c r="I221" s="123"/>
      <c r="J221" s="123"/>
      <c r="K221" s="123"/>
      <c r="L221" s="123"/>
      <c r="M221" s="184"/>
      <c r="N221" s="184"/>
      <c r="O221" s="157"/>
      <c r="P221" s="127"/>
      <c r="Q221" s="127"/>
      <c r="S221" s="124"/>
      <c r="Y221" s="124"/>
      <c r="Z221" s="124"/>
      <c r="AF221" s="124"/>
    </row>
    <row r="222" spans="2:32" ht="15" outlineLevel="1" x14ac:dyDescent="0.25">
      <c r="B222" s="147">
        <v>165</v>
      </c>
      <c r="C222" s="148" t="s">
        <v>1520</v>
      </c>
      <c r="D222" s="149" t="s">
        <v>1521</v>
      </c>
      <c r="E222" s="150" t="s">
        <v>341</v>
      </c>
      <c r="F222" s="151">
        <v>3</v>
      </c>
      <c r="G222" s="269">
        <f t="shared" ref="G222:K227" si="59">G96/(1-G$128)</f>
        <v>-20.972289156626506</v>
      </c>
      <c r="H222" s="270">
        <f t="shared" si="59"/>
        <v>-23.484337349397592</v>
      </c>
      <c r="I222" s="270">
        <f t="shared" si="59"/>
        <v>-25.872289156626508</v>
      </c>
      <c r="J222" s="270">
        <f t="shared" si="59"/>
        <v>-27.679518072289159</v>
      </c>
      <c r="K222" s="271">
        <f t="shared" si="59"/>
        <v>-46.19879518072289</v>
      </c>
      <c r="L222" s="123"/>
      <c r="M222" s="272" t="s">
        <v>1522</v>
      </c>
      <c r="N222" s="273"/>
      <c r="O222" s="157"/>
      <c r="P222" s="127"/>
      <c r="Q222" s="127"/>
      <c r="S222" s="124"/>
      <c r="Y222" s="124"/>
      <c r="Z222" s="124"/>
      <c r="AF222" s="124"/>
    </row>
    <row r="223" spans="2:32" ht="15" outlineLevel="1" x14ac:dyDescent="0.25">
      <c r="B223" s="159">
        <f>B222+1</f>
        <v>166</v>
      </c>
      <c r="C223" s="160" t="s">
        <v>1523</v>
      </c>
      <c r="D223" s="161" t="s">
        <v>1524</v>
      </c>
      <c r="E223" s="162" t="s">
        <v>341</v>
      </c>
      <c r="F223" s="163">
        <v>3</v>
      </c>
      <c r="G223" s="193">
        <f t="shared" si="59"/>
        <v>-5.6626506024096392E-2</v>
      </c>
      <c r="H223" s="194">
        <f t="shared" si="59"/>
        <v>-6.9879518072289162E-2</v>
      </c>
      <c r="I223" s="194">
        <f t="shared" si="59"/>
        <v>-8.1927710843373511E-2</v>
      </c>
      <c r="J223" s="194">
        <f t="shared" si="59"/>
        <v>-9.3975903614457831E-2</v>
      </c>
      <c r="K223" s="195">
        <f t="shared" si="59"/>
        <v>-0.10722891566265061</v>
      </c>
      <c r="L223" s="123"/>
      <c r="M223" s="167"/>
      <c r="N223" s="233"/>
      <c r="O223" s="157"/>
      <c r="P223" s="127"/>
      <c r="Q223" s="127"/>
      <c r="S223" s="124"/>
      <c r="Y223" s="124"/>
      <c r="Z223" s="124"/>
      <c r="AF223" s="124"/>
    </row>
    <row r="224" spans="2:32" ht="15" outlineLevel="1" x14ac:dyDescent="0.25">
      <c r="B224" s="159">
        <f>B223+1</f>
        <v>167</v>
      </c>
      <c r="C224" s="160" t="s">
        <v>1525</v>
      </c>
      <c r="D224" s="161" t="s">
        <v>1526</v>
      </c>
      <c r="E224" s="162" t="s">
        <v>341</v>
      </c>
      <c r="F224" s="163">
        <v>3</v>
      </c>
      <c r="G224" s="193">
        <f t="shared" si="59"/>
        <v>-17.2710843373494</v>
      </c>
      <c r="H224" s="194">
        <f t="shared" si="59"/>
        <v>-16.066265060240966</v>
      </c>
      <c r="I224" s="194">
        <f t="shared" si="59"/>
        <v>-15.566265060240964</v>
      </c>
      <c r="J224" s="194">
        <f t="shared" si="59"/>
        <v>-15.283132530120483</v>
      </c>
      <c r="K224" s="195">
        <f t="shared" si="59"/>
        <v>-18.82289156626506</v>
      </c>
      <c r="L224" s="123"/>
      <c r="M224" s="167"/>
      <c r="N224" s="233"/>
      <c r="O224" s="157"/>
      <c r="P224" s="127"/>
      <c r="Q224" s="127"/>
      <c r="S224" s="124"/>
      <c r="Y224" s="124"/>
      <c r="Z224" s="124"/>
      <c r="AF224" s="124"/>
    </row>
    <row r="225" spans="2:32" ht="15" outlineLevel="1" x14ac:dyDescent="0.25">
      <c r="B225" s="159">
        <f>B224+1</f>
        <v>168</v>
      </c>
      <c r="C225" s="160" t="s">
        <v>1527</v>
      </c>
      <c r="D225" s="161" t="s">
        <v>1528</v>
      </c>
      <c r="E225" s="162" t="s">
        <v>341</v>
      </c>
      <c r="F225" s="163">
        <v>3</v>
      </c>
      <c r="G225" s="193">
        <f t="shared" si="59"/>
        <v>-3.6144578313253013E-3</v>
      </c>
      <c r="H225" s="194">
        <f t="shared" si="59"/>
        <v>-1.9277108433734941E-2</v>
      </c>
      <c r="I225" s="194">
        <f t="shared" si="59"/>
        <v>-9.6385542168674707E-3</v>
      </c>
      <c r="J225" s="194">
        <f t="shared" si="59"/>
        <v>-1.3253012048192771E-2</v>
      </c>
      <c r="K225" s="195">
        <f t="shared" si="59"/>
        <v>-3.1325301204819279E-2</v>
      </c>
      <c r="L225" s="123"/>
      <c r="M225" s="167"/>
      <c r="N225" s="233"/>
      <c r="O225" s="157"/>
      <c r="P225" s="127"/>
      <c r="Q225" s="127"/>
      <c r="S225" s="124"/>
      <c r="Y225" s="124"/>
      <c r="Z225" s="124"/>
      <c r="AF225" s="124"/>
    </row>
    <row r="226" spans="2:32" ht="15" outlineLevel="1" x14ac:dyDescent="0.25">
      <c r="B226" s="159">
        <f>B225+1</f>
        <v>169</v>
      </c>
      <c r="C226" s="160" t="s">
        <v>1529</v>
      </c>
      <c r="D226" s="161" t="s">
        <v>1530</v>
      </c>
      <c r="E226" s="162" t="s">
        <v>341</v>
      </c>
      <c r="F226" s="163">
        <v>3</v>
      </c>
      <c r="G226" s="193">
        <f t="shared" si="59"/>
        <v>0</v>
      </c>
      <c r="H226" s="194">
        <f t="shared" si="59"/>
        <v>0</v>
      </c>
      <c r="I226" s="194">
        <f t="shared" si="59"/>
        <v>0</v>
      </c>
      <c r="J226" s="194">
        <f t="shared" si="59"/>
        <v>0</v>
      </c>
      <c r="K226" s="195">
        <f t="shared" si="59"/>
        <v>0</v>
      </c>
      <c r="L226" s="123"/>
      <c r="M226" s="167"/>
      <c r="N226" s="233"/>
      <c r="O226" s="157"/>
      <c r="P226" s="127"/>
      <c r="Q226" s="127"/>
      <c r="S226" s="124"/>
      <c r="Y226" s="124"/>
      <c r="Z226" s="124"/>
      <c r="AF226" s="124"/>
    </row>
    <row r="227" spans="2:32" ht="15.75" outlineLevel="1" thickBot="1" x14ac:dyDescent="0.3">
      <c r="B227" s="214">
        <f>B226+1</f>
        <v>170</v>
      </c>
      <c r="C227" s="234" t="s">
        <v>1531</v>
      </c>
      <c r="D227" s="216" t="s">
        <v>1532</v>
      </c>
      <c r="E227" s="217" t="s">
        <v>341</v>
      </c>
      <c r="F227" s="218">
        <v>3</v>
      </c>
      <c r="G227" s="219">
        <f t="shared" si="59"/>
        <v>-0.36265060240963853</v>
      </c>
      <c r="H227" s="220">
        <f t="shared" si="59"/>
        <v>-0.40481927710843379</v>
      </c>
      <c r="I227" s="220">
        <f t="shared" si="59"/>
        <v>-0.37951807228915663</v>
      </c>
      <c r="J227" s="220">
        <f t="shared" si="59"/>
        <v>-0.3879518072289157</v>
      </c>
      <c r="K227" s="221">
        <f t="shared" si="59"/>
        <v>-0.3771084337349398</v>
      </c>
      <c r="L227" s="123"/>
      <c r="M227" s="182"/>
      <c r="N227" s="222"/>
      <c r="O227" s="157"/>
      <c r="P227" s="127"/>
      <c r="Q227" s="127"/>
      <c r="S227" s="124"/>
      <c r="Y227" s="124"/>
      <c r="Z227" s="124"/>
      <c r="AF227" s="124"/>
    </row>
    <row r="228" spans="2:32" ht="15.75" outlineLevel="1" thickBot="1" x14ac:dyDescent="0.3">
      <c r="B228" s="123"/>
      <c r="C228" s="123"/>
      <c r="D228" s="123"/>
      <c r="E228" s="123"/>
      <c r="F228" s="123"/>
      <c r="G228" s="123"/>
      <c r="H228" s="123"/>
      <c r="I228" s="123"/>
      <c r="J228" s="123"/>
      <c r="K228" s="123"/>
      <c r="L228" s="123"/>
      <c r="M228" s="184"/>
      <c r="N228" s="184"/>
      <c r="O228" s="157"/>
      <c r="P228" s="127"/>
      <c r="Q228" s="127"/>
      <c r="S228" s="124"/>
      <c r="Y228" s="124"/>
      <c r="Z228" s="124"/>
      <c r="AF228" s="124"/>
    </row>
    <row r="229" spans="2:32" ht="15.75" outlineLevel="1" thickBot="1" x14ac:dyDescent="0.3">
      <c r="B229" s="131" t="s">
        <v>223</v>
      </c>
      <c r="C229" s="146" t="s">
        <v>1533</v>
      </c>
      <c r="D229" s="123"/>
      <c r="E229" s="123"/>
      <c r="F229" s="123"/>
      <c r="G229" s="123"/>
      <c r="H229" s="123"/>
      <c r="I229" s="123"/>
      <c r="J229" s="123"/>
      <c r="K229" s="123"/>
      <c r="L229" s="123"/>
      <c r="M229" s="184"/>
      <c r="N229" s="184"/>
      <c r="O229" s="157"/>
      <c r="P229" s="127"/>
      <c r="Q229" s="127"/>
      <c r="S229" s="124"/>
      <c r="Y229" s="124"/>
      <c r="Z229" s="124"/>
      <c r="AF229" s="124"/>
    </row>
    <row r="230" spans="2:32" ht="15" outlineLevel="1" x14ac:dyDescent="0.25">
      <c r="B230" s="147">
        <v>173</v>
      </c>
      <c r="C230" s="148" t="s">
        <v>1534</v>
      </c>
      <c r="D230" s="149" t="s">
        <v>1535</v>
      </c>
      <c r="E230" s="150" t="s">
        <v>341</v>
      </c>
      <c r="F230" s="151">
        <v>3</v>
      </c>
      <c r="G230" s="269">
        <f t="shared" ref="G230:K232" si="60">G104/(1-G$128)</f>
        <v>4.1626506024096388</v>
      </c>
      <c r="H230" s="270">
        <f t="shared" si="60"/>
        <v>4.1783132530120479</v>
      </c>
      <c r="I230" s="270">
        <f t="shared" si="60"/>
        <v>4.1554216867469878</v>
      </c>
      <c r="J230" s="270">
        <f t="shared" si="60"/>
        <v>4.1349397590361443</v>
      </c>
      <c r="K230" s="271">
        <f t="shared" si="60"/>
        <v>4.1132530120481929</v>
      </c>
      <c r="L230" s="123"/>
      <c r="M230" s="272" t="s">
        <v>1536</v>
      </c>
      <c r="N230" s="273"/>
      <c r="O230" s="157"/>
      <c r="P230" s="127"/>
      <c r="Q230" s="127"/>
      <c r="S230" s="124"/>
      <c r="Y230" s="124"/>
      <c r="Z230" s="124"/>
      <c r="AF230" s="124"/>
    </row>
    <row r="231" spans="2:32" ht="15" outlineLevel="1" x14ac:dyDescent="0.25">
      <c r="B231" s="159">
        <f>B230+1</f>
        <v>174</v>
      </c>
      <c r="C231" s="160" t="s">
        <v>1537</v>
      </c>
      <c r="D231" s="161" t="s">
        <v>1538</v>
      </c>
      <c r="E231" s="162" t="s">
        <v>341</v>
      </c>
      <c r="F231" s="163">
        <v>3</v>
      </c>
      <c r="G231" s="193">
        <f t="shared" si="60"/>
        <v>0.30481927710843376</v>
      </c>
      <c r="H231" s="194">
        <f t="shared" si="60"/>
        <v>0.3</v>
      </c>
      <c r="I231" s="194">
        <f t="shared" si="60"/>
        <v>0.29518072289156627</v>
      </c>
      <c r="J231" s="194">
        <f t="shared" si="60"/>
        <v>0.28795180722891567</v>
      </c>
      <c r="K231" s="195">
        <f t="shared" si="60"/>
        <v>0.29036144578313255</v>
      </c>
      <c r="L231" s="123"/>
      <c r="M231" s="167"/>
      <c r="N231" s="233"/>
      <c r="O231" s="157"/>
      <c r="P231" s="127"/>
      <c r="Q231" s="127"/>
      <c r="S231" s="124"/>
      <c r="Y231" s="124"/>
      <c r="Z231" s="124"/>
      <c r="AF231" s="124"/>
    </row>
    <row r="232" spans="2:32" ht="15.75" outlineLevel="1" thickBot="1" x14ac:dyDescent="0.3">
      <c r="B232" s="214">
        <f>B231+1</f>
        <v>175</v>
      </c>
      <c r="C232" s="215" t="s">
        <v>1539</v>
      </c>
      <c r="D232" s="216" t="s">
        <v>1540</v>
      </c>
      <c r="E232" s="217" t="s">
        <v>341</v>
      </c>
      <c r="F232" s="218">
        <v>3</v>
      </c>
      <c r="G232" s="219">
        <f t="shared" si="60"/>
        <v>9.2771084337349402E-2</v>
      </c>
      <c r="H232" s="220">
        <f t="shared" si="60"/>
        <v>9.3975903614457831E-2</v>
      </c>
      <c r="I232" s="220">
        <f t="shared" si="60"/>
        <v>9.3975903614457831E-2</v>
      </c>
      <c r="J232" s="220">
        <f t="shared" si="60"/>
        <v>9.5180722891566275E-2</v>
      </c>
      <c r="K232" s="221">
        <f t="shared" si="60"/>
        <v>9.5180722891566275E-2</v>
      </c>
      <c r="L232" s="123"/>
      <c r="M232" s="182"/>
      <c r="N232" s="222"/>
      <c r="O232" s="157"/>
      <c r="P232" s="127"/>
      <c r="Q232" s="127"/>
      <c r="S232" s="124"/>
      <c r="Y232" s="124"/>
      <c r="Z232" s="124"/>
      <c r="AF232" s="124"/>
    </row>
    <row r="233" spans="2:32" ht="15.75" outlineLevel="1" thickBot="1" x14ac:dyDescent="0.3">
      <c r="B233" s="123"/>
      <c r="C233" s="123"/>
      <c r="D233" s="123"/>
      <c r="E233" s="123"/>
      <c r="F233" s="123"/>
      <c r="G233" s="123"/>
      <c r="H233" s="123"/>
      <c r="I233" s="123"/>
      <c r="J233" s="123"/>
      <c r="K233" s="123"/>
      <c r="L233" s="123"/>
      <c r="M233" s="184"/>
      <c r="N233" s="184"/>
      <c r="O233" s="157"/>
      <c r="P233" s="127"/>
      <c r="Q233" s="127"/>
      <c r="S233" s="124"/>
      <c r="Y233" s="124"/>
      <c r="Z233" s="124"/>
      <c r="AF233" s="124"/>
    </row>
    <row r="234" spans="2:32" ht="15.75" outlineLevel="1" thickBot="1" x14ac:dyDescent="0.3">
      <c r="B234" s="131" t="s">
        <v>225</v>
      </c>
      <c r="C234" s="146" t="s">
        <v>1541</v>
      </c>
      <c r="D234" s="123"/>
      <c r="E234" s="123"/>
      <c r="F234" s="123"/>
      <c r="G234" s="123"/>
      <c r="H234" s="123"/>
      <c r="I234" s="123"/>
      <c r="J234" s="123"/>
      <c r="K234" s="123"/>
      <c r="L234" s="123"/>
      <c r="M234" s="184"/>
      <c r="N234" s="184"/>
      <c r="O234" s="157"/>
      <c r="P234" s="127"/>
      <c r="Q234" s="127"/>
      <c r="S234" s="124"/>
      <c r="Y234" s="124"/>
      <c r="Z234" s="124"/>
      <c r="AF234" s="124"/>
    </row>
    <row r="235" spans="2:32" ht="15" outlineLevel="1" x14ac:dyDescent="0.25">
      <c r="B235" s="147">
        <v>171</v>
      </c>
      <c r="C235" s="148" t="s">
        <v>1542</v>
      </c>
      <c r="D235" s="149" t="s">
        <v>1543</v>
      </c>
      <c r="E235" s="150" t="s">
        <v>341</v>
      </c>
      <c r="F235" s="151">
        <v>3</v>
      </c>
      <c r="G235" s="269">
        <f t="shared" ref="G235:K237" si="61">G109/(1-G$128)</f>
        <v>-4.1626506024096388</v>
      </c>
      <c r="H235" s="270">
        <f t="shared" si="61"/>
        <v>-4.1783132530120479</v>
      </c>
      <c r="I235" s="270">
        <f t="shared" si="61"/>
        <v>-4.1554216867469878</v>
      </c>
      <c r="J235" s="270">
        <f t="shared" si="61"/>
        <v>-4.1349397590361443</v>
      </c>
      <c r="K235" s="271">
        <f t="shared" si="61"/>
        <v>-4.1132530120481929</v>
      </c>
      <c r="L235" s="123"/>
      <c r="M235" s="272" t="s">
        <v>1544</v>
      </c>
      <c r="N235" s="273"/>
      <c r="O235" s="157"/>
      <c r="P235" s="127"/>
      <c r="Q235" s="127"/>
      <c r="S235" s="124"/>
      <c r="Y235" s="124"/>
      <c r="Z235" s="124"/>
      <c r="AF235" s="124"/>
    </row>
    <row r="236" spans="2:32" ht="15" outlineLevel="1" x14ac:dyDescent="0.25">
      <c r="B236" s="159">
        <f>B235+1</f>
        <v>172</v>
      </c>
      <c r="C236" s="160" t="s">
        <v>1545</v>
      </c>
      <c r="D236" s="161" t="s">
        <v>1546</v>
      </c>
      <c r="E236" s="162" t="s">
        <v>341</v>
      </c>
      <c r="F236" s="163">
        <v>3</v>
      </c>
      <c r="G236" s="193">
        <f t="shared" si="61"/>
        <v>-0.60843373493975905</v>
      </c>
      <c r="H236" s="194">
        <f t="shared" si="61"/>
        <v>-0.60120481927710845</v>
      </c>
      <c r="I236" s="194">
        <f t="shared" si="61"/>
        <v>-0.59036144578313254</v>
      </c>
      <c r="J236" s="194">
        <f t="shared" si="61"/>
        <v>-0.57590361445783134</v>
      </c>
      <c r="K236" s="195">
        <f t="shared" si="61"/>
        <v>-0.58192771084337347</v>
      </c>
      <c r="L236" s="123"/>
      <c r="M236" s="167"/>
      <c r="N236" s="233"/>
      <c r="O236" s="157"/>
      <c r="P236" s="127"/>
      <c r="Q236" s="127"/>
      <c r="S236" s="124"/>
      <c r="Y236" s="124"/>
      <c r="Z236" s="124"/>
      <c r="AF236" s="124"/>
    </row>
    <row r="237" spans="2:32" ht="15.75" outlineLevel="1" thickBot="1" x14ac:dyDescent="0.3">
      <c r="B237" s="214">
        <f>B236+1</f>
        <v>173</v>
      </c>
      <c r="C237" s="215" t="s">
        <v>1547</v>
      </c>
      <c r="D237" s="216" t="s">
        <v>1548</v>
      </c>
      <c r="E237" s="217" t="s">
        <v>341</v>
      </c>
      <c r="F237" s="218">
        <v>3</v>
      </c>
      <c r="G237" s="219">
        <f t="shared" si="61"/>
        <v>-0.18674698795180725</v>
      </c>
      <c r="H237" s="220">
        <f t="shared" si="61"/>
        <v>-0.18795180722891566</v>
      </c>
      <c r="I237" s="220">
        <f t="shared" si="61"/>
        <v>-0.18915662650602411</v>
      </c>
      <c r="J237" s="220">
        <f t="shared" si="61"/>
        <v>-0.18915662650602411</v>
      </c>
      <c r="K237" s="221">
        <f t="shared" si="61"/>
        <v>-0.19036144578313255</v>
      </c>
      <c r="L237" s="123"/>
      <c r="M237" s="182"/>
      <c r="N237" s="222"/>
      <c r="O237" s="157"/>
      <c r="P237" s="127"/>
      <c r="Q237" s="127"/>
      <c r="S237" s="124"/>
      <c r="Y237" s="124"/>
      <c r="Z237" s="124"/>
      <c r="AF237" s="124"/>
    </row>
    <row r="238" spans="2:32" ht="15.75" outlineLevel="1" thickBot="1" x14ac:dyDescent="0.3">
      <c r="B238" s="123"/>
      <c r="C238" s="123"/>
      <c r="D238" s="123"/>
      <c r="E238" s="123"/>
      <c r="F238" s="123"/>
      <c r="G238" s="123"/>
      <c r="H238" s="123"/>
      <c r="I238" s="123"/>
      <c r="J238" s="123"/>
      <c r="K238" s="123"/>
      <c r="L238" s="123"/>
      <c r="M238" s="184"/>
      <c r="N238" s="184"/>
      <c r="O238" s="157"/>
      <c r="P238" s="127"/>
      <c r="Q238" s="127"/>
      <c r="S238" s="124"/>
      <c r="Y238" s="124"/>
      <c r="Z238" s="124"/>
      <c r="AF238" s="124"/>
    </row>
    <row r="239" spans="2:32" ht="15.75" outlineLevel="1" thickBot="1" x14ac:dyDescent="0.3">
      <c r="B239" s="131" t="s">
        <v>456</v>
      </c>
      <c r="C239" s="146" t="s">
        <v>1549</v>
      </c>
      <c r="D239" s="123"/>
      <c r="E239" s="123"/>
      <c r="F239" s="123"/>
      <c r="G239" s="123"/>
      <c r="H239" s="123"/>
      <c r="I239" s="123"/>
      <c r="J239" s="123"/>
      <c r="K239" s="123"/>
      <c r="L239" s="123"/>
      <c r="M239" s="184"/>
      <c r="N239" s="184"/>
      <c r="O239" s="157"/>
      <c r="P239" s="127"/>
      <c r="Q239" s="127"/>
      <c r="S239" s="124"/>
      <c r="Y239" s="124"/>
      <c r="Z239" s="124"/>
      <c r="AF239" s="124"/>
    </row>
    <row r="240" spans="2:32" ht="15" outlineLevel="1" x14ac:dyDescent="0.25">
      <c r="B240" s="147">
        <v>177</v>
      </c>
      <c r="C240" s="148" t="s">
        <v>1550</v>
      </c>
      <c r="D240" s="149" t="s">
        <v>1551</v>
      </c>
      <c r="E240" s="150" t="s">
        <v>341</v>
      </c>
      <c r="F240" s="151">
        <v>3</v>
      </c>
      <c r="G240" s="269">
        <f t="shared" ref="G240:K244" si="62">G114/(1-G$128)</f>
        <v>0.28433734939759037</v>
      </c>
      <c r="H240" s="270">
        <f t="shared" si="62"/>
        <v>0.14698795180722893</v>
      </c>
      <c r="I240" s="270">
        <f t="shared" si="62"/>
        <v>2.7710843373493978E-2</v>
      </c>
      <c r="J240" s="270">
        <f t="shared" si="62"/>
        <v>-5.0602409638554224E-2</v>
      </c>
      <c r="K240" s="271">
        <f t="shared" si="62"/>
        <v>-0.21445783132530122</v>
      </c>
      <c r="L240" s="123"/>
      <c r="M240" s="272" t="s">
        <v>1552</v>
      </c>
      <c r="N240" s="273"/>
      <c r="O240" s="157"/>
      <c r="P240" s="127"/>
      <c r="Q240" s="127"/>
      <c r="S240" s="124"/>
      <c r="Y240" s="124"/>
      <c r="Z240" s="124"/>
      <c r="AF240" s="124"/>
    </row>
    <row r="241" spans="2:32" ht="15" outlineLevel="1" x14ac:dyDescent="0.25">
      <c r="B241" s="159">
        <f>B240+1</f>
        <v>178</v>
      </c>
      <c r="C241" s="160" t="s">
        <v>1553</v>
      </c>
      <c r="D241" s="161" t="s">
        <v>1554</v>
      </c>
      <c r="E241" s="162" t="s">
        <v>341</v>
      </c>
      <c r="F241" s="163">
        <v>3</v>
      </c>
      <c r="G241" s="193">
        <f t="shared" si="62"/>
        <v>1.6518072289156627</v>
      </c>
      <c r="H241" s="194">
        <f t="shared" si="62"/>
        <v>0.91445783132530123</v>
      </c>
      <c r="I241" s="194">
        <f t="shared" si="62"/>
        <v>0.1855421686746988</v>
      </c>
      <c r="J241" s="194">
        <f t="shared" si="62"/>
        <v>-0.363855421686747</v>
      </c>
      <c r="K241" s="195">
        <f t="shared" si="62"/>
        <v>-1.6240963855421688</v>
      </c>
      <c r="L241" s="123"/>
      <c r="M241" s="241"/>
      <c r="N241" s="278"/>
      <c r="O241" s="157"/>
      <c r="P241" s="127"/>
      <c r="Q241" s="127"/>
      <c r="S241" s="124"/>
      <c r="Y241" s="124"/>
      <c r="Z241" s="124"/>
      <c r="AF241" s="124"/>
    </row>
    <row r="242" spans="2:32" ht="15" outlineLevel="1" x14ac:dyDescent="0.25">
      <c r="B242" s="159">
        <f>B241+1</f>
        <v>179</v>
      </c>
      <c r="C242" s="160" t="s">
        <v>1555</v>
      </c>
      <c r="D242" s="161" t="s">
        <v>1556</v>
      </c>
      <c r="E242" s="162" t="s">
        <v>341</v>
      </c>
      <c r="F242" s="163">
        <v>3</v>
      </c>
      <c r="G242" s="193">
        <f t="shared" si="62"/>
        <v>1.7457831325301207</v>
      </c>
      <c r="H242" s="194">
        <f t="shared" si="62"/>
        <v>0.94216867469879528</v>
      </c>
      <c r="I242" s="194">
        <f t="shared" si="62"/>
        <v>0.18915662650602411</v>
      </c>
      <c r="J242" s="194">
        <f t="shared" si="62"/>
        <v>-0.37951807228915663</v>
      </c>
      <c r="K242" s="195">
        <f t="shared" si="62"/>
        <v>-1.7530120481927713</v>
      </c>
      <c r="L242" s="123"/>
      <c r="M242" s="167"/>
      <c r="N242" s="233"/>
      <c r="O242" s="157"/>
      <c r="P242" s="127"/>
      <c r="Q242" s="127"/>
      <c r="S242" s="124"/>
      <c r="Y242" s="124"/>
      <c r="Z242" s="124"/>
      <c r="AF242" s="124"/>
    </row>
    <row r="243" spans="2:32" ht="15" outlineLevel="1" x14ac:dyDescent="0.25">
      <c r="B243" s="159">
        <f>B242+1</f>
        <v>180</v>
      </c>
      <c r="C243" s="160" t="s">
        <v>1557</v>
      </c>
      <c r="D243" s="161" t="s">
        <v>1558</v>
      </c>
      <c r="E243" s="162" t="s">
        <v>341</v>
      </c>
      <c r="F243" s="163">
        <v>3</v>
      </c>
      <c r="G243" s="193">
        <f t="shared" si="62"/>
        <v>0.13012048192771083</v>
      </c>
      <c r="H243" s="194">
        <f t="shared" si="62"/>
        <v>6.8674698795180733E-2</v>
      </c>
      <c r="I243" s="194">
        <f t="shared" si="62"/>
        <v>1.3253012048192771E-2</v>
      </c>
      <c r="J243" s="194">
        <f t="shared" si="62"/>
        <v>-2.5301204819277112E-2</v>
      </c>
      <c r="K243" s="195">
        <f t="shared" si="62"/>
        <v>-0.11204819277108434</v>
      </c>
      <c r="L243" s="123"/>
      <c r="M243" s="241"/>
      <c r="N243" s="278"/>
      <c r="O243" s="157"/>
      <c r="P243" s="127"/>
      <c r="Q243" s="127"/>
      <c r="S243" s="124"/>
      <c r="Y243" s="124"/>
      <c r="Z243" s="124"/>
      <c r="AF243" s="124"/>
    </row>
    <row r="244" spans="2:32" ht="15.75" outlineLevel="1" thickBot="1" x14ac:dyDescent="0.3">
      <c r="B244" s="214">
        <f>B243+1</f>
        <v>181</v>
      </c>
      <c r="C244" s="215" t="s">
        <v>1559</v>
      </c>
      <c r="D244" s="216" t="s">
        <v>1560</v>
      </c>
      <c r="E244" s="217" t="s">
        <v>341</v>
      </c>
      <c r="F244" s="218">
        <v>3</v>
      </c>
      <c r="G244" s="219">
        <f t="shared" si="62"/>
        <v>0</v>
      </c>
      <c r="H244" s="220">
        <f t="shared" si="62"/>
        <v>0</v>
      </c>
      <c r="I244" s="220">
        <f t="shared" si="62"/>
        <v>0</v>
      </c>
      <c r="J244" s="220">
        <f t="shared" si="62"/>
        <v>0</v>
      </c>
      <c r="K244" s="221">
        <f t="shared" si="62"/>
        <v>0</v>
      </c>
      <c r="L244" s="123"/>
      <c r="M244" s="182"/>
      <c r="N244" s="222"/>
      <c r="O244" s="157"/>
      <c r="P244" s="127"/>
      <c r="Q244" s="127"/>
      <c r="S244" s="124"/>
      <c r="Y244" s="124"/>
      <c r="Z244" s="124"/>
      <c r="AF244" s="124"/>
    </row>
    <row r="245" spans="2:32" ht="15.75" outlineLevel="1" thickBot="1" x14ac:dyDescent="0.3">
      <c r="B245" s="123"/>
      <c r="C245" s="123"/>
      <c r="D245" s="123"/>
      <c r="E245" s="123"/>
      <c r="F245" s="123"/>
      <c r="G245" s="123"/>
      <c r="H245" s="123"/>
      <c r="I245" s="123"/>
      <c r="J245" s="123"/>
      <c r="K245" s="123"/>
      <c r="L245" s="123"/>
      <c r="M245" s="184"/>
      <c r="N245" s="184"/>
      <c r="O245" s="157"/>
      <c r="P245" s="127"/>
      <c r="Q245" s="127"/>
      <c r="S245" s="124"/>
      <c r="Y245" s="124"/>
      <c r="Z245" s="124"/>
      <c r="AF245" s="124"/>
    </row>
    <row r="246" spans="2:32" ht="15.75" outlineLevel="1" thickBot="1" x14ac:dyDescent="0.3">
      <c r="B246" s="131" t="s">
        <v>459</v>
      </c>
      <c r="C246" s="146" t="s">
        <v>1561</v>
      </c>
      <c r="D246" s="123"/>
      <c r="E246" s="123"/>
      <c r="F246" s="123"/>
      <c r="G246" s="123"/>
      <c r="H246" s="123"/>
      <c r="I246" s="123"/>
      <c r="J246" s="123"/>
      <c r="K246" s="123"/>
      <c r="L246" s="123"/>
      <c r="M246" s="184"/>
      <c r="N246" s="184"/>
      <c r="O246" s="157"/>
      <c r="P246" s="127"/>
      <c r="Q246" s="127"/>
      <c r="S246" s="124"/>
      <c r="Y246" s="124"/>
      <c r="Z246" s="124"/>
      <c r="AF246" s="124"/>
    </row>
    <row r="247" spans="2:32" ht="15" outlineLevel="1" x14ac:dyDescent="0.25">
      <c r="B247" s="147">
        <v>182</v>
      </c>
      <c r="C247" s="148" t="s">
        <v>1562</v>
      </c>
      <c r="D247" s="149" t="s">
        <v>1563</v>
      </c>
      <c r="E247" s="150" t="s">
        <v>341</v>
      </c>
      <c r="F247" s="151">
        <v>3</v>
      </c>
      <c r="G247" s="269">
        <f t="shared" ref="G247:K251" si="63">G121/(1-G$128)</f>
        <v>-0.28795180722891567</v>
      </c>
      <c r="H247" s="270">
        <f t="shared" si="63"/>
        <v>-0.12891566265060242</v>
      </c>
      <c r="I247" s="270">
        <f t="shared" si="63"/>
        <v>2.6506024096385541E-2</v>
      </c>
      <c r="J247" s="270">
        <f t="shared" si="63"/>
        <v>0.20481927710843376</v>
      </c>
      <c r="K247" s="271">
        <f t="shared" si="63"/>
        <v>0.27710843373493976</v>
      </c>
      <c r="L247" s="123"/>
      <c r="M247" s="272" t="s">
        <v>1564</v>
      </c>
      <c r="N247" s="273"/>
      <c r="O247" s="157"/>
      <c r="P247" s="127"/>
      <c r="Q247" s="127"/>
      <c r="S247" s="124"/>
      <c r="Y247" s="124"/>
      <c r="Z247" s="124"/>
      <c r="AF247" s="124"/>
    </row>
    <row r="248" spans="2:32" ht="15" outlineLevel="1" x14ac:dyDescent="0.25">
      <c r="B248" s="159">
        <f>B247+1</f>
        <v>183</v>
      </c>
      <c r="C248" s="160" t="s">
        <v>1565</v>
      </c>
      <c r="D248" s="161" t="s">
        <v>1566</v>
      </c>
      <c r="E248" s="162" t="s">
        <v>341</v>
      </c>
      <c r="F248" s="163">
        <v>3</v>
      </c>
      <c r="G248" s="193">
        <f t="shared" si="63"/>
        <v>-1.6686746987951808</v>
      </c>
      <c r="H248" s="194">
        <f t="shared" si="63"/>
        <v>-0.80843373493975912</v>
      </c>
      <c r="I248" s="194">
        <f t="shared" si="63"/>
        <v>0.17951807228915662</v>
      </c>
      <c r="J248" s="194">
        <f t="shared" si="63"/>
        <v>1.4674698795180723</v>
      </c>
      <c r="K248" s="195">
        <f t="shared" si="63"/>
        <v>2.1024096385542173</v>
      </c>
      <c r="L248" s="123"/>
      <c r="M248" s="241"/>
      <c r="N248" s="278"/>
      <c r="O248" s="157"/>
      <c r="P248" s="127"/>
      <c r="Q248" s="127"/>
      <c r="S248" s="124"/>
      <c r="Y248" s="124"/>
      <c r="Z248" s="124"/>
      <c r="AF248" s="124"/>
    </row>
    <row r="249" spans="2:32" ht="15" outlineLevel="1" x14ac:dyDescent="0.25">
      <c r="B249" s="159">
        <f>B248+1</f>
        <v>184</v>
      </c>
      <c r="C249" s="160" t="s">
        <v>1567</v>
      </c>
      <c r="D249" s="161" t="s">
        <v>1568</v>
      </c>
      <c r="E249" s="162" t="s">
        <v>341</v>
      </c>
      <c r="F249" s="163">
        <v>3</v>
      </c>
      <c r="G249" s="193">
        <f t="shared" si="63"/>
        <v>-1.7626506024096387</v>
      </c>
      <c r="H249" s="194">
        <f t="shared" si="63"/>
        <v>-0.83373493975903612</v>
      </c>
      <c r="I249" s="194">
        <f t="shared" si="63"/>
        <v>0.18313253012048195</v>
      </c>
      <c r="J249" s="194">
        <f t="shared" si="63"/>
        <v>1.5313253012048191</v>
      </c>
      <c r="K249" s="195">
        <f t="shared" si="63"/>
        <v>2.269879518072289</v>
      </c>
      <c r="L249" s="123"/>
      <c r="M249" s="167"/>
      <c r="N249" s="233"/>
      <c r="O249" s="157"/>
      <c r="P249" s="127"/>
      <c r="Q249" s="127"/>
      <c r="S249" s="124"/>
      <c r="Y249" s="124"/>
      <c r="Z249" s="124"/>
      <c r="AF249" s="124"/>
    </row>
    <row r="250" spans="2:32" ht="15" outlineLevel="1" x14ac:dyDescent="0.25">
      <c r="B250" s="159">
        <f>B249+1</f>
        <v>185</v>
      </c>
      <c r="C250" s="160" t="s">
        <v>1569</v>
      </c>
      <c r="D250" s="161" t="s">
        <v>1570</v>
      </c>
      <c r="E250" s="162" t="s">
        <v>341</v>
      </c>
      <c r="F250" s="163">
        <v>3</v>
      </c>
      <c r="G250" s="193">
        <f t="shared" si="63"/>
        <v>-0.13132530120481928</v>
      </c>
      <c r="H250" s="194">
        <f t="shared" si="63"/>
        <v>-6.0240963855421693E-2</v>
      </c>
      <c r="I250" s="194">
        <f t="shared" si="63"/>
        <v>1.3253012048192771E-2</v>
      </c>
      <c r="J250" s="194">
        <f t="shared" si="63"/>
        <v>0.10240963855421688</v>
      </c>
      <c r="K250" s="195">
        <f t="shared" si="63"/>
        <v>0.14457831325301204</v>
      </c>
      <c r="L250" s="123"/>
      <c r="M250" s="241"/>
      <c r="N250" s="278"/>
      <c r="O250" s="157"/>
      <c r="P250" s="127"/>
      <c r="Q250" s="127"/>
      <c r="S250" s="124"/>
      <c r="Y250" s="124"/>
      <c r="Z250" s="124"/>
      <c r="AF250" s="124"/>
    </row>
    <row r="251" spans="2:32" ht="15.75" outlineLevel="1" thickBot="1" x14ac:dyDescent="0.3">
      <c r="B251" s="214">
        <f>B250+1</f>
        <v>186</v>
      </c>
      <c r="C251" s="215" t="s">
        <v>1571</v>
      </c>
      <c r="D251" s="216" t="s">
        <v>1572</v>
      </c>
      <c r="E251" s="217" t="s">
        <v>341</v>
      </c>
      <c r="F251" s="218">
        <v>3</v>
      </c>
      <c r="G251" s="219">
        <f t="shared" si="63"/>
        <v>0</v>
      </c>
      <c r="H251" s="220">
        <f t="shared" si="63"/>
        <v>0</v>
      </c>
      <c r="I251" s="220">
        <f t="shared" si="63"/>
        <v>0</v>
      </c>
      <c r="J251" s="220">
        <f t="shared" si="63"/>
        <v>0</v>
      </c>
      <c r="K251" s="221">
        <f t="shared" si="63"/>
        <v>0</v>
      </c>
      <c r="L251" s="123"/>
      <c r="M251" s="182"/>
      <c r="N251" s="222"/>
      <c r="O251" s="157"/>
      <c r="P251" s="127"/>
      <c r="Q251" s="127"/>
      <c r="S251" s="124"/>
      <c r="Y251" s="124"/>
      <c r="Z251" s="124"/>
      <c r="AF251" s="124"/>
    </row>
    <row r="252" spans="2:32" ht="15" x14ac:dyDescent="0.25">
      <c r="B252" s="123"/>
      <c r="C252" s="123"/>
      <c r="D252" s="123"/>
      <c r="E252" s="123"/>
      <c r="F252" s="123"/>
      <c r="G252" s="123"/>
      <c r="H252" s="123"/>
      <c r="I252" s="123"/>
      <c r="J252" s="123"/>
      <c r="K252" s="123"/>
      <c r="L252" s="123"/>
      <c r="M252" s="184"/>
      <c r="N252" s="184"/>
      <c r="O252" s="157"/>
      <c r="P252" s="127"/>
      <c r="Q252" s="127"/>
    </row>
    <row r="253" spans="2:32" ht="15" x14ac:dyDescent="0.25">
      <c r="B253" s="279" t="s">
        <v>1573</v>
      </c>
      <c r="C253" s="280"/>
      <c r="D253" s="280"/>
      <c r="E253" s="280"/>
      <c r="F253" s="280"/>
      <c r="G253" s="280"/>
      <c r="H253" s="280"/>
      <c r="I253" s="281"/>
      <c r="J253" s="281"/>
      <c r="K253" s="123"/>
      <c r="L253" s="123"/>
      <c r="M253" s="282"/>
      <c r="O253" s="157"/>
      <c r="P253" s="127"/>
      <c r="Q253" s="127"/>
    </row>
    <row r="254" spans="2:32" ht="15" x14ac:dyDescent="0.25">
      <c r="B254" s="283"/>
      <c r="C254" s="284" t="s">
        <v>1051</v>
      </c>
      <c r="D254" s="284"/>
      <c r="E254" s="280"/>
      <c r="F254" s="280"/>
      <c r="G254" s="280"/>
      <c r="H254" s="280"/>
      <c r="I254" s="280"/>
      <c r="J254" s="280"/>
      <c r="K254" s="123"/>
      <c r="L254" s="123"/>
      <c r="M254" s="282"/>
      <c r="O254" s="157"/>
      <c r="P254" s="127"/>
      <c r="Q254" s="127"/>
    </row>
    <row r="255" spans="2:32" ht="15" x14ac:dyDescent="0.25">
      <c r="B255" s="285"/>
      <c r="C255" s="284" t="s">
        <v>1052</v>
      </c>
      <c r="D255" s="284"/>
      <c r="E255" s="280"/>
      <c r="F255" s="280"/>
      <c r="G255" s="280"/>
      <c r="H255" s="280"/>
      <c r="I255" s="280"/>
      <c r="J255" s="280"/>
      <c r="K255" s="123"/>
      <c r="L255" s="123"/>
      <c r="M255" s="282"/>
      <c r="O255" s="157"/>
      <c r="P255" s="127"/>
      <c r="Q255" s="127"/>
    </row>
    <row r="256" spans="2:32" ht="15" x14ac:dyDescent="0.25">
      <c r="B256" s="286"/>
      <c r="C256" s="284" t="s">
        <v>1053</v>
      </c>
      <c r="D256" s="284"/>
      <c r="E256" s="280"/>
      <c r="F256" s="280"/>
      <c r="G256" s="280"/>
      <c r="H256" s="280"/>
      <c r="I256" s="280"/>
      <c r="J256" s="280"/>
      <c r="K256" s="123"/>
      <c r="L256" s="123"/>
      <c r="M256" s="282"/>
      <c r="O256" s="157"/>
      <c r="P256" s="127"/>
      <c r="Q256" s="127"/>
    </row>
    <row r="257" spans="2:17" ht="15" x14ac:dyDescent="0.25">
      <c r="B257" s="287"/>
      <c r="C257" s="284" t="s">
        <v>1054</v>
      </c>
      <c r="D257" s="284"/>
      <c r="E257" s="280"/>
      <c r="F257" s="280"/>
      <c r="G257" s="280"/>
      <c r="H257" s="280"/>
      <c r="I257" s="280"/>
      <c r="J257" s="280"/>
      <c r="K257" s="123"/>
      <c r="L257" s="123"/>
      <c r="M257" s="282"/>
      <c r="O257" s="157"/>
      <c r="P257" s="127"/>
      <c r="Q257" s="127"/>
    </row>
    <row r="258" spans="2:17" ht="15.75" thickBot="1" x14ac:dyDescent="0.3">
      <c r="B258" s="288"/>
      <c r="C258" s="288"/>
      <c r="D258" s="288"/>
      <c r="E258" s="288"/>
      <c r="F258" s="288"/>
      <c r="G258" s="288"/>
      <c r="H258" s="288"/>
      <c r="I258" s="288"/>
      <c r="J258" s="288"/>
      <c r="K258" s="123"/>
      <c r="L258" s="123"/>
      <c r="M258" s="282"/>
      <c r="O258" s="157"/>
      <c r="P258" s="127"/>
      <c r="Q258" s="127"/>
    </row>
    <row r="259" spans="2:17" ht="16.5" thickBot="1" x14ac:dyDescent="0.3">
      <c r="B259" s="1077" t="s">
        <v>1574</v>
      </c>
      <c r="C259" s="1094"/>
      <c r="D259" s="1094"/>
      <c r="E259" s="1094"/>
      <c r="F259" s="1094"/>
      <c r="G259" s="1094"/>
      <c r="H259" s="1094"/>
      <c r="I259" s="1094"/>
      <c r="J259" s="1094"/>
      <c r="K259" s="1095"/>
      <c r="L259" s="123"/>
      <c r="M259" s="282"/>
      <c r="P259" s="127"/>
      <c r="Q259" s="127"/>
    </row>
    <row r="260" spans="2:17" ht="16.5" thickBot="1" x14ac:dyDescent="0.3">
      <c r="B260" s="289"/>
      <c r="C260" s="290"/>
      <c r="D260" s="291"/>
      <c r="E260" s="291"/>
      <c r="F260" s="291"/>
      <c r="G260" s="291"/>
      <c r="H260" s="291"/>
      <c r="I260" s="288"/>
      <c r="J260" s="288"/>
      <c r="K260" s="288"/>
      <c r="L260" s="123"/>
      <c r="M260" s="282"/>
      <c r="P260" s="127"/>
      <c r="Q260" s="127"/>
    </row>
    <row r="261" spans="2:17" ht="170.25" customHeight="1" thickBot="1" x14ac:dyDescent="0.3">
      <c r="B261" s="1096" t="s">
        <v>1575</v>
      </c>
      <c r="C261" s="1097"/>
      <c r="D261" s="1097"/>
      <c r="E261" s="1097"/>
      <c r="F261" s="1097"/>
      <c r="G261" s="1097"/>
      <c r="H261" s="1097"/>
      <c r="I261" s="1097"/>
      <c r="J261" s="1097"/>
      <c r="K261" s="1098"/>
      <c r="L261" s="123"/>
      <c r="M261" s="282"/>
      <c r="P261" s="127"/>
      <c r="Q261" s="127"/>
    </row>
    <row r="262" spans="2:17" ht="15.75" thickBot="1" x14ac:dyDescent="0.25">
      <c r="B262" s="280"/>
      <c r="C262" s="292"/>
      <c r="D262" s="280"/>
      <c r="E262" s="280"/>
      <c r="F262" s="280"/>
      <c r="G262" s="293"/>
      <c r="H262" s="293"/>
      <c r="I262" s="288"/>
      <c r="J262" s="288"/>
      <c r="K262" s="288"/>
      <c r="L262" s="123"/>
      <c r="M262" s="282"/>
      <c r="P262" s="127"/>
      <c r="Q262" s="127"/>
    </row>
    <row r="263" spans="2:17" ht="15" x14ac:dyDescent="0.25">
      <c r="B263" s="115" t="s">
        <v>1576</v>
      </c>
      <c r="C263" s="1099" t="s">
        <v>1064</v>
      </c>
      <c r="D263" s="1100"/>
      <c r="E263" s="1100"/>
      <c r="F263" s="1100"/>
      <c r="G263" s="1100"/>
      <c r="H263" s="1100"/>
      <c r="I263" s="1100"/>
      <c r="J263" s="1100"/>
      <c r="K263" s="1101"/>
      <c r="L263" s="123"/>
      <c r="M263" s="282"/>
      <c r="P263" s="127"/>
      <c r="Q263" s="127"/>
    </row>
    <row r="264" spans="2:17" ht="15" x14ac:dyDescent="0.25">
      <c r="B264" s="294" t="s">
        <v>1577</v>
      </c>
      <c r="C264" s="295"/>
      <c r="D264" s="296"/>
      <c r="E264" s="296"/>
      <c r="F264" s="296"/>
      <c r="G264" s="296"/>
      <c r="H264" s="296"/>
      <c r="I264" s="296"/>
      <c r="J264" s="296"/>
      <c r="K264" s="297"/>
      <c r="L264" s="123"/>
      <c r="M264" s="282"/>
      <c r="P264" s="127"/>
      <c r="Q264" s="127"/>
    </row>
    <row r="265" spans="2:17" ht="30" customHeight="1" x14ac:dyDescent="0.25">
      <c r="B265" s="116" t="s">
        <v>1578</v>
      </c>
      <c r="C265" s="1089" t="s">
        <v>1579</v>
      </c>
      <c r="D265" s="1102"/>
      <c r="E265" s="1102"/>
      <c r="F265" s="1102"/>
      <c r="G265" s="1102"/>
      <c r="H265" s="1102"/>
      <c r="I265" s="1102"/>
      <c r="J265" s="1102"/>
      <c r="K265" s="1103"/>
      <c r="L265" s="123"/>
      <c r="M265" s="282"/>
      <c r="P265" s="127"/>
      <c r="Q265" s="127"/>
    </row>
    <row r="266" spans="2:17" ht="30" customHeight="1" x14ac:dyDescent="0.25">
      <c r="B266" s="116" t="s">
        <v>1580</v>
      </c>
      <c r="C266" s="1089" t="s">
        <v>1581</v>
      </c>
      <c r="D266" s="1092"/>
      <c r="E266" s="1092"/>
      <c r="F266" s="1092"/>
      <c r="G266" s="1092"/>
      <c r="H266" s="1092"/>
      <c r="I266" s="1092"/>
      <c r="J266" s="1092"/>
      <c r="K266" s="1093"/>
      <c r="L266" s="123"/>
      <c r="M266" s="282"/>
      <c r="P266" s="127"/>
      <c r="Q266" s="127"/>
    </row>
    <row r="267" spans="2:17" ht="30" customHeight="1" x14ac:dyDescent="0.25">
      <c r="B267" s="116" t="s">
        <v>1582</v>
      </c>
      <c r="C267" s="1089" t="s">
        <v>1583</v>
      </c>
      <c r="D267" s="1092"/>
      <c r="E267" s="1092"/>
      <c r="F267" s="1092"/>
      <c r="G267" s="1092"/>
      <c r="H267" s="1092"/>
      <c r="I267" s="1092"/>
      <c r="J267" s="1092"/>
      <c r="K267" s="1093"/>
      <c r="L267" s="123"/>
      <c r="M267" s="282"/>
      <c r="P267" s="127"/>
      <c r="Q267" s="127"/>
    </row>
    <row r="268" spans="2:17" ht="30" customHeight="1" x14ac:dyDescent="0.25">
      <c r="B268" s="116" t="s">
        <v>1584</v>
      </c>
      <c r="C268" s="1089" t="s">
        <v>1585</v>
      </c>
      <c r="D268" s="1090"/>
      <c r="E268" s="1090"/>
      <c r="F268" s="1090"/>
      <c r="G268" s="1090"/>
      <c r="H268" s="1090"/>
      <c r="I268" s="1090"/>
      <c r="J268" s="1090"/>
      <c r="K268" s="1091"/>
      <c r="L268" s="123"/>
      <c r="M268" s="282"/>
      <c r="P268" s="127"/>
      <c r="Q268" s="127"/>
    </row>
    <row r="269" spans="2:17" ht="30" customHeight="1" x14ac:dyDescent="0.25">
      <c r="B269" s="116" t="s">
        <v>1586</v>
      </c>
      <c r="C269" s="1089" t="s">
        <v>1587</v>
      </c>
      <c r="D269" s="1092"/>
      <c r="E269" s="1092"/>
      <c r="F269" s="1092"/>
      <c r="G269" s="1092"/>
      <c r="H269" s="1092"/>
      <c r="I269" s="1092"/>
      <c r="J269" s="1092"/>
      <c r="K269" s="1093"/>
      <c r="L269" s="123"/>
      <c r="M269" s="282"/>
      <c r="P269" s="127"/>
      <c r="Q269" s="127"/>
    </row>
    <row r="270" spans="2:17" ht="30" customHeight="1" x14ac:dyDescent="0.25">
      <c r="B270" s="116" t="s">
        <v>1588</v>
      </c>
      <c r="C270" s="1089" t="s">
        <v>1589</v>
      </c>
      <c r="D270" s="1092"/>
      <c r="E270" s="1092"/>
      <c r="F270" s="1092"/>
      <c r="G270" s="1092"/>
      <c r="H270" s="1092"/>
      <c r="I270" s="1092"/>
      <c r="J270" s="1092"/>
      <c r="K270" s="1093"/>
      <c r="L270" s="123"/>
      <c r="M270" s="282"/>
      <c r="P270" s="127"/>
      <c r="Q270" s="127"/>
    </row>
    <row r="271" spans="2:17" ht="30" customHeight="1" x14ac:dyDescent="0.25">
      <c r="B271" s="116" t="s">
        <v>1590</v>
      </c>
      <c r="C271" s="1089" t="s">
        <v>1591</v>
      </c>
      <c r="D271" s="1092"/>
      <c r="E271" s="1092"/>
      <c r="F271" s="1092"/>
      <c r="G271" s="1092"/>
      <c r="H271" s="1092"/>
      <c r="I271" s="1092"/>
      <c r="J271" s="1092"/>
      <c r="K271" s="1093"/>
      <c r="L271" s="123"/>
      <c r="M271" s="282"/>
      <c r="P271" s="127"/>
      <c r="Q271" s="127"/>
    </row>
    <row r="272" spans="2:17" ht="30" customHeight="1" x14ac:dyDescent="0.25">
      <c r="B272" s="116" t="s">
        <v>1592</v>
      </c>
      <c r="C272" s="1089" t="s">
        <v>1593</v>
      </c>
      <c r="D272" s="1090"/>
      <c r="E272" s="1090"/>
      <c r="F272" s="1090"/>
      <c r="G272" s="1090"/>
      <c r="H272" s="1090"/>
      <c r="I272" s="1090"/>
      <c r="J272" s="1090"/>
      <c r="K272" s="1091"/>
      <c r="L272" s="123"/>
      <c r="M272" s="282"/>
      <c r="P272" s="127"/>
      <c r="Q272" s="127"/>
    </row>
    <row r="273" spans="2:17" ht="30" customHeight="1" x14ac:dyDescent="0.25">
      <c r="B273" s="116" t="s">
        <v>1594</v>
      </c>
      <c r="C273" s="1089" t="s">
        <v>1595</v>
      </c>
      <c r="D273" s="1090"/>
      <c r="E273" s="1090"/>
      <c r="F273" s="1090"/>
      <c r="G273" s="1090"/>
      <c r="H273" s="1090"/>
      <c r="I273" s="1090"/>
      <c r="J273" s="1090"/>
      <c r="K273" s="1091"/>
      <c r="L273" s="123"/>
      <c r="M273" s="282"/>
      <c r="P273" s="127"/>
      <c r="Q273" s="127"/>
    </row>
    <row r="274" spans="2:17" ht="30" customHeight="1" x14ac:dyDescent="0.25">
      <c r="B274" s="116" t="s">
        <v>1596</v>
      </c>
      <c r="C274" s="1089" t="s">
        <v>1597</v>
      </c>
      <c r="D274" s="1090"/>
      <c r="E274" s="1090"/>
      <c r="F274" s="1090"/>
      <c r="G274" s="1090"/>
      <c r="H274" s="1090"/>
      <c r="I274" s="1090"/>
      <c r="J274" s="1090"/>
      <c r="K274" s="1091"/>
      <c r="L274" s="123"/>
      <c r="M274" s="282"/>
      <c r="P274" s="127"/>
      <c r="Q274" s="127"/>
    </row>
    <row r="275" spans="2:17" ht="30" customHeight="1" x14ac:dyDescent="0.25">
      <c r="B275" s="116" t="s">
        <v>1598</v>
      </c>
      <c r="C275" s="1089" t="s">
        <v>1599</v>
      </c>
      <c r="D275" s="1090"/>
      <c r="E275" s="1090"/>
      <c r="F275" s="1090"/>
      <c r="G275" s="1090"/>
      <c r="H275" s="1090"/>
      <c r="I275" s="1090"/>
      <c r="J275" s="1090"/>
      <c r="K275" s="1091"/>
      <c r="L275" s="123"/>
      <c r="M275" s="282"/>
      <c r="P275" s="127"/>
      <c r="Q275" s="127"/>
    </row>
    <row r="276" spans="2:17" ht="15" customHeight="1" x14ac:dyDescent="0.25">
      <c r="B276" s="298" t="s">
        <v>1600</v>
      </c>
      <c r="C276" s="299"/>
      <c r="D276" s="300"/>
      <c r="E276" s="300"/>
      <c r="F276" s="300"/>
      <c r="G276" s="300"/>
      <c r="H276" s="300"/>
      <c r="I276" s="300"/>
      <c r="J276" s="300"/>
      <c r="K276" s="301"/>
      <c r="L276" s="123"/>
      <c r="M276" s="282"/>
      <c r="P276" s="127"/>
      <c r="Q276" s="127"/>
    </row>
    <row r="277" spans="2:17" ht="45" customHeight="1" x14ac:dyDescent="0.25">
      <c r="B277" s="116" t="s">
        <v>1601</v>
      </c>
      <c r="C277" s="1089" t="s">
        <v>1602</v>
      </c>
      <c r="D277" s="1090"/>
      <c r="E277" s="1090"/>
      <c r="F277" s="1090"/>
      <c r="G277" s="1090"/>
      <c r="H277" s="1090"/>
      <c r="I277" s="1090"/>
      <c r="J277" s="1090"/>
      <c r="K277" s="1091"/>
      <c r="L277" s="123"/>
      <c r="M277" s="282"/>
      <c r="P277" s="127"/>
      <c r="Q277" s="127"/>
    </row>
    <row r="278" spans="2:17" ht="30" customHeight="1" x14ac:dyDescent="0.25">
      <c r="B278" s="116" t="s">
        <v>1603</v>
      </c>
      <c r="C278" s="1089" t="s">
        <v>1604</v>
      </c>
      <c r="D278" s="1092"/>
      <c r="E278" s="1092"/>
      <c r="F278" s="1092"/>
      <c r="G278" s="1092"/>
      <c r="H278" s="1092"/>
      <c r="I278" s="1092"/>
      <c r="J278" s="1092"/>
      <c r="K278" s="1093"/>
      <c r="L278" s="123"/>
      <c r="M278" s="282"/>
      <c r="P278" s="127"/>
      <c r="Q278" s="127"/>
    </row>
    <row r="279" spans="2:17" ht="60" customHeight="1" x14ac:dyDescent="0.25">
      <c r="B279" s="116" t="s">
        <v>1605</v>
      </c>
      <c r="C279" s="1089" t="s">
        <v>1606</v>
      </c>
      <c r="D279" s="1090"/>
      <c r="E279" s="1090"/>
      <c r="F279" s="1090"/>
      <c r="G279" s="1090"/>
      <c r="H279" s="1090"/>
      <c r="I279" s="1090"/>
      <c r="J279" s="1090"/>
      <c r="K279" s="1091"/>
      <c r="L279" s="123"/>
      <c r="M279" s="282"/>
      <c r="P279" s="127"/>
      <c r="Q279" s="127"/>
    </row>
    <row r="280" spans="2:17" ht="15" customHeight="1" x14ac:dyDescent="0.25">
      <c r="B280" s="116" t="s">
        <v>1607</v>
      </c>
      <c r="C280" s="1089" t="s">
        <v>1608</v>
      </c>
      <c r="D280" s="1090"/>
      <c r="E280" s="1090"/>
      <c r="F280" s="1090"/>
      <c r="G280" s="1090"/>
      <c r="H280" s="1090"/>
      <c r="I280" s="1090"/>
      <c r="J280" s="1090"/>
      <c r="K280" s="1091"/>
      <c r="L280" s="123"/>
      <c r="M280" s="282"/>
      <c r="P280" s="127"/>
      <c r="Q280" s="127"/>
    </row>
    <row r="281" spans="2:17" ht="45" customHeight="1" x14ac:dyDescent="0.25">
      <c r="B281" s="116" t="s">
        <v>1609</v>
      </c>
      <c r="C281" s="1089" t="s">
        <v>1610</v>
      </c>
      <c r="D281" s="1090"/>
      <c r="E281" s="1090"/>
      <c r="F281" s="1090"/>
      <c r="G281" s="1090"/>
      <c r="H281" s="1090"/>
      <c r="I281" s="1090"/>
      <c r="J281" s="1090"/>
      <c r="K281" s="1091"/>
      <c r="L281" s="123"/>
      <c r="M281" s="282"/>
      <c r="P281" s="127"/>
      <c r="Q281" s="127"/>
    </row>
    <row r="282" spans="2:17" ht="30" customHeight="1" x14ac:dyDescent="0.25">
      <c r="B282" s="116" t="s">
        <v>1611</v>
      </c>
      <c r="C282" s="1089" t="s">
        <v>1612</v>
      </c>
      <c r="D282" s="1092"/>
      <c r="E282" s="1092"/>
      <c r="F282" s="1092"/>
      <c r="G282" s="1092"/>
      <c r="H282" s="1092"/>
      <c r="I282" s="1092"/>
      <c r="J282" s="1092"/>
      <c r="K282" s="1093"/>
      <c r="L282" s="123"/>
      <c r="M282" s="282"/>
      <c r="P282" s="127"/>
      <c r="Q282" s="127"/>
    </row>
    <row r="283" spans="2:17" ht="60" customHeight="1" x14ac:dyDescent="0.25">
      <c r="B283" s="116" t="s">
        <v>1613</v>
      </c>
      <c r="C283" s="1089" t="s">
        <v>1614</v>
      </c>
      <c r="D283" s="1090"/>
      <c r="E283" s="1090"/>
      <c r="F283" s="1090"/>
      <c r="G283" s="1090"/>
      <c r="H283" s="1090"/>
      <c r="I283" s="1090"/>
      <c r="J283" s="1090"/>
      <c r="K283" s="1091"/>
      <c r="L283" s="123"/>
      <c r="M283" s="282"/>
      <c r="P283" s="127"/>
      <c r="Q283" s="127"/>
    </row>
    <row r="284" spans="2:17" ht="15" customHeight="1" x14ac:dyDescent="0.25">
      <c r="B284" s="116" t="s">
        <v>1615</v>
      </c>
      <c r="C284" s="1089" t="s">
        <v>1616</v>
      </c>
      <c r="D284" s="1090"/>
      <c r="E284" s="1090"/>
      <c r="F284" s="1090"/>
      <c r="G284" s="1090"/>
      <c r="H284" s="1090"/>
      <c r="I284" s="1090"/>
      <c r="J284" s="1090"/>
      <c r="K284" s="1091"/>
      <c r="L284" s="123"/>
      <c r="M284" s="282"/>
      <c r="P284" s="127"/>
      <c r="Q284" s="127"/>
    </row>
    <row r="285" spans="2:17" ht="45" customHeight="1" x14ac:dyDescent="0.25">
      <c r="B285" s="116" t="s">
        <v>1617</v>
      </c>
      <c r="C285" s="1089" t="s">
        <v>1618</v>
      </c>
      <c r="D285" s="1090"/>
      <c r="E285" s="1090"/>
      <c r="F285" s="1090"/>
      <c r="G285" s="1090"/>
      <c r="H285" s="1090"/>
      <c r="I285" s="1090"/>
      <c r="J285" s="1090"/>
      <c r="K285" s="1091"/>
      <c r="L285" s="123"/>
      <c r="M285" s="302"/>
      <c r="P285" s="127"/>
      <c r="Q285" s="127"/>
    </row>
    <row r="286" spans="2:17" ht="60" customHeight="1" x14ac:dyDescent="0.25">
      <c r="B286" s="116" t="s">
        <v>1619</v>
      </c>
      <c r="C286" s="1089" t="s">
        <v>1620</v>
      </c>
      <c r="D286" s="1090"/>
      <c r="E286" s="1090"/>
      <c r="F286" s="1090"/>
      <c r="G286" s="1090"/>
      <c r="H286" s="1090"/>
      <c r="I286" s="1090"/>
      <c r="J286" s="1090"/>
      <c r="K286" s="1091"/>
      <c r="L286" s="123"/>
      <c r="M286" s="282"/>
      <c r="N286" s="302"/>
      <c r="O286" s="302"/>
      <c r="P286" s="127"/>
      <c r="Q286" s="127"/>
    </row>
    <row r="287" spans="2:17" ht="15" customHeight="1" x14ac:dyDescent="0.25">
      <c r="B287" s="116" t="s">
        <v>1621</v>
      </c>
      <c r="C287" s="1089" t="s">
        <v>1622</v>
      </c>
      <c r="D287" s="1090"/>
      <c r="E287" s="1090"/>
      <c r="F287" s="1090"/>
      <c r="G287" s="1090"/>
      <c r="H287" s="1090"/>
      <c r="I287" s="1090"/>
      <c r="J287" s="1090"/>
      <c r="K287" s="1091"/>
      <c r="L287" s="123"/>
      <c r="M287" s="282"/>
      <c r="N287" s="302"/>
      <c r="O287" s="302"/>
      <c r="P287" s="127"/>
      <c r="Q287" s="127"/>
    </row>
    <row r="288" spans="2:17" ht="30" customHeight="1" x14ac:dyDescent="0.25">
      <c r="B288" s="116" t="s">
        <v>1623</v>
      </c>
      <c r="C288" s="1089" t="s">
        <v>1624</v>
      </c>
      <c r="D288" s="1090"/>
      <c r="E288" s="1090"/>
      <c r="F288" s="1090"/>
      <c r="G288" s="1090"/>
      <c r="H288" s="1090"/>
      <c r="I288" s="1090"/>
      <c r="J288" s="1090"/>
      <c r="K288" s="1091"/>
      <c r="L288" s="123"/>
      <c r="M288" s="282"/>
      <c r="P288" s="127"/>
      <c r="Q288" s="127"/>
    </row>
    <row r="289" spans="2:17" ht="45" customHeight="1" x14ac:dyDescent="0.25">
      <c r="B289" s="116" t="s">
        <v>1625</v>
      </c>
      <c r="C289" s="1089" t="s">
        <v>1626</v>
      </c>
      <c r="D289" s="1090"/>
      <c r="E289" s="1090"/>
      <c r="F289" s="1090"/>
      <c r="G289" s="1090"/>
      <c r="H289" s="1090"/>
      <c r="I289" s="1090"/>
      <c r="J289" s="1090"/>
      <c r="K289" s="1091"/>
      <c r="L289" s="123"/>
      <c r="M289" s="282"/>
      <c r="P289" s="127"/>
      <c r="Q289" s="127"/>
    </row>
    <row r="290" spans="2:17" ht="15" customHeight="1" x14ac:dyDescent="0.25">
      <c r="B290" s="116" t="s">
        <v>1627</v>
      </c>
      <c r="C290" s="1089" t="s">
        <v>1628</v>
      </c>
      <c r="D290" s="1090"/>
      <c r="E290" s="1090"/>
      <c r="F290" s="1090"/>
      <c r="G290" s="1090"/>
      <c r="H290" s="1090"/>
      <c r="I290" s="1090"/>
      <c r="J290" s="1090"/>
      <c r="K290" s="1091"/>
      <c r="L290" s="123"/>
      <c r="M290" s="282"/>
      <c r="P290" s="127"/>
      <c r="Q290" s="127"/>
    </row>
    <row r="291" spans="2:17" ht="15" customHeight="1" x14ac:dyDescent="0.25">
      <c r="B291" s="116" t="s">
        <v>1629</v>
      </c>
      <c r="C291" s="1089" t="s">
        <v>1630</v>
      </c>
      <c r="D291" s="1090"/>
      <c r="E291" s="1090"/>
      <c r="F291" s="1090"/>
      <c r="G291" s="1090"/>
      <c r="H291" s="1090"/>
      <c r="I291" s="1090"/>
      <c r="J291" s="1090"/>
      <c r="K291" s="1091"/>
      <c r="L291" s="123"/>
      <c r="M291" s="282"/>
      <c r="P291" s="127"/>
      <c r="Q291" s="127"/>
    </row>
    <row r="292" spans="2:17" ht="15" customHeight="1" x14ac:dyDescent="0.25">
      <c r="B292" s="116" t="s">
        <v>1631</v>
      </c>
      <c r="C292" s="1089" t="s">
        <v>1632</v>
      </c>
      <c r="D292" s="1090"/>
      <c r="E292" s="1090"/>
      <c r="F292" s="1090"/>
      <c r="G292" s="1090"/>
      <c r="H292" s="1090"/>
      <c r="I292" s="1090"/>
      <c r="J292" s="1090"/>
      <c r="K292" s="1091"/>
      <c r="L292" s="123"/>
      <c r="M292" s="282"/>
      <c r="P292" s="127"/>
      <c r="Q292" s="127"/>
    </row>
    <row r="293" spans="2:17" ht="15" customHeight="1" x14ac:dyDescent="0.25">
      <c r="B293" s="116" t="s">
        <v>1633</v>
      </c>
      <c r="C293" s="1089" t="s">
        <v>1634</v>
      </c>
      <c r="D293" s="1090"/>
      <c r="E293" s="1090"/>
      <c r="F293" s="1090"/>
      <c r="G293" s="1090"/>
      <c r="H293" s="1090"/>
      <c r="I293" s="1090"/>
      <c r="J293" s="1090"/>
      <c r="K293" s="1091"/>
      <c r="L293" s="123"/>
      <c r="M293" s="282"/>
      <c r="P293" s="127"/>
      <c r="Q293" s="127"/>
    </row>
    <row r="294" spans="2:17" ht="15" customHeight="1" x14ac:dyDescent="0.25">
      <c r="B294" s="303" t="s">
        <v>1635</v>
      </c>
      <c r="C294" s="304"/>
      <c r="D294" s="305"/>
      <c r="E294" s="305"/>
      <c r="F294" s="305"/>
      <c r="G294" s="305"/>
      <c r="H294" s="305"/>
      <c r="I294" s="305"/>
      <c r="J294" s="305"/>
      <c r="K294" s="306"/>
      <c r="L294" s="123"/>
      <c r="M294" s="282"/>
      <c r="P294" s="127"/>
      <c r="Q294" s="127"/>
    </row>
    <row r="295" spans="2:17" ht="30" customHeight="1" x14ac:dyDescent="0.25">
      <c r="B295" s="116" t="s">
        <v>1636</v>
      </c>
      <c r="C295" s="1089" t="s">
        <v>1637</v>
      </c>
      <c r="D295" s="1090"/>
      <c r="E295" s="1090"/>
      <c r="F295" s="1090"/>
      <c r="G295" s="1090"/>
      <c r="H295" s="1090"/>
      <c r="I295" s="1090"/>
      <c r="J295" s="1090"/>
      <c r="K295" s="1091"/>
      <c r="L295" s="123"/>
      <c r="M295" s="282"/>
      <c r="P295" s="127"/>
      <c r="Q295" s="127"/>
    </row>
    <row r="296" spans="2:17" ht="30" customHeight="1" x14ac:dyDescent="0.25">
      <c r="B296" s="116" t="s">
        <v>1638</v>
      </c>
      <c r="C296" s="1089" t="s">
        <v>1639</v>
      </c>
      <c r="D296" s="1090"/>
      <c r="E296" s="1090"/>
      <c r="F296" s="1090"/>
      <c r="G296" s="1090"/>
      <c r="H296" s="1090"/>
      <c r="I296" s="1090"/>
      <c r="J296" s="1090"/>
      <c r="K296" s="1091"/>
      <c r="L296" s="123"/>
      <c r="M296" s="282"/>
      <c r="P296" s="127"/>
      <c r="Q296" s="127"/>
    </row>
    <row r="297" spans="2:17" ht="15" customHeight="1" x14ac:dyDescent="0.25">
      <c r="B297" s="116" t="s">
        <v>1640</v>
      </c>
      <c r="C297" s="1089" t="s">
        <v>1641</v>
      </c>
      <c r="D297" s="1090"/>
      <c r="E297" s="1090"/>
      <c r="F297" s="1090"/>
      <c r="G297" s="1090"/>
      <c r="H297" s="1090"/>
      <c r="I297" s="1090"/>
      <c r="J297" s="1090"/>
      <c r="K297" s="1091"/>
      <c r="L297" s="123"/>
      <c r="M297" s="282"/>
      <c r="P297" s="127"/>
      <c r="Q297" s="127"/>
    </row>
    <row r="298" spans="2:17" ht="15" customHeight="1" x14ac:dyDescent="0.25">
      <c r="B298" s="298" t="s">
        <v>1642</v>
      </c>
      <c r="C298" s="299"/>
      <c r="D298" s="300"/>
      <c r="E298" s="300"/>
      <c r="F298" s="300"/>
      <c r="G298" s="300"/>
      <c r="H298" s="300"/>
      <c r="I298" s="300"/>
      <c r="J298" s="300"/>
      <c r="K298" s="301"/>
      <c r="L298" s="123"/>
      <c r="M298" s="282"/>
      <c r="P298" s="127"/>
      <c r="Q298" s="127"/>
    </row>
    <row r="299" spans="2:17" ht="30" customHeight="1" x14ac:dyDescent="0.25">
      <c r="B299" s="307" t="s">
        <v>1643</v>
      </c>
      <c r="C299" s="1089" t="s">
        <v>1644</v>
      </c>
      <c r="D299" s="1090"/>
      <c r="E299" s="1090"/>
      <c r="F299" s="1090"/>
      <c r="G299" s="1090"/>
      <c r="H299" s="1090"/>
      <c r="I299" s="1090"/>
      <c r="J299" s="1090"/>
      <c r="K299" s="1091"/>
      <c r="L299" s="123"/>
      <c r="M299" s="282"/>
      <c r="P299" s="127"/>
      <c r="Q299" s="127"/>
    </row>
    <row r="300" spans="2:17" ht="15" customHeight="1" x14ac:dyDescent="0.25">
      <c r="B300" s="298" t="s">
        <v>1645</v>
      </c>
      <c r="C300" s="299"/>
      <c r="D300" s="300"/>
      <c r="E300" s="300"/>
      <c r="F300" s="300"/>
      <c r="G300" s="300"/>
      <c r="H300" s="300"/>
      <c r="I300" s="300"/>
      <c r="J300" s="300"/>
      <c r="K300" s="301"/>
      <c r="L300" s="123"/>
      <c r="M300" s="282"/>
      <c r="P300" s="127"/>
      <c r="Q300" s="127"/>
    </row>
    <row r="301" spans="2:17" ht="60" customHeight="1" x14ac:dyDescent="0.25">
      <c r="B301" s="307" t="s">
        <v>1646</v>
      </c>
      <c r="C301" s="1089" t="s">
        <v>1647</v>
      </c>
      <c r="D301" s="1092"/>
      <c r="E301" s="1092"/>
      <c r="F301" s="1092"/>
      <c r="G301" s="1092"/>
      <c r="H301" s="1092"/>
      <c r="I301" s="1092"/>
      <c r="J301" s="1092"/>
      <c r="K301" s="1093"/>
      <c r="L301" s="123"/>
      <c r="M301" s="282"/>
      <c r="P301" s="127"/>
      <c r="Q301" s="127"/>
    </row>
    <row r="302" spans="2:17" ht="60" customHeight="1" x14ac:dyDescent="0.25">
      <c r="B302" s="307" t="s">
        <v>1648</v>
      </c>
      <c r="C302" s="1089" t="s">
        <v>1649</v>
      </c>
      <c r="D302" s="1090"/>
      <c r="E302" s="1090"/>
      <c r="F302" s="1090"/>
      <c r="G302" s="1090"/>
      <c r="H302" s="1090"/>
      <c r="I302" s="1090"/>
      <c r="J302" s="1090"/>
      <c r="K302" s="1091"/>
      <c r="L302" s="123"/>
      <c r="M302" s="282"/>
      <c r="P302" s="127"/>
      <c r="Q302" s="127"/>
    </row>
    <row r="303" spans="2:17" ht="60" customHeight="1" x14ac:dyDescent="0.25">
      <c r="B303" s="307" t="s">
        <v>1650</v>
      </c>
      <c r="C303" s="1089" t="s">
        <v>1651</v>
      </c>
      <c r="D303" s="1090"/>
      <c r="E303" s="1090"/>
      <c r="F303" s="1090"/>
      <c r="G303" s="1090"/>
      <c r="H303" s="1090"/>
      <c r="I303" s="1090"/>
      <c r="J303" s="1090"/>
      <c r="K303" s="1091"/>
      <c r="L303" s="123"/>
      <c r="M303" s="282"/>
      <c r="P303" s="127"/>
      <c r="Q303" s="127"/>
    </row>
    <row r="304" spans="2:17" ht="60" customHeight="1" x14ac:dyDescent="0.25">
      <c r="B304" s="307" t="s">
        <v>1652</v>
      </c>
      <c r="C304" s="1089" t="s">
        <v>1653</v>
      </c>
      <c r="D304" s="1090"/>
      <c r="E304" s="1090"/>
      <c r="F304" s="1090"/>
      <c r="G304" s="1090"/>
      <c r="H304" s="1090"/>
      <c r="I304" s="1090"/>
      <c r="J304" s="1090"/>
      <c r="K304" s="1091"/>
      <c r="L304" s="123"/>
      <c r="M304" s="282"/>
      <c r="P304" s="127"/>
      <c r="Q304" s="127"/>
    </row>
    <row r="305" spans="2:17" ht="15" customHeight="1" x14ac:dyDescent="0.25">
      <c r="B305" s="307" t="s">
        <v>1654</v>
      </c>
      <c r="C305" s="1089" t="s">
        <v>1655</v>
      </c>
      <c r="D305" s="1090"/>
      <c r="E305" s="1090"/>
      <c r="F305" s="1090"/>
      <c r="G305" s="1090"/>
      <c r="H305" s="1090"/>
      <c r="I305" s="1090"/>
      <c r="J305" s="1090"/>
      <c r="K305" s="1091"/>
      <c r="L305" s="123"/>
      <c r="M305" s="282"/>
      <c r="P305" s="127"/>
      <c r="Q305" s="127"/>
    </row>
    <row r="306" spans="2:17" ht="45" customHeight="1" x14ac:dyDescent="0.25">
      <c r="B306" s="307" t="s">
        <v>1656</v>
      </c>
      <c r="C306" s="1089" t="s">
        <v>1657</v>
      </c>
      <c r="D306" s="1090"/>
      <c r="E306" s="1090"/>
      <c r="F306" s="1090"/>
      <c r="G306" s="1090"/>
      <c r="H306" s="1090"/>
      <c r="I306" s="1090"/>
      <c r="J306" s="1090"/>
      <c r="K306" s="1091"/>
      <c r="L306" s="123"/>
      <c r="P306" s="127"/>
      <c r="Q306" s="127"/>
    </row>
    <row r="307" spans="2:17" ht="15" customHeight="1" x14ac:dyDescent="0.25">
      <c r="B307" s="298" t="s">
        <v>1658</v>
      </c>
      <c r="C307" s="299"/>
      <c r="D307" s="300"/>
      <c r="E307" s="300"/>
      <c r="F307" s="300"/>
      <c r="G307" s="300"/>
      <c r="H307" s="300"/>
      <c r="I307" s="300"/>
      <c r="J307" s="300"/>
      <c r="K307" s="301"/>
      <c r="L307" s="123"/>
      <c r="M307" s="282"/>
      <c r="P307" s="127"/>
      <c r="Q307" s="127"/>
    </row>
    <row r="308" spans="2:17" ht="45" customHeight="1" x14ac:dyDescent="0.25">
      <c r="B308" s="307" t="s">
        <v>1659</v>
      </c>
      <c r="C308" s="1089" t="s">
        <v>1660</v>
      </c>
      <c r="D308" s="1090"/>
      <c r="E308" s="1090"/>
      <c r="F308" s="1090"/>
      <c r="G308" s="1090"/>
      <c r="H308" s="1090"/>
      <c r="I308" s="1090"/>
      <c r="J308" s="1090"/>
      <c r="K308" s="1091"/>
      <c r="M308" s="282"/>
      <c r="P308" s="127"/>
      <c r="Q308" s="127"/>
    </row>
    <row r="309" spans="2:17" ht="45" customHeight="1" x14ac:dyDescent="0.25">
      <c r="B309" s="308" t="s">
        <v>1661</v>
      </c>
      <c r="C309" s="1086" t="s">
        <v>1662</v>
      </c>
      <c r="D309" s="1087"/>
      <c r="E309" s="1087"/>
      <c r="F309" s="1087"/>
      <c r="G309" s="1087"/>
      <c r="H309" s="1087"/>
      <c r="I309" s="1087"/>
      <c r="J309" s="1087"/>
      <c r="K309" s="1088"/>
      <c r="L309" s="123"/>
      <c r="M309" s="282"/>
      <c r="P309" s="127"/>
      <c r="Q309" s="127"/>
    </row>
    <row r="310" spans="2:17" ht="15" customHeight="1" x14ac:dyDescent="0.25">
      <c r="B310" s="309" t="s">
        <v>1663</v>
      </c>
      <c r="C310" s="305"/>
      <c r="D310" s="305"/>
      <c r="E310" s="305"/>
      <c r="F310" s="305"/>
      <c r="G310" s="305"/>
      <c r="H310" s="305"/>
      <c r="I310" s="305"/>
      <c r="J310" s="305"/>
      <c r="K310" s="306"/>
      <c r="L310" s="123"/>
      <c r="M310" s="282"/>
      <c r="P310" s="127"/>
      <c r="Q310" s="127"/>
    </row>
    <row r="311" spans="2:17" ht="30" customHeight="1" x14ac:dyDescent="0.25">
      <c r="B311" s="307" t="s">
        <v>1664</v>
      </c>
      <c r="C311" s="1089" t="s">
        <v>1665</v>
      </c>
      <c r="D311" s="1090"/>
      <c r="E311" s="1090"/>
      <c r="F311" s="1090"/>
      <c r="G311" s="1090"/>
      <c r="H311" s="1090"/>
      <c r="I311" s="1090"/>
      <c r="J311" s="1090"/>
      <c r="K311" s="1091"/>
      <c r="P311" s="127"/>
      <c r="Q311" s="127"/>
    </row>
    <row r="312" spans="2:17" ht="30" customHeight="1" x14ac:dyDescent="0.25">
      <c r="B312" s="307" t="s">
        <v>1666</v>
      </c>
      <c r="C312" s="1089" t="s">
        <v>1667</v>
      </c>
      <c r="D312" s="1090"/>
      <c r="E312" s="1090"/>
      <c r="F312" s="1090"/>
      <c r="G312" s="1090"/>
      <c r="H312" s="1090"/>
      <c r="I312" s="1090"/>
      <c r="J312" s="1090"/>
      <c r="K312" s="1091"/>
      <c r="P312" s="127"/>
      <c r="Q312" s="127"/>
    </row>
    <row r="313" spans="2:17" ht="30" customHeight="1" x14ac:dyDescent="0.25">
      <c r="B313" s="307" t="s">
        <v>1668</v>
      </c>
      <c r="C313" s="1089" t="s">
        <v>1669</v>
      </c>
      <c r="D313" s="1090"/>
      <c r="E313" s="1090"/>
      <c r="F313" s="1090"/>
      <c r="G313" s="1090"/>
      <c r="H313" s="1090"/>
      <c r="I313" s="1090"/>
      <c r="J313" s="1090"/>
      <c r="K313" s="1091"/>
      <c r="P313" s="127"/>
      <c r="Q313" s="127"/>
    </row>
    <row r="314" spans="2:17" ht="30" customHeight="1" x14ac:dyDescent="0.25">
      <c r="B314" s="307" t="s">
        <v>1670</v>
      </c>
      <c r="C314" s="1089" t="s">
        <v>1671</v>
      </c>
      <c r="D314" s="1090"/>
      <c r="E314" s="1090"/>
      <c r="F314" s="1090"/>
      <c r="G314" s="1090"/>
      <c r="H314" s="1090"/>
      <c r="I314" s="1090"/>
      <c r="J314" s="1090"/>
      <c r="K314" s="1091"/>
      <c r="P314" s="127"/>
      <c r="Q314" s="127"/>
    </row>
    <row r="315" spans="2:17" ht="15" customHeight="1" x14ac:dyDescent="0.25">
      <c r="B315" s="307" t="s">
        <v>1672</v>
      </c>
      <c r="C315" s="1089" t="s">
        <v>1673</v>
      </c>
      <c r="D315" s="1090"/>
      <c r="E315" s="1090"/>
      <c r="F315" s="1090"/>
      <c r="G315" s="1090"/>
      <c r="H315" s="1090"/>
      <c r="I315" s="1090"/>
      <c r="J315" s="1090"/>
      <c r="K315" s="1091"/>
      <c r="P315" s="127"/>
      <c r="Q315" s="127"/>
    </row>
    <row r="316" spans="2:17" ht="15" customHeight="1" x14ac:dyDescent="0.25">
      <c r="B316" s="309" t="s">
        <v>1674</v>
      </c>
      <c r="C316" s="310" t="str">
        <f>$C$127</f>
        <v>Tax rate</v>
      </c>
      <c r="D316" s="305"/>
      <c r="E316" s="305"/>
      <c r="F316" s="305"/>
      <c r="G316" s="305"/>
      <c r="H316" s="305"/>
      <c r="I316" s="305"/>
      <c r="J316" s="305"/>
      <c r="K316" s="306"/>
      <c r="P316" s="127"/>
      <c r="Q316" s="127"/>
    </row>
    <row r="317" spans="2:17" ht="15" customHeight="1" thickBot="1" x14ac:dyDescent="0.3">
      <c r="B317" s="311" t="s">
        <v>1675</v>
      </c>
      <c r="C317" s="1083" t="s">
        <v>1676</v>
      </c>
      <c r="D317" s="1084"/>
      <c r="E317" s="1084"/>
      <c r="F317" s="1084"/>
      <c r="G317" s="1084"/>
      <c r="H317" s="1084"/>
      <c r="I317" s="1084"/>
      <c r="J317" s="1084"/>
      <c r="K317" s="1085"/>
      <c r="P317" s="127"/>
      <c r="Q317" s="127"/>
    </row>
    <row r="318" spans="2:17" ht="15" x14ac:dyDescent="0.25"/>
  </sheetData>
  <sheetProtection algorithmName="SHA-512" hashValue="cc33RnSkjd0Ju8hOVDaPlhhfxpD20gaGArKxjVTs4SsW4fUTiI8XKd++CwySE+BxEaWJD/iDXOIKlfadD9fPaw==" saltValue="jzFpA91T+80b8WP+PLKecw==" spinCount="100000" sheet="1" objects="1" scenarios="1"/>
  <protectedRanges>
    <protectedRange algorithmName="SHA-512" hashValue="IFZ+gWyvAnfoJ72i5SNJDcUWbIbMBVm5F8fkaCZy0tu1BY6zY4/X45CYMh7pKC2nUHjsXpVNNYKeC/2W6cRQYg==" saltValue="6ysfbIUVhZPg7wwgaVpR6Q==" spinCount="100000" sqref="G53:K55 G57:K59 G61:K62 G64:K65 G72:K73 G77:K78 G82:K82 G85:K85 G88:K91 G96:K99 G93:K93 G101:K101 G104:K106 G109:K111 G114:K117 G121:K124" name="Range2" securityDescriptor="O:WDG:WDD:(A;;CC;;;S-1-5-21-1133012813-482018047-371931052-13800)"/>
    <protectedRange algorithmName="SHA-512" hashValue="OUqKqijcKiFEAm3uZfS07i4CVuXjJPBOkDbd3RLrtaWrv9AWMi7rYukJr7qRjh8NRxNbLYQeHsnOfsB1Zrp6sw==" saltValue="6R/yviLcW8h2pa4br+Qj5g==" spinCount="100000" sqref="G8:K15 G17:K18 G21:K28 G30:K31 G34:K36 G38:K40 G42:K43 G45:K46" name="Range1" securityDescriptor="O:WDG:WDD:(A;;CC;;;S-1-5-21-1133012813-482018047-371931052-13800)"/>
  </protectedRanges>
  <mergeCells count="55">
    <mergeCell ref="C267:K267"/>
    <mergeCell ref="M1:P1"/>
    <mergeCell ref="B3:C3"/>
    <mergeCell ref="T4:X4"/>
    <mergeCell ref="AA4:AE4"/>
    <mergeCell ref="B5:F5"/>
    <mergeCell ref="G5:K5"/>
    <mergeCell ref="B259:K259"/>
    <mergeCell ref="B261:K261"/>
    <mergeCell ref="C263:K263"/>
    <mergeCell ref="C265:K265"/>
    <mergeCell ref="C266:K266"/>
    <mergeCell ref="C280:K280"/>
    <mergeCell ref="C268:K268"/>
    <mergeCell ref="C269:K269"/>
    <mergeCell ref="C270:K270"/>
    <mergeCell ref="C271:K271"/>
    <mergeCell ref="C272:K272"/>
    <mergeCell ref="C273:K273"/>
    <mergeCell ref="C274:K274"/>
    <mergeCell ref="C275:K275"/>
    <mergeCell ref="C277:K277"/>
    <mergeCell ref="C278:K278"/>
    <mergeCell ref="C279:K279"/>
    <mergeCell ref="C292:K292"/>
    <mergeCell ref="C281:K281"/>
    <mergeCell ref="C282:K282"/>
    <mergeCell ref="C283:K283"/>
    <mergeCell ref="C284:K284"/>
    <mergeCell ref="C285:K285"/>
    <mergeCell ref="C286:K286"/>
    <mergeCell ref="C287:K287"/>
    <mergeCell ref="C288:K288"/>
    <mergeCell ref="C289:K289"/>
    <mergeCell ref="C290:K290"/>
    <mergeCell ref="C291:K291"/>
    <mergeCell ref="C308:K308"/>
    <mergeCell ref="C293:K293"/>
    <mergeCell ref="C295:K295"/>
    <mergeCell ref="C296:K296"/>
    <mergeCell ref="C297:K297"/>
    <mergeCell ref="C299:K299"/>
    <mergeCell ref="C301:K301"/>
    <mergeCell ref="C302:K302"/>
    <mergeCell ref="C303:K303"/>
    <mergeCell ref="C304:K304"/>
    <mergeCell ref="C305:K305"/>
    <mergeCell ref="C306:K306"/>
    <mergeCell ref="C317:K317"/>
    <mergeCell ref="C309:K309"/>
    <mergeCell ref="C311:K311"/>
    <mergeCell ref="C312:K312"/>
    <mergeCell ref="C313:K313"/>
    <mergeCell ref="C314:K314"/>
    <mergeCell ref="C315:K315"/>
  </mergeCells>
  <conditionalFormatting sqref="P6:Q129">
    <cfRule type="cellIs" dxfId="525" priority="23" operator="equal">
      <formula>0</formula>
    </cfRule>
  </conditionalFormatting>
  <dataValidations count="4">
    <dataValidation type="decimal" errorStyle="warning" operator="greaterThan" allowBlank="1" showInputMessage="1" showErrorMessage="1" error="Inputs should be positive" sqref="G8:K18">
      <formula1>0</formula1>
    </dataValidation>
    <dataValidation type="decimal" errorStyle="warning" operator="lessThan" allowBlank="1" showInputMessage="1" showErrorMessage="1" error="All inputs should be negative" sqref="G21:K31 G40:K40 G43:K43 G36:K36 G49:K49 G53:K54 G61:K61 G64:K64 G67:K67 G73:K73 G77:K77 G85:K85 G96:K101 G109:K111 G121:K125 G46:K46">
      <formula1>0</formula1>
    </dataValidation>
    <dataValidation type="decimal" errorStyle="warning" operator="greaterThan" allowBlank="1" showInputMessage="1" showErrorMessage="1" error="All inputs should be positive" sqref="G114:K118 G38:K39 G42:K42 G34:K35 G48:K48 G55:K55 G59:K59 G62:K62 G65:K65 G68:K68 G72:K72 G78:K78 G82:K82 G88:K93 G104:K106 G45:K45">
      <formula1>0</formula1>
    </dataValidation>
    <dataValidation type="whole" errorStyle="warning" operator="lessThan" allowBlank="1" showInputMessage="1" showErrorMessage="1" error="All inputs should be negative" sqref="G57:K58">
      <formula1>0</formula1>
    </dataValidation>
  </dataValidations>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22" id="{3614CCEF-E5FD-440D-AFB0-0C7C33FE3426}">
            <xm:f>'\Performance and Insights\Sharepoint Upload Files\April 2019 Resubmission Documents\[NES Business-plan-data-tables-March_2019.xlsb]Validation flags'!#REF!&lt;&gt;"Thames Water"</xm:f>
            <x14:dxf>
              <fill>
                <patternFill>
                  <bgColor rgb="FFE0DCD8"/>
                </patternFill>
              </fill>
            </x14:dxf>
          </x14:cfRule>
          <xm:sqref>G29:K29</xm:sqref>
        </x14:conditionalFormatting>
        <x14:conditionalFormatting xmlns:xm="http://schemas.microsoft.com/office/excel/2006/main">
          <x14:cfRule type="expression" priority="21" id="{52745657-FAEB-46DB-AC13-A8DD4C183E2B}">
            <xm:f>'\Performance and Insights\Sharepoint Upload Files\April 2019 Resubmission Documents\[NES Business-plan-data-tables-March_2019.xlsb]Validation flags'!#REF!&lt;&gt;"Thames Water"</xm:f>
            <x14:dxf>
              <fill>
                <patternFill>
                  <bgColor rgb="FFE0DCD8"/>
                </patternFill>
              </fill>
            </x14:dxf>
          </x14:cfRule>
          <xm:sqref>G48:K48</xm:sqref>
        </x14:conditionalFormatting>
        <x14:conditionalFormatting xmlns:xm="http://schemas.microsoft.com/office/excel/2006/main">
          <x14:cfRule type="expression" priority="20" id="{A2084495-6574-4A43-BDA3-C07A25AD6A3C}">
            <xm:f>'\Performance and Insights\Sharepoint Upload Files\April 2019 Resubmission Documents\[NES Business-plan-data-tables-March_2019.xlsb]Validation flags'!#REF!&lt;&gt;"Thames Water"</xm:f>
            <x14:dxf>
              <fill>
                <patternFill>
                  <bgColor rgb="FFE0DCD8"/>
                </patternFill>
              </fill>
            </x14:dxf>
          </x14:cfRule>
          <xm:sqref>G49:K49</xm:sqref>
        </x14:conditionalFormatting>
        <x14:conditionalFormatting xmlns:xm="http://schemas.microsoft.com/office/excel/2006/main">
          <x14:cfRule type="expression" priority="19" id="{39DB8F14-6AC7-4A13-AA36-2DC1B1ADF335}">
            <xm:f>'\Performance and Insights\Sharepoint Upload Files\April 2019 Resubmission Documents\[NES Business-plan-data-tables-March_2019.xlsb]Validation flags'!#REF!&lt;&gt;"Thames Water"</xm:f>
            <x14:dxf>
              <fill>
                <patternFill>
                  <bgColor rgb="FFE0DCD8"/>
                </patternFill>
              </fill>
            </x14:dxf>
          </x14:cfRule>
          <xm:sqref>G67:K68</xm:sqref>
        </x14:conditionalFormatting>
        <x14:conditionalFormatting xmlns:xm="http://schemas.microsoft.com/office/excel/2006/main">
          <x14:cfRule type="expression" priority="18" id="{197F09C4-4408-4944-9600-288E8FD71AB0}">
            <xm:f>'\Performance and Insights\Sharepoint Upload Files\April 2019 Resubmission Documents\[NES Business-plan-data-tables-March_2019.xlsb]Validation flags'!#REF!&lt;&gt;"Thames Water"</xm:f>
            <x14:dxf>
              <fill>
                <patternFill>
                  <bgColor rgb="FFE0DCD8"/>
                </patternFill>
              </fill>
            </x14:dxf>
          </x14:cfRule>
          <xm:sqref>G92:K92</xm:sqref>
        </x14:conditionalFormatting>
        <x14:conditionalFormatting xmlns:xm="http://schemas.microsoft.com/office/excel/2006/main">
          <x14:cfRule type="expression" priority="17" id="{7F07C739-99E8-44A3-AD91-D0C5A62CFB88}">
            <xm:f>'\Performance and Insights\Sharepoint Upload Files\April 2019 Resubmission Documents\[NES Business-plan-data-tables-March_2019.xlsb]Validation flags'!#REF!&lt;&gt;"Thames Water"</xm:f>
            <x14:dxf>
              <fill>
                <patternFill>
                  <bgColor rgb="FFE0DCD8"/>
                </patternFill>
              </fill>
            </x14:dxf>
          </x14:cfRule>
          <xm:sqref>G100:K100</xm:sqref>
        </x14:conditionalFormatting>
        <x14:conditionalFormatting xmlns:xm="http://schemas.microsoft.com/office/excel/2006/main">
          <x14:cfRule type="expression" priority="16" id="{E51AC679-A156-42C2-BB65-ACFA6F55625F}">
            <xm:f>'\Performance and Insights\Sharepoint Upload Files\April 2019 Resubmission Documents\[NES Business-plan-data-tables-March_2019.xlsb]Validation flags'!#REF!&lt;&gt;"Thames Water"</xm:f>
            <x14:dxf>
              <fill>
                <patternFill>
                  <bgColor rgb="FFE0DCD8"/>
                </patternFill>
              </fill>
            </x14:dxf>
          </x14:cfRule>
          <xm:sqref>G118:K118</xm:sqref>
        </x14:conditionalFormatting>
        <x14:conditionalFormatting xmlns:xm="http://schemas.microsoft.com/office/excel/2006/main">
          <x14:cfRule type="expression" priority="15" id="{42913115-069D-458E-B862-32CE29E7E57E}">
            <xm:f>'\Performance and Insights\Sharepoint Upload Files\April 2019 Resubmission Documents\[NES Business-plan-data-tables-March_2019.xlsb]Validation flags'!#REF!&lt;&gt;"Thames Water"</xm:f>
            <x14:dxf>
              <fill>
                <patternFill>
                  <bgColor rgb="FFE0DCD8"/>
                </patternFill>
              </fill>
            </x14:dxf>
          </x14:cfRule>
          <xm:sqref>G125:K125</xm:sqref>
        </x14:conditionalFormatting>
        <x14:conditionalFormatting xmlns:xm="http://schemas.microsoft.com/office/excel/2006/main">
          <x14:cfRule type="expression" priority="14" id="{41368B77-3CE3-4CAD-8376-60AFB3EC4073}">
            <xm:f>'\Performance and Insights\Sharepoint Upload Files\April 2019 Resubmission Documents\[NES Business-plan-data-tables-March_2019.xlsb]Validation flags'!#REF!=1</xm:f>
            <x14:dxf>
              <fill>
                <patternFill>
                  <bgColor rgb="FFE0DCD8"/>
                </patternFill>
              </fill>
            </x14:dxf>
          </x14:cfRule>
          <xm:sqref>G116:K117</xm:sqref>
        </x14:conditionalFormatting>
        <x14:conditionalFormatting xmlns:xm="http://schemas.microsoft.com/office/excel/2006/main">
          <x14:cfRule type="expression" priority="13" id="{74774386-B60E-4384-959C-86C4700E739A}">
            <xm:f>'\Performance and Insights\Sharepoint Upload Files\April 2019 Resubmission Documents\[NES Business-plan-data-tables-March_2019.xlsb]Validation flags'!#REF!=1</xm:f>
            <x14:dxf>
              <fill>
                <patternFill>
                  <bgColor rgb="FFE0DCD8"/>
                </patternFill>
              </fill>
            </x14:dxf>
          </x14:cfRule>
          <xm:sqref>G123:K124</xm:sqref>
        </x14:conditionalFormatting>
        <x14:conditionalFormatting xmlns:xm="http://schemas.microsoft.com/office/excel/2006/main">
          <x14:cfRule type="expression" priority="12" id="{0E51D8F4-C12B-4923-9CCB-3559D1F7C02D}">
            <xm:f>'\Performance and Insights\Sharepoint Upload Files\April 2019 Resubmission Documents\[NES Business-plan-data-tables-March_2019.xlsb]Validation flags'!#REF!&lt;&gt;"Thames Water"</xm:f>
            <x14:dxf>
              <fill>
                <patternFill>
                  <bgColor rgb="FFE0DCD8"/>
                </patternFill>
              </fill>
            </x14:dxf>
          </x14:cfRule>
          <xm:sqref>G129:K129</xm:sqref>
        </x14:conditionalFormatting>
        <x14:conditionalFormatting xmlns:xm="http://schemas.microsoft.com/office/excel/2006/main">
          <x14:cfRule type="expression" priority="11" id="{DDFA66B2-6BA4-4226-A57A-1D7126F6E327}">
            <xm:f>'\Performance and Insights\Sharepoint Upload Files\April 2019 Resubmission Documents\[NES Business-plan-data-tables-March_2019.xlsb]Validation flags'!#REF!&lt;&gt;"Thames Water"</xm:f>
            <x14:dxf>
              <fill>
                <patternFill>
                  <bgColor rgb="FFE0DCD8"/>
                </patternFill>
              </fill>
            </x14:dxf>
          </x14:cfRule>
          <xm:sqref>G106:K106</xm:sqref>
        </x14:conditionalFormatting>
        <x14:conditionalFormatting xmlns:xm="http://schemas.microsoft.com/office/excel/2006/main">
          <x14:cfRule type="expression" priority="10" id="{0A63000B-FCD4-4551-844A-2364058AD4AE}">
            <xm:f>'\Performance and Insights\Sharepoint Upload Files\April 2019 Resubmission Documents\[NES Business-plan-data-tables-March_2019.xlsb]Validation flags'!#REF!&lt;&gt;"Thames Water"</xm:f>
            <x14:dxf>
              <fill>
                <patternFill>
                  <bgColor rgb="FFE0DCD8"/>
                </patternFill>
              </fill>
            </x14:dxf>
          </x14:cfRule>
          <xm:sqref>G111:K111</xm:sqref>
        </x14:conditionalFormatting>
        <x14:conditionalFormatting xmlns:xm="http://schemas.microsoft.com/office/excel/2006/main">
          <x14:cfRule type="expression" priority="9" id="{C1D01827-E74F-4CDC-AB90-20B6F77E3417}">
            <xm:f>'\Performance and Insights\Sharepoint Upload Files\April 2019 Resubmission Documents\[NES Business-plan-data-tables-March_2019.xlsb]Validation flags'!#REF!&lt;&gt;"Thames Water"</xm:f>
            <x14:dxf>
              <fill>
                <patternFill>
                  <bgColor rgb="FFE0DCD8"/>
                </patternFill>
              </fill>
            </x14:dxf>
          </x14:cfRule>
          <xm:sqref>G16:K16</xm:sqref>
        </x14:conditionalFormatting>
        <x14:conditionalFormatting xmlns:xm="http://schemas.microsoft.com/office/excel/2006/main">
          <x14:cfRule type="expression" priority="8" id="{E36FA9FF-7111-4C4D-9F85-E16F91F9D8EF}">
            <xm:f>'\Archive 2019 April submission\FINAL BUSINESS PLAN\Models and data\[NES Business-plan-data-tables-March_2019.xlsb]Validation flags'!#REF!=1</xm:f>
            <x14:dxf>
              <fill>
                <patternFill>
                  <bgColor rgb="FFE0DCD8"/>
                </patternFill>
              </fill>
            </x14:dxf>
          </x14:cfRule>
          <xm:sqref>H14:K15</xm:sqref>
        </x14:conditionalFormatting>
        <x14:conditionalFormatting xmlns:xm="http://schemas.microsoft.com/office/excel/2006/main">
          <x14:cfRule type="expression" priority="7" id="{3F189E6A-F8ED-44B4-8F1C-B55FA9BCFFBD}">
            <xm:f>'\Archive 2019 April submission\FINAL BUSINESS PLAN\Models and data\[NES Business-plan-data-tables-March_2019.xlsb]Validation flags'!#REF!=1</xm:f>
            <x14:dxf>
              <fill>
                <patternFill>
                  <bgColor rgb="FFE0DCD8"/>
                </patternFill>
              </fill>
            </x14:dxf>
          </x14:cfRule>
          <xm:sqref>H27:K28</xm:sqref>
        </x14:conditionalFormatting>
        <x14:conditionalFormatting xmlns:xm="http://schemas.microsoft.com/office/excel/2006/main">
          <x14:cfRule type="expression" priority="6" id="{C04F1F24-D7A8-49D4-B24B-BB88B13BAA28}">
            <xm:f>'\Archive 2019 April submission\FINAL BUSINESS PLAN\Models and data\[NES Business-plan-data-tables-March_2019.xlsb]Validation flags'!#REF!=1</xm:f>
            <x14:dxf>
              <fill>
                <patternFill>
                  <bgColor rgb="FFE0DCD8"/>
                </patternFill>
              </fill>
            </x14:dxf>
          </x14:cfRule>
          <xm:sqref>G42:K43</xm:sqref>
        </x14:conditionalFormatting>
        <x14:conditionalFormatting xmlns:xm="http://schemas.microsoft.com/office/excel/2006/main">
          <x14:cfRule type="expression" priority="5" id="{B9DAC880-7238-483B-8864-8E574DABCBEC}">
            <xm:f>'\Archive 2019 April submission\FINAL BUSINESS PLAN\Models and data\[NES Business-plan-data-tables-March_2019.xlsb]Validation flags'!#REF!=1</xm:f>
            <x14:dxf>
              <fill>
                <patternFill>
                  <bgColor rgb="FFE0DCD8"/>
                </patternFill>
              </fill>
            </x14:dxf>
          </x14:cfRule>
          <xm:sqref>G45:K46</xm:sqref>
        </x14:conditionalFormatting>
        <x14:conditionalFormatting xmlns:xm="http://schemas.microsoft.com/office/excel/2006/main">
          <x14:cfRule type="expression" priority="4" id="{E8370184-0A63-40FE-9407-816374674BB0}">
            <xm:f>'\Archive 2019 April submission\FINAL BUSINESS PLAN\Models and data\[NES Business-plan-data-tables-March_2019.xlsb]Validation flags'!#REF!=1</xm:f>
            <x14:dxf>
              <fill>
                <patternFill>
                  <bgColor rgb="FFE0DCD8"/>
                </patternFill>
              </fill>
            </x14:dxf>
          </x14:cfRule>
          <xm:sqref>G61:K62</xm:sqref>
        </x14:conditionalFormatting>
        <x14:conditionalFormatting xmlns:xm="http://schemas.microsoft.com/office/excel/2006/main">
          <x14:cfRule type="expression" priority="3" id="{4DF67A39-2473-4049-8840-9927349ED95E}">
            <xm:f>'\Archive 2019 April submission\FINAL BUSINESS PLAN\Models and data\[NES Business-plan-data-tables-March_2019.xlsb]Validation flags'!#REF!=1</xm:f>
            <x14:dxf>
              <fill>
                <patternFill>
                  <bgColor rgb="FFE0DCD8"/>
                </patternFill>
              </fill>
            </x14:dxf>
          </x14:cfRule>
          <xm:sqref>G64:K65</xm:sqref>
        </x14:conditionalFormatting>
        <x14:conditionalFormatting xmlns:xm="http://schemas.microsoft.com/office/excel/2006/main">
          <x14:cfRule type="expression" priority="2" id="{6859144C-8AC8-4E61-BA1D-CCF04A3A7288}">
            <xm:f>'\Archive 2019 April submission\FINAL BUSINESS PLAN\Models and data\[NES Business-plan-data-tables-March_2019.xlsb]Validation flags'!#REF!=1</xm:f>
            <x14:dxf>
              <fill>
                <patternFill>
                  <bgColor rgb="FFE0DCD8"/>
                </patternFill>
              </fill>
            </x14:dxf>
          </x14:cfRule>
          <xm:sqref>G90:K91</xm:sqref>
        </x14:conditionalFormatting>
        <x14:conditionalFormatting xmlns:xm="http://schemas.microsoft.com/office/excel/2006/main">
          <x14:cfRule type="expression" priority="1" id="{806AC68D-CF59-430B-A68F-29E2ED007DB1}">
            <xm:f>'\Archive 2019 April submission\FINAL BUSINESS PLAN\Models and data\[NES Business-plan-data-tables-March_2019.xlsb]Validation flags'!#REF!=1</xm:f>
            <x14:dxf>
              <fill>
                <patternFill>
                  <bgColor rgb="FFE0DCD8"/>
                </patternFill>
              </fill>
            </x14:dxf>
          </x14:cfRule>
          <xm:sqref>G98:K99</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84"/>
  <sheetViews>
    <sheetView zoomScale="90" zoomScaleNormal="90" workbookViewId="0">
      <selection activeCell="M70" sqref="M70"/>
    </sheetView>
  </sheetViews>
  <sheetFormatPr defaultColWidth="0" defaultRowHeight="15" zeroHeight="1" x14ac:dyDescent="0.25"/>
  <cols>
    <col min="1" max="1" width="1.85546875" style="127" customWidth="1"/>
    <col min="2" max="2" width="5.28515625" style="127" customWidth="1"/>
    <col min="3" max="3" width="101.28515625" style="127" bestFit="1" customWidth="1"/>
    <col min="4" max="4" width="13.28515625" style="127" customWidth="1"/>
    <col min="5" max="6" width="6.42578125" style="127" customWidth="1"/>
    <col min="7" max="11" width="11" style="127" customWidth="1"/>
    <col min="12" max="12" width="3" style="127" customWidth="1"/>
    <col min="13" max="13" width="11" style="127" customWidth="1"/>
    <col min="14" max="14" width="3" style="127" customWidth="1"/>
    <col min="15" max="16" width="40.7109375" style="127" bestFit="1" customWidth="1"/>
    <col min="17" max="17" width="3" style="127" customWidth="1"/>
    <col min="18" max="19" width="24.7109375" style="125" customWidth="1"/>
    <col min="20" max="20" width="3.42578125" style="123" customWidth="1"/>
    <col min="21" max="21" width="3" style="204" hidden="1" customWidth="1"/>
    <col min="22" max="28" width="6.85546875" style="204" hidden="1" customWidth="1"/>
    <col min="29" max="29" width="1.85546875" style="204" hidden="1" customWidth="1"/>
    <col min="30" max="30" width="11" style="371" hidden="1" customWidth="1"/>
    <col min="31" max="31" width="3" style="204" hidden="1" customWidth="1"/>
    <col min="32" max="38" width="5.85546875" style="204" hidden="1" customWidth="1"/>
    <col min="39" max="39" width="1.85546875" style="204" hidden="1" customWidth="1"/>
    <col min="40" max="16384" width="11" style="127" hidden="1"/>
  </cols>
  <sheetData>
    <row r="1" spans="2:39" ht="20.25" x14ac:dyDescent="0.25">
      <c r="B1" s="119" t="s">
        <v>1677</v>
      </c>
      <c r="C1" s="119"/>
      <c r="D1" s="119"/>
      <c r="E1" s="119"/>
      <c r="F1" s="119"/>
      <c r="G1" s="119"/>
      <c r="H1" s="119"/>
      <c r="I1" s="119"/>
      <c r="J1" s="119"/>
      <c r="K1" s="120" t="str">
        <f>[1]AppValidation!$D$2</f>
        <v>Northumbrian Water</v>
      </c>
      <c r="L1" s="121"/>
      <c r="M1" s="121"/>
      <c r="N1" s="121"/>
      <c r="O1" s="1104" t="s">
        <v>1094</v>
      </c>
      <c r="P1" s="1104"/>
      <c r="Q1" s="1104"/>
      <c r="R1" s="1104"/>
      <c r="S1" s="1104"/>
      <c r="U1" s="124"/>
      <c r="V1" s="125"/>
      <c r="W1" s="125"/>
      <c r="X1" s="125"/>
      <c r="Y1" s="125"/>
      <c r="Z1" s="125"/>
      <c r="AA1" s="125"/>
      <c r="AB1" s="125"/>
      <c r="AC1" s="124"/>
      <c r="AD1" s="127"/>
      <c r="AE1" s="124"/>
      <c r="AF1" s="125"/>
      <c r="AG1" s="125"/>
      <c r="AH1" s="125"/>
      <c r="AI1" s="125"/>
      <c r="AJ1" s="125"/>
      <c r="AK1" s="125"/>
      <c r="AL1" s="125"/>
      <c r="AM1" s="124"/>
    </row>
    <row r="2" spans="2:39" ht="15.75" thickBot="1" x14ac:dyDescent="0.3">
      <c r="B2" s="123"/>
      <c r="C2" s="123"/>
      <c r="D2" s="123"/>
      <c r="E2" s="123"/>
      <c r="F2" s="123"/>
      <c r="G2" s="123"/>
      <c r="H2" s="123"/>
      <c r="I2" s="123"/>
      <c r="J2" s="123"/>
      <c r="K2" s="123"/>
      <c r="L2" s="123"/>
      <c r="M2" s="123"/>
      <c r="N2" s="123"/>
      <c r="O2" s="123"/>
      <c r="P2" s="123"/>
      <c r="R2" s="123"/>
      <c r="S2" s="123"/>
      <c r="U2" s="124"/>
      <c r="V2" s="125"/>
      <c r="W2" s="125"/>
      <c r="X2" s="125"/>
      <c r="Y2" s="125"/>
      <c r="Z2" s="125"/>
      <c r="AA2" s="125"/>
      <c r="AB2" s="125"/>
      <c r="AC2" s="124"/>
      <c r="AD2" s="127"/>
      <c r="AE2" s="124"/>
      <c r="AF2" s="125"/>
      <c r="AG2" s="125"/>
      <c r="AH2" s="125"/>
      <c r="AI2" s="125"/>
      <c r="AJ2" s="125"/>
      <c r="AK2" s="125"/>
      <c r="AL2" s="125"/>
      <c r="AM2" s="124"/>
    </row>
    <row r="3" spans="2:39" ht="41.25" thickBot="1" x14ac:dyDescent="0.3">
      <c r="B3" s="1105" t="s">
        <v>1095</v>
      </c>
      <c r="C3" s="1106"/>
      <c r="D3" s="128" t="s">
        <v>1096</v>
      </c>
      <c r="E3" s="129" t="s">
        <v>1097</v>
      </c>
      <c r="F3" s="130" t="s">
        <v>1098</v>
      </c>
      <c r="G3" s="131" t="s">
        <v>1678</v>
      </c>
      <c r="H3" s="129" t="s">
        <v>1679</v>
      </c>
      <c r="I3" s="129" t="s">
        <v>1680</v>
      </c>
      <c r="J3" s="129" t="s">
        <v>1681</v>
      </c>
      <c r="K3" s="132" t="s">
        <v>1682</v>
      </c>
      <c r="L3" s="133"/>
      <c r="M3" s="312" t="s">
        <v>1683</v>
      </c>
      <c r="N3" s="133"/>
      <c r="O3" s="134" t="s">
        <v>1104</v>
      </c>
      <c r="P3" s="135" t="s">
        <v>1105</v>
      </c>
      <c r="R3" s="313" t="s">
        <v>1106</v>
      </c>
      <c r="S3" s="132" t="s">
        <v>1107</v>
      </c>
      <c r="U3" s="124"/>
      <c r="V3" s="125"/>
      <c r="W3" s="125"/>
      <c r="X3" s="125"/>
      <c r="Y3" s="125"/>
      <c r="Z3" s="125"/>
      <c r="AA3" s="125"/>
      <c r="AB3" s="125"/>
      <c r="AC3" s="124"/>
      <c r="AD3" s="127"/>
      <c r="AE3" s="124"/>
      <c r="AF3" s="125"/>
      <c r="AG3" s="125"/>
      <c r="AH3" s="125"/>
      <c r="AI3" s="125"/>
      <c r="AJ3" s="125"/>
      <c r="AK3" s="125"/>
      <c r="AL3" s="125"/>
      <c r="AM3" s="124"/>
    </row>
    <row r="4" spans="2:39" ht="15.75" thickBot="1" x14ac:dyDescent="0.3">
      <c r="B4" s="123"/>
      <c r="C4" s="123"/>
      <c r="D4" s="123"/>
      <c r="E4" s="123"/>
      <c r="F4" s="123"/>
      <c r="G4" s="123"/>
      <c r="H4" s="123"/>
      <c r="I4" s="123"/>
      <c r="J4" s="123"/>
      <c r="K4" s="123"/>
      <c r="L4" s="123"/>
      <c r="M4" s="123"/>
      <c r="N4" s="123"/>
      <c r="O4" s="123"/>
      <c r="P4" s="123"/>
      <c r="R4" s="138"/>
      <c r="S4" s="138"/>
      <c r="U4" s="124"/>
      <c r="V4" s="1107" t="s">
        <v>1108</v>
      </c>
      <c r="W4" s="1107"/>
      <c r="X4" s="1107"/>
      <c r="Y4" s="1107"/>
      <c r="Z4" s="1107"/>
      <c r="AA4" s="1107"/>
      <c r="AB4" s="1107"/>
      <c r="AC4" s="124"/>
      <c r="AD4" s="127"/>
      <c r="AE4" s="124"/>
      <c r="AF4" s="1107" t="s">
        <v>1109</v>
      </c>
      <c r="AG4" s="1107"/>
      <c r="AH4" s="1107"/>
      <c r="AI4" s="1107"/>
      <c r="AJ4" s="1107"/>
      <c r="AK4" s="1107"/>
      <c r="AL4" s="1107"/>
      <c r="AM4" s="124"/>
    </row>
    <row r="5" spans="2:39" s="316" customFormat="1" ht="15.75" thickBot="1" x14ac:dyDescent="0.3">
      <c r="B5" s="131" t="s">
        <v>1113</v>
      </c>
      <c r="C5" s="146" t="s">
        <v>1684</v>
      </c>
      <c r="D5" s="123"/>
      <c r="E5" s="123"/>
      <c r="F5" s="123"/>
      <c r="G5" s="314"/>
      <c r="H5" s="314"/>
      <c r="I5" s="314"/>
      <c r="J5" s="314"/>
      <c r="K5" s="314"/>
      <c r="L5" s="314"/>
      <c r="M5" s="314"/>
      <c r="N5" s="314"/>
      <c r="O5" s="314"/>
      <c r="P5" s="315"/>
      <c r="Q5" s="315"/>
      <c r="R5" s="144"/>
      <c r="S5" s="144"/>
      <c r="T5" s="123"/>
      <c r="U5" s="124"/>
      <c r="V5" s="140" t="s">
        <v>1112</v>
      </c>
      <c r="W5" s="141"/>
      <c r="X5" s="141"/>
      <c r="Y5" s="141"/>
      <c r="Z5" s="141"/>
      <c r="AA5" s="141"/>
      <c r="AB5" s="141"/>
      <c r="AC5" s="124"/>
      <c r="AE5" s="124"/>
      <c r="AF5" s="317" t="s">
        <v>1685</v>
      </c>
      <c r="AG5" s="141"/>
      <c r="AH5" s="141"/>
      <c r="AI5" s="141"/>
      <c r="AJ5" s="141"/>
      <c r="AK5" s="141"/>
      <c r="AL5" s="141"/>
      <c r="AM5" s="124"/>
    </row>
    <row r="6" spans="2:39" s="316" customFormat="1" ht="14.25" customHeight="1" x14ac:dyDescent="0.2">
      <c r="B6" s="147">
        <v>1</v>
      </c>
      <c r="C6" s="318" t="s">
        <v>1686</v>
      </c>
      <c r="D6" s="150" t="s">
        <v>1687</v>
      </c>
      <c r="E6" s="150" t="s">
        <v>341</v>
      </c>
      <c r="F6" s="319">
        <v>3</v>
      </c>
      <c r="G6" s="237">
        <v>0</v>
      </c>
      <c r="H6" s="153">
        <v>0</v>
      </c>
      <c r="I6" s="153">
        <v>0</v>
      </c>
      <c r="J6" s="153">
        <v>0</v>
      </c>
      <c r="K6" s="154">
        <v>0</v>
      </c>
      <c r="L6" s="320"/>
      <c r="M6" s="321">
        <v>0</v>
      </c>
      <c r="N6" s="320"/>
      <c r="O6" s="322"/>
      <c r="P6" s="323"/>
      <c r="R6" s="144">
        <f xml:space="preserve"> IF( SUM( V6:AB6 ) = 0, 0,$V$5 )</f>
        <v>0</v>
      </c>
      <c r="S6" s="144"/>
      <c r="T6" s="123"/>
      <c r="U6" s="124"/>
      <c r="V6" s="158">
        <f t="shared" ref="V6:Z9" si="0" xml:space="preserve"> IF( ISNUMBER(G6), 0, 1 )</f>
        <v>0</v>
      </c>
      <c r="W6" s="158">
        <f t="shared" si="0"/>
        <v>0</v>
      </c>
      <c r="X6" s="158">
        <f t="shared" si="0"/>
        <v>0</v>
      </c>
      <c r="Y6" s="158">
        <f t="shared" si="0"/>
        <v>0</v>
      </c>
      <c r="Z6" s="158">
        <f t="shared" si="0"/>
        <v>0</v>
      </c>
      <c r="AA6" s="141"/>
      <c r="AB6" s="158">
        <f xml:space="preserve"> IF( ISNUMBER(M6), 0, 1 )</f>
        <v>0</v>
      </c>
      <c r="AC6" s="124"/>
      <c r="AE6" s="124"/>
      <c r="AF6" s="141"/>
      <c r="AG6" s="141"/>
      <c r="AH6" s="141"/>
      <c r="AI6" s="141"/>
      <c r="AJ6" s="141"/>
      <c r="AK6" s="141"/>
      <c r="AL6" s="141"/>
      <c r="AM6" s="124"/>
    </row>
    <row r="7" spans="2:39" s="316" customFormat="1" ht="14.25" customHeight="1" x14ac:dyDescent="0.2">
      <c r="B7" s="159">
        <v>2</v>
      </c>
      <c r="C7" s="324" t="s">
        <v>1688</v>
      </c>
      <c r="D7" s="162" t="s">
        <v>1689</v>
      </c>
      <c r="E7" s="162" t="s">
        <v>341</v>
      </c>
      <c r="F7" s="163">
        <v>3</v>
      </c>
      <c r="G7" s="202">
        <v>0</v>
      </c>
      <c r="H7" s="169">
        <v>0</v>
      </c>
      <c r="I7" s="169">
        <v>0</v>
      </c>
      <c r="J7" s="169">
        <v>0</v>
      </c>
      <c r="K7" s="170">
        <v>0</v>
      </c>
      <c r="L7" s="325"/>
      <c r="M7" s="326">
        <v>0</v>
      </c>
      <c r="N7" s="325"/>
      <c r="O7" s="327"/>
      <c r="P7" s="328"/>
      <c r="R7" s="144">
        <f xml:space="preserve"> IF( SUM( V7:AB7 ) = 0, 0,$V$5 )</f>
        <v>0</v>
      </c>
      <c r="S7" s="144"/>
      <c r="T7" s="123"/>
      <c r="U7" s="124"/>
      <c r="V7" s="158">
        <f>IF('[1]Validation flags'!$H$3=1,0, IF( ISNUMBER(G7), 0, 1 ))</f>
        <v>0</v>
      </c>
      <c r="W7" s="158">
        <f>IF('[1]Validation flags'!$H$3=1,0, IF( ISNUMBER(H7), 0, 1 ))</f>
        <v>0</v>
      </c>
      <c r="X7" s="158">
        <f>IF('[1]Validation flags'!$H$3=1,0, IF( ISNUMBER(I7), 0, 1 ))</f>
        <v>0</v>
      </c>
      <c r="Y7" s="158">
        <f>IF('[1]Validation flags'!$H$3=1,0, IF( ISNUMBER(J7), 0, 1 ))</f>
        <v>0</v>
      </c>
      <c r="Z7" s="158">
        <f>IF('[1]Validation flags'!$H$3=1,0, IF( ISNUMBER(K7), 0, 1 ))</f>
        <v>0</v>
      </c>
      <c r="AA7" s="141"/>
      <c r="AB7" s="158">
        <f>IF('[1]Validation flags'!$H$3=1,0, IF( ISNUMBER(M7), 0, 1 ))</f>
        <v>0</v>
      </c>
      <c r="AC7" s="124"/>
      <c r="AE7" s="124"/>
      <c r="AF7" s="141"/>
      <c r="AG7" s="141"/>
      <c r="AH7" s="141"/>
      <c r="AI7" s="141"/>
      <c r="AJ7" s="141"/>
      <c r="AK7" s="141"/>
      <c r="AL7" s="141"/>
      <c r="AM7" s="124"/>
    </row>
    <row r="8" spans="2:39" s="316" customFormat="1" ht="14.25" customHeight="1" x14ac:dyDescent="0.2">
      <c r="B8" s="159">
        <v>3</v>
      </c>
      <c r="C8" s="324" t="s">
        <v>1690</v>
      </c>
      <c r="D8" s="162" t="s">
        <v>1691</v>
      </c>
      <c r="E8" s="162" t="s">
        <v>341</v>
      </c>
      <c r="F8" s="163">
        <v>3</v>
      </c>
      <c r="G8" s="164">
        <v>0</v>
      </c>
      <c r="H8" s="165">
        <v>0</v>
      </c>
      <c r="I8" s="165">
        <v>0</v>
      </c>
      <c r="J8" s="165">
        <v>0</v>
      </c>
      <c r="K8" s="166">
        <v>0</v>
      </c>
      <c r="L8" s="325"/>
      <c r="M8" s="329">
        <v>0</v>
      </c>
      <c r="N8" s="325"/>
      <c r="O8" s="327"/>
      <c r="P8" s="328"/>
      <c r="R8" s="144">
        <f xml:space="preserve"> IF( SUM( V8:AB8 ) = 0, 0,$V$5 )</f>
        <v>0</v>
      </c>
      <c r="S8" s="144"/>
      <c r="T8" s="123"/>
      <c r="U8" s="124"/>
      <c r="V8" s="158">
        <f t="shared" si="0"/>
        <v>0</v>
      </c>
      <c r="W8" s="158">
        <f t="shared" si="0"/>
        <v>0</v>
      </c>
      <c r="X8" s="158">
        <f t="shared" si="0"/>
        <v>0</v>
      </c>
      <c r="Y8" s="158">
        <f t="shared" si="0"/>
        <v>0</v>
      </c>
      <c r="Z8" s="158">
        <f t="shared" si="0"/>
        <v>0</v>
      </c>
      <c r="AA8" s="141"/>
      <c r="AB8" s="158">
        <f xml:space="preserve"> IF( ISNUMBER(M8), 0, 1 )</f>
        <v>0</v>
      </c>
      <c r="AC8" s="124"/>
      <c r="AE8" s="124"/>
      <c r="AF8" s="141"/>
      <c r="AG8" s="141"/>
      <c r="AH8" s="141"/>
      <c r="AI8" s="141"/>
      <c r="AJ8" s="141"/>
      <c r="AK8" s="141"/>
      <c r="AL8" s="141"/>
      <c r="AM8" s="124"/>
    </row>
    <row r="9" spans="2:39" s="316" customFormat="1" ht="14.25" customHeight="1" x14ac:dyDescent="0.2">
      <c r="B9" s="159">
        <v>4</v>
      </c>
      <c r="C9" s="324" t="s">
        <v>1692</v>
      </c>
      <c r="D9" s="162" t="s">
        <v>1693</v>
      </c>
      <c r="E9" s="162" t="s">
        <v>341</v>
      </c>
      <c r="F9" s="163">
        <v>3</v>
      </c>
      <c r="G9" s="330">
        <v>0</v>
      </c>
      <c r="H9" s="331">
        <v>0</v>
      </c>
      <c r="I9" s="331">
        <v>0</v>
      </c>
      <c r="J9" s="331">
        <v>0</v>
      </c>
      <c r="K9" s="332">
        <v>0</v>
      </c>
      <c r="L9" s="325"/>
      <c r="M9" s="333">
        <v>0</v>
      </c>
      <c r="N9" s="325"/>
      <c r="O9" s="327"/>
      <c r="P9" s="328"/>
      <c r="R9" s="144">
        <f xml:space="preserve"> IF( SUM( V9:AB9 ) = 0, 0,$V$5 )</f>
        <v>0</v>
      </c>
      <c r="S9" s="144"/>
      <c r="T9" s="123"/>
      <c r="U9" s="124"/>
      <c r="V9" s="158">
        <f t="shared" si="0"/>
        <v>0</v>
      </c>
      <c r="W9" s="158">
        <f t="shared" si="0"/>
        <v>0</v>
      </c>
      <c r="X9" s="158">
        <f t="shared" si="0"/>
        <v>0</v>
      </c>
      <c r="Y9" s="158">
        <f t="shared" si="0"/>
        <v>0</v>
      </c>
      <c r="Z9" s="158">
        <f t="shared" si="0"/>
        <v>0</v>
      </c>
      <c r="AA9" s="141"/>
      <c r="AB9" s="158">
        <f xml:space="preserve"> IF( ISNUMBER(M9), 0, 1 )</f>
        <v>0</v>
      </c>
      <c r="AC9" s="124"/>
      <c r="AE9" s="124"/>
      <c r="AF9" s="141"/>
      <c r="AG9" s="141"/>
      <c r="AH9" s="141"/>
      <c r="AI9" s="141"/>
      <c r="AJ9" s="141"/>
      <c r="AK9" s="141"/>
      <c r="AL9" s="141"/>
      <c r="AM9" s="124"/>
    </row>
    <row r="10" spans="2:39" s="316" customFormat="1" ht="14.25" customHeight="1" thickBot="1" x14ac:dyDescent="0.25">
      <c r="B10" s="174">
        <v>5</v>
      </c>
      <c r="C10" s="334" t="s">
        <v>1694</v>
      </c>
      <c r="D10" s="177" t="s">
        <v>1695</v>
      </c>
      <c r="E10" s="177" t="s">
        <v>341</v>
      </c>
      <c r="F10" s="335">
        <v>3</v>
      </c>
      <c r="G10" s="336">
        <f xml:space="preserve"> SUM(G6:G9)</f>
        <v>0</v>
      </c>
      <c r="H10" s="337">
        <f xml:space="preserve"> SUM(H6:H9)</f>
        <v>0</v>
      </c>
      <c r="I10" s="337">
        <f xml:space="preserve"> SUM(I6:I9)</f>
        <v>0</v>
      </c>
      <c r="J10" s="337">
        <f xml:space="preserve"> SUM(J6:J9)</f>
        <v>0</v>
      </c>
      <c r="K10" s="338">
        <f xml:space="preserve"> SUM(K6:K9)</f>
        <v>0</v>
      </c>
      <c r="L10" s="320"/>
      <c r="M10" s="339">
        <f xml:space="preserve"> SUM(M6:M9)</f>
        <v>0</v>
      </c>
      <c r="N10" s="320"/>
      <c r="O10" s="340" t="s">
        <v>1696</v>
      </c>
      <c r="P10" s="341" t="s">
        <v>1697</v>
      </c>
      <c r="R10" s="144"/>
      <c r="S10" s="144">
        <f xml:space="preserve"> IF( SUM( AF10:AL10 ) = 0, 0,AF5 )</f>
        <v>0</v>
      </c>
      <c r="T10" s="123"/>
      <c r="U10" s="124"/>
      <c r="V10" s="141"/>
      <c r="W10" s="141"/>
      <c r="X10" s="141"/>
      <c r="Y10" s="141"/>
      <c r="Z10" s="141"/>
      <c r="AA10" s="141"/>
      <c r="AB10" s="141"/>
      <c r="AC10" s="124"/>
      <c r="AE10" s="124"/>
      <c r="AF10" s="158">
        <f xml:space="preserve"> IF(G32 = G10, 0, 1)</f>
        <v>0</v>
      </c>
      <c r="AG10" s="158">
        <f t="shared" ref="AG10:AL10" si="1" xml:space="preserve"> IF(H32 = H10, 0, 1)</f>
        <v>0</v>
      </c>
      <c r="AH10" s="158">
        <f t="shared" si="1"/>
        <v>0</v>
      </c>
      <c r="AI10" s="158">
        <f t="shared" si="1"/>
        <v>0</v>
      </c>
      <c r="AJ10" s="158">
        <f t="shared" si="1"/>
        <v>0</v>
      </c>
      <c r="AK10" s="141"/>
      <c r="AL10" s="158">
        <f t="shared" si="1"/>
        <v>0</v>
      </c>
      <c r="AM10" s="124"/>
    </row>
    <row r="11" spans="2:39" s="316" customFormat="1" ht="14.25" customHeight="1" thickBot="1" x14ac:dyDescent="0.25">
      <c r="B11" s="342"/>
      <c r="C11" s="342"/>
      <c r="D11" s="343"/>
      <c r="E11" s="342"/>
      <c r="F11" s="342"/>
      <c r="G11" s="342"/>
      <c r="H11" s="342"/>
      <c r="I11" s="342"/>
      <c r="J11" s="342"/>
      <c r="K11" s="342"/>
      <c r="L11" s="342"/>
      <c r="M11" s="342"/>
      <c r="N11" s="342"/>
      <c r="O11" s="342"/>
      <c r="R11" s="144"/>
      <c r="S11" s="144"/>
      <c r="T11" s="123"/>
      <c r="U11" s="124"/>
      <c r="V11" s="141"/>
      <c r="W11" s="141"/>
      <c r="X11" s="141"/>
      <c r="Y11" s="141"/>
      <c r="Z11" s="141"/>
      <c r="AA11" s="141"/>
      <c r="AB11" s="141"/>
      <c r="AC11" s="124"/>
      <c r="AE11" s="124"/>
      <c r="AF11" s="141"/>
      <c r="AG11" s="141"/>
      <c r="AH11" s="141"/>
      <c r="AI11" s="141"/>
      <c r="AJ11" s="141"/>
      <c r="AK11" s="141"/>
      <c r="AL11" s="141"/>
      <c r="AM11" s="124"/>
    </row>
    <row r="12" spans="2:39" s="316" customFormat="1" ht="15.75" thickBot="1" x14ac:dyDescent="0.3">
      <c r="B12" s="131" t="s">
        <v>1139</v>
      </c>
      <c r="C12" s="146" t="s">
        <v>1698</v>
      </c>
      <c r="D12" s="123"/>
      <c r="E12" s="123"/>
      <c r="F12" s="123"/>
      <c r="G12" s="314"/>
      <c r="H12" s="314"/>
      <c r="I12" s="314"/>
      <c r="J12" s="314"/>
      <c r="K12" s="314"/>
      <c r="L12" s="314"/>
      <c r="M12" s="314"/>
      <c r="N12" s="314"/>
      <c r="O12" s="315"/>
      <c r="P12" s="315"/>
      <c r="R12" s="144"/>
      <c r="S12" s="144"/>
      <c r="T12" s="123"/>
      <c r="U12" s="124"/>
      <c r="V12" s="141"/>
      <c r="W12" s="141"/>
      <c r="X12" s="141"/>
      <c r="Y12" s="141"/>
      <c r="Z12" s="141"/>
      <c r="AA12" s="141"/>
      <c r="AB12" s="141"/>
      <c r="AC12" s="124"/>
      <c r="AE12" s="124"/>
      <c r="AF12" s="187" t="s">
        <v>1699</v>
      </c>
      <c r="AG12" s="141"/>
      <c r="AH12" s="141"/>
      <c r="AI12" s="141"/>
      <c r="AJ12" s="141"/>
      <c r="AK12" s="141"/>
      <c r="AL12" s="141"/>
      <c r="AM12" s="124"/>
    </row>
    <row r="13" spans="2:39" s="316" customFormat="1" ht="14.25" customHeight="1" x14ac:dyDescent="0.2">
      <c r="B13" s="147">
        <v>6</v>
      </c>
      <c r="C13" s="318" t="s">
        <v>1700</v>
      </c>
      <c r="D13" s="150" t="s">
        <v>1701</v>
      </c>
      <c r="E13" s="150" t="s">
        <v>341</v>
      </c>
      <c r="F13" s="344">
        <v>3</v>
      </c>
      <c r="G13" s="237">
        <v>0</v>
      </c>
      <c r="H13" s="153">
        <v>0</v>
      </c>
      <c r="I13" s="153">
        <v>0</v>
      </c>
      <c r="J13" s="153">
        <v>0</v>
      </c>
      <c r="K13" s="154">
        <v>0</v>
      </c>
      <c r="L13" s="320"/>
      <c r="M13" s="321">
        <v>0</v>
      </c>
      <c r="N13" s="320"/>
      <c r="O13" s="322"/>
      <c r="P13" s="323"/>
      <c r="R13" s="144">
        <f xml:space="preserve"> IF( SUM( V13:AB13 ) = 0, 0,$V$5 )</f>
        <v>0</v>
      </c>
      <c r="S13" s="144"/>
      <c r="T13" s="123"/>
      <c r="U13" s="124"/>
      <c r="V13" s="158">
        <f t="shared" ref="V13:Z16" si="2" xml:space="preserve"> IF( ISNUMBER(G13), 0, 1 )</f>
        <v>0</v>
      </c>
      <c r="W13" s="158">
        <f t="shared" si="2"/>
        <v>0</v>
      </c>
      <c r="X13" s="158">
        <f t="shared" si="2"/>
        <v>0</v>
      </c>
      <c r="Y13" s="158">
        <f t="shared" si="2"/>
        <v>0</v>
      </c>
      <c r="Z13" s="158">
        <f t="shared" si="2"/>
        <v>0</v>
      </c>
      <c r="AA13" s="141"/>
      <c r="AB13" s="158">
        <f xml:space="preserve"> IF( ISNUMBER(M13), 0, 1 )</f>
        <v>0</v>
      </c>
      <c r="AC13" s="124"/>
      <c r="AE13" s="124"/>
      <c r="AF13" s="141"/>
      <c r="AG13" s="141"/>
      <c r="AH13" s="141"/>
      <c r="AI13" s="141"/>
      <c r="AJ13" s="141"/>
      <c r="AK13" s="141"/>
      <c r="AL13" s="141"/>
      <c r="AM13" s="124"/>
    </row>
    <row r="14" spans="2:39" s="316" customFormat="1" ht="14.25" customHeight="1" x14ac:dyDescent="0.2">
      <c r="B14" s="159">
        <v>7</v>
      </c>
      <c r="C14" s="324" t="s">
        <v>1702</v>
      </c>
      <c r="D14" s="162" t="s">
        <v>1703</v>
      </c>
      <c r="E14" s="162" t="s">
        <v>341</v>
      </c>
      <c r="F14" s="345">
        <v>3</v>
      </c>
      <c r="G14" s="202">
        <v>0</v>
      </c>
      <c r="H14" s="169">
        <v>0</v>
      </c>
      <c r="I14" s="169">
        <v>0</v>
      </c>
      <c r="J14" s="169">
        <v>0</v>
      </c>
      <c r="K14" s="170">
        <v>0</v>
      </c>
      <c r="L14" s="325"/>
      <c r="M14" s="326">
        <v>0</v>
      </c>
      <c r="N14" s="325"/>
      <c r="O14" s="327"/>
      <c r="P14" s="328"/>
      <c r="R14" s="144">
        <f xml:space="preserve"> IF( SUM( V14:AB14 ) = 0, 0,$V$5 )</f>
        <v>0</v>
      </c>
      <c r="S14" s="144"/>
      <c r="T14" s="123"/>
      <c r="U14" s="124"/>
      <c r="V14" s="158">
        <f>IF('[1]Validation flags'!$H$3=1,0, IF( ISNUMBER(G14), 0, 1 ))</f>
        <v>0</v>
      </c>
      <c r="W14" s="158">
        <f>IF('[1]Validation flags'!$H$3=1,0, IF( ISNUMBER(H14), 0, 1 ))</f>
        <v>0</v>
      </c>
      <c r="X14" s="158">
        <f>IF('[1]Validation flags'!$H$3=1,0, IF( ISNUMBER(I14), 0, 1 ))</f>
        <v>0</v>
      </c>
      <c r="Y14" s="158">
        <f>IF('[1]Validation flags'!$H$3=1,0, IF( ISNUMBER(J14), 0, 1 ))</f>
        <v>0</v>
      </c>
      <c r="Z14" s="158">
        <f>IF('[1]Validation flags'!$H$3=1,0, IF( ISNUMBER(K14), 0, 1 ))</f>
        <v>0</v>
      </c>
      <c r="AA14" s="141"/>
      <c r="AB14" s="158">
        <f>IF('[1]Validation flags'!$H$3=1,0, IF( ISNUMBER(M14), 0, 1 ))</f>
        <v>0</v>
      </c>
      <c r="AC14" s="124"/>
      <c r="AE14" s="124"/>
      <c r="AF14" s="141"/>
      <c r="AG14" s="141"/>
      <c r="AH14" s="141"/>
      <c r="AI14" s="141"/>
      <c r="AJ14" s="141"/>
      <c r="AK14" s="141"/>
      <c r="AL14" s="141"/>
      <c r="AM14" s="124"/>
    </row>
    <row r="15" spans="2:39" s="316" customFormat="1" ht="14.25" customHeight="1" x14ac:dyDescent="0.2">
      <c r="B15" s="159">
        <v>8</v>
      </c>
      <c r="C15" s="324" t="s">
        <v>1704</v>
      </c>
      <c r="D15" s="162" t="s">
        <v>1705</v>
      </c>
      <c r="E15" s="162" t="s">
        <v>341</v>
      </c>
      <c r="F15" s="345">
        <v>3</v>
      </c>
      <c r="G15" s="164">
        <v>0</v>
      </c>
      <c r="H15" s="165">
        <v>0</v>
      </c>
      <c r="I15" s="165">
        <v>0</v>
      </c>
      <c r="J15" s="165">
        <v>-0.13</v>
      </c>
      <c r="K15" s="166">
        <v>0</v>
      </c>
      <c r="L15" s="325"/>
      <c r="M15" s="329">
        <v>-0.13</v>
      </c>
      <c r="N15" s="325"/>
      <c r="O15" s="327"/>
      <c r="P15" s="328"/>
      <c r="R15" s="144">
        <f xml:space="preserve"> IF( SUM( V15:AB15 ) = 0, 0,$V$5 )</f>
        <v>0</v>
      </c>
      <c r="S15" s="144"/>
      <c r="T15" s="123"/>
      <c r="U15" s="124"/>
      <c r="V15" s="158">
        <f t="shared" si="2"/>
        <v>0</v>
      </c>
      <c r="W15" s="158">
        <f t="shared" si="2"/>
        <v>0</v>
      </c>
      <c r="X15" s="158">
        <f t="shared" si="2"/>
        <v>0</v>
      </c>
      <c r="Y15" s="158">
        <f t="shared" si="2"/>
        <v>0</v>
      </c>
      <c r="Z15" s="158">
        <f t="shared" si="2"/>
        <v>0</v>
      </c>
      <c r="AA15" s="141"/>
      <c r="AB15" s="158">
        <f xml:space="preserve"> IF( ISNUMBER(M15), 0, 1 )</f>
        <v>0</v>
      </c>
      <c r="AC15" s="124"/>
      <c r="AE15" s="124"/>
      <c r="AF15" s="141"/>
      <c r="AG15" s="141"/>
      <c r="AH15" s="141"/>
      <c r="AI15" s="141"/>
      <c r="AJ15" s="141"/>
      <c r="AK15" s="141"/>
      <c r="AL15" s="141"/>
      <c r="AM15" s="124"/>
    </row>
    <row r="16" spans="2:39" s="316" customFormat="1" ht="14.25" customHeight="1" x14ac:dyDescent="0.2">
      <c r="B16" s="159">
        <v>9</v>
      </c>
      <c r="C16" s="324" t="s">
        <v>1706</v>
      </c>
      <c r="D16" s="162" t="s">
        <v>1707</v>
      </c>
      <c r="E16" s="162" t="s">
        <v>341</v>
      </c>
      <c r="F16" s="345">
        <v>3</v>
      </c>
      <c r="G16" s="330">
        <v>0</v>
      </c>
      <c r="H16" s="331">
        <v>0</v>
      </c>
      <c r="I16" s="331">
        <v>0</v>
      </c>
      <c r="J16" s="331">
        <v>0</v>
      </c>
      <c r="K16" s="332">
        <v>0</v>
      </c>
      <c r="L16" s="325"/>
      <c r="M16" s="333">
        <v>0</v>
      </c>
      <c r="N16" s="325"/>
      <c r="O16" s="327"/>
      <c r="P16" s="328"/>
      <c r="R16" s="144">
        <f xml:space="preserve"> IF( SUM( V16:AB16 ) = 0, 0,$V$5 )</f>
        <v>0</v>
      </c>
      <c r="S16" s="144"/>
      <c r="T16" s="123"/>
      <c r="U16" s="124"/>
      <c r="V16" s="158">
        <f t="shared" si="2"/>
        <v>0</v>
      </c>
      <c r="W16" s="158">
        <f t="shared" si="2"/>
        <v>0</v>
      </c>
      <c r="X16" s="158">
        <f t="shared" si="2"/>
        <v>0</v>
      </c>
      <c r="Y16" s="158">
        <f t="shared" si="2"/>
        <v>0</v>
      </c>
      <c r="Z16" s="158">
        <f t="shared" si="2"/>
        <v>0</v>
      </c>
      <c r="AA16" s="141"/>
      <c r="AB16" s="158">
        <f xml:space="preserve"> IF( ISNUMBER(M16), 0, 1 )</f>
        <v>0</v>
      </c>
      <c r="AC16" s="124"/>
      <c r="AE16" s="124"/>
      <c r="AF16" s="141"/>
      <c r="AG16" s="141"/>
      <c r="AH16" s="141"/>
      <c r="AI16" s="141"/>
      <c r="AJ16" s="141"/>
      <c r="AK16" s="141"/>
      <c r="AL16" s="141"/>
      <c r="AM16" s="124"/>
    </row>
    <row r="17" spans="2:39" s="316" customFormat="1" ht="14.25" customHeight="1" thickBot="1" x14ac:dyDescent="0.25">
      <c r="B17" s="174">
        <v>10</v>
      </c>
      <c r="C17" s="334" t="s">
        <v>1708</v>
      </c>
      <c r="D17" s="177" t="s">
        <v>1709</v>
      </c>
      <c r="E17" s="177" t="s">
        <v>341</v>
      </c>
      <c r="F17" s="346">
        <v>3</v>
      </c>
      <c r="G17" s="336">
        <f xml:space="preserve"> SUM(G13:G16)</f>
        <v>0</v>
      </c>
      <c r="H17" s="337">
        <f xml:space="preserve"> SUM(H13:H16)</f>
        <v>0</v>
      </c>
      <c r="I17" s="337">
        <f xml:space="preserve"> SUM(I13:I16)</f>
        <v>0</v>
      </c>
      <c r="J17" s="337">
        <f xml:space="preserve"> SUM(J13:J16)</f>
        <v>-0.13</v>
      </c>
      <c r="K17" s="338">
        <f xml:space="preserve"> SUM(K13:K16)</f>
        <v>0</v>
      </c>
      <c r="L17" s="320"/>
      <c r="M17" s="339">
        <f xml:space="preserve"> SUM(M13:M16)</f>
        <v>-0.13</v>
      </c>
      <c r="N17" s="320"/>
      <c r="O17" s="340" t="s">
        <v>1710</v>
      </c>
      <c r="P17" s="341" t="s">
        <v>1711</v>
      </c>
      <c r="R17" s="144"/>
      <c r="S17" s="144">
        <f xml:space="preserve"> IF( SUM( AF17:AL17 ) = 0, 0,AF12 )</f>
        <v>0</v>
      </c>
      <c r="T17" s="123"/>
      <c r="U17" s="124"/>
      <c r="V17" s="141"/>
      <c r="W17" s="141"/>
      <c r="X17" s="141"/>
      <c r="Y17" s="141"/>
      <c r="Z17" s="141"/>
      <c r="AA17" s="141"/>
      <c r="AB17" s="141"/>
      <c r="AC17" s="124"/>
      <c r="AE17" s="124"/>
      <c r="AF17" s="158">
        <f xml:space="preserve"> IF(G41 = G17, 0, 1)</f>
        <v>0</v>
      </c>
      <c r="AG17" s="158">
        <f t="shared" ref="AG17:AL17" si="3" xml:space="preserve"> IF(H41 = H17, 0, 1)</f>
        <v>0</v>
      </c>
      <c r="AH17" s="158">
        <f t="shared" si="3"/>
        <v>0</v>
      </c>
      <c r="AI17" s="158">
        <f t="shared" si="3"/>
        <v>0</v>
      </c>
      <c r="AJ17" s="158">
        <f t="shared" si="3"/>
        <v>0</v>
      </c>
      <c r="AK17" s="141"/>
      <c r="AL17" s="158">
        <f t="shared" si="3"/>
        <v>0</v>
      </c>
      <c r="AM17" s="124"/>
    </row>
    <row r="18" spans="2:39" s="316" customFormat="1" ht="14.25" customHeight="1" thickBot="1" x14ac:dyDescent="0.25">
      <c r="B18" s="342"/>
      <c r="C18" s="342"/>
      <c r="D18" s="343"/>
      <c r="E18" s="342"/>
      <c r="F18" s="342"/>
      <c r="G18" s="342"/>
      <c r="H18" s="342"/>
      <c r="I18" s="342"/>
      <c r="J18" s="342"/>
      <c r="K18" s="342"/>
      <c r="L18" s="342"/>
      <c r="M18" s="342"/>
      <c r="N18" s="342"/>
      <c r="O18" s="342"/>
      <c r="R18" s="144"/>
      <c r="S18" s="144"/>
      <c r="T18" s="123"/>
      <c r="U18" s="124"/>
      <c r="V18" s="141"/>
      <c r="W18" s="141"/>
      <c r="X18" s="141"/>
      <c r="Y18" s="141"/>
      <c r="Z18" s="141"/>
      <c r="AA18" s="141"/>
      <c r="AB18" s="141"/>
      <c r="AC18" s="124"/>
      <c r="AE18" s="124"/>
      <c r="AF18" s="141"/>
      <c r="AG18" s="141"/>
      <c r="AH18" s="141"/>
      <c r="AI18" s="141"/>
      <c r="AJ18" s="141"/>
      <c r="AK18" s="141"/>
      <c r="AL18" s="141"/>
      <c r="AM18" s="124"/>
    </row>
    <row r="19" spans="2:39" s="316" customFormat="1" ht="15.75" thickBot="1" x14ac:dyDescent="0.3">
      <c r="B19" s="131" t="s">
        <v>1165</v>
      </c>
      <c r="C19" s="146" t="s">
        <v>1712</v>
      </c>
      <c r="D19" s="123"/>
      <c r="E19" s="123"/>
      <c r="F19" s="123"/>
      <c r="G19" s="314"/>
      <c r="H19" s="314"/>
      <c r="I19" s="314"/>
      <c r="J19" s="314"/>
      <c r="K19" s="314"/>
      <c r="L19" s="314"/>
      <c r="M19" s="314"/>
      <c r="N19" s="314"/>
      <c r="O19" s="315"/>
      <c r="P19" s="315"/>
      <c r="R19" s="144"/>
      <c r="S19" s="144"/>
      <c r="T19" s="123"/>
      <c r="U19" s="124"/>
      <c r="V19" s="141"/>
      <c r="W19" s="141"/>
      <c r="X19" s="141"/>
      <c r="Y19" s="141"/>
      <c r="Z19" s="141"/>
      <c r="AA19" s="141"/>
      <c r="AB19" s="141"/>
      <c r="AC19" s="124"/>
      <c r="AE19" s="124"/>
      <c r="AF19" s="187" t="s">
        <v>1713</v>
      </c>
      <c r="AG19" s="141"/>
      <c r="AH19" s="141"/>
      <c r="AI19" s="141"/>
      <c r="AJ19" s="141"/>
      <c r="AK19" s="141"/>
      <c r="AL19" s="141"/>
      <c r="AM19" s="124"/>
    </row>
    <row r="20" spans="2:39" s="316" customFormat="1" ht="14.25" customHeight="1" x14ac:dyDescent="0.2">
      <c r="B20" s="147">
        <v>11</v>
      </c>
      <c r="C20" s="324" t="s">
        <v>1714</v>
      </c>
      <c r="D20" s="150" t="s">
        <v>1715</v>
      </c>
      <c r="E20" s="150" t="s">
        <v>341</v>
      </c>
      <c r="F20" s="344">
        <v>3</v>
      </c>
      <c r="G20" s="237">
        <v>3.78</v>
      </c>
      <c r="H20" s="153">
        <v>3.4380000000000002</v>
      </c>
      <c r="I20" s="347">
        <v>0.95699999999999996</v>
      </c>
      <c r="J20" s="347">
        <v>-5.6639999999999997</v>
      </c>
      <c r="K20" s="348">
        <v>-3.9849999999999999</v>
      </c>
      <c r="L20" s="320"/>
      <c r="M20" s="349">
        <v>-1.474</v>
      </c>
      <c r="N20" s="320"/>
      <c r="O20" s="322"/>
      <c r="P20" s="323"/>
      <c r="R20" s="144">
        <f xml:space="preserve"> IF( SUM( V20:AB20 ) = 0, 0,$V$5 )</f>
        <v>0</v>
      </c>
      <c r="S20" s="144"/>
      <c r="T20" s="123"/>
      <c r="U20" s="124"/>
      <c r="V20" s="158">
        <f xml:space="preserve"> IF( ISNUMBER(G20), 0, 1 )</f>
        <v>0</v>
      </c>
      <c r="W20" s="158">
        <f xml:space="preserve"> IF( ISNUMBER(H20), 0, 1 )</f>
        <v>0</v>
      </c>
      <c r="X20" s="158">
        <f xml:space="preserve"> IF( ISNUMBER(I20), 0, 1 )</f>
        <v>0</v>
      </c>
      <c r="Y20" s="158">
        <f xml:space="preserve"> IF( ISNUMBER(J20), 0, 1 )</f>
        <v>0</v>
      </c>
      <c r="Z20" s="158">
        <f xml:space="preserve"> IF( ISNUMBER(K20), 0, 1 )</f>
        <v>0</v>
      </c>
      <c r="AA20" s="141"/>
      <c r="AB20" s="158">
        <f xml:space="preserve"> IF( ISNUMBER(M20), 0, 1 )</f>
        <v>0</v>
      </c>
      <c r="AC20" s="124"/>
      <c r="AE20" s="124"/>
      <c r="AF20" s="141"/>
      <c r="AG20" s="141"/>
      <c r="AH20" s="141"/>
      <c r="AI20" s="141"/>
      <c r="AJ20" s="141"/>
      <c r="AK20" s="141"/>
      <c r="AL20" s="141"/>
      <c r="AM20" s="124"/>
    </row>
    <row r="21" spans="2:39" s="316" customFormat="1" ht="14.25" customHeight="1" x14ac:dyDescent="0.2">
      <c r="B21" s="159">
        <v>12</v>
      </c>
      <c r="C21" s="324" t="s">
        <v>1716</v>
      </c>
      <c r="D21" s="162" t="s">
        <v>1717</v>
      </c>
      <c r="E21" s="162" t="s">
        <v>341</v>
      </c>
      <c r="F21" s="345">
        <v>3</v>
      </c>
      <c r="G21" s="202">
        <v>0.71499999999999997</v>
      </c>
      <c r="H21" s="169">
        <v>1.4710000000000001</v>
      </c>
      <c r="I21" s="169">
        <v>2.8210000000000002</v>
      </c>
      <c r="J21" s="350">
        <v>2.605</v>
      </c>
      <c r="K21" s="351">
        <v>2.8690000000000002</v>
      </c>
      <c r="L21" s="325"/>
      <c r="M21" s="352">
        <v>10.481</v>
      </c>
      <c r="N21" s="325"/>
      <c r="O21" s="327"/>
      <c r="P21" s="328"/>
      <c r="R21" s="144">
        <f xml:space="preserve"> IF( SUM( V21:AB21 ) = 0, 0,$V$5 )</f>
        <v>0</v>
      </c>
      <c r="S21" s="144"/>
      <c r="T21" s="123"/>
      <c r="U21" s="124"/>
      <c r="V21" s="158">
        <f>IF('[1]Validation flags'!$H$3=1,0, IF( ISNUMBER(G21), 0, 1 ))</f>
        <v>0</v>
      </c>
      <c r="W21" s="158">
        <f>IF('[1]Validation flags'!$H$3=1,0, IF( ISNUMBER(H21), 0, 1 ))</f>
        <v>0</v>
      </c>
      <c r="X21" s="158">
        <f>IF('[1]Validation flags'!$H$3=1,0, IF( ISNUMBER(I21), 0, 1 ))</f>
        <v>0</v>
      </c>
      <c r="Y21" s="158">
        <f>IF('[1]Validation flags'!$H$3=1,0, IF( ISNUMBER(J21), 0, 1 ))</f>
        <v>0</v>
      </c>
      <c r="Z21" s="158">
        <f>IF('[1]Validation flags'!$H$3=1,0, IF( ISNUMBER(K21), 0, 1 ))</f>
        <v>0</v>
      </c>
      <c r="AA21" s="141"/>
      <c r="AB21" s="158">
        <f>IF('[1]Validation flags'!$H$3=1,0, IF( ISNUMBER(M21), 0, 1 ))</f>
        <v>0</v>
      </c>
      <c r="AC21" s="124"/>
      <c r="AE21" s="124"/>
      <c r="AF21" s="141"/>
      <c r="AG21" s="141"/>
      <c r="AH21" s="141"/>
      <c r="AI21" s="141"/>
      <c r="AJ21" s="141"/>
      <c r="AK21" s="141"/>
      <c r="AL21" s="141"/>
      <c r="AM21" s="124"/>
    </row>
    <row r="22" spans="2:39" s="316" customFormat="1" ht="14.25" customHeight="1" x14ac:dyDescent="0.2">
      <c r="B22" s="159">
        <v>13</v>
      </c>
      <c r="C22" s="324" t="s">
        <v>1718</v>
      </c>
      <c r="D22" s="162" t="s">
        <v>1719</v>
      </c>
      <c r="E22" s="162" t="s">
        <v>341</v>
      </c>
      <c r="F22" s="345">
        <v>3</v>
      </c>
      <c r="G22" s="171"/>
      <c r="H22" s="172"/>
      <c r="I22" s="172"/>
      <c r="J22" s="172"/>
      <c r="K22" s="173"/>
      <c r="L22" s="325"/>
      <c r="M22" s="353"/>
      <c r="N22" s="325"/>
      <c r="O22" s="327"/>
      <c r="P22" s="328"/>
      <c r="R22" s="144">
        <f xml:space="preserve"> IF( SUM( V22:AB22 ) = 0, 0,$V$5 )</f>
        <v>0</v>
      </c>
      <c r="S22" s="144"/>
      <c r="T22" s="123"/>
      <c r="U22" s="124"/>
      <c r="V22" s="158">
        <f>IF('[1]Validation flags'!$B$3&lt;&gt;"Thames Water",0, IF( ISNUMBER(G22), 0, 1 ))</f>
        <v>0</v>
      </c>
      <c r="W22" s="158">
        <f>IF('[1]Validation flags'!$B$3&lt;&gt;"Thames Water",0, IF( ISNUMBER(H22), 0, 1 ))</f>
        <v>0</v>
      </c>
      <c r="X22" s="158">
        <f>IF('[1]Validation flags'!$B$3&lt;&gt;"Thames Water",0, IF( ISNUMBER(I22), 0, 1 ))</f>
        <v>0</v>
      </c>
      <c r="Y22" s="158">
        <f>IF('[1]Validation flags'!$B$3&lt;&gt;"Thames Water",0, IF( ISNUMBER(J22), 0, 1 ))</f>
        <v>0</v>
      </c>
      <c r="Z22" s="158">
        <f>IF('[1]Validation flags'!$B$3&lt;&gt;"Thames Water",0, IF( ISNUMBER(K22), 0, 1 ))</f>
        <v>0</v>
      </c>
      <c r="AA22" s="141"/>
      <c r="AB22" s="158">
        <f>IF('[1]Validation flags'!$B$3&lt;&gt;"Thames Water",0, IF( ISNUMBER(M22), 0, 1 ))</f>
        <v>0</v>
      </c>
      <c r="AC22" s="124"/>
      <c r="AE22" s="124"/>
      <c r="AM22" s="124"/>
    </row>
    <row r="23" spans="2:39" s="316" customFormat="1" ht="14.25" customHeight="1" thickBot="1" x14ac:dyDescent="0.25">
      <c r="B23" s="174">
        <v>14</v>
      </c>
      <c r="C23" s="334" t="s">
        <v>1720</v>
      </c>
      <c r="D23" s="177" t="s">
        <v>1721</v>
      </c>
      <c r="E23" s="177" t="s">
        <v>341</v>
      </c>
      <c r="F23" s="346">
        <v>3</v>
      </c>
      <c r="G23" s="336">
        <f xml:space="preserve"> SUM(G20:G22)</f>
        <v>4.4950000000000001</v>
      </c>
      <c r="H23" s="337">
        <f xml:space="preserve"> SUM(H20:H22)</f>
        <v>4.9090000000000007</v>
      </c>
      <c r="I23" s="354">
        <f xml:space="preserve"> SUM(I20:I22)</f>
        <v>3.778</v>
      </c>
      <c r="J23" s="354">
        <f xml:space="preserve"> SUM(J20:J22)</f>
        <v>-3.0589999999999997</v>
      </c>
      <c r="K23" s="355">
        <f xml:space="preserve"> SUM(K20:K22)</f>
        <v>-1.1159999999999997</v>
      </c>
      <c r="L23" s="320"/>
      <c r="M23" s="356">
        <f xml:space="preserve"> SUM(M20:M22)</f>
        <v>9.0069999999999997</v>
      </c>
      <c r="N23" s="320"/>
      <c r="O23" s="340" t="s">
        <v>1722</v>
      </c>
      <c r="P23" s="341" t="s">
        <v>1723</v>
      </c>
      <c r="R23" s="144">
        <f xml:space="preserve"> IF( SUM( V23:AB23 ) = 0, 0,$V$5 )</f>
        <v>0</v>
      </c>
      <c r="S23" s="144">
        <f xml:space="preserve"> IF( SUM( AF23:AL23 ) = 0, 0,AF19 )</f>
        <v>0</v>
      </c>
      <c r="T23" s="123"/>
      <c r="U23" s="124"/>
      <c r="V23" s="141"/>
      <c r="W23" s="141"/>
      <c r="X23" s="141"/>
      <c r="Y23" s="141"/>
      <c r="Z23" s="141"/>
      <c r="AA23" s="141"/>
      <c r="AB23" s="141"/>
      <c r="AC23" s="124"/>
      <c r="AE23" s="124"/>
      <c r="AF23" s="158">
        <f xml:space="preserve"> IF(G48 = G23, 0, 1)</f>
        <v>0</v>
      </c>
      <c r="AG23" s="158">
        <f xml:space="preserve"> IF(H48 = H23, 0, 1)</f>
        <v>0</v>
      </c>
      <c r="AH23" s="158">
        <f xml:space="preserve"> IF(I48 = I23, 0, 1)</f>
        <v>0</v>
      </c>
      <c r="AI23" s="158">
        <f xml:space="preserve"> IF(J48 = J23, 0, 1)</f>
        <v>0</v>
      </c>
      <c r="AJ23" s="158">
        <f xml:space="preserve"> IF(K48 = K23, 0, 1)</f>
        <v>0</v>
      </c>
      <c r="AK23" s="141"/>
      <c r="AL23" s="158">
        <f xml:space="preserve"> IF(M48 = M23, 0, 1)</f>
        <v>0</v>
      </c>
      <c r="AM23" s="124"/>
    </row>
    <row r="24" spans="2:39" s="316" customFormat="1" ht="14.25" customHeight="1" thickBot="1" x14ac:dyDescent="0.25">
      <c r="B24" s="342"/>
      <c r="C24" s="342"/>
      <c r="D24" s="343"/>
      <c r="E24" s="342"/>
      <c r="F24" s="342"/>
      <c r="G24" s="342"/>
      <c r="H24" s="342"/>
      <c r="I24" s="342"/>
      <c r="J24" s="342"/>
      <c r="K24" s="342"/>
      <c r="L24" s="342"/>
      <c r="M24" s="342"/>
      <c r="N24" s="342"/>
      <c r="O24" s="342"/>
      <c r="R24" s="144"/>
      <c r="S24" s="144"/>
      <c r="T24" s="123"/>
      <c r="U24" s="188"/>
      <c r="V24" s="141"/>
      <c r="W24" s="141"/>
      <c r="X24" s="141"/>
      <c r="Y24" s="141"/>
      <c r="Z24" s="141"/>
      <c r="AA24" s="141"/>
      <c r="AB24" s="141"/>
      <c r="AC24" s="188"/>
      <c r="AE24" s="188"/>
      <c r="AF24" s="141"/>
      <c r="AG24" s="141"/>
      <c r="AH24" s="141"/>
      <c r="AI24" s="141"/>
      <c r="AJ24" s="141"/>
      <c r="AK24" s="141"/>
      <c r="AL24" s="141"/>
      <c r="AM24" s="188"/>
    </row>
    <row r="25" spans="2:39" s="316" customFormat="1" ht="15.75" thickBot="1" x14ac:dyDescent="0.3">
      <c r="B25" s="131" t="s">
        <v>1206</v>
      </c>
      <c r="C25" s="146" t="s">
        <v>1724</v>
      </c>
      <c r="D25" s="123"/>
      <c r="E25" s="123"/>
      <c r="F25" s="123"/>
      <c r="G25" s="314"/>
      <c r="H25" s="314"/>
      <c r="I25" s="314"/>
      <c r="J25" s="314"/>
      <c r="K25" s="314"/>
      <c r="L25" s="314"/>
      <c r="M25" s="314"/>
      <c r="N25" s="314"/>
      <c r="O25" s="315"/>
      <c r="P25" s="315"/>
      <c r="R25" s="144"/>
      <c r="S25" s="144"/>
      <c r="T25" s="123"/>
      <c r="U25" s="188"/>
      <c r="V25" s="141"/>
      <c r="W25" s="141"/>
      <c r="X25" s="141"/>
      <c r="Y25" s="141"/>
      <c r="Z25" s="141"/>
      <c r="AA25" s="141"/>
      <c r="AB25" s="141"/>
      <c r="AC25" s="188"/>
      <c r="AE25" s="188"/>
      <c r="AF25" s="187" t="s">
        <v>1725</v>
      </c>
      <c r="AG25" s="141"/>
      <c r="AH25" s="141"/>
      <c r="AI25" s="141"/>
      <c r="AJ25" s="141"/>
      <c r="AK25" s="141"/>
      <c r="AL25" s="141"/>
      <c r="AM25" s="188"/>
    </row>
    <row r="26" spans="2:39" s="316" customFormat="1" ht="14.25" customHeight="1" x14ac:dyDescent="0.2">
      <c r="B26" s="147">
        <v>15</v>
      </c>
      <c r="C26" s="318" t="s">
        <v>1726</v>
      </c>
      <c r="D26" s="150" t="s">
        <v>1727</v>
      </c>
      <c r="E26" s="150" t="s">
        <v>341</v>
      </c>
      <c r="F26" s="319">
        <v>3</v>
      </c>
      <c r="G26" s="237">
        <v>0</v>
      </c>
      <c r="H26" s="153">
        <v>0</v>
      </c>
      <c r="I26" s="153">
        <v>0</v>
      </c>
      <c r="J26" s="153">
        <v>0</v>
      </c>
      <c r="K26" s="154">
        <v>0</v>
      </c>
      <c r="L26" s="320"/>
      <c r="M26" s="321">
        <v>0</v>
      </c>
      <c r="N26" s="320"/>
      <c r="O26" s="322"/>
      <c r="P26" s="323"/>
      <c r="R26" s="144">
        <f t="shared" ref="R26:R31" si="4" xml:space="preserve"> IF( SUM( V26:AB26 ) = 0, 0,$V$5 )</f>
        <v>0</v>
      </c>
      <c r="S26" s="144"/>
      <c r="T26" s="123"/>
      <c r="U26" s="124"/>
      <c r="V26" s="158">
        <f t="shared" ref="V26:Z31" si="5" xml:space="preserve"> IF( ISNUMBER(G26), 0, 1 )</f>
        <v>0</v>
      </c>
      <c r="W26" s="158">
        <f t="shared" si="5"/>
        <v>0</v>
      </c>
      <c r="X26" s="158">
        <f t="shared" si="5"/>
        <v>0</v>
      </c>
      <c r="Y26" s="158">
        <f t="shared" si="5"/>
        <v>0</v>
      </c>
      <c r="Z26" s="158">
        <f t="shared" si="5"/>
        <v>0</v>
      </c>
      <c r="AA26" s="141"/>
      <c r="AB26" s="158">
        <f t="shared" ref="AB26:AB31" si="6" xml:space="preserve"> IF( ISNUMBER(M26), 0, 1 )</f>
        <v>0</v>
      </c>
      <c r="AC26" s="188"/>
      <c r="AE26" s="124"/>
      <c r="AF26" s="141"/>
      <c r="AG26" s="141"/>
      <c r="AH26" s="141"/>
      <c r="AI26" s="141"/>
      <c r="AJ26" s="141"/>
      <c r="AK26" s="141"/>
      <c r="AL26" s="141"/>
      <c r="AM26" s="188"/>
    </row>
    <row r="27" spans="2:39" s="316" customFormat="1" ht="14.25" customHeight="1" x14ac:dyDescent="0.2">
      <c r="B27" s="159">
        <v>16</v>
      </c>
      <c r="C27" s="324" t="s">
        <v>1728</v>
      </c>
      <c r="D27" s="162" t="s">
        <v>1729</v>
      </c>
      <c r="E27" s="162" t="s">
        <v>341</v>
      </c>
      <c r="F27" s="163">
        <v>3</v>
      </c>
      <c r="G27" s="164">
        <v>0</v>
      </c>
      <c r="H27" s="165">
        <v>0</v>
      </c>
      <c r="I27" s="165">
        <v>0</v>
      </c>
      <c r="J27" s="165">
        <v>0</v>
      </c>
      <c r="K27" s="166">
        <v>0</v>
      </c>
      <c r="L27" s="325"/>
      <c r="M27" s="329">
        <v>0</v>
      </c>
      <c r="N27" s="325"/>
      <c r="O27" s="327"/>
      <c r="P27" s="328"/>
      <c r="R27" s="144">
        <f t="shared" si="4"/>
        <v>0</v>
      </c>
      <c r="S27" s="144"/>
      <c r="T27" s="123"/>
      <c r="U27" s="124"/>
      <c r="V27" s="158">
        <f t="shared" si="5"/>
        <v>0</v>
      </c>
      <c r="W27" s="158">
        <f t="shared" si="5"/>
        <v>0</v>
      </c>
      <c r="X27" s="158">
        <f t="shared" si="5"/>
        <v>0</v>
      </c>
      <c r="Y27" s="158">
        <f t="shared" si="5"/>
        <v>0</v>
      </c>
      <c r="Z27" s="158">
        <f t="shared" si="5"/>
        <v>0</v>
      </c>
      <c r="AA27" s="141"/>
      <c r="AB27" s="158">
        <f t="shared" si="6"/>
        <v>0</v>
      </c>
      <c r="AC27" s="124"/>
      <c r="AE27" s="124"/>
      <c r="AF27" s="141"/>
      <c r="AG27" s="141"/>
      <c r="AH27" s="141"/>
      <c r="AI27" s="141"/>
      <c r="AJ27" s="141"/>
      <c r="AK27" s="141"/>
      <c r="AL27" s="141"/>
      <c r="AM27" s="124"/>
    </row>
    <row r="28" spans="2:39" s="316" customFormat="1" ht="14.25" customHeight="1" x14ac:dyDescent="0.2">
      <c r="B28" s="159">
        <v>17</v>
      </c>
      <c r="C28" s="324" t="s">
        <v>1730</v>
      </c>
      <c r="D28" s="162" t="s">
        <v>1731</v>
      </c>
      <c r="E28" s="162" t="s">
        <v>341</v>
      </c>
      <c r="F28" s="163">
        <v>3</v>
      </c>
      <c r="G28" s="202">
        <v>0</v>
      </c>
      <c r="H28" s="169">
        <v>0</v>
      </c>
      <c r="I28" s="169">
        <v>0</v>
      </c>
      <c r="J28" s="169">
        <v>0</v>
      </c>
      <c r="K28" s="170">
        <v>0</v>
      </c>
      <c r="L28" s="325"/>
      <c r="M28" s="326">
        <v>0</v>
      </c>
      <c r="N28" s="325"/>
      <c r="O28" s="327"/>
      <c r="P28" s="328"/>
      <c r="R28" s="144">
        <f t="shared" si="4"/>
        <v>0</v>
      </c>
      <c r="S28" s="144"/>
      <c r="T28" s="123"/>
      <c r="U28" s="124"/>
      <c r="V28" s="158">
        <f>IF('[1]Validation flags'!$H$3=1,0, IF( ISNUMBER(G28), 0, 1 ))</f>
        <v>0</v>
      </c>
      <c r="W28" s="158">
        <f>IF('[1]Validation flags'!$H$3=1,0, IF( ISNUMBER(H28), 0, 1 ))</f>
        <v>0</v>
      </c>
      <c r="X28" s="158">
        <f>IF('[1]Validation flags'!$H$3=1,0, IF( ISNUMBER(I28), 0, 1 ))</f>
        <v>0</v>
      </c>
      <c r="Y28" s="158">
        <f>IF('[1]Validation flags'!$H$3=1,0, IF( ISNUMBER(J28), 0, 1 ))</f>
        <v>0</v>
      </c>
      <c r="Z28" s="158">
        <f>IF('[1]Validation flags'!$H$3=1,0, IF( ISNUMBER(K28), 0, 1 ))</f>
        <v>0</v>
      </c>
      <c r="AA28" s="141"/>
      <c r="AB28" s="158">
        <f>IF('[1]Validation flags'!$H$3=1,0, IF( ISNUMBER(M28), 0, 1 ))</f>
        <v>0</v>
      </c>
      <c r="AC28" s="124"/>
      <c r="AE28" s="124"/>
      <c r="AF28" s="141"/>
      <c r="AG28" s="141"/>
      <c r="AH28" s="141"/>
      <c r="AI28" s="141"/>
      <c r="AJ28" s="141"/>
      <c r="AK28" s="141"/>
      <c r="AL28" s="141"/>
      <c r="AM28" s="124"/>
    </row>
    <row r="29" spans="2:39" s="316" customFormat="1" ht="14.25" customHeight="1" x14ac:dyDescent="0.2">
      <c r="B29" s="159">
        <v>18</v>
      </c>
      <c r="C29" s="324" t="s">
        <v>1732</v>
      </c>
      <c r="D29" s="162" t="s">
        <v>1733</v>
      </c>
      <c r="E29" s="162" t="s">
        <v>341</v>
      </c>
      <c r="F29" s="163">
        <v>3</v>
      </c>
      <c r="G29" s="202">
        <v>0</v>
      </c>
      <c r="H29" s="169">
        <v>0</v>
      </c>
      <c r="I29" s="169">
        <v>0</v>
      </c>
      <c r="J29" s="169">
        <v>0</v>
      </c>
      <c r="K29" s="170">
        <v>0</v>
      </c>
      <c r="L29" s="325"/>
      <c r="M29" s="326">
        <v>0</v>
      </c>
      <c r="N29" s="325"/>
      <c r="O29" s="327"/>
      <c r="P29" s="328"/>
      <c r="R29" s="144">
        <f t="shared" si="4"/>
        <v>0</v>
      </c>
      <c r="S29" s="144"/>
      <c r="T29" s="123"/>
      <c r="U29" s="124"/>
      <c r="V29" s="158">
        <f>IF('[1]Validation flags'!$H$3=1,0, IF( ISNUMBER(G29), 0, 1 ))</f>
        <v>0</v>
      </c>
      <c r="W29" s="158">
        <f>IF('[1]Validation flags'!$H$3=1,0, IF( ISNUMBER(H29), 0, 1 ))</f>
        <v>0</v>
      </c>
      <c r="X29" s="158">
        <f>IF('[1]Validation flags'!$H$3=1,0, IF( ISNUMBER(I29), 0, 1 ))</f>
        <v>0</v>
      </c>
      <c r="Y29" s="158">
        <f>IF('[1]Validation flags'!$H$3=1,0, IF( ISNUMBER(J29), 0, 1 ))</f>
        <v>0</v>
      </c>
      <c r="Z29" s="158">
        <f>IF('[1]Validation flags'!$H$3=1,0, IF( ISNUMBER(K29), 0, 1 ))</f>
        <v>0</v>
      </c>
      <c r="AA29" s="141"/>
      <c r="AB29" s="158">
        <f>IF('[1]Validation flags'!$H$3=1,0, IF( ISNUMBER(M29), 0, 1 ))</f>
        <v>0</v>
      </c>
      <c r="AC29" s="124"/>
      <c r="AE29" s="124"/>
      <c r="AF29" s="141"/>
      <c r="AG29" s="141"/>
      <c r="AH29" s="141"/>
      <c r="AI29" s="141"/>
      <c r="AJ29" s="141"/>
      <c r="AK29" s="141"/>
      <c r="AL29" s="141"/>
      <c r="AM29" s="124"/>
    </row>
    <row r="30" spans="2:39" s="316" customFormat="1" ht="14.25" customHeight="1" x14ac:dyDescent="0.2">
      <c r="B30" s="159">
        <v>19</v>
      </c>
      <c r="C30" s="324" t="s">
        <v>1734</v>
      </c>
      <c r="D30" s="162" t="s">
        <v>1735</v>
      </c>
      <c r="E30" s="162" t="s">
        <v>341</v>
      </c>
      <c r="F30" s="163">
        <v>3</v>
      </c>
      <c r="G30" s="164">
        <v>0</v>
      </c>
      <c r="H30" s="165">
        <v>0</v>
      </c>
      <c r="I30" s="165">
        <v>0</v>
      </c>
      <c r="J30" s="165">
        <v>0</v>
      </c>
      <c r="K30" s="166">
        <v>0</v>
      </c>
      <c r="L30" s="325"/>
      <c r="M30" s="329">
        <v>0</v>
      </c>
      <c r="N30" s="325"/>
      <c r="O30" s="327"/>
      <c r="P30" s="328"/>
      <c r="R30" s="144">
        <f t="shared" si="4"/>
        <v>0</v>
      </c>
      <c r="S30" s="144"/>
      <c r="T30" s="123"/>
      <c r="U30" s="124"/>
      <c r="V30" s="158">
        <f t="shared" si="5"/>
        <v>0</v>
      </c>
      <c r="W30" s="158">
        <f t="shared" si="5"/>
        <v>0</v>
      </c>
      <c r="X30" s="158">
        <f t="shared" si="5"/>
        <v>0</v>
      </c>
      <c r="Y30" s="158">
        <f t="shared" si="5"/>
        <v>0</v>
      </c>
      <c r="Z30" s="158">
        <f t="shared" si="5"/>
        <v>0</v>
      </c>
      <c r="AA30" s="141"/>
      <c r="AB30" s="158">
        <f t="shared" si="6"/>
        <v>0</v>
      </c>
      <c r="AC30" s="124"/>
      <c r="AE30" s="124"/>
      <c r="AF30" s="141"/>
      <c r="AG30" s="141"/>
      <c r="AH30" s="141"/>
      <c r="AI30" s="141"/>
      <c r="AJ30" s="141"/>
      <c r="AK30" s="141"/>
      <c r="AL30" s="141"/>
      <c r="AM30" s="124"/>
    </row>
    <row r="31" spans="2:39" s="316" customFormat="1" ht="14.25" customHeight="1" x14ac:dyDescent="0.2">
      <c r="B31" s="159">
        <v>20</v>
      </c>
      <c r="C31" s="357" t="s">
        <v>1736</v>
      </c>
      <c r="D31" s="162" t="s">
        <v>1737</v>
      </c>
      <c r="E31" s="162" t="s">
        <v>341</v>
      </c>
      <c r="F31" s="163">
        <v>3</v>
      </c>
      <c r="G31" s="330">
        <v>0</v>
      </c>
      <c r="H31" s="331">
        <v>0</v>
      </c>
      <c r="I31" s="331">
        <v>0</v>
      </c>
      <c r="J31" s="331">
        <v>0</v>
      </c>
      <c r="K31" s="332">
        <v>0</v>
      </c>
      <c r="L31" s="325"/>
      <c r="M31" s="333">
        <v>0</v>
      </c>
      <c r="N31" s="325"/>
      <c r="O31" s="327"/>
      <c r="P31" s="328"/>
      <c r="R31" s="144">
        <f t="shared" si="4"/>
        <v>0</v>
      </c>
      <c r="S31" s="144"/>
      <c r="T31" s="123"/>
      <c r="U31" s="124"/>
      <c r="V31" s="158">
        <f t="shared" si="5"/>
        <v>0</v>
      </c>
      <c r="W31" s="158">
        <f t="shared" si="5"/>
        <v>0</v>
      </c>
      <c r="X31" s="158">
        <f t="shared" si="5"/>
        <v>0</v>
      </c>
      <c r="Y31" s="158">
        <f t="shared" si="5"/>
        <v>0</v>
      </c>
      <c r="Z31" s="158">
        <f t="shared" si="5"/>
        <v>0</v>
      </c>
      <c r="AA31" s="141"/>
      <c r="AB31" s="158">
        <f t="shared" si="6"/>
        <v>0</v>
      </c>
      <c r="AC31" s="188"/>
      <c r="AE31" s="124"/>
      <c r="AF31" s="141"/>
      <c r="AG31" s="141"/>
      <c r="AH31" s="141"/>
      <c r="AI31" s="141"/>
      <c r="AJ31" s="141"/>
      <c r="AK31" s="141"/>
      <c r="AL31" s="141"/>
      <c r="AM31" s="188"/>
    </row>
    <row r="32" spans="2:39" s="316" customFormat="1" ht="14.25" customHeight="1" thickBot="1" x14ac:dyDescent="0.25">
      <c r="B32" s="174">
        <v>21</v>
      </c>
      <c r="C32" s="334" t="s">
        <v>1738</v>
      </c>
      <c r="D32" s="177" t="s">
        <v>1739</v>
      </c>
      <c r="E32" s="177" t="s">
        <v>341</v>
      </c>
      <c r="F32" s="335">
        <v>3</v>
      </c>
      <c r="G32" s="336">
        <f xml:space="preserve"> SUM(G26:G31)</f>
        <v>0</v>
      </c>
      <c r="H32" s="337">
        <f xml:space="preserve"> SUM(H26:H31)</f>
        <v>0</v>
      </c>
      <c r="I32" s="337">
        <f xml:space="preserve"> SUM(I26:I31)</f>
        <v>0</v>
      </c>
      <c r="J32" s="337">
        <f xml:space="preserve"> SUM(J26:J31)</f>
        <v>0</v>
      </c>
      <c r="K32" s="338">
        <f xml:space="preserve"> SUM(K26:K31)</f>
        <v>0</v>
      </c>
      <c r="L32" s="320"/>
      <c r="M32" s="339">
        <f xml:space="preserve"> SUM(M26:M31)</f>
        <v>0</v>
      </c>
      <c r="N32" s="320"/>
      <c r="O32" s="340" t="s">
        <v>1740</v>
      </c>
      <c r="P32" s="341" t="s">
        <v>1697</v>
      </c>
      <c r="R32" s="144"/>
      <c r="S32" s="144">
        <f xml:space="preserve"> IF( SUM( AF32:AL32 ) = 0, 0,AF25 )</f>
        <v>0</v>
      </c>
      <c r="T32" s="123"/>
      <c r="U32" s="124"/>
      <c r="V32" s="141"/>
      <c r="W32" s="141"/>
      <c r="X32" s="141"/>
      <c r="Y32" s="141"/>
      <c r="Z32" s="141"/>
      <c r="AA32" s="141"/>
      <c r="AB32" s="141"/>
      <c r="AC32" s="124"/>
      <c r="AE32" s="124"/>
      <c r="AF32" s="158">
        <f xml:space="preserve"> IF(G32 = G10, 0, 1)</f>
        <v>0</v>
      </c>
      <c r="AG32" s="158">
        <f t="shared" ref="AG32:AL32" si="7" xml:space="preserve"> IF(H32 = H10, 0, 1)</f>
        <v>0</v>
      </c>
      <c r="AH32" s="158">
        <f t="shared" si="7"/>
        <v>0</v>
      </c>
      <c r="AI32" s="158">
        <f t="shared" si="7"/>
        <v>0</v>
      </c>
      <c r="AJ32" s="158">
        <f t="shared" si="7"/>
        <v>0</v>
      </c>
      <c r="AK32" s="141"/>
      <c r="AL32" s="158">
        <f t="shared" si="7"/>
        <v>0</v>
      </c>
      <c r="AM32" s="124"/>
    </row>
    <row r="33" spans="2:39" s="316" customFormat="1" ht="14.25" customHeight="1" thickBot="1" x14ac:dyDescent="0.25">
      <c r="B33" s="342"/>
      <c r="C33" s="342"/>
      <c r="D33" s="343"/>
      <c r="E33" s="342"/>
      <c r="F33" s="342"/>
      <c r="G33" s="342"/>
      <c r="H33" s="342"/>
      <c r="I33" s="342"/>
      <c r="J33" s="342"/>
      <c r="K33" s="342"/>
      <c r="L33" s="342"/>
      <c r="M33" s="342"/>
      <c r="N33" s="342"/>
      <c r="O33" s="342"/>
      <c r="R33" s="144"/>
      <c r="S33" s="144"/>
      <c r="T33" s="123"/>
      <c r="U33" s="124"/>
      <c r="V33" s="141"/>
      <c r="W33" s="141"/>
      <c r="X33" s="141"/>
      <c r="Y33" s="141"/>
      <c r="Z33" s="141"/>
      <c r="AA33" s="141"/>
      <c r="AB33" s="141"/>
      <c r="AC33" s="124"/>
      <c r="AE33" s="124"/>
      <c r="AF33" s="141"/>
      <c r="AG33" s="141"/>
      <c r="AH33" s="141"/>
      <c r="AI33" s="141"/>
      <c r="AJ33" s="141"/>
      <c r="AK33" s="141"/>
      <c r="AL33" s="141"/>
      <c r="AM33" s="124"/>
    </row>
    <row r="34" spans="2:39" s="316" customFormat="1" ht="15.75" thickBot="1" x14ac:dyDescent="0.3">
      <c r="B34" s="131" t="s">
        <v>1247</v>
      </c>
      <c r="C34" s="146" t="s">
        <v>1741</v>
      </c>
      <c r="D34" s="123"/>
      <c r="E34" s="123"/>
      <c r="F34" s="123"/>
      <c r="G34" s="314"/>
      <c r="H34" s="314"/>
      <c r="I34" s="314"/>
      <c r="J34" s="314"/>
      <c r="K34" s="314"/>
      <c r="L34" s="314"/>
      <c r="M34" s="314"/>
      <c r="N34" s="314"/>
      <c r="O34" s="315"/>
      <c r="P34" s="315"/>
      <c r="R34" s="144"/>
      <c r="S34" s="144"/>
      <c r="T34" s="123"/>
      <c r="U34" s="124"/>
      <c r="V34" s="141"/>
      <c r="W34" s="141"/>
      <c r="X34" s="141"/>
      <c r="Y34" s="141"/>
      <c r="Z34" s="141"/>
      <c r="AA34" s="141"/>
      <c r="AB34" s="141"/>
      <c r="AC34" s="124"/>
      <c r="AE34" s="124"/>
      <c r="AF34" s="187" t="s">
        <v>1742</v>
      </c>
      <c r="AG34" s="141"/>
      <c r="AH34" s="141"/>
      <c r="AI34" s="141"/>
      <c r="AJ34" s="141"/>
      <c r="AK34" s="141"/>
      <c r="AL34" s="141"/>
      <c r="AM34" s="124"/>
    </row>
    <row r="35" spans="2:39" s="316" customFormat="1" ht="14.25" customHeight="1" x14ac:dyDescent="0.2">
      <c r="B35" s="147">
        <v>22</v>
      </c>
      <c r="C35" s="318" t="s">
        <v>1743</v>
      </c>
      <c r="D35" s="150" t="s">
        <v>1744</v>
      </c>
      <c r="E35" s="150" t="s">
        <v>341</v>
      </c>
      <c r="F35" s="344">
        <v>3</v>
      </c>
      <c r="G35" s="237">
        <v>0</v>
      </c>
      <c r="H35" s="153">
        <v>0</v>
      </c>
      <c r="I35" s="153">
        <v>0</v>
      </c>
      <c r="J35" s="153">
        <v>0</v>
      </c>
      <c r="K35" s="154">
        <v>0</v>
      </c>
      <c r="L35" s="320"/>
      <c r="M35" s="321">
        <v>0</v>
      </c>
      <c r="N35" s="320"/>
      <c r="O35" s="322"/>
      <c r="P35" s="323"/>
      <c r="R35" s="144">
        <f t="shared" ref="R35:R40" si="8" xml:space="preserve"> IF( SUM( V35:AB35 ) = 0, 0,$V$5 )</f>
        <v>0</v>
      </c>
      <c r="S35" s="144"/>
      <c r="T35" s="123"/>
      <c r="U35" s="124"/>
      <c r="V35" s="158">
        <f t="shared" ref="V35:Z40" si="9" xml:space="preserve"> IF( ISNUMBER(G35), 0, 1 )</f>
        <v>0</v>
      </c>
      <c r="W35" s="158">
        <f t="shared" si="9"/>
        <v>0</v>
      </c>
      <c r="X35" s="158">
        <f t="shared" si="9"/>
        <v>0</v>
      </c>
      <c r="Y35" s="158">
        <f t="shared" si="9"/>
        <v>0</v>
      </c>
      <c r="Z35" s="158">
        <f t="shared" si="9"/>
        <v>0</v>
      </c>
      <c r="AA35" s="141"/>
      <c r="AB35" s="158">
        <f t="shared" ref="AB35:AB40" si="10" xml:space="preserve"> IF( ISNUMBER(M35), 0, 1 )</f>
        <v>0</v>
      </c>
      <c r="AC35" s="124"/>
      <c r="AE35" s="124"/>
      <c r="AF35" s="141"/>
      <c r="AG35" s="141"/>
      <c r="AH35" s="141"/>
      <c r="AI35" s="141"/>
      <c r="AJ35" s="141"/>
      <c r="AK35" s="141"/>
      <c r="AL35" s="141"/>
      <c r="AM35" s="124"/>
    </row>
    <row r="36" spans="2:39" s="316" customFormat="1" ht="14.25" customHeight="1" x14ac:dyDescent="0.2">
      <c r="B36" s="159">
        <v>23</v>
      </c>
      <c r="C36" s="324" t="s">
        <v>1745</v>
      </c>
      <c r="D36" s="162" t="s">
        <v>1746</v>
      </c>
      <c r="E36" s="162" t="s">
        <v>341</v>
      </c>
      <c r="F36" s="345">
        <v>3</v>
      </c>
      <c r="G36" s="164">
        <v>0</v>
      </c>
      <c r="H36" s="165">
        <v>0</v>
      </c>
      <c r="I36" s="165">
        <v>0</v>
      </c>
      <c r="J36" s="165">
        <v>0</v>
      </c>
      <c r="K36" s="166">
        <v>0</v>
      </c>
      <c r="L36" s="325"/>
      <c r="M36" s="329">
        <v>0</v>
      </c>
      <c r="N36" s="325"/>
      <c r="O36" s="327"/>
      <c r="P36" s="328"/>
      <c r="R36" s="144">
        <f t="shared" si="8"/>
        <v>0</v>
      </c>
      <c r="S36" s="144"/>
      <c r="T36" s="123"/>
      <c r="U36" s="124"/>
      <c r="V36" s="158">
        <f t="shared" si="9"/>
        <v>0</v>
      </c>
      <c r="W36" s="158">
        <f t="shared" si="9"/>
        <v>0</v>
      </c>
      <c r="X36" s="158">
        <f t="shared" si="9"/>
        <v>0</v>
      </c>
      <c r="Y36" s="158">
        <f t="shared" si="9"/>
        <v>0</v>
      </c>
      <c r="Z36" s="158">
        <f t="shared" si="9"/>
        <v>0</v>
      </c>
      <c r="AA36" s="141"/>
      <c r="AB36" s="158">
        <f t="shared" si="10"/>
        <v>0</v>
      </c>
      <c r="AC36" s="124"/>
      <c r="AE36" s="124"/>
      <c r="AF36" s="141"/>
      <c r="AG36" s="141"/>
      <c r="AH36" s="141"/>
      <c r="AI36" s="141"/>
      <c r="AJ36" s="141"/>
      <c r="AK36" s="141"/>
      <c r="AL36" s="141"/>
      <c r="AM36" s="124"/>
    </row>
    <row r="37" spans="2:39" s="316" customFormat="1" ht="14.25" customHeight="1" x14ac:dyDescent="0.2">
      <c r="B37" s="159">
        <v>24</v>
      </c>
      <c r="C37" s="324" t="s">
        <v>1747</v>
      </c>
      <c r="D37" s="162" t="s">
        <v>1748</v>
      </c>
      <c r="E37" s="162" t="s">
        <v>341</v>
      </c>
      <c r="F37" s="345">
        <v>3</v>
      </c>
      <c r="G37" s="202">
        <v>0</v>
      </c>
      <c r="H37" s="169">
        <v>0</v>
      </c>
      <c r="I37" s="169">
        <v>0</v>
      </c>
      <c r="J37" s="169">
        <v>0</v>
      </c>
      <c r="K37" s="170">
        <v>0</v>
      </c>
      <c r="L37" s="325"/>
      <c r="M37" s="326">
        <v>0</v>
      </c>
      <c r="N37" s="325"/>
      <c r="O37" s="327"/>
      <c r="P37" s="328"/>
      <c r="R37" s="144">
        <f t="shared" si="8"/>
        <v>0</v>
      </c>
      <c r="S37" s="144"/>
      <c r="T37" s="123"/>
      <c r="U37" s="124"/>
      <c r="V37" s="158">
        <f>IF('[1]Validation flags'!$H$3=1,0, IF( ISNUMBER(G37), 0, 1 ))</f>
        <v>0</v>
      </c>
      <c r="W37" s="158">
        <f>IF('[1]Validation flags'!$H$3=1,0, IF( ISNUMBER(H37), 0, 1 ))</f>
        <v>0</v>
      </c>
      <c r="X37" s="158">
        <f>IF('[1]Validation flags'!$H$3=1,0, IF( ISNUMBER(I37), 0, 1 ))</f>
        <v>0</v>
      </c>
      <c r="Y37" s="158">
        <f>IF('[1]Validation flags'!$H$3=1,0, IF( ISNUMBER(J37), 0, 1 ))</f>
        <v>0</v>
      </c>
      <c r="Z37" s="158">
        <f>IF('[1]Validation flags'!$H$3=1,0, IF( ISNUMBER(K37), 0, 1 ))</f>
        <v>0</v>
      </c>
      <c r="AA37" s="141"/>
      <c r="AB37" s="158">
        <f>IF('[1]Validation flags'!$H$3=1,0, IF( ISNUMBER(M37), 0, 1 ))</f>
        <v>0</v>
      </c>
      <c r="AC37" s="197"/>
      <c r="AE37" s="124"/>
      <c r="AF37" s="141"/>
      <c r="AG37" s="141"/>
      <c r="AH37" s="141"/>
      <c r="AI37" s="141"/>
      <c r="AJ37" s="141"/>
      <c r="AK37" s="141"/>
      <c r="AL37" s="141"/>
      <c r="AM37" s="197"/>
    </row>
    <row r="38" spans="2:39" s="316" customFormat="1" ht="14.25" customHeight="1" x14ac:dyDescent="0.2">
      <c r="B38" s="159">
        <v>25</v>
      </c>
      <c r="C38" s="324" t="s">
        <v>1749</v>
      </c>
      <c r="D38" s="162" t="s">
        <v>1750</v>
      </c>
      <c r="E38" s="162" t="s">
        <v>341</v>
      </c>
      <c r="F38" s="345">
        <v>3</v>
      </c>
      <c r="G38" s="202">
        <v>0</v>
      </c>
      <c r="H38" s="169">
        <v>0</v>
      </c>
      <c r="I38" s="169">
        <v>0</v>
      </c>
      <c r="J38" s="169">
        <v>0</v>
      </c>
      <c r="K38" s="170">
        <v>0</v>
      </c>
      <c r="L38" s="325"/>
      <c r="M38" s="326">
        <v>0</v>
      </c>
      <c r="N38" s="325"/>
      <c r="O38" s="327"/>
      <c r="P38" s="328"/>
      <c r="R38" s="144">
        <f t="shared" si="8"/>
        <v>0</v>
      </c>
      <c r="S38" s="144"/>
      <c r="T38" s="123"/>
      <c r="U38" s="124"/>
      <c r="V38" s="158">
        <f>IF('[1]Validation flags'!$H$3=1,0, IF( ISNUMBER(G38), 0, 1 ))</f>
        <v>0</v>
      </c>
      <c r="W38" s="158">
        <f>IF('[1]Validation flags'!$H$3=1,0, IF( ISNUMBER(H38), 0, 1 ))</f>
        <v>0</v>
      </c>
      <c r="X38" s="158">
        <f>IF('[1]Validation flags'!$H$3=1,0, IF( ISNUMBER(I38), 0, 1 ))</f>
        <v>0</v>
      </c>
      <c r="Y38" s="158">
        <f>IF('[1]Validation flags'!$H$3=1,0, IF( ISNUMBER(J38), 0, 1 ))</f>
        <v>0</v>
      </c>
      <c r="Z38" s="158">
        <f>IF('[1]Validation flags'!$H$3=1,0, IF( ISNUMBER(K38), 0, 1 ))</f>
        <v>0</v>
      </c>
      <c r="AA38" s="141"/>
      <c r="AB38" s="158">
        <f>IF('[1]Validation flags'!$H$3=1,0, IF( ISNUMBER(M38), 0, 1 ))</f>
        <v>0</v>
      </c>
      <c r="AC38" s="197"/>
      <c r="AE38" s="124"/>
      <c r="AF38" s="141"/>
      <c r="AG38" s="141"/>
      <c r="AH38" s="141"/>
      <c r="AI38" s="141"/>
      <c r="AJ38" s="141"/>
      <c r="AK38" s="141"/>
      <c r="AL38" s="141"/>
      <c r="AM38" s="197"/>
    </row>
    <row r="39" spans="2:39" s="316" customFormat="1" ht="14.25" customHeight="1" x14ac:dyDescent="0.2">
      <c r="B39" s="159">
        <v>26</v>
      </c>
      <c r="C39" s="324" t="s">
        <v>1751</v>
      </c>
      <c r="D39" s="162" t="s">
        <v>1752</v>
      </c>
      <c r="E39" s="162" t="s">
        <v>341</v>
      </c>
      <c r="F39" s="345">
        <v>3</v>
      </c>
      <c r="G39" s="164">
        <v>0</v>
      </c>
      <c r="H39" s="165">
        <v>0</v>
      </c>
      <c r="I39" s="165">
        <v>0</v>
      </c>
      <c r="J39" s="165">
        <v>-0.13</v>
      </c>
      <c r="K39" s="166">
        <v>0</v>
      </c>
      <c r="L39" s="325"/>
      <c r="M39" s="329">
        <v>-0.13</v>
      </c>
      <c r="N39" s="325"/>
      <c r="O39" s="327"/>
      <c r="P39" s="328"/>
      <c r="R39" s="144">
        <f t="shared" si="8"/>
        <v>0</v>
      </c>
      <c r="S39" s="144"/>
      <c r="T39" s="123"/>
      <c r="U39" s="124"/>
      <c r="V39" s="158">
        <f t="shared" si="9"/>
        <v>0</v>
      </c>
      <c r="W39" s="158">
        <f t="shared" si="9"/>
        <v>0</v>
      </c>
      <c r="X39" s="158">
        <f t="shared" si="9"/>
        <v>0</v>
      </c>
      <c r="Y39" s="158">
        <f t="shared" si="9"/>
        <v>0</v>
      </c>
      <c r="Z39" s="158">
        <f t="shared" si="9"/>
        <v>0</v>
      </c>
      <c r="AA39" s="141"/>
      <c r="AB39" s="158">
        <f t="shared" si="10"/>
        <v>0</v>
      </c>
      <c r="AC39" s="197"/>
      <c r="AE39" s="124"/>
      <c r="AF39" s="141"/>
      <c r="AG39" s="141"/>
      <c r="AH39" s="141"/>
      <c r="AI39" s="141"/>
      <c r="AJ39" s="141"/>
      <c r="AK39" s="141"/>
      <c r="AL39" s="141"/>
      <c r="AM39" s="197"/>
    </row>
    <row r="40" spans="2:39" s="316" customFormat="1" ht="14.25" customHeight="1" x14ac:dyDescent="0.2">
      <c r="B40" s="159">
        <v>27</v>
      </c>
      <c r="C40" s="357" t="s">
        <v>1753</v>
      </c>
      <c r="D40" s="162" t="s">
        <v>1754</v>
      </c>
      <c r="E40" s="162" t="s">
        <v>341</v>
      </c>
      <c r="F40" s="345">
        <v>3</v>
      </c>
      <c r="G40" s="330">
        <v>0</v>
      </c>
      <c r="H40" s="331">
        <v>0</v>
      </c>
      <c r="I40" s="331">
        <v>0</v>
      </c>
      <c r="J40" s="331">
        <v>0</v>
      </c>
      <c r="K40" s="332">
        <v>0</v>
      </c>
      <c r="L40" s="325"/>
      <c r="M40" s="333">
        <v>0</v>
      </c>
      <c r="N40" s="325"/>
      <c r="O40" s="327"/>
      <c r="P40" s="328"/>
      <c r="R40" s="144">
        <f t="shared" si="8"/>
        <v>0</v>
      </c>
      <c r="S40" s="144"/>
      <c r="T40" s="123"/>
      <c r="U40" s="124"/>
      <c r="V40" s="158">
        <f t="shared" si="9"/>
        <v>0</v>
      </c>
      <c r="W40" s="158">
        <f t="shared" si="9"/>
        <v>0</v>
      </c>
      <c r="X40" s="158">
        <f t="shared" si="9"/>
        <v>0</v>
      </c>
      <c r="Y40" s="158">
        <f t="shared" si="9"/>
        <v>0</v>
      </c>
      <c r="Z40" s="158">
        <f t="shared" si="9"/>
        <v>0</v>
      </c>
      <c r="AA40" s="141"/>
      <c r="AB40" s="158">
        <f t="shared" si="10"/>
        <v>0</v>
      </c>
      <c r="AC40" s="197"/>
      <c r="AE40" s="124"/>
      <c r="AF40" s="141"/>
      <c r="AG40" s="141"/>
      <c r="AH40" s="141"/>
      <c r="AI40" s="141"/>
      <c r="AJ40" s="141"/>
      <c r="AK40" s="141"/>
      <c r="AL40" s="141"/>
      <c r="AM40" s="197"/>
    </row>
    <row r="41" spans="2:39" s="316" customFormat="1" ht="14.25" customHeight="1" thickBot="1" x14ac:dyDescent="0.25">
      <c r="B41" s="174">
        <v>28</v>
      </c>
      <c r="C41" s="334" t="s">
        <v>1755</v>
      </c>
      <c r="D41" s="177" t="s">
        <v>1756</v>
      </c>
      <c r="E41" s="177" t="s">
        <v>341</v>
      </c>
      <c r="F41" s="346">
        <v>3</v>
      </c>
      <c r="G41" s="336">
        <f xml:space="preserve"> SUM(G35:G40)</f>
        <v>0</v>
      </c>
      <c r="H41" s="337">
        <f xml:space="preserve"> SUM(H35:H40)</f>
        <v>0</v>
      </c>
      <c r="I41" s="337">
        <f xml:space="preserve"> SUM(I35:I40)</f>
        <v>0</v>
      </c>
      <c r="J41" s="337">
        <f xml:space="preserve"> SUM(J35:J40)</f>
        <v>-0.13</v>
      </c>
      <c r="K41" s="338">
        <f xml:space="preserve"> SUM(K35:K40)</f>
        <v>0</v>
      </c>
      <c r="L41" s="320"/>
      <c r="M41" s="339">
        <f xml:space="preserve"> SUM(M35:M40)</f>
        <v>-0.13</v>
      </c>
      <c r="N41" s="320"/>
      <c r="O41" s="340" t="s">
        <v>1757</v>
      </c>
      <c r="P41" s="341" t="s">
        <v>1711</v>
      </c>
      <c r="R41" s="144"/>
      <c r="S41" s="144">
        <f xml:space="preserve"> IF( SUM( AF41:AL41 ) = 0, 0,AF34 )</f>
        <v>0</v>
      </c>
      <c r="T41" s="123"/>
      <c r="U41" s="197"/>
      <c r="V41" s="141"/>
      <c r="W41" s="141"/>
      <c r="X41" s="141"/>
      <c r="Y41" s="141"/>
      <c r="Z41" s="141"/>
      <c r="AA41" s="141"/>
      <c r="AB41" s="141"/>
      <c r="AC41" s="197"/>
      <c r="AE41" s="197"/>
      <c r="AF41" s="158">
        <f xml:space="preserve"> IF(G41 = G17, 0, 1)</f>
        <v>0</v>
      </c>
      <c r="AG41" s="158">
        <f t="shared" ref="AG41:AL41" si="11" xml:space="preserve"> IF(H41 = H17, 0, 1)</f>
        <v>0</v>
      </c>
      <c r="AH41" s="158">
        <f t="shared" si="11"/>
        <v>0</v>
      </c>
      <c r="AI41" s="158">
        <f t="shared" si="11"/>
        <v>0</v>
      </c>
      <c r="AJ41" s="158">
        <f t="shared" si="11"/>
        <v>0</v>
      </c>
      <c r="AK41" s="141"/>
      <c r="AL41" s="158">
        <f t="shared" si="11"/>
        <v>0</v>
      </c>
      <c r="AM41" s="197"/>
    </row>
    <row r="42" spans="2:39" s="316" customFormat="1" ht="14.25" customHeight="1" thickBot="1" x14ac:dyDescent="0.25">
      <c r="B42" s="342"/>
      <c r="C42" s="342"/>
      <c r="D42" s="343"/>
      <c r="E42" s="342"/>
      <c r="F42" s="342"/>
      <c r="G42" s="342"/>
      <c r="H42" s="342"/>
      <c r="I42" s="342"/>
      <c r="J42" s="342"/>
      <c r="K42" s="342"/>
      <c r="L42" s="342"/>
      <c r="M42" s="342"/>
      <c r="N42" s="342"/>
      <c r="O42" s="342"/>
      <c r="R42" s="144"/>
      <c r="S42" s="144"/>
      <c r="T42" s="123"/>
      <c r="U42" s="197"/>
      <c r="V42" s="141"/>
      <c r="W42" s="141"/>
      <c r="X42" s="141"/>
      <c r="Y42" s="141"/>
      <c r="Z42" s="141"/>
      <c r="AA42" s="141"/>
      <c r="AB42" s="141"/>
      <c r="AC42" s="197"/>
      <c r="AE42" s="197"/>
      <c r="AF42" s="141"/>
      <c r="AG42" s="141"/>
      <c r="AH42" s="141"/>
      <c r="AI42" s="141"/>
      <c r="AJ42" s="141"/>
      <c r="AK42" s="141"/>
      <c r="AL42" s="141"/>
      <c r="AM42" s="197"/>
    </row>
    <row r="43" spans="2:39" s="316" customFormat="1" ht="15.75" thickBot="1" x14ac:dyDescent="0.3">
      <c r="B43" s="131" t="s">
        <v>1256</v>
      </c>
      <c r="C43" s="146" t="s">
        <v>1758</v>
      </c>
      <c r="D43" s="123"/>
      <c r="E43" s="123"/>
      <c r="F43" s="123"/>
      <c r="G43" s="314"/>
      <c r="H43" s="314"/>
      <c r="I43" s="314"/>
      <c r="J43" s="314"/>
      <c r="K43" s="314"/>
      <c r="L43" s="314"/>
      <c r="M43" s="314"/>
      <c r="N43" s="314"/>
      <c r="O43" s="315"/>
      <c r="P43" s="315"/>
      <c r="R43" s="144"/>
      <c r="S43" s="144"/>
      <c r="T43" s="123"/>
      <c r="U43" s="197"/>
      <c r="V43" s="141"/>
      <c r="W43" s="141"/>
      <c r="X43" s="141"/>
      <c r="Y43" s="141"/>
      <c r="Z43" s="141"/>
      <c r="AA43" s="141"/>
      <c r="AB43" s="141"/>
      <c r="AC43" s="197"/>
      <c r="AE43" s="197"/>
      <c r="AF43" s="187" t="s">
        <v>1759</v>
      </c>
      <c r="AG43" s="141"/>
      <c r="AH43" s="141"/>
      <c r="AI43" s="141"/>
      <c r="AJ43" s="141"/>
      <c r="AK43" s="141"/>
      <c r="AL43" s="141"/>
      <c r="AM43" s="197"/>
    </row>
    <row r="44" spans="2:39" s="316" customFormat="1" ht="14.25" customHeight="1" x14ac:dyDescent="0.2">
      <c r="B44" s="147">
        <v>29</v>
      </c>
      <c r="C44" s="324" t="s">
        <v>1760</v>
      </c>
      <c r="D44" s="150" t="s">
        <v>1761</v>
      </c>
      <c r="E44" s="150" t="s">
        <v>341</v>
      </c>
      <c r="F44" s="344">
        <v>3</v>
      </c>
      <c r="G44" s="237">
        <v>0</v>
      </c>
      <c r="H44" s="153">
        <v>0</v>
      </c>
      <c r="I44" s="153">
        <v>0</v>
      </c>
      <c r="J44" s="153">
        <v>0</v>
      </c>
      <c r="K44" s="154">
        <v>0</v>
      </c>
      <c r="L44" s="320"/>
      <c r="M44" s="321">
        <v>0</v>
      </c>
      <c r="N44" s="320"/>
      <c r="O44" s="322"/>
      <c r="P44" s="323"/>
      <c r="R44" s="144">
        <f xml:space="preserve"> IF( SUM( V44:AB44 ) = 0, 0,$V$5 )</f>
        <v>0</v>
      </c>
      <c r="S44" s="144"/>
      <c r="T44" s="123"/>
      <c r="U44" s="124"/>
      <c r="V44" s="158">
        <f t="shared" ref="V44:Z45" si="12" xml:space="preserve"> IF( ISNUMBER(G44), 0, 1 )</f>
        <v>0</v>
      </c>
      <c r="W44" s="158">
        <f t="shared" si="12"/>
        <v>0</v>
      </c>
      <c r="X44" s="158">
        <f t="shared" si="12"/>
        <v>0</v>
      </c>
      <c r="Y44" s="158">
        <f t="shared" si="12"/>
        <v>0</v>
      </c>
      <c r="Z44" s="158">
        <f t="shared" si="12"/>
        <v>0</v>
      </c>
      <c r="AA44" s="141"/>
      <c r="AB44" s="158">
        <f xml:space="preserve"> IF( ISNUMBER(M44), 0, 1 )</f>
        <v>0</v>
      </c>
      <c r="AC44" s="197"/>
      <c r="AE44" s="124"/>
      <c r="AF44" s="141"/>
      <c r="AG44" s="141"/>
      <c r="AH44" s="141"/>
      <c r="AI44" s="141"/>
      <c r="AJ44" s="141"/>
      <c r="AK44" s="141"/>
      <c r="AL44" s="141"/>
      <c r="AM44" s="197"/>
    </row>
    <row r="45" spans="2:39" s="316" customFormat="1" ht="14.25" customHeight="1" x14ac:dyDescent="0.2">
      <c r="B45" s="159">
        <v>30</v>
      </c>
      <c r="C45" s="324" t="s">
        <v>1762</v>
      </c>
      <c r="D45" s="162" t="s">
        <v>1763</v>
      </c>
      <c r="E45" s="162" t="s">
        <v>341</v>
      </c>
      <c r="F45" s="345">
        <v>3</v>
      </c>
      <c r="G45" s="164">
        <v>3.78</v>
      </c>
      <c r="H45" s="165">
        <v>3.4380000000000002</v>
      </c>
      <c r="I45" s="358">
        <v>0.95699999999999996</v>
      </c>
      <c r="J45" s="358">
        <v>-5.6639999999999997</v>
      </c>
      <c r="K45" s="359">
        <v>-3.9849999999999999</v>
      </c>
      <c r="L45" s="360"/>
      <c r="M45" s="361">
        <v>-1.474</v>
      </c>
      <c r="N45" s="325"/>
      <c r="O45" s="327"/>
      <c r="P45" s="328"/>
      <c r="R45" s="144">
        <f xml:space="preserve"> IF( SUM( V45:AB45 ) = 0, 0,$V$5 )</f>
        <v>0</v>
      </c>
      <c r="S45" s="144"/>
      <c r="T45" s="123"/>
      <c r="U45" s="124"/>
      <c r="V45" s="158">
        <f t="shared" si="12"/>
        <v>0</v>
      </c>
      <c r="W45" s="158">
        <f t="shared" si="12"/>
        <v>0</v>
      </c>
      <c r="X45" s="158">
        <f t="shared" si="12"/>
        <v>0</v>
      </c>
      <c r="Y45" s="158">
        <f t="shared" si="12"/>
        <v>0</v>
      </c>
      <c r="Z45" s="158">
        <f t="shared" si="12"/>
        <v>0</v>
      </c>
      <c r="AA45" s="141"/>
      <c r="AB45" s="158">
        <f xml:space="preserve"> IF( ISNUMBER(M45), 0, 1 )</f>
        <v>0</v>
      </c>
      <c r="AC45" s="188"/>
      <c r="AE45" s="124"/>
      <c r="AF45" s="141"/>
      <c r="AG45" s="141"/>
      <c r="AH45" s="141"/>
      <c r="AI45" s="141"/>
      <c r="AJ45" s="141"/>
      <c r="AK45" s="141"/>
      <c r="AL45" s="141"/>
      <c r="AM45" s="188"/>
    </row>
    <row r="46" spans="2:39" s="316" customFormat="1" ht="14.25" customHeight="1" x14ac:dyDescent="0.2">
      <c r="B46" s="159">
        <v>31</v>
      </c>
      <c r="C46" s="324" t="s">
        <v>1764</v>
      </c>
      <c r="D46" s="162" t="s">
        <v>1765</v>
      </c>
      <c r="E46" s="162" t="s">
        <v>341</v>
      </c>
      <c r="F46" s="345">
        <v>3</v>
      </c>
      <c r="G46" s="202">
        <v>0.71499999999999997</v>
      </c>
      <c r="H46" s="169">
        <v>1.4710000000000001</v>
      </c>
      <c r="I46" s="169">
        <v>2.8210000000000002</v>
      </c>
      <c r="J46" s="350">
        <v>2.605</v>
      </c>
      <c r="K46" s="351">
        <v>2.8690000000000002</v>
      </c>
      <c r="L46" s="362"/>
      <c r="M46" s="352">
        <v>10.481</v>
      </c>
      <c r="N46" s="325"/>
      <c r="O46" s="327"/>
      <c r="P46" s="328"/>
      <c r="R46" s="144">
        <f xml:space="preserve"> IF( SUM( V46:AB46 ) = 0, 0,$V$5 )</f>
        <v>0</v>
      </c>
      <c r="S46" s="144"/>
      <c r="T46" s="123"/>
      <c r="U46" s="124"/>
      <c r="V46" s="158">
        <f>IF('[1]Validation flags'!$H$3=1,0, IF( ISNUMBER(G46), 0, 1 ))</f>
        <v>0</v>
      </c>
      <c r="W46" s="158">
        <f>IF('[1]Validation flags'!$H$3=1,0, IF( ISNUMBER(H46), 0, 1 ))</f>
        <v>0</v>
      </c>
      <c r="X46" s="158">
        <f>IF('[1]Validation flags'!$H$3=1,0, IF( ISNUMBER(I46), 0, 1 ))</f>
        <v>0</v>
      </c>
      <c r="Y46" s="158">
        <f>IF('[1]Validation flags'!$H$3=1,0, IF( ISNUMBER(J46), 0, 1 ))</f>
        <v>0</v>
      </c>
      <c r="Z46" s="158">
        <f>IF('[1]Validation flags'!$H$3=1,0, IF( ISNUMBER(K46), 0, 1 ))</f>
        <v>0</v>
      </c>
      <c r="AA46" s="141"/>
      <c r="AB46" s="158">
        <f>IF('[1]Validation flags'!$H$3=1,0, IF( ISNUMBER(M46), 0, 1 ))</f>
        <v>0</v>
      </c>
      <c r="AC46" s="188"/>
      <c r="AE46" s="124"/>
      <c r="AF46" s="141"/>
      <c r="AG46" s="141"/>
      <c r="AH46" s="141"/>
      <c r="AI46" s="141"/>
      <c r="AJ46" s="141"/>
      <c r="AK46" s="141"/>
      <c r="AL46" s="141"/>
      <c r="AM46" s="188"/>
    </row>
    <row r="47" spans="2:39" s="316" customFormat="1" ht="14.25" customHeight="1" x14ac:dyDescent="0.2">
      <c r="B47" s="159">
        <v>32</v>
      </c>
      <c r="C47" s="324" t="s">
        <v>1718</v>
      </c>
      <c r="D47" s="162" t="s">
        <v>1766</v>
      </c>
      <c r="E47" s="162" t="s">
        <v>341</v>
      </c>
      <c r="F47" s="345">
        <v>3</v>
      </c>
      <c r="G47" s="171"/>
      <c r="H47" s="172"/>
      <c r="I47" s="172"/>
      <c r="J47" s="363"/>
      <c r="K47" s="364"/>
      <c r="L47" s="362"/>
      <c r="M47" s="365"/>
      <c r="N47" s="325"/>
      <c r="O47" s="327"/>
      <c r="P47" s="328"/>
      <c r="R47" s="144">
        <f xml:space="preserve"> IF( SUM( V47:AB47 ) = 0, 0,$V$5 )</f>
        <v>0</v>
      </c>
      <c r="S47" s="144"/>
      <c r="T47" s="123"/>
      <c r="U47" s="124"/>
      <c r="V47" s="158">
        <f>IF('[1]Validation flags'!$B$3&lt;&gt;"Thames Water",0, IF( ISNUMBER(G47), 0, 1 ))</f>
        <v>0</v>
      </c>
      <c r="W47" s="158">
        <f>IF('[1]Validation flags'!$B$3&lt;&gt;"Thames Water",0, IF( ISNUMBER(H47), 0, 1 ))</f>
        <v>0</v>
      </c>
      <c r="X47" s="158">
        <f>IF('[1]Validation flags'!$B$3&lt;&gt;"Thames Water",0, IF( ISNUMBER(I47), 0, 1 ))</f>
        <v>0</v>
      </c>
      <c r="Y47" s="158">
        <f>IF('[1]Validation flags'!$B$3&lt;&gt;"Thames Water",0, IF( ISNUMBER(J47), 0, 1 ))</f>
        <v>0</v>
      </c>
      <c r="Z47" s="158">
        <f>IF('[1]Validation flags'!$B$3&lt;&gt;"Thames Water",0, IF( ISNUMBER(K47), 0, 1 ))</f>
        <v>0</v>
      </c>
      <c r="AA47" s="141"/>
      <c r="AB47" s="158">
        <f>IF('[1]Validation flags'!$B$3&lt;&gt;"Thames Water",0, IF( ISNUMBER(M47), 0, 1 ))</f>
        <v>0</v>
      </c>
      <c r="AC47" s="188"/>
      <c r="AE47" s="124"/>
      <c r="AF47" s="141"/>
      <c r="AG47" s="141"/>
      <c r="AH47" s="141"/>
      <c r="AI47" s="141"/>
      <c r="AJ47" s="141"/>
      <c r="AK47" s="141"/>
      <c r="AL47" s="141"/>
      <c r="AM47" s="188"/>
    </row>
    <row r="48" spans="2:39" s="316" customFormat="1" ht="14.25" customHeight="1" thickBot="1" x14ac:dyDescent="0.25">
      <c r="B48" s="174">
        <v>33</v>
      </c>
      <c r="C48" s="334" t="s">
        <v>1767</v>
      </c>
      <c r="D48" s="177" t="s">
        <v>1768</v>
      </c>
      <c r="E48" s="177" t="s">
        <v>341</v>
      </c>
      <c r="F48" s="346">
        <v>3</v>
      </c>
      <c r="G48" s="336">
        <f xml:space="preserve"> SUM(G44:G47)</f>
        <v>4.4950000000000001</v>
      </c>
      <c r="H48" s="337">
        <f xml:space="preserve"> SUM(H44:H47)</f>
        <v>4.9090000000000007</v>
      </c>
      <c r="I48" s="354">
        <f xml:space="preserve"> SUM(I44:I47)</f>
        <v>3.778</v>
      </c>
      <c r="J48" s="354">
        <f xml:space="preserve"> SUM(J44:J47)</f>
        <v>-3.0589999999999997</v>
      </c>
      <c r="K48" s="355">
        <f xml:space="preserve"> SUM(K44:K47)</f>
        <v>-1.1159999999999997</v>
      </c>
      <c r="L48" s="366"/>
      <c r="M48" s="356">
        <f xml:space="preserve"> SUM(M44:M47)</f>
        <v>9.0069999999999997</v>
      </c>
      <c r="N48" s="320"/>
      <c r="O48" s="340" t="s">
        <v>1769</v>
      </c>
      <c r="P48" s="341" t="s">
        <v>1723</v>
      </c>
      <c r="R48" s="144"/>
      <c r="S48" s="144">
        <f xml:space="preserve"> IF( SUM( AF48:AL48 ) = 0, 0,AF43 )</f>
        <v>0</v>
      </c>
      <c r="T48" s="123"/>
      <c r="U48" s="207"/>
      <c r="V48" s="141"/>
      <c r="W48" s="141"/>
      <c r="X48" s="141"/>
      <c r="Y48" s="141"/>
      <c r="Z48" s="141"/>
      <c r="AA48" s="141"/>
      <c r="AB48" s="141"/>
      <c r="AC48" s="207"/>
      <c r="AE48" s="207"/>
      <c r="AF48" s="158">
        <f xml:space="preserve"> IF(G48 = G23, 0, 1)</f>
        <v>0</v>
      </c>
      <c r="AG48" s="158">
        <f t="shared" ref="AG48:AL48" si="13" xml:space="preserve"> IF(H48 = H23, 0, 1)</f>
        <v>0</v>
      </c>
      <c r="AH48" s="158">
        <f t="shared" si="13"/>
        <v>0</v>
      </c>
      <c r="AI48" s="158">
        <f t="shared" si="13"/>
        <v>0</v>
      </c>
      <c r="AJ48" s="158">
        <f t="shared" si="13"/>
        <v>0</v>
      </c>
      <c r="AK48" s="141"/>
      <c r="AL48" s="158">
        <f t="shared" si="13"/>
        <v>0</v>
      </c>
      <c r="AM48" s="207"/>
    </row>
    <row r="49" spans="2:39" s="316" customFormat="1" ht="14.25" customHeight="1" thickBot="1" x14ac:dyDescent="0.25">
      <c r="B49" s="342"/>
      <c r="C49" s="342"/>
      <c r="D49" s="343"/>
      <c r="E49" s="342"/>
      <c r="F49" s="342"/>
      <c r="G49" s="342"/>
      <c r="H49" s="342"/>
      <c r="I49" s="342"/>
      <c r="J49" s="342"/>
      <c r="K49" s="342"/>
      <c r="L49" s="342"/>
      <c r="M49" s="342"/>
      <c r="N49" s="342"/>
      <c r="O49" s="342"/>
      <c r="R49" s="144"/>
      <c r="S49" s="144"/>
      <c r="T49" s="123"/>
      <c r="U49" s="207"/>
      <c r="V49" s="141"/>
      <c r="W49" s="141"/>
      <c r="X49" s="141"/>
      <c r="Y49" s="141"/>
      <c r="Z49" s="141"/>
      <c r="AA49" s="141"/>
      <c r="AB49" s="141"/>
      <c r="AC49" s="207"/>
      <c r="AE49" s="207"/>
      <c r="AF49" s="141"/>
      <c r="AG49" s="141"/>
      <c r="AH49" s="141"/>
      <c r="AI49" s="141"/>
      <c r="AJ49" s="141"/>
      <c r="AK49" s="141"/>
      <c r="AL49" s="141"/>
      <c r="AM49" s="207"/>
    </row>
    <row r="50" spans="2:39" s="316" customFormat="1" ht="15.75" thickBot="1" x14ac:dyDescent="0.3">
      <c r="B50" s="131" t="s">
        <v>1265</v>
      </c>
      <c r="C50" s="146" t="s">
        <v>1770</v>
      </c>
      <c r="D50" s="123"/>
      <c r="E50" s="123"/>
      <c r="F50" s="123"/>
      <c r="G50" s="314"/>
      <c r="H50" s="314"/>
      <c r="I50" s="314"/>
      <c r="J50" s="314"/>
      <c r="K50" s="314"/>
      <c r="L50" s="314"/>
      <c r="M50" s="314"/>
      <c r="N50" s="314"/>
      <c r="O50" s="315"/>
      <c r="P50" s="315"/>
      <c r="R50" s="144"/>
      <c r="S50" s="144"/>
      <c r="T50" s="123"/>
      <c r="U50" s="207"/>
      <c r="V50" s="141"/>
      <c r="W50" s="141"/>
      <c r="X50" s="141"/>
      <c r="Y50" s="141"/>
      <c r="Z50" s="141"/>
      <c r="AA50" s="141"/>
      <c r="AB50" s="141"/>
      <c r="AC50" s="207"/>
      <c r="AE50" s="207"/>
      <c r="AF50" s="141"/>
      <c r="AG50" s="141"/>
      <c r="AH50" s="141"/>
      <c r="AI50" s="141"/>
      <c r="AJ50" s="141"/>
      <c r="AK50" s="141"/>
      <c r="AL50" s="141"/>
      <c r="AM50" s="207"/>
    </row>
    <row r="51" spans="2:39" s="316" customFormat="1" ht="14.25" customHeight="1" x14ac:dyDescent="0.2">
      <c r="B51" s="147">
        <v>34</v>
      </c>
      <c r="C51" s="318" t="s">
        <v>1771</v>
      </c>
      <c r="D51" s="150" t="s">
        <v>1772</v>
      </c>
      <c r="E51" s="150" t="s">
        <v>341</v>
      </c>
      <c r="F51" s="344">
        <v>3</v>
      </c>
      <c r="G51" s="342"/>
      <c r="H51" s="342"/>
      <c r="I51" s="342"/>
      <c r="J51" s="342"/>
      <c r="K51" s="342"/>
      <c r="L51" s="320"/>
      <c r="M51" s="321">
        <v>0</v>
      </c>
      <c r="N51" s="320"/>
      <c r="O51" s="322" t="s">
        <v>1773</v>
      </c>
      <c r="P51" s="323"/>
      <c r="R51" s="144">
        <f t="shared" ref="R51:R56" si="14" xml:space="preserve"> IF( SUM( V51:AB51 ) = 0, 0,$V$5 )</f>
        <v>0</v>
      </c>
      <c r="S51" s="144"/>
      <c r="T51" s="123"/>
      <c r="U51" s="207"/>
      <c r="V51" s="141"/>
      <c r="W51" s="141"/>
      <c r="X51" s="141"/>
      <c r="Y51" s="141"/>
      <c r="Z51" s="141"/>
      <c r="AA51" s="141"/>
      <c r="AB51" s="158">
        <f t="shared" ref="AB51:AB56" si="15" xml:space="preserve"> IF( ISNUMBER(M51), 0, 1 )</f>
        <v>0</v>
      </c>
      <c r="AC51" s="207"/>
      <c r="AE51" s="207"/>
      <c r="AF51" s="141"/>
      <c r="AG51" s="141"/>
      <c r="AH51" s="141"/>
      <c r="AI51" s="141"/>
      <c r="AJ51" s="141"/>
      <c r="AK51" s="141"/>
      <c r="AL51" s="141"/>
      <c r="AM51" s="207"/>
    </row>
    <row r="52" spans="2:39" s="316" customFormat="1" ht="14.25" customHeight="1" x14ac:dyDescent="0.2">
      <c r="B52" s="159">
        <v>35</v>
      </c>
      <c r="C52" s="324" t="s">
        <v>1774</v>
      </c>
      <c r="D52" s="162" t="s">
        <v>1775</v>
      </c>
      <c r="E52" s="162" t="s">
        <v>341</v>
      </c>
      <c r="F52" s="345">
        <v>3</v>
      </c>
      <c r="G52" s="342"/>
      <c r="H52" s="342"/>
      <c r="I52" s="342"/>
      <c r="J52" s="342"/>
      <c r="K52" s="342"/>
      <c r="L52" s="325"/>
      <c r="M52" s="329">
        <v>0</v>
      </c>
      <c r="N52" s="325"/>
      <c r="O52" s="327" t="s">
        <v>1773</v>
      </c>
      <c r="P52" s="328"/>
      <c r="R52" s="144">
        <f t="shared" si="14"/>
        <v>0</v>
      </c>
      <c r="S52" s="144"/>
      <c r="T52" s="123"/>
      <c r="U52" s="207"/>
      <c r="V52" s="141"/>
      <c r="W52" s="141"/>
      <c r="X52" s="141"/>
      <c r="Y52" s="141"/>
      <c r="Z52" s="141"/>
      <c r="AA52" s="141"/>
      <c r="AB52" s="158">
        <f t="shared" si="15"/>
        <v>0</v>
      </c>
      <c r="AC52" s="207"/>
      <c r="AE52" s="207"/>
      <c r="AF52" s="141"/>
      <c r="AG52" s="141"/>
      <c r="AH52" s="141"/>
      <c r="AI52" s="141"/>
      <c r="AJ52" s="141"/>
      <c r="AK52" s="141"/>
      <c r="AL52" s="141"/>
      <c r="AM52" s="207"/>
    </row>
    <row r="53" spans="2:39" s="316" customFormat="1" ht="14.25" customHeight="1" x14ac:dyDescent="0.2">
      <c r="B53" s="159">
        <v>36</v>
      </c>
      <c r="C53" s="324" t="s">
        <v>1776</v>
      </c>
      <c r="D53" s="162" t="s">
        <v>1777</v>
      </c>
      <c r="E53" s="162" t="s">
        <v>341</v>
      </c>
      <c r="F53" s="345">
        <v>3</v>
      </c>
      <c r="G53" s="342"/>
      <c r="H53" s="342"/>
      <c r="I53" s="342"/>
      <c r="J53" s="342"/>
      <c r="K53" s="342"/>
      <c r="L53" s="325"/>
      <c r="M53" s="326">
        <v>0</v>
      </c>
      <c r="N53" s="325"/>
      <c r="O53" s="327" t="s">
        <v>1773</v>
      </c>
      <c r="P53" s="328"/>
      <c r="R53" s="144">
        <f t="shared" si="14"/>
        <v>0</v>
      </c>
      <c r="S53" s="144"/>
      <c r="T53" s="123"/>
      <c r="U53" s="207"/>
      <c r="V53" s="141"/>
      <c r="W53" s="141"/>
      <c r="X53" s="141"/>
      <c r="Y53" s="141"/>
      <c r="Z53" s="141"/>
      <c r="AA53" s="141"/>
      <c r="AB53" s="158">
        <f>IF('[1]Validation flags'!$H$3=1,0, IF( ISNUMBER(M53), 0, 1 ))</f>
        <v>0</v>
      </c>
      <c r="AC53" s="207"/>
      <c r="AE53" s="207"/>
      <c r="AF53" s="141"/>
      <c r="AG53" s="141"/>
      <c r="AH53" s="141"/>
      <c r="AI53" s="141"/>
      <c r="AJ53" s="141"/>
      <c r="AK53" s="141"/>
      <c r="AL53" s="141"/>
      <c r="AM53" s="207"/>
    </row>
    <row r="54" spans="2:39" s="316" customFormat="1" ht="14.25" customHeight="1" x14ac:dyDescent="0.2">
      <c r="B54" s="159">
        <v>37</v>
      </c>
      <c r="C54" s="324" t="s">
        <v>1778</v>
      </c>
      <c r="D54" s="162" t="s">
        <v>1779</v>
      </c>
      <c r="E54" s="162" t="s">
        <v>341</v>
      </c>
      <c r="F54" s="345">
        <v>3</v>
      </c>
      <c r="G54" s="342"/>
      <c r="H54" s="342"/>
      <c r="I54" s="342"/>
      <c r="J54" s="342"/>
      <c r="K54" s="342"/>
      <c r="L54" s="325"/>
      <c r="M54" s="326">
        <v>0</v>
      </c>
      <c r="N54" s="325"/>
      <c r="O54" s="327" t="s">
        <v>1773</v>
      </c>
      <c r="P54" s="328"/>
      <c r="R54" s="144">
        <f t="shared" si="14"/>
        <v>0</v>
      </c>
      <c r="S54" s="144"/>
      <c r="T54" s="123"/>
      <c r="U54" s="196"/>
      <c r="V54" s="141"/>
      <c r="W54" s="141"/>
      <c r="X54" s="141"/>
      <c r="Y54" s="141"/>
      <c r="Z54" s="141"/>
      <c r="AA54" s="141"/>
      <c r="AB54" s="158">
        <f>IF('[1]Validation flags'!$H$3=1,0, IF( ISNUMBER(M54), 0, 1 ))</f>
        <v>0</v>
      </c>
      <c r="AC54" s="196"/>
      <c r="AE54" s="196"/>
      <c r="AF54" s="141"/>
      <c r="AG54" s="141"/>
      <c r="AH54" s="141"/>
      <c r="AI54" s="141"/>
      <c r="AJ54" s="141"/>
      <c r="AK54" s="141"/>
      <c r="AL54" s="141"/>
      <c r="AM54" s="196"/>
    </row>
    <row r="55" spans="2:39" s="316" customFormat="1" ht="14.25" customHeight="1" x14ac:dyDescent="0.2">
      <c r="B55" s="159">
        <v>38</v>
      </c>
      <c r="C55" s="324" t="s">
        <v>1780</v>
      </c>
      <c r="D55" s="162" t="s">
        <v>1781</v>
      </c>
      <c r="E55" s="162" t="s">
        <v>341</v>
      </c>
      <c r="F55" s="345">
        <v>3</v>
      </c>
      <c r="G55" s="342"/>
      <c r="H55" s="342"/>
      <c r="I55" s="342"/>
      <c r="J55" s="342"/>
      <c r="K55" s="342"/>
      <c r="L55" s="325"/>
      <c r="M55" s="329">
        <v>0</v>
      </c>
      <c r="N55" s="325"/>
      <c r="O55" s="327" t="s">
        <v>1773</v>
      </c>
      <c r="P55" s="328"/>
      <c r="R55" s="144">
        <f t="shared" si="14"/>
        <v>0</v>
      </c>
      <c r="S55" s="144"/>
      <c r="T55" s="123"/>
      <c r="U55" s="196"/>
      <c r="V55" s="141"/>
      <c r="W55" s="141"/>
      <c r="X55" s="141"/>
      <c r="Y55" s="141"/>
      <c r="Z55" s="141"/>
      <c r="AA55" s="141"/>
      <c r="AB55" s="158">
        <f t="shared" si="15"/>
        <v>0</v>
      </c>
      <c r="AC55" s="196"/>
      <c r="AE55" s="196"/>
      <c r="AF55" s="141"/>
      <c r="AG55" s="141"/>
      <c r="AH55" s="141"/>
      <c r="AI55" s="141"/>
      <c r="AJ55" s="141"/>
      <c r="AK55" s="141"/>
      <c r="AL55" s="141"/>
      <c r="AM55" s="196"/>
    </row>
    <row r="56" spans="2:39" s="316" customFormat="1" ht="14.25" customHeight="1" x14ac:dyDescent="0.2">
      <c r="B56" s="159">
        <v>39</v>
      </c>
      <c r="C56" s="357" t="s">
        <v>1782</v>
      </c>
      <c r="D56" s="162" t="s">
        <v>1783</v>
      </c>
      <c r="E56" s="162" t="s">
        <v>341</v>
      </c>
      <c r="F56" s="345">
        <v>3</v>
      </c>
      <c r="G56" s="342"/>
      <c r="H56" s="342"/>
      <c r="I56" s="342"/>
      <c r="J56" s="342"/>
      <c r="K56" s="342"/>
      <c r="L56" s="325"/>
      <c r="M56" s="333">
        <v>0</v>
      </c>
      <c r="N56" s="325"/>
      <c r="O56" s="327" t="s">
        <v>1773</v>
      </c>
      <c r="P56" s="328"/>
      <c r="R56" s="144">
        <f t="shared" si="14"/>
        <v>0</v>
      </c>
      <c r="S56" s="144"/>
      <c r="T56" s="123"/>
      <c r="U56" s="196"/>
      <c r="V56" s="141"/>
      <c r="W56" s="141"/>
      <c r="X56" s="141"/>
      <c r="Y56" s="141"/>
      <c r="Z56" s="141"/>
      <c r="AA56" s="141"/>
      <c r="AB56" s="158">
        <f t="shared" si="15"/>
        <v>0</v>
      </c>
      <c r="AC56" s="196"/>
      <c r="AE56" s="196"/>
      <c r="AF56" s="141"/>
      <c r="AG56" s="141"/>
      <c r="AH56" s="141"/>
      <c r="AI56" s="141"/>
      <c r="AJ56" s="141"/>
      <c r="AK56" s="141"/>
      <c r="AL56" s="141"/>
      <c r="AM56" s="196"/>
    </row>
    <row r="57" spans="2:39" s="316" customFormat="1" ht="14.25" customHeight="1" thickBot="1" x14ac:dyDescent="0.25">
      <c r="B57" s="174">
        <v>40</v>
      </c>
      <c r="C57" s="334" t="s">
        <v>1784</v>
      </c>
      <c r="D57" s="177" t="s">
        <v>1785</v>
      </c>
      <c r="E57" s="177" t="s">
        <v>341</v>
      </c>
      <c r="F57" s="346">
        <v>3</v>
      </c>
      <c r="G57" s="342"/>
      <c r="H57" s="342"/>
      <c r="I57" s="342"/>
      <c r="J57" s="342"/>
      <c r="K57" s="342"/>
      <c r="L57" s="320"/>
      <c r="M57" s="339">
        <f xml:space="preserve"> SUM(M51:M56)</f>
        <v>0</v>
      </c>
      <c r="N57" s="320"/>
      <c r="O57" s="340" t="s">
        <v>1786</v>
      </c>
      <c r="P57" s="341"/>
      <c r="R57" s="144"/>
      <c r="S57" s="144"/>
      <c r="T57" s="123"/>
      <c r="U57" s="196"/>
      <c r="V57" s="141"/>
      <c r="W57" s="141"/>
      <c r="X57" s="141"/>
      <c r="Y57" s="141"/>
      <c r="Z57" s="141"/>
      <c r="AA57" s="141"/>
      <c r="AB57" s="141"/>
      <c r="AC57" s="196"/>
      <c r="AE57" s="196"/>
      <c r="AF57" s="141"/>
      <c r="AG57" s="141"/>
      <c r="AH57" s="141"/>
      <c r="AI57" s="141"/>
      <c r="AJ57" s="141"/>
      <c r="AK57" s="141"/>
      <c r="AL57" s="141"/>
      <c r="AM57" s="196"/>
    </row>
    <row r="58" spans="2:39" s="316" customFormat="1" ht="14.25" customHeight="1" thickBot="1" x14ac:dyDescent="0.25">
      <c r="B58" s="342"/>
      <c r="C58" s="342"/>
      <c r="D58" s="343"/>
      <c r="E58" s="342"/>
      <c r="F58" s="342"/>
      <c r="G58" s="342"/>
      <c r="H58" s="342"/>
      <c r="I58" s="342"/>
      <c r="J58" s="342"/>
      <c r="K58" s="342"/>
      <c r="L58" s="342"/>
      <c r="M58" s="342"/>
      <c r="N58" s="342"/>
      <c r="O58" s="342"/>
      <c r="R58" s="144"/>
      <c r="S58" s="144"/>
      <c r="T58" s="123"/>
      <c r="U58" s="196"/>
      <c r="V58" s="141"/>
      <c r="W58" s="141"/>
      <c r="X58" s="141"/>
      <c r="Y58" s="141"/>
      <c r="Z58" s="141"/>
      <c r="AA58" s="141"/>
      <c r="AB58" s="141"/>
      <c r="AC58" s="196"/>
      <c r="AE58" s="196"/>
      <c r="AF58" s="141"/>
      <c r="AG58" s="141"/>
      <c r="AH58" s="141"/>
      <c r="AI58" s="141"/>
      <c r="AJ58" s="141"/>
      <c r="AK58" s="141"/>
      <c r="AL58" s="141"/>
      <c r="AM58" s="196"/>
    </row>
    <row r="59" spans="2:39" s="316" customFormat="1" ht="15.75" thickBot="1" x14ac:dyDescent="0.3">
      <c r="B59" s="131" t="s">
        <v>1269</v>
      </c>
      <c r="C59" s="146" t="s">
        <v>1787</v>
      </c>
      <c r="D59" s="123"/>
      <c r="E59" s="123"/>
      <c r="F59" s="123"/>
      <c r="G59" s="314"/>
      <c r="H59" s="314"/>
      <c r="I59" s="314"/>
      <c r="J59" s="314"/>
      <c r="K59" s="314"/>
      <c r="L59" s="314"/>
      <c r="M59" s="314"/>
      <c r="N59" s="314"/>
      <c r="O59" s="315"/>
      <c r="P59" s="315"/>
      <c r="R59" s="144"/>
      <c r="S59" s="144"/>
      <c r="T59" s="123"/>
      <c r="U59" s="196"/>
      <c r="V59" s="203"/>
      <c r="W59" s="204"/>
      <c r="X59" s="204"/>
      <c r="Y59" s="204"/>
      <c r="Z59" s="204"/>
      <c r="AA59" s="204"/>
      <c r="AB59" s="204"/>
      <c r="AC59" s="196"/>
      <c r="AE59" s="196"/>
      <c r="AF59" s="203"/>
      <c r="AG59" s="204"/>
      <c r="AH59" s="204"/>
      <c r="AI59" s="204"/>
      <c r="AJ59" s="204"/>
      <c r="AK59" s="204"/>
      <c r="AL59" s="204"/>
      <c r="AM59" s="196"/>
    </row>
    <row r="60" spans="2:39" s="316" customFormat="1" ht="14.25" customHeight="1" x14ac:dyDescent="0.2">
      <c r="B60" s="147">
        <v>41</v>
      </c>
      <c r="C60" s="324" t="s">
        <v>1788</v>
      </c>
      <c r="D60" s="150" t="s">
        <v>1789</v>
      </c>
      <c r="E60" s="150" t="s">
        <v>341</v>
      </c>
      <c r="F60" s="344">
        <v>3</v>
      </c>
      <c r="G60" s="342"/>
      <c r="H60" s="342"/>
      <c r="I60" s="342"/>
      <c r="J60" s="342"/>
      <c r="K60" s="342"/>
      <c r="L60" s="320"/>
      <c r="M60" s="321">
        <v>0</v>
      </c>
      <c r="N60" s="320"/>
      <c r="O60" s="322" t="s">
        <v>1773</v>
      </c>
      <c r="P60" s="323"/>
      <c r="R60" s="144">
        <f t="shared" ref="R60:R65" si="16" xml:space="preserve"> IF( SUM( V60:AB60 ) = 0, 0,$V$5 )</f>
        <v>0</v>
      </c>
      <c r="S60" s="144"/>
      <c r="T60" s="123"/>
      <c r="U60" s="196"/>
      <c r="V60" s="206"/>
      <c r="W60" s="204"/>
      <c r="X60" s="204"/>
      <c r="Y60" s="204"/>
      <c r="Z60" s="204"/>
      <c r="AA60" s="204"/>
      <c r="AB60" s="158">
        <f t="shared" ref="AB60:AB65" si="17" xml:space="preserve"> IF( ISNUMBER(M60), 0, 1 )</f>
        <v>0</v>
      </c>
      <c r="AC60" s="196"/>
      <c r="AE60" s="196"/>
      <c r="AF60" s="206"/>
      <c r="AG60" s="204"/>
      <c r="AH60" s="204"/>
      <c r="AI60" s="204"/>
      <c r="AJ60" s="204"/>
      <c r="AK60" s="204"/>
      <c r="AL60" s="141"/>
      <c r="AM60" s="196"/>
    </row>
    <row r="61" spans="2:39" s="316" customFormat="1" ht="14.25" customHeight="1" x14ac:dyDescent="0.2">
      <c r="B61" s="159">
        <v>42</v>
      </c>
      <c r="C61" s="324" t="s">
        <v>1790</v>
      </c>
      <c r="D61" s="162" t="s">
        <v>1791</v>
      </c>
      <c r="E61" s="162" t="s">
        <v>341</v>
      </c>
      <c r="F61" s="345">
        <v>3</v>
      </c>
      <c r="G61" s="342"/>
      <c r="H61" s="342"/>
      <c r="I61" s="342"/>
      <c r="J61" s="342"/>
      <c r="K61" s="342"/>
      <c r="L61" s="325"/>
      <c r="M61" s="329">
        <v>0</v>
      </c>
      <c r="N61" s="325"/>
      <c r="O61" s="327" t="s">
        <v>1773</v>
      </c>
      <c r="P61" s="328"/>
      <c r="R61" s="144">
        <f t="shared" si="16"/>
        <v>0</v>
      </c>
      <c r="S61" s="144"/>
      <c r="T61" s="123"/>
      <c r="U61" s="196"/>
      <c r="V61" s="206"/>
      <c r="W61" s="204"/>
      <c r="X61" s="204"/>
      <c r="Y61" s="204"/>
      <c r="Z61" s="204"/>
      <c r="AA61" s="204"/>
      <c r="AB61" s="158">
        <f t="shared" si="17"/>
        <v>0</v>
      </c>
      <c r="AC61" s="196"/>
      <c r="AE61" s="196"/>
      <c r="AF61" s="206"/>
      <c r="AG61" s="204"/>
      <c r="AH61" s="204"/>
      <c r="AI61" s="204"/>
      <c r="AJ61" s="204"/>
      <c r="AK61" s="204"/>
      <c r="AL61" s="141"/>
      <c r="AM61" s="196"/>
    </row>
    <row r="62" spans="2:39" s="316" customFormat="1" ht="14.25" customHeight="1" x14ac:dyDescent="0.2">
      <c r="B62" s="159">
        <v>43</v>
      </c>
      <c r="C62" s="324" t="s">
        <v>1792</v>
      </c>
      <c r="D62" s="162" t="s">
        <v>1793</v>
      </c>
      <c r="E62" s="162" t="s">
        <v>341</v>
      </c>
      <c r="F62" s="345">
        <v>3</v>
      </c>
      <c r="G62" s="342"/>
      <c r="H62" s="342"/>
      <c r="I62" s="342"/>
      <c r="J62" s="342"/>
      <c r="K62" s="342"/>
      <c r="L62" s="325"/>
      <c r="M62" s="326">
        <v>0</v>
      </c>
      <c r="N62" s="325"/>
      <c r="O62" s="327" t="s">
        <v>1773</v>
      </c>
      <c r="P62" s="328"/>
      <c r="R62" s="144">
        <f t="shared" si="16"/>
        <v>0</v>
      </c>
      <c r="S62" s="144"/>
      <c r="T62" s="123"/>
      <c r="U62" s="196"/>
      <c r="V62" s="206"/>
      <c r="W62" s="204"/>
      <c r="X62" s="204"/>
      <c r="Y62" s="204"/>
      <c r="Z62" s="204"/>
      <c r="AA62" s="204"/>
      <c r="AB62" s="158">
        <f>IF('[1]Validation flags'!$H$3=1,0, IF( ISNUMBER(M62), 0, 1 ))</f>
        <v>0</v>
      </c>
      <c r="AC62" s="196"/>
      <c r="AE62" s="196"/>
      <c r="AF62" s="206"/>
      <c r="AG62" s="204"/>
      <c r="AH62" s="204"/>
      <c r="AI62" s="204"/>
      <c r="AJ62" s="204"/>
      <c r="AK62" s="204"/>
      <c r="AL62" s="141"/>
      <c r="AM62" s="196"/>
    </row>
    <row r="63" spans="2:39" s="316" customFormat="1" ht="14.25" customHeight="1" x14ac:dyDescent="0.2">
      <c r="B63" s="159">
        <v>44</v>
      </c>
      <c r="C63" s="324" t="s">
        <v>1794</v>
      </c>
      <c r="D63" s="162" t="s">
        <v>1795</v>
      </c>
      <c r="E63" s="162" t="s">
        <v>341</v>
      </c>
      <c r="F63" s="345">
        <v>3</v>
      </c>
      <c r="G63" s="342"/>
      <c r="H63" s="342"/>
      <c r="I63" s="342"/>
      <c r="J63" s="342"/>
      <c r="K63" s="342"/>
      <c r="L63" s="325"/>
      <c r="M63" s="326">
        <v>0</v>
      </c>
      <c r="N63" s="325"/>
      <c r="O63" s="327" t="s">
        <v>1773</v>
      </c>
      <c r="P63" s="328"/>
      <c r="R63" s="144">
        <f t="shared" si="16"/>
        <v>0</v>
      </c>
      <c r="S63" s="144"/>
      <c r="T63" s="123"/>
      <c r="U63" s="196"/>
      <c r="V63" s="203"/>
      <c r="W63" s="204"/>
      <c r="X63" s="204"/>
      <c r="Y63" s="204"/>
      <c r="Z63" s="204"/>
      <c r="AA63" s="204"/>
      <c r="AB63" s="158">
        <f>IF('[1]Validation flags'!$H$3=1,0, IF( ISNUMBER(M63), 0, 1 ))</f>
        <v>0</v>
      </c>
      <c r="AC63" s="196"/>
      <c r="AE63" s="196"/>
      <c r="AF63" s="203"/>
      <c r="AG63" s="204"/>
      <c r="AH63" s="204"/>
      <c r="AI63" s="204"/>
      <c r="AJ63" s="204"/>
      <c r="AK63" s="204"/>
      <c r="AL63" s="141"/>
      <c r="AM63" s="196"/>
    </row>
    <row r="64" spans="2:39" s="316" customFormat="1" ht="14.25" customHeight="1" x14ac:dyDescent="0.2">
      <c r="B64" s="159">
        <v>45</v>
      </c>
      <c r="C64" s="324" t="s">
        <v>1796</v>
      </c>
      <c r="D64" s="162" t="s">
        <v>1797</v>
      </c>
      <c r="E64" s="162" t="s">
        <v>341</v>
      </c>
      <c r="F64" s="345">
        <v>3</v>
      </c>
      <c r="G64" s="342"/>
      <c r="H64" s="342"/>
      <c r="I64" s="342"/>
      <c r="J64" s="342"/>
      <c r="K64" s="342"/>
      <c r="L64" s="325"/>
      <c r="M64" s="361">
        <v>-0.14899999999999999</v>
      </c>
      <c r="N64" s="325"/>
      <c r="O64" s="327" t="s">
        <v>1773</v>
      </c>
      <c r="P64" s="328"/>
      <c r="R64" s="144">
        <f t="shared" si="16"/>
        <v>0</v>
      </c>
      <c r="S64" s="144"/>
      <c r="T64" s="123"/>
      <c r="U64" s="196"/>
      <c r="V64" s="206"/>
      <c r="W64" s="204"/>
      <c r="X64" s="204"/>
      <c r="Y64" s="204"/>
      <c r="Z64" s="204"/>
      <c r="AA64" s="204"/>
      <c r="AB64" s="158">
        <f t="shared" si="17"/>
        <v>0</v>
      </c>
      <c r="AC64" s="196"/>
      <c r="AE64" s="196"/>
      <c r="AF64" s="206"/>
      <c r="AG64" s="204"/>
      <c r="AH64" s="204"/>
      <c r="AI64" s="204"/>
      <c r="AJ64" s="204"/>
      <c r="AK64" s="204"/>
      <c r="AL64" s="141"/>
      <c r="AM64" s="196"/>
    </row>
    <row r="65" spans="2:39" s="316" customFormat="1" ht="14.25" customHeight="1" x14ac:dyDescent="0.2">
      <c r="B65" s="159">
        <v>46</v>
      </c>
      <c r="C65" s="357" t="s">
        <v>1798</v>
      </c>
      <c r="D65" s="162" t="s">
        <v>1799</v>
      </c>
      <c r="E65" s="162" t="s">
        <v>341</v>
      </c>
      <c r="F65" s="345">
        <v>3</v>
      </c>
      <c r="G65" s="342"/>
      <c r="H65" s="342"/>
      <c r="I65" s="342"/>
      <c r="J65" s="342"/>
      <c r="K65" s="342"/>
      <c r="L65" s="325"/>
      <c r="M65" s="333">
        <v>0</v>
      </c>
      <c r="N65" s="325"/>
      <c r="O65" s="327" t="s">
        <v>1773</v>
      </c>
      <c r="P65" s="328"/>
      <c r="R65" s="144">
        <f t="shared" si="16"/>
        <v>0</v>
      </c>
      <c r="S65" s="144"/>
      <c r="T65" s="123"/>
      <c r="U65" s="124"/>
      <c r="V65" s="206"/>
      <c r="W65" s="204"/>
      <c r="X65" s="204"/>
      <c r="Y65" s="204"/>
      <c r="Z65" s="204"/>
      <c r="AA65" s="204"/>
      <c r="AB65" s="158">
        <f t="shared" si="17"/>
        <v>0</v>
      </c>
      <c r="AC65" s="124"/>
      <c r="AE65" s="124"/>
      <c r="AF65" s="206"/>
      <c r="AG65" s="204"/>
      <c r="AH65" s="204"/>
      <c r="AI65" s="204"/>
      <c r="AJ65" s="204"/>
      <c r="AK65" s="204"/>
      <c r="AL65" s="141"/>
      <c r="AM65" s="124"/>
    </row>
    <row r="66" spans="2:39" s="316" customFormat="1" ht="14.25" customHeight="1" thickBot="1" x14ac:dyDescent="0.25">
      <c r="B66" s="174">
        <v>47</v>
      </c>
      <c r="C66" s="334" t="s">
        <v>1800</v>
      </c>
      <c r="D66" s="177" t="s">
        <v>1801</v>
      </c>
      <c r="E66" s="177" t="s">
        <v>341</v>
      </c>
      <c r="F66" s="346">
        <v>3</v>
      </c>
      <c r="G66" s="342"/>
      <c r="H66" s="342"/>
      <c r="I66" s="342"/>
      <c r="J66" s="342"/>
      <c r="K66" s="342"/>
      <c r="L66" s="320"/>
      <c r="M66" s="367">
        <f xml:space="preserve"> SUM(M60:M65)</f>
        <v>-0.14899999999999999</v>
      </c>
      <c r="N66" s="320"/>
      <c r="O66" s="340" t="s">
        <v>1802</v>
      </c>
      <c r="P66" s="341"/>
      <c r="R66" s="144"/>
      <c r="S66" s="144"/>
      <c r="T66" s="123"/>
      <c r="U66" s="124"/>
      <c r="V66" s="206"/>
      <c r="W66" s="204"/>
      <c r="X66" s="204"/>
      <c r="Y66" s="204"/>
      <c r="Z66" s="204"/>
      <c r="AA66" s="204"/>
      <c r="AB66" s="204"/>
      <c r="AC66" s="124"/>
      <c r="AE66" s="124"/>
      <c r="AF66" s="206"/>
      <c r="AG66" s="204"/>
      <c r="AH66" s="204"/>
      <c r="AI66" s="204"/>
      <c r="AJ66" s="204"/>
      <c r="AK66" s="204"/>
      <c r="AL66" s="204"/>
      <c r="AM66" s="124"/>
    </row>
    <row r="67" spans="2:39" s="316" customFormat="1" ht="14.25" customHeight="1" thickBot="1" x14ac:dyDescent="0.25">
      <c r="B67" s="342"/>
      <c r="C67" s="342"/>
      <c r="D67" s="343"/>
      <c r="E67" s="342"/>
      <c r="F67" s="342"/>
      <c r="G67" s="342"/>
      <c r="H67" s="342"/>
      <c r="I67" s="342"/>
      <c r="J67" s="342"/>
      <c r="K67" s="342"/>
      <c r="L67" s="342"/>
      <c r="M67" s="342"/>
      <c r="N67" s="342"/>
      <c r="O67" s="342"/>
      <c r="R67" s="144"/>
      <c r="S67" s="144"/>
      <c r="T67" s="123"/>
      <c r="U67" s="124"/>
      <c r="V67" s="206"/>
      <c r="W67" s="204"/>
      <c r="X67" s="204"/>
      <c r="Y67" s="204"/>
      <c r="Z67" s="204"/>
      <c r="AA67" s="204"/>
      <c r="AB67" s="204"/>
      <c r="AC67" s="124"/>
      <c r="AE67" s="124"/>
      <c r="AF67" s="206"/>
      <c r="AG67" s="204"/>
      <c r="AH67" s="204"/>
      <c r="AI67" s="204"/>
      <c r="AJ67" s="204"/>
      <c r="AK67" s="204"/>
      <c r="AL67" s="204"/>
      <c r="AM67" s="124"/>
    </row>
    <row r="68" spans="2:39" s="316" customFormat="1" ht="15.75" thickBot="1" x14ac:dyDescent="0.3">
      <c r="B68" s="131" t="s">
        <v>1273</v>
      </c>
      <c r="C68" s="146" t="s">
        <v>1803</v>
      </c>
      <c r="D68" s="123"/>
      <c r="E68" s="123"/>
      <c r="F68" s="123"/>
      <c r="G68" s="314"/>
      <c r="H68" s="314"/>
      <c r="I68" s="314"/>
      <c r="J68" s="314"/>
      <c r="K68" s="314"/>
      <c r="L68" s="314"/>
      <c r="M68" s="314"/>
      <c r="N68" s="314"/>
      <c r="O68" s="315"/>
      <c r="P68" s="315"/>
      <c r="R68" s="144"/>
      <c r="S68" s="144"/>
      <c r="T68" s="123"/>
      <c r="U68" s="124"/>
      <c r="V68" s="206"/>
      <c r="W68" s="204"/>
      <c r="X68" s="204"/>
      <c r="Y68" s="204"/>
      <c r="Z68" s="204"/>
      <c r="AA68" s="204"/>
      <c r="AB68" s="204"/>
      <c r="AC68" s="124"/>
      <c r="AE68" s="124"/>
      <c r="AF68" s="206"/>
      <c r="AG68" s="204"/>
      <c r="AH68" s="204"/>
      <c r="AI68" s="204"/>
      <c r="AJ68" s="204"/>
      <c r="AK68" s="204"/>
      <c r="AL68" s="204"/>
      <c r="AM68" s="124"/>
    </row>
    <row r="69" spans="2:39" s="316" customFormat="1" ht="14.25" customHeight="1" x14ac:dyDescent="0.2">
      <c r="B69" s="147">
        <v>48</v>
      </c>
      <c r="C69" s="324" t="s">
        <v>1804</v>
      </c>
      <c r="D69" s="150" t="s">
        <v>1805</v>
      </c>
      <c r="E69" s="150" t="s">
        <v>341</v>
      </c>
      <c r="F69" s="344">
        <v>3</v>
      </c>
      <c r="G69" s="342"/>
      <c r="H69" s="342"/>
      <c r="I69" s="342"/>
      <c r="J69" s="342"/>
      <c r="K69" s="342"/>
      <c r="L69" s="320"/>
      <c r="M69" s="321">
        <v>0</v>
      </c>
      <c r="N69" s="320"/>
      <c r="O69" s="322" t="s">
        <v>1806</v>
      </c>
      <c r="P69" s="323"/>
      <c r="R69" s="144">
        <f xml:space="preserve"> IF( SUM( V69:AB69 ) = 0, 0,$V$5 )</f>
        <v>0</v>
      </c>
      <c r="S69" s="144"/>
      <c r="T69" s="123"/>
      <c r="U69" s="124"/>
      <c r="V69" s="206"/>
      <c r="W69" s="204"/>
      <c r="X69" s="204"/>
      <c r="Y69" s="204"/>
      <c r="Z69" s="204"/>
      <c r="AA69" s="204"/>
      <c r="AB69" s="158">
        <f xml:space="preserve"> IF( ISNUMBER(M69), 0, 1 )</f>
        <v>0</v>
      </c>
      <c r="AC69" s="124"/>
      <c r="AE69" s="124"/>
      <c r="AF69" s="206"/>
      <c r="AG69" s="204"/>
      <c r="AH69" s="204"/>
      <c r="AI69" s="204"/>
      <c r="AJ69" s="204"/>
      <c r="AK69" s="204"/>
      <c r="AL69" s="141"/>
      <c r="AM69" s="124"/>
    </row>
    <row r="70" spans="2:39" s="316" customFormat="1" ht="14.25" customHeight="1" x14ac:dyDescent="0.2">
      <c r="B70" s="159">
        <v>49</v>
      </c>
      <c r="C70" s="324" t="s">
        <v>1807</v>
      </c>
      <c r="D70" s="162" t="s">
        <v>1808</v>
      </c>
      <c r="E70" s="162" t="s">
        <v>341</v>
      </c>
      <c r="F70" s="345">
        <v>3</v>
      </c>
      <c r="G70" s="342"/>
      <c r="H70" s="342"/>
      <c r="I70" s="342"/>
      <c r="J70" s="342"/>
      <c r="K70" s="342"/>
      <c r="L70" s="325"/>
      <c r="M70" s="361">
        <v>-1.6910000000000001</v>
      </c>
      <c r="N70" s="325"/>
      <c r="O70" s="327" t="s">
        <v>1806</v>
      </c>
      <c r="P70" s="328"/>
      <c r="R70" s="144">
        <f xml:space="preserve"> IF( SUM( V70:AB70 ) = 0, 0,$V$5 )</f>
        <v>0</v>
      </c>
      <c r="S70" s="144"/>
      <c r="T70" s="123"/>
      <c r="U70" s="124"/>
      <c r="V70" s="204"/>
      <c r="W70" s="204"/>
      <c r="X70" s="204"/>
      <c r="Y70" s="204"/>
      <c r="Z70" s="204"/>
      <c r="AA70" s="204"/>
      <c r="AB70" s="158">
        <f xml:space="preserve"> IF( ISNUMBER(M70), 0, 1 )</f>
        <v>0</v>
      </c>
      <c r="AC70" s="124"/>
      <c r="AE70" s="124"/>
      <c r="AF70" s="204"/>
      <c r="AG70" s="204"/>
      <c r="AH70" s="204"/>
      <c r="AI70" s="204"/>
      <c r="AJ70" s="204"/>
      <c r="AK70" s="204"/>
      <c r="AL70" s="141"/>
      <c r="AM70" s="124"/>
    </row>
    <row r="71" spans="2:39" s="316" customFormat="1" ht="14.25" customHeight="1" x14ac:dyDescent="0.2">
      <c r="B71" s="159">
        <v>50</v>
      </c>
      <c r="C71" s="324" t="s">
        <v>1809</v>
      </c>
      <c r="D71" s="162" t="s">
        <v>1810</v>
      </c>
      <c r="E71" s="162" t="s">
        <v>341</v>
      </c>
      <c r="F71" s="345">
        <v>3</v>
      </c>
      <c r="G71" s="342"/>
      <c r="H71" s="342"/>
      <c r="I71" s="342"/>
      <c r="J71" s="342"/>
      <c r="K71" s="342"/>
      <c r="L71" s="325"/>
      <c r="M71" s="352">
        <v>12.018000000000001</v>
      </c>
      <c r="N71" s="325"/>
      <c r="O71" s="327" t="s">
        <v>1806</v>
      </c>
      <c r="P71" s="328"/>
      <c r="R71" s="144">
        <f xml:space="preserve"> IF( SUM( V71:AB71 ) = 0, 0,$V$5 )</f>
        <v>0</v>
      </c>
      <c r="S71" s="144"/>
      <c r="T71" s="123"/>
      <c r="U71" s="124"/>
      <c r="V71" s="204"/>
      <c r="W71" s="204"/>
      <c r="X71" s="204"/>
      <c r="Y71" s="204"/>
      <c r="Z71" s="204"/>
      <c r="AA71" s="204"/>
      <c r="AB71" s="158">
        <f>IF('[1]Validation flags'!$H$3=1,0, IF( ISNUMBER(M71), 0, 1 ))</f>
        <v>0</v>
      </c>
      <c r="AC71" s="124"/>
      <c r="AE71" s="124"/>
      <c r="AF71" s="204"/>
      <c r="AG71" s="204"/>
      <c r="AH71" s="204"/>
      <c r="AI71" s="204"/>
      <c r="AJ71" s="204"/>
      <c r="AK71" s="204"/>
      <c r="AL71" s="141"/>
      <c r="AM71" s="124"/>
    </row>
    <row r="72" spans="2:39" s="316" customFormat="1" ht="14.25" customHeight="1" x14ac:dyDescent="0.2">
      <c r="B72" s="159">
        <v>51</v>
      </c>
      <c r="C72" s="324" t="s">
        <v>1811</v>
      </c>
      <c r="D72" s="162" t="s">
        <v>1812</v>
      </c>
      <c r="E72" s="162" t="s">
        <v>341</v>
      </c>
      <c r="F72" s="345">
        <v>3</v>
      </c>
      <c r="G72" s="342"/>
      <c r="H72" s="342"/>
      <c r="I72" s="342"/>
      <c r="J72" s="342"/>
      <c r="K72" s="342"/>
      <c r="L72" s="325"/>
      <c r="M72" s="353"/>
      <c r="N72" s="325"/>
      <c r="O72" s="327" t="s">
        <v>1806</v>
      </c>
      <c r="P72" s="328"/>
      <c r="R72" s="144">
        <f xml:space="preserve"> IF( SUM( V72:AB72 ) = 0, 0,$V$5 )</f>
        <v>0</v>
      </c>
      <c r="S72" s="144"/>
      <c r="T72" s="123"/>
      <c r="U72" s="124"/>
      <c r="V72" s="204"/>
      <c r="W72" s="204"/>
      <c r="X72" s="204"/>
      <c r="Y72" s="204"/>
      <c r="Z72" s="204"/>
      <c r="AA72" s="204"/>
      <c r="AB72" s="158">
        <f>IF('[1]Validation flags'!$B$3&lt;&gt;"Thames Water",0, IF( ISNUMBER(M72), 0, 1 ))</f>
        <v>0</v>
      </c>
      <c r="AC72" s="124"/>
      <c r="AE72" s="124"/>
      <c r="AF72" s="204"/>
      <c r="AG72" s="204"/>
      <c r="AH72" s="204"/>
      <c r="AI72" s="204"/>
      <c r="AJ72" s="204"/>
      <c r="AK72" s="204"/>
      <c r="AL72" s="141"/>
      <c r="AM72" s="124"/>
    </row>
    <row r="73" spans="2:39" s="316" customFormat="1" ht="14.25" customHeight="1" thickBot="1" x14ac:dyDescent="0.25">
      <c r="B73" s="174">
        <v>52</v>
      </c>
      <c r="C73" s="334" t="s">
        <v>1813</v>
      </c>
      <c r="D73" s="177" t="s">
        <v>1814</v>
      </c>
      <c r="E73" s="177" t="s">
        <v>341</v>
      </c>
      <c r="F73" s="346">
        <v>3</v>
      </c>
      <c r="G73" s="342"/>
      <c r="H73" s="342"/>
      <c r="I73" s="342"/>
      <c r="J73" s="342"/>
      <c r="K73" s="342"/>
      <c r="L73" s="320"/>
      <c r="M73" s="356">
        <f xml:space="preserve"> SUM(M69:M72)</f>
        <v>10.327</v>
      </c>
      <c r="N73" s="320"/>
      <c r="O73" s="340" t="s">
        <v>1815</v>
      </c>
      <c r="P73" s="341"/>
      <c r="R73" s="144"/>
      <c r="S73" s="144"/>
      <c r="T73" s="123"/>
      <c r="U73" s="124"/>
      <c r="V73" s="204"/>
      <c r="W73" s="204"/>
      <c r="X73" s="204"/>
      <c r="Y73" s="204"/>
      <c r="Z73" s="204"/>
      <c r="AA73" s="204"/>
      <c r="AB73" s="141"/>
      <c r="AC73" s="124"/>
      <c r="AE73" s="124"/>
      <c r="AF73" s="368">
        <f>SUM(AF10:AL10,AF17:AL17,AF23:AL23,AF32:AL32,AF41:AL41,AF48:AL48)</f>
        <v>0</v>
      </c>
      <c r="AG73" s="204"/>
      <c r="AH73" s="204"/>
      <c r="AI73" s="204"/>
      <c r="AJ73" s="204"/>
      <c r="AK73" s="204"/>
      <c r="AL73" s="141"/>
      <c r="AM73" s="124"/>
    </row>
    <row r="74" spans="2:39" s="316" customFormat="1" ht="14.25" customHeight="1" x14ac:dyDescent="0.2">
      <c r="B74" s="342"/>
      <c r="C74" s="342"/>
      <c r="D74" s="343"/>
      <c r="E74" s="342"/>
      <c r="F74" s="342"/>
      <c r="G74" s="342"/>
      <c r="H74" s="342"/>
      <c r="I74" s="342"/>
      <c r="J74" s="342"/>
      <c r="K74" s="342"/>
      <c r="L74" s="342"/>
      <c r="M74" s="342"/>
      <c r="N74" s="342"/>
      <c r="O74" s="369"/>
      <c r="P74" s="342"/>
      <c r="R74" s="144"/>
      <c r="S74" s="144"/>
      <c r="T74" s="123"/>
      <c r="U74" s="204"/>
      <c r="V74" s="204"/>
      <c r="W74" s="204"/>
      <c r="X74" s="204"/>
      <c r="Y74" s="204"/>
      <c r="Z74" s="204"/>
      <c r="AA74" s="204"/>
      <c r="AB74" s="141"/>
      <c r="AC74" s="204"/>
      <c r="AD74" s="370"/>
      <c r="AE74" s="204"/>
      <c r="AF74" s="204"/>
      <c r="AG74" s="204"/>
      <c r="AH74" s="204"/>
      <c r="AI74" s="204"/>
      <c r="AJ74" s="204"/>
      <c r="AK74" s="204"/>
      <c r="AL74" s="141"/>
      <c r="AM74" s="204"/>
    </row>
    <row r="75" spans="2:39" x14ac:dyDescent="0.25">
      <c r="B75" s="279" t="s">
        <v>1573</v>
      </c>
      <c r="C75" s="280"/>
      <c r="D75" s="280"/>
      <c r="E75" s="280"/>
      <c r="F75" s="280"/>
      <c r="G75" s="280"/>
      <c r="H75" s="280"/>
      <c r="I75" s="281"/>
      <c r="J75" s="281"/>
      <c r="K75" s="123"/>
      <c r="L75" s="123"/>
      <c r="M75" s="123"/>
      <c r="N75" s="123"/>
      <c r="O75" s="282"/>
      <c r="Q75" s="157"/>
      <c r="R75" s="144"/>
      <c r="S75" s="144"/>
    </row>
    <row r="76" spans="2:39" x14ac:dyDescent="0.25">
      <c r="B76" s="283"/>
      <c r="C76" s="284" t="s">
        <v>1051</v>
      </c>
      <c r="D76" s="284"/>
      <c r="E76" s="280"/>
      <c r="F76" s="280"/>
      <c r="G76" s="280"/>
      <c r="H76" s="280"/>
      <c r="I76" s="280"/>
      <c r="J76" s="280"/>
      <c r="K76" s="123"/>
      <c r="L76" s="123"/>
      <c r="M76" s="123"/>
      <c r="N76" s="123"/>
      <c r="O76" s="282"/>
      <c r="Q76" s="157"/>
      <c r="R76" s="144"/>
      <c r="S76" s="144"/>
    </row>
    <row r="77" spans="2:39" x14ac:dyDescent="0.25">
      <c r="B77" s="285"/>
      <c r="C77" s="284" t="s">
        <v>1052</v>
      </c>
      <c r="D77" s="284"/>
      <c r="E77" s="280"/>
      <c r="F77" s="280"/>
      <c r="G77" s="280"/>
      <c r="H77" s="280"/>
      <c r="I77" s="280"/>
      <c r="J77" s="280"/>
      <c r="K77" s="123"/>
      <c r="L77" s="123"/>
      <c r="M77" s="123"/>
      <c r="N77" s="123"/>
      <c r="O77" s="282"/>
      <c r="Q77" s="157"/>
      <c r="R77" s="144"/>
      <c r="S77" s="144"/>
    </row>
    <row r="78" spans="2:39" x14ac:dyDescent="0.25">
      <c r="B78" s="286"/>
      <c r="C78" s="284" t="s">
        <v>1053</v>
      </c>
      <c r="D78" s="284"/>
      <c r="E78" s="280"/>
      <c r="F78" s="280"/>
      <c r="G78" s="280"/>
      <c r="H78" s="280"/>
      <c r="I78" s="280"/>
      <c r="J78" s="280"/>
      <c r="K78" s="123"/>
      <c r="L78" s="123"/>
      <c r="M78" s="123"/>
      <c r="N78" s="123"/>
      <c r="O78" s="282"/>
      <c r="Q78" s="157"/>
      <c r="R78" s="144"/>
      <c r="S78" s="144"/>
    </row>
    <row r="79" spans="2:39" x14ac:dyDescent="0.25">
      <c r="B79" s="287"/>
      <c r="C79" s="284" t="s">
        <v>1054</v>
      </c>
      <c r="D79" s="284"/>
      <c r="E79" s="280"/>
      <c r="F79" s="280"/>
      <c r="G79" s="280"/>
      <c r="H79" s="280"/>
      <c r="I79" s="280"/>
      <c r="J79" s="280"/>
      <c r="K79" s="123"/>
      <c r="L79" s="123"/>
      <c r="M79" s="123"/>
      <c r="N79" s="123"/>
      <c r="O79" s="282"/>
      <c r="Q79" s="157"/>
      <c r="R79" s="144"/>
      <c r="S79" s="144"/>
    </row>
    <row r="80" spans="2:39" ht="15.75" thickBot="1" x14ac:dyDescent="0.3">
      <c r="B80" s="288"/>
      <c r="C80" s="288"/>
      <c r="D80" s="288"/>
      <c r="E80" s="288"/>
      <c r="F80" s="288"/>
      <c r="G80" s="288"/>
      <c r="H80" s="288"/>
      <c r="I80" s="288"/>
      <c r="J80" s="288"/>
      <c r="K80" s="123"/>
      <c r="L80" s="123"/>
      <c r="M80" s="123"/>
      <c r="N80" s="123"/>
      <c r="O80" s="282"/>
      <c r="Q80" s="157"/>
      <c r="R80" s="144"/>
      <c r="S80" s="144"/>
    </row>
    <row r="81" spans="2:19" ht="16.5" thickBot="1" x14ac:dyDescent="0.3">
      <c r="B81" s="1077" t="s">
        <v>1816</v>
      </c>
      <c r="C81" s="1094"/>
      <c r="D81" s="1094"/>
      <c r="E81" s="1094"/>
      <c r="F81" s="1094"/>
      <c r="G81" s="1094"/>
      <c r="H81" s="1094"/>
      <c r="I81" s="1094"/>
      <c r="J81" s="1094"/>
      <c r="K81" s="1095"/>
      <c r="L81" s="123"/>
      <c r="M81" s="123"/>
      <c r="N81" s="123"/>
      <c r="O81" s="282"/>
      <c r="R81" s="144"/>
      <c r="S81" s="144"/>
    </row>
    <row r="82" spans="2:19" ht="16.5" thickBot="1" x14ac:dyDescent="0.3">
      <c r="B82" s="289"/>
      <c r="C82" s="290"/>
      <c r="D82" s="291"/>
      <c r="E82" s="291"/>
      <c r="F82" s="291"/>
      <c r="G82" s="291"/>
      <c r="H82" s="291"/>
      <c r="I82" s="288"/>
      <c r="J82" s="288"/>
      <c r="K82" s="288"/>
      <c r="L82" s="123"/>
      <c r="M82" s="288"/>
      <c r="N82" s="123"/>
      <c r="O82" s="282"/>
      <c r="R82" s="144"/>
      <c r="S82" s="144"/>
    </row>
    <row r="83" spans="2:19" ht="288" customHeight="1" thickBot="1" x14ac:dyDescent="0.3">
      <c r="B83" s="1096" t="s">
        <v>1817</v>
      </c>
      <c r="C83" s="1097"/>
      <c r="D83" s="1097"/>
      <c r="E83" s="1097"/>
      <c r="F83" s="1097"/>
      <c r="G83" s="1097"/>
      <c r="H83" s="1097"/>
      <c r="I83" s="1097"/>
      <c r="J83" s="1097"/>
      <c r="K83" s="1098"/>
      <c r="L83" s="123"/>
      <c r="M83" s="372"/>
      <c r="N83" s="123"/>
      <c r="O83" s="282"/>
      <c r="R83" s="144"/>
      <c r="S83" s="144"/>
    </row>
    <row r="84" spans="2:19" x14ac:dyDescent="0.25"/>
  </sheetData>
  <protectedRanges>
    <protectedRange algorithmName="SHA-512" hashValue="GX4AOe6TxuUomrfcIcXQjk26jXOsNcOJ1OMGOhHeaUM/VZpewSjZbQ32CtZr/ep4ouqD1rU5Yrh9gq1Zcm7FNQ==" saltValue="ixhVQkZqslyD6AQ9Dk+KUg==" spinCount="100000" sqref="G6:K9 M6:M9 G13:K16 M13:M16 G20:K21 M20:M21 G26:K31 M26:M31 G35:K40 M35:M40 G44:K46 M44:M46 M51:M56 M60:M65 M69:M71" name="Range1" securityDescriptor="O:WDG:WDD:(A;;CC;;;S-1-5-21-1133012813-482018047-371931052-45345)"/>
  </protectedRanges>
  <mergeCells count="6">
    <mergeCell ref="B83:K83"/>
    <mergeCell ref="O1:S1"/>
    <mergeCell ref="B3:C3"/>
    <mergeCell ref="V4:AB4"/>
    <mergeCell ref="AF4:AL4"/>
    <mergeCell ref="B81:K81"/>
  </mergeCells>
  <conditionalFormatting sqref="R75:S1048576">
    <cfRule type="cellIs" dxfId="502" priority="24" operator="equal">
      <formula>0</formula>
    </cfRule>
  </conditionalFormatting>
  <conditionalFormatting sqref="R5:S74">
    <cfRule type="cellIs" dxfId="501" priority="23" operator="equal">
      <formula>0</formula>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22" id="{352A2138-B428-44A8-8BFC-9E701D3A4950}">
            <xm:f>'\\snwafap01\winsb\Performance and Insights\Sharepoint Upload Files\April 2019 Resubmission Documents\[NES Business-plan-data-tables-March_2019.xlsb]Validation flags'!#REF!=1</xm:f>
            <x14:dxf>
              <fill>
                <patternFill>
                  <bgColor rgb="FFE0DCD8"/>
                </patternFill>
              </fill>
            </x14:dxf>
          </x14:cfRule>
          <xm:sqref>G7:K7</xm:sqref>
        </x14:conditionalFormatting>
        <x14:conditionalFormatting xmlns:xm="http://schemas.microsoft.com/office/excel/2006/main">
          <x14:cfRule type="expression" priority="21" id="{061935CA-1C23-4B56-A69A-C6579CDBC0F8}">
            <xm:f>'\\snwafap01\winsb\Performance and Insights\Sharepoint Upload Files\April 2019 Resubmission Documents\[NES Business-plan-data-tables-March_2019.xlsb]Validation flags'!#REF!=1</xm:f>
            <x14:dxf>
              <fill>
                <patternFill>
                  <bgColor rgb="FFE0DCD8"/>
                </patternFill>
              </fill>
            </x14:dxf>
          </x14:cfRule>
          <xm:sqref>G14:K14</xm:sqref>
        </x14:conditionalFormatting>
        <x14:conditionalFormatting xmlns:xm="http://schemas.microsoft.com/office/excel/2006/main">
          <x14:cfRule type="expression" priority="20" id="{18E4426B-9F1D-4369-8054-DEDB6A5E2403}">
            <xm:f>'\\snwafap01\winsb\Performance and Insights\Sharepoint Upload Files\April 2019 Resubmission Documents\[NES Business-plan-data-tables-March_2019.xlsb]Validation flags'!#REF!=1</xm:f>
            <x14:dxf>
              <fill>
                <patternFill>
                  <bgColor rgb="FFE0DCD8"/>
                </patternFill>
              </fill>
            </x14:dxf>
          </x14:cfRule>
          <xm:sqref>G21:K21</xm:sqref>
        </x14:conditionalFormatting>
        <x14:conditionalFormatting xmlns:xm="http://schemas.microsoft.com/office/excel/2006/main">
          <x14:cfRule type="expression" priority="19" id="{5B0C0BD3-CBC6-4785-B4E8-50AF03305419}">
            <xm:f>'\\snwafap01\winsb\Performance and Insights\Sharepoint Upload Files\April 2019 Resubmission Documents\[NES Business-plan-data-tables-March_2019.xlsb]Validation flags'!#REF!=1</xm:f>
            <x14:dxf>
              <fill>
                <patternFill>
                  <bgColor rgb="FFE0DCD8"/>
                </patternFill>
              </fill>
            </x14:dxf>
          </x14:cfRule>
          <xm:sqref>G28:K28</xm:sqref>
        </x14:conditionalFormatting>
        <x14:conditionalFormatting xmlns:xm="http://schemas.microsoft.com/office/excel/2006/main">
          <x14:cfRule type="expression" priority="18" id="{66ABFC96-D65F-4F84-AA16-439B2C0E47D3}">
            <xm:f>'\\snwafap01\winsb\Performance and Insights\Sharepoint Upload Files\April 2019 Resubmission Documents\[NES Business-plan-data-tables-March_2019.xlsb]Validation flags'!#REF!=1</xm:f>
            <x14:dxf>
              <fill>
                <patternFill>
                  <bgColor rgb="FFE0DCD8"/>
                </patternFill>
              </fill>
            </x14:dxf>
          </x14:cfRule>
          <xm:sqref>G29:K29</xm:sqref>
        </x14:conditionalFormatting>
        <x14:conditionalFormatting xmlns:xm="http://schemas.microsoft.com/office/excel/2006/main">
          <x14:cfRule type="expression" priority="17" id="{D55D496F-4DFE-488B-90D2-C8BF86299574}">
            <xm:f>'\\snwafap01\winsb\Performance and Insights\Sharepoint Upload Files\April 2019 Resubmission Documents\[NES Business-plan-data-tables-March_2019.xlsb]Validation flags'!#REF!=1</xm:f>
            <x14:dxf>
              <fill>
                <patternFill>
                  <bgColor rgb="FFE0DCD8"/>
                </patternFill>
              </fill>
            </x14:dxf>
          </x14:cfRule>
          <xm:sqref>G37:K37</xm:sqref>
        </x14:conditionalFormatting>
        <x14:conditionalFormatting xmlns:xm="http://schemas.microsoft.com/office/excel/2006/main">
          <x14:cfRule type="expression" priority="16" id="{19530E13-E38D-4DBE-BE9B-961A66D38304}">
            <xm:f>'\\snwafap01\winsb\Performance and Insights\Sharepoint Upload Files\April 2019 Resubmission Documents\[NES Business-plan-data-tables-March_2019.xlsb]Validation flags'!#REF!=1</xm:f>
            <x14:dxf>
              <fill>
                <patternFill>
                  <bgColor rgb="FFE0DCD8"/>
                </patternFill>
              </fill>
            </x14:dxf>
          </x14:cfRule>
          <xm:sqref>G38:K38</xm:sqref>
        </x14:conditionalFormatting>
        <x14:conditionalFormatting xmlns:xm="http://schemas.microsoft.com/office/excel/2006/main">
          <x14:cfRule type="expression" priority="15" id="{93E766A0-5223-4768-8E97-75D367F481B8}">
            <xm:f>'\\snwafap01\winsb\Performance and Insights\Sharepoint Upload Files\April 2019 Resubmission Documents\[NES Business-plan-data-tables-March_2019.xlsb]Validation flags'!#REF!=1</xm:f>
            <x14:dxf>
              <fill>
                <patternFill>
                  <bgColor rgb="FFE0DCD8"/>
                </patternFill>
              </fill>
            </x14:dxf>
          </x14:cfRule>
          <xm:sqref>G46:K46</xm:sqref>
        </x14:conditionalFormatting>
        <x14:conditionalFormatting xmlns:xm="http://schemas.microsoft.com/office/excel/2006/main">
          <x14:cfRule type="expression" priority="14" id="{7576B5E1-508A-4873-B9FC-BEB71BA8CF11}">
            <xm:f>'\\snwafap01\winsb\Performance and Insights\Sharepoint Upload Files\April 2019 Resubmission Documents\[NES Business-plan-data-tables-March_2019.xlsb]Validation flags'!#REF!=1</xm:f>
            <x14:dxf>
              <fill>
                <patternFill>
                  <bgColor rgb="FFE0DCD8"/>
                </patternFill>
              </fill>
            </x14:dxf>
          </x14:cfRule>
          <xm:sqref>M53:M54</xm:sqref>
        </x14:conditionalFormatting>
        <x14:conditionalFormatting xmlns:xm="http://schemas.microsoft.com/office/excel/2006/main">
          <x14:cfRule type="expression" priority="13" id="{F12A1899-3E96-4935-A3F0-A5568DABA6CC}">
            <xm:f>'\\snwafap01\winsb\Performance and Insights\Sharepoint Upload Files\April 2019 Resubmission Documents\[NES Business-plan-data-tables-March_2019.xlsb]Validation flags'!#REF!=1</xm:f>
            <x14:dxf>
              <fill>
                <patternFill>
                  <bgColor rgb="FFE0DCD8"/>
                </patternFill>
              </fill>
            </x14:dxf>
          </x14:cfRule>
          <xm:sqref>M62:M63</xm:sqref>
        </x14:conditionalFormatting>
        <x14:conditionalFormatting xmlns:xm="http://schemas.microsoft.com/office/excel/2006/main">
          <x14:cfRule type="expression" priority="12" id="{05EBED84-DAC5-4508-9F27-EF7F54ED3D92}">
            <xm:f>'\\snwafap01\winsb\Performance and Insights\Sharepoint Upload Files\April 2019 Resubmission Documents\[NES Business-plan-data-tables-March_2019.xlsb]Validation flags'!#REF!=1</xm:f>
            <x14:dxf>
              <fill>
                <patternFill>
                  <bgColor rgb="FFE0DCD8"/>
                </patternFill>
              </fill>
            </x14:dxf>
          </x14:cfRule>
          <xm:sqref>M71</xm:sqref>
        </x14:conditionalFormatting>
        <x14:conditionalFormatting xmlns:xm="http://schemas.microsoft.com/office/excel/2006/main">
          <x14:cfRule type="expression" priority="11" id="{6EF08D6F-669E-4ADB-8B59-850ED9CDCC09}">
            <xm:f>'\\snwafap01\winsb\Performance and Insights\Sharepoint Upload Files\April 2019 Resubmission Documents\[NES Business-plan-data-tables-March_2019.xlsb]Validation flags'!#REF!&lt;&gt;"Thames Water"</xm:f>
            <x14:dxf>
              <fill>
                <patternFill>
                  <bgColor rgb="FFE0DCD8"/>
                </patternFill>
              </fill>
            </x14:dxf>
          </x14:cfRule>
          <xm:sqref>M72</xm:sqref>
        </x14:conditionalFormatting>
        <x14:conditionalFormatting xmlns:xm="http://schemas.microsoft.com/office/excel/2006/main">
          <x14:cfRule type="expression" priority="10" id="{43595BBC-F385-4979-B554-1EB50A3DCC4D}">
            <xm:f>'\\snwafap01\winsb\Performance and Insights\Sharepoint Upload Files\April 2019 Resubmission Documents\[NES Business-plan-data-tables-March_2019.xlsb]Validation flags'!#REF!&lt;&gt;"Thames Water"</xm:f>
            <x14:dxf>
              <fill>
                <patternFill>
                  <bgColor rgb="FFE0DCD8"/>
                </patternFill>
              </fill>
            </x14:dxf>
          </x14:cfRule>
          <xm:sqref>G47:K47</xm:sqref>
        </x14:conditionalFormatting>
        <x14:conditionalFormatting xmlns:xm="http://schemas.microsoft.com/office/excel/2006/main">
          <x14:cfRule type="expression" priority="9" id="{61C026EF-5327-459F-AB18-C92B1CCD68C0}">
            <xm:f>'\\snwafap01\winsb\Performance and Insights\Sharepoint Upload Files\April 2019 Resubmission Documents\[NES Business-plan-data-tables-March_2019.xlsb]Validation flags'!#REF!&lt;&gt;"Thames Water"</xm:f>
            <x14:dxf>
              <fill>
                <patternFill>
                  <bgColor rgb="FFE0DCD8"/>
                </patternFill>
              </fill>
            </x14:dxf>
          </x14:cfRule>
          <xm:sqref>M47</xm:sqref>
        </x14:conditionalFormatting>
        <x14:conditionalFormatting xmlns:xm="http://schemas.microsoft.com/office/excel/2006/main">
          <x14:cfRule type="expression" priority="8" id="{D7C422BE-93DF-4A51-A969-EE1FDBDA9D46}">
            <xm:f>'\\snwafap01\winsb\Performance and Insights\Sharepoint Upload Files\April 2019 Resubmission Documents\[NES Business-plan-data-tables-March_2019.xlsb]Validation flags'!#REF!&lt;&gt;"Thames Water"</xm:f>
            <x14:dxf>
              <fill>
                <patternFill>
                  <bgColor rgb="FFE0DCD8"/>
                </patternFill>
              </fill>
            </x14:dxf>
          </x14:cfRule>
          <xm:sqref>G22:K22</xm:sqref>
        </x14:conditionalFormatting>
        <x14:conditionalFormatting xmlns:xm="http://schemas.microsoft.com/office/excel/2006/main">
          <x14:cfRule type="expression" priority="7" id="{F7D8252D-7320-4024-8FE9-25C0DC357F7A}">
            <xm:f>'\\snwafap01\winsb\Performance and Insights\Sharepoint Upload Files\April 2019 Resubmission Documents\[NES Business-plan-data-tables-March_2019.xlsb]Validation flags'!#REF!&lt;&gt;"Thames Water"</xm:f>
            <x14:dxf>
              <fill>
                <patternFill>
                  <bgColor rgb="FFE0DCD8"/>
                </patternFill>
              </fill>
            </x14:dxf>
          </x14:cfRule>
          <xm:sqref>M22</xm:sqref>
        </x14:conditionalFormatting>
        <x14:conditionalFormatting xmlns:xm="http://schemas.microsoft.com/office/excel/2006/main">
          <x14:cfRule type="expression" priority="6" id="{B739A9C2-2944-4526-8DEE-750F5D3C3FEF}">
            <xm:f>'\\snwafap01\winsb\Performance and Insights\Sharepoint Upload Files\April 2019 Resubmission Documents\[NES Business-plan-data-tables-March_2019.xlsb]Validation flags'!#REF!=1</xm:f>
            <x14:dxf>
              <fill>
                <patternFill>
                  <bgColor rgb="FFE0DCD8"/>
                </patternFill>
              </fill>
            </x14:dxf>
          </x14:cfRule>
          <xm:sqref>M21</xm:sqref>
        </x14:conditionalFormatting>
        <x14:conditionalFormatting xmlns:xm="http://schemas.microsoft.com/office/excel/2006/main">
          <x14:cfRule type="expression" priority="5" id="{D100BB29-F7EE-4974-BA1D-056DD4344814}">
            <xm:f>'\\snwafap01\winsb\Performance and Insights\Sharepoint Upload Files\April 2019 Resubmission Documents\[NES Business-plan-data-tables-March_2019.xlsb]Validation flags'!#REF!=1</xm:f>
            <x14:dxf>
              <fill>
                <patternFill>
                  <bgColor rgb="FFE0DCD8"/>
                </patternFill>
              </fill>
            </x14:dxf>
          </x14:cfRule>
          <xm:sqref>M46</xm:sqref>
        </x14:conditionalFormatting>
        <x14:conditionalFormatting xmlns:xm="http://schemas.microsoft.com/office/excel/2006/main">
          <x14:cfRule type="expression" priority="4" id="{F4DD5D0C-6BEC-4CEF-B5DA-09580EC3D8D3}">
            <xm:f>'\\snwafap01\winsb\Performance and Insights\Sharepoint Upload Files\April 2019 Resubmission Documents\[NES Business-plan-data-tables-March_2019.xlsb]Validation flags'!#REF!=1</xm:f>
            <x14:dxf>
              <fill>
                <patternFill>
                  <bgColor rgb="FFE0DCD8"/>
                </patternFill>
              </fill>
            </x14:dxf>
          </x14:cfRule>
          <xm:sqref>M37:M38</xm:sqref>
        </x14:conditionalFormatting>
        <x14:conditionalFormatting xmlns:xm="http://schemas.microsoft.com/office/excel/2006/main">
          <x14:cfRule type="expression" priority="3" id="{1725816D-5E73-4A8B-81DD-AEE973F26F90}">
            <xm:f>'\\snwafap01\winsb\Performance and Insights\Sharepoint Upload Files\April 2019 Resubmission Documents\[NES Business-plan-data-tables-March_2019.xlsb]Validation flags'!#REF!=1</xm:f>
            <x14:dxf>
              <fill>
                <patternFill>
                  <bgColor rgb="FFE0DCD8"/>
                </patternFill>
              </fill>
            </x14:dxf>
          </x14:cfRule>
          <xm:sqref>M28:M29</xm:sqref>
        </x14:conditionalFormatting>
        <x14:conditionalFormatting xmlns:xm="http://schemas.microsoft.com/office/excel/2006/main">
          <x14:cfRule type="expression" priority="2" id="{BC85165D-6B00-4639-A30C-F4003FEAAF09}">
            <xm:f>'\\snwafap01\winsb\Performance and Insights\Sharepoint Upload Files\April 2019 Resubmission Documents\[NES Business-plan-data-tables-March_2019.xlsb]Validation flags'!#REF!=1</xm:f>
            <x14:dxf>
              <fill>
                <patternFill>
                  <bgColor rgb="FFE0DCD8"/>
                </patternFill>
              </fill>
            </x14:dxf>
          </x14:cfRule>
          <xm:sqref>M14</xm:sqref>
        </x14:conditionalFormatting>
        <x14:conditionalFormatting xmlns:xm="http://schemas.microsoft.com/office/excel/2006/main">
          <x14:cfRule type="expression" priority="1" id="{E120F42F-F43C-44AE-8A29-0E50FFA5574A}">
            <xm:f>'\\snwafap01\winsb\Performance and Insights\Sharepoint Upload Files\April 2019 Resubmission Documents\[NES Business-plan-data-tables-March_2019.xlsb]Validation flags'!#REF!=1</xm:f>
            <x14:dxf>
              <fill>
                <patternFill>
                  <bgColor rgb="FFE0DCD8"/>
                </patternFill>
              </fill>
            </x14:dxf>
          </x14:cfRule>
          <xm:sqref>M7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V105"/>
  <sheetViews>
    <sheetView zoomScale="90" zoomScaleNormal="90" workbookViewId="0">
      <selection activeCell="B4" sqref="B4:C4"/>
    </sheetView>
  </sheetViews>
  <sheetFormatPr defaultColWidth="0" defaultRowHeight="15" zeroHeight="1" x14ac:dyDescent="0.25"/>
  <cols>
    <col min="1" max="1" width="1.85546875" style="316" customWidth="1"/>
    <col min="2" max="2" width="7.5703125" style="316" customWidth="1"/>
    <col min="3" max="3" width="52.140625" style="316" customWidth="1"/>
    <col min="4" max="4" width="9.85546875" style="316" customWidth="1"/>
    <col min="5" max="6" width="6.42578125" style="316" customWidth="1"/>
    <col min="7" max="46" width="11" style="316" customWidth="1"/>
    <col min="47" max="47" width="3" style="316" customWidth="1"/>
    <col min="48" max="48" width="32.7109375" style="316" customWidth="1"/>
    <col min="49" max="49" width="79.5703125" style="316" customWidth="1"/>
    <col min="50" max="50" width="3.5703125" style="316" customWidth="1"/>
    <col min="51" max="51" width="56.7109375" style="316" customWidth="1"/>
    <col min="52" max="52" width="62.28515625" style="316" customWidth="1"/>
    <col min="53" max="53" width="11" style="204" customWidth="1"/>
    <col min="54" max="54" width="7.5703125" style="316" customWidth="1"/>
    <col min="55" max="55" width="52.140625" style="316" customWidth="1"/>
    <col min="56" max="57" width="6.42578125" style="316" customWidth="1"/>
    <col min="58" max="62" width="14.42578125" style="316" customWidth="1"/>
    <col min="63" max="63" width="11" style="316" customWidth="1"/>
    <col min="64" max="64" width="1.85546875" style="204" hidden="1" customWidth="1"/>
    <col min="65" max="65" width="39.42578125" style="204" hidden="1" customWidth="1"/>
    <col min="66" max="66" width="2.85546875" style="390" hidden="1" customWidth="1"/>
    <col min="67" max="67" width="22.7109375" style="390" hidden="1" customWidth="1"/>
    <col min="68" max="70" width="2" style="390" hidden="1" customWidth="1"/>
    <col min="71" max="71" width="4" style="390" hidden="1" customWidth="1"/>
    <col min="72" max="75" width="2" style="390" hidden="1" customWidth="1"/>
    <col min="76" max="76" width="4" style="390" hidden="1" customWidth="1"/>
    <col min="77" max="80" width="2" style="390" hidden="1" customWidth="1"/>
    <col min="81" max="81" width="4" style="390" hidden="1" customWidth="1"/>
    <col min="82" max="85" width="2" style="390" hidden="1" customWidth="1"/>
    <col min="86" max="86" width="4" style="390" hidden="1" customWidth="1"/>
    <col min="87" max="90" width="2" style="390" hidden="1" customWidth="1"/>
    <col min="91" max="91" width="4" style="390" hidden="1" customWidth="1"/>
    <col min="92" max="95" width="2" style="390" hidden="1" customWidth="1"/>
    <col min="96" max="96" width="4" style="390" hidden="1" customWidth="1"/>
    <col min="97" max="100" width="2" style="390" hidden="1" customWidth="1"/>
    <col min="101" max="101" width="4" style="390" hidden="1" customWidth="1"/>
    <col min="102" max="105" width="2" style="390" hidden="1" customWidth="1"/>
    <col min="106" max="106" width="3.5703125" style="390" hidden="1" customWidth="1"/>
    <col min="107" max="107" width="1.85546875" style="204" hidden="1" customWidth="1"/>
    <col min="108" max="109" width="3.5703125" style="370" hidden="1" customWidth="1"/>
    <col min="110" max="110" width="1.85546875" style="204" hidden="1" customWidth="1"/>
    <col min="111" max="111" width="4" style="390" hidden="1" customWidth="1"/>
    <col min="112" max="150" width="4.5703125" style="390" hidden="1" customWidth="1"/>
    <col min="151" max="151" width="4" style="390" hidden="1" customWidth="1"/>
    <col min="152" max="152" width="1.85546875" style="204" hidden="1" customWidth="1"/>
    <col min="153" max="16384" width="10.28515625" style="316" hidden="1"/>
  </cols>
  <sheetData>
    <row r="1" spans="2:152" ht="20.25" x14ac:dyDescent="0.25">
      <c r="B1" s="119" t="s">
        <v>1818</v>
      </c>
      <c r="C1" s="119"/>
      <c r="D1" s="373"/>
      <c r="E1" s="119"/>
      <c r="F1" s="119"/>
      <c r="G1" s="119"/>
      <c r="H1" s="119"/>
      <c r="I1" s="119"/>
      <c r="J1" s="119"/>
      <c r="K1" s="119"/>
      <c r="L1" s="119"/>
      <c r="M1" s="119"/>
      <c r="N1" s="119"/>
      <c r="O1" s="119"/>
      <c r="P1" s="119"/>
      <c r="Q1" s="119"/>
      <c r="R1" s="119"/>
      <c r="S1" s="119"/>
      <c r="T1" s="119"/>
      <c r="U1" s="121"/>
      <c r="V1" s="121"/>
      <c r="W1" s="121"/>
      <c r="X1" s="121"/>
      <c r="Y1" s="121"/>
      <c r="Z1" s="121"/>
      <c r="AA1" s="121"/>
      <c r="AB1" s="121"/>
      <c r="AC1" s="121"/>
      <c r="AD1" s="121"/>
      <c r="AE1" s="121"/>
      <c r="AF1" s="121"/>
      <c r="AG1" s="121"/>
      <c r="AH1" s="121"/>
      <c r="AI1" s="121"/>
      <c r="AJ1" s="121"/>
      <c r="AK1" s="119"/>
      <c r="AL1" s="119"/>
      <c r="AM1" s="119"/>
      <c r="AN1" s="119"/>
      <c r="AO1" s="119"/>
      <c r="AP1" s="119"/>
      <c r="AQ1" s="119"/>
      <c r="AR1" s="119"/>
      <c r="AS1" s="119"/>
      <c r="AT1" s="120" t="str">
        <f>[1]AppValidation!$D$2</f>
        <v>Northumbrian Water</v>
      </c>
      <c r="AU1" s="374"/>
      <c r="AV1" s="1104" t="s">
        <v>1094</v>
      </c>
      <c r="AW1" s="1104"/>
      <c r="AX1" s="1104"/>
      <c r="AY1" s="1104"/>
      <c r="AZ1" s="1104"/>
      <c r="BA1" s="316"/>
      <c r="BB1" s="119" t="s">
        <v>1819</v>
      </c>
      <c r="BC1" s="119"/>
      <c r="BD1" s="119"/>
      <c r="BE1" s="119"/>
      <c r="BF1" s="119"/>
      <c r="BG1" s="119"/>
      <c r="BH1" s="119"/>
      <c r="BI1" s="119"/>
      <c r="BJ1" s="121" t="str">
        <f>LEFT($B$1,3)</f>
        <v>WS1</v>
      </c>
      <c r="BL1" s="124"/>
      <c r="BN1" s="125"/>
      <c r="BO1" s="125"/>
      <c r="BP1" s="125"/>
      <c r="BQ1" s="125"/>
      <c r="BR1" s="125"/>
      <c r="BS1" s="125"/>
      <c r="BT1" s="125"/>
      <c r="BU1" s="125"/>
      <c r="BV1" s="125"/>
      <c r="BW1" s="125"/>
      <c r="BX1" s="125"/>
      <c r="BY1" s="125"/>
      <c r="BZ1" s="125"/>
      <c r="CA1" s="125"/>
      <c r="CB1" s="125"/>
      <c r="CC1" s="125"/>
      <c r="CD1" s="125"/>
      <c r="CE1" s="125"/>
      <c r="CF1" s="125"/>
      <c r="CG1" s="125"/>
      <c r="CH1" s="125"/>
      <c r="CI1" s="125"/>
      <c r="CJ1" s="125"/>
      <c r="CK1" s="125"/>
      <c r="CL1" s="125"/>
      <c r="CM1" s="125"/>
      <c r="CN1" s="125"/>
      <c r="CO1" s="125"/>
      <c r="CP1" s="125"/>
      <c r="CQ1" s="125"/>
      <c r="CR1" s="125"/>
      <c r="CS1" s="125"/>
      <c r="CT1" s="125"/>
      <c r="CU1" s="125"/>
      <c r="CV1" s="125"/>
      <c r="CW1" s="125"/>
      <c r="CX1" s="125"/>
      <c r="CY1" s="125"/>
      <c r="CZ1" s="125"/>
      <c r="DA1" s="125"/>
      <c r="DB1" s="125"/>
      <c r="DC1" s="124"/>
      <c r="DD1" s="316"/>
      <c r="DE1" s="316"/>
      <c r="DF1" s="124"/>
      <c r="DG1" s="125"/>
      <c r="DH1" s="125"/>
      <c r="DI1" s="125"/>
      <c r="DJ1" s="125"/>
      <c r="DK1" s="125"/>
      <c r="DL1" s="125"/>
      <c r="DM1" s="125"/>
      <c r="DN1" s="125"/>
      <c r="DO1" s="125"/>
      <c r="DP1" s="125"/>
      <c r="DQ1" s="125"/>
      <c r="DR1" s="125"/>
      <c r="DS1" s="125"/>
      <c r="DT1" s="125"/>
      <c r="DU1" s="125"/>
      <c r="DV1" s="125"/>
      <c r="DW1" s="125"/>
      <c r="DX1" s="125"/>
      <c r="DY1" s="125"/>
      <c r="DZ1" s="125"/>
      <c r="EA1" s="125"/>
      <c r="EB1" s="125"/>
      <c r="EC1" s="125"/>
      <c r="ED1" s="125"/>
      <c r="EE1" s="125"/>
      <c r="EF1" s="125"/>
      <c r="EG1" s="125"/>
      <c r="EH1" s="125"/>
      <c r="EI1" s="125"/>
      <c r="EJ1" s="125"/>
      <c r="EK1" s="125"/>
      <c r="EL1" s="125"/>
      <c r="EM1" s="125"/>
      <c r="EN1" s="125"/>
      <c r="EO1" s="125"/>
      <c r="EP1" s="125"/>
      <c r="EQ1" s="125"/>
      <c r="ER1" s="125"/>
      <c r="ES1" s="125"/>
      <c r="ET1" s="125"/>
      <c r="EU1" s="125"/>
      <c r="EV1" s="124"/>
    </row>
    <row r="2" spans="2:152" ht="21" thickBot="1" x14ac:dyDescent="0.3">
      <c r="B2" s="375"/>
      <c r="C2" s="376"/>
      <c r="D2" s="377"/>
      <c r="E2" s="376"/>
      <c r="F2" s="376"/>
      <c r="G2" s="376"/>
      <c r="H2" s="376"/>
      <c r="I2" s="376"/>
      <c r="J2" s="376"/>
      <c r="K2" s="376"/>
      <c r="L2" s="376"/>
      <c r="M2" s="376"/>
      <c r="N2" s="376"/>
      <c r="O2" s="376"/>
      <c r="P2" s="376"/>
      <c r="Q2" s="376"/>
      <c r="R2" s="376"/>
      <c r="S2" s="376"/>
      <c r="T2" s="376"/>
      <c r="U2" s="378"/>
      <c r="V2" s="378"/>
      <c r="W2" s="378"/>
      <c r="X2" s="378"/>
      <c r="Y2" s="378"/>
      <c r="Z2" s="378"/>
      <c r="AA2" s="378"/>
      <c r="AB2" s="378"/>
      <c r="AC2" s="378"/>
      <c r="AD2" s="378"/>
      <c r="AE2" s="378"/>
      <c r="AF2" s="378"/>
      <c r="AG2" s="378"/>
      <c r="AH2" s="378"/>
      <c r="AI2" s="378"/>
      <c r="AJ2" s="378"/>
      <c r="AK2" s="376"/>
      <c r="AL2" s="123"/>
      <c r="AM2" s="123"/>
      <c r="AN2" s="123"/>
      <c r="AO2" s="123"/>
      <c r="AP2" s="123"/>
      <c r="AQ2" s="123"/>
      <c r="AR2" s="123"/>
      <c r="AS2" s="123"/>
      <c r="AT2" s="123"/>
      <c r="AU2" s="123"/>
      <c r="AV2" s="123"/>
      <c r="AW2" s="123"/>
      <c r="AX2" s="123"/>
      <c r="AY2" s="123"/>
      <c r="AZ2" s="123"/>
      <c r="BA2" s="316"/>
      <c r="BB2" s="375"/>
      <c r="BC2" s="376"/>
      <c r="BD2" s="376"/>
      <c r="BE2" s="376"/>
      <c r="BF2" s="376"/>
      <c r="BG2" s="376"/>
      <c r="BH2" s="376"/>
      <c r="BI2" s="376"/>
      <c r="BJ2" s="376"/>
      <c r="BL2" s="124"/>
      <c r="BN2" s="379"/>
      <c r="BO2" s="379"/>
      <c r="BP2" s="379"/>
      <c r="BQ2" s="379"/>
      <c r="BR2" s="379"/>
      <c r="BS2" s="379"/>
      <c r="BT2" s="379"/>
      <c r="BU2" s="379"/>
      <c r="BV2" s="379"/>
      <c r="BW2" s="379"/>
      <c r="BX2" s="379"/>
      <c r="BY2" s="379"/>
      <c r="BZ2" s="379"/>
      <c r="CA2" s="379"/>
      <c r="CB2" s="379"/>
      <c r="CC2" s="379"/>
      <c r="CD2" s="379"/>
      <c r="CE2" s="379"/>
      <c r="CF2" s="379"/>
      <c r="CG2" s="379"/>
      <c r="CH2" s="379"/>
      <c r="CI2" s="379"/>
      <c r="CJ2" s="379"/>
      <c r="CK2" s="379"/>
      <c r="CL2" s="379"/>
      <c r="CM2" s="379"/>
      <c r="CN2" s="379"/>
      <c r="CO2" s="379"/>
      <c r="CP2" s="379"/>
      <c r="CQ2" s="379"/>
      <c r="CR2" s="379"/>
      <c r="CS2" s="379"/>
      <c r="CT2" s="379"/>
      <c r="CU2" s="379"/>
      <c r="CV2" s="379"/>
      <c r="CW2" s="379"/>
      <c r="CX2" s="379"/>
      <c r="CY2" s="379"/>
      <c r="CZ2" s="379"/>
      <c r="DA2" s="379"/>
      <c r="DB2" s="379"/>
      <c r="DC2" s="124"/>
      <c r="DD2" s="316"/>
      <c r="DE2" s="316"/>
      <c r="DF2" s="124"/>
      <c r="DG2" s="379"/>
      <c r="DH2" s="379"/>
      <c r="DI2" s="379"/>
      <c r="DJ2" s="379"/>
      <c r="DK2" s="379"/>
      <c r="DL2" s="379"/>
      <c r="DM2" s="379"/>
      <c r="DN2" s="379"/>
      <c r="DO2" s="379"/>
      <c r="DP2" s="379"/>
      <c r="DQ2" s="379"/>
      <c r="DR2" s="379"/>
      <c r="DS2" s="379"/>
      <c r="DT2" s="379"/>
      <c r="DU2" s="379"/>
      <c r="DV2" s="379"/>
      <c r="DW2" s="379"/>
      <c r="DX2" s="379"/>
      <c r="DY2" s="379"/>
      <c r="DZ2" s="379"/>
      <c r="EA2" s="379"/>
      <c r="EB2" s="379"/>
      <c r="EC2" s="379"/>
      <c r="ED2" s="379"/>
      <c r="EE2" s="379"/>
      <c r="EF2" s="379"/>
      <c r="EG2" s="379"/>
      <c r="EH2" s="379"/>
      <c r="EI2" s="379"/>
      <c r="EJ2" s="379"/>
      <c r="EK2" s="379"/>
      <c r="EL2" s="379"/>
      <c r="EM2" s="379"/>
      <c r="EN2" s="379"/>
      <c r="EO2" s="379"/>
      <c r="EP2" s="379"/>
      <c r="EQ2" s="379"/>
      <c r="ER2" s="379"/>
      <c r="ES2" s="379"/>
      <c r="ET2" s="379"/>
      <c r="EU2" s="379"/>
      <c r="EV2" s="124"/>
    </row>
    <row r="3" spans="2:152" ht="15.75" thickBot="1" x14ac:dyDescent="0.3">
      <c r="B3" s="380"/>
      <c r="C3" s="123"/>
      <c r="D3" s="381"/>
      <c r="E3" s="123"/>
      <c r="F3" s="123"/>
      <c r="G3" s="1127" t="s">
        <v>1820</v>
      </c>
      <c r="H3" s="1128"/>
      <c r="I3" s="1128"/>
      <c r="J3" s="1128"/>
      <c r="K3" s="1129"/>
      <c r="L3" s="1127" t="s">
        <v>1821</v>
      </c>
      <c r="M3" s="1128"/>
      <c r="N3" s="1128"/>
      <c r="O3" s="1128"/>
      <c r="P3" s="1129"/>
      <c r="Q3" s="1127" t="s">
        <v>1822</v>
      </c>
      <c r="R3" s="1128"/>
      <c r="S3" s="1128"/>
      <c r="T3" s="1128"/>
      <c r="U3" s="1129"/>
      <c r="V3" s="1127" t="s">
        <v>1823</v>
      </c>
      <c r="W3" s="1128"/>
      <c r="X3" s="1128"/>
      <c r="Y3" s="1128"/>
      <c r="Z3" s="1129"/>
      <c r="AA3" s="1127" t="s">
        <v>1824</v>
      </c>
      <c r="AB3" s="1128"/>
      <c r="AC3" s="1128"/>
      <c r="AD3" s="1128"/>
      <c r="AE3" s="1129"/>
      <c r="AF3" s="1127" t="s">
        <v>1825</v>
      </c>
      <c r="AG3" s="1132"/>
      <c r="AH3" s="1132"/>
      <c r="AI3" s="1132"/>
      <c r="AJ3" s="1133"/>
      <c r="AK3" s="1127" t="s">
        <v>1826</v>
      </c>
      <c r="AL3" s="1132"/>
      <c r="AM3" s="1132"/>
      <c r="AN3" s="1132"/>
      <c r="AO3" s="1133"/>
      <c r="AP3" s="1127" t="s">
        <v>1827</v>
      </c>
      <c r="AQ3" s="1132"/>
      <c r="AR3" s="1132"/>
      <c r="AS3" s="1132"/>
      <c r="AT3" s="1133"/>
      <c r="AU3" s="123"/>
      <c r="AV3" s="123"/>
      <c r="AW3" s="123"/>
      <c r="AX3" s="123"/>
      <c r="AY3" s="123"/>
      <c r="AZ3" s="123"/>
      <c r="BA3" s="316"/>
      <c r="BB3" s="380"/>
      <c r="BC3" s="123"/>
      <c r="BD3" s="123"/>
      <c r="BE3" s="123"/>
      <c r="BF3" s="1127" t="s">
        <v>1828</v>
      </c>
      <c r="BG3" s="1128"/>
      <c r="BH3" s="1128"/>
      <c r="BI3" s="1128"/>
      <c r="BJ3" s="1129"/>
      <c r="BL3" s="124"/>
      <c r="BM3" s="382"/>
      <c r="BN3" s="382"/>
      <c r="BO3" s="383" t="s">
        <v>1108</v>
      </c>
      <c r="BP3" s="383"/>
      <c r="BQ3" s="383"/>
      <c r="BR3" s="383"/>
      <c r="BS3" s="383"/>
      <c r="BT3" s="383"/>
      <c r="BU3" s="383"/>
      <c r="BV3" s="383"/>
      <c r="BW3" s="383"/>
      <c r="BX3" s="383"/>
      <c r="BY3" s="383"/>
      <c r="BZ3" s="383"/>
      <c r="CA3" s="383"/>
      <c r="CB3" s="383"/>
      <c r="CC3" s="383"/>
      <c r="CD3" s="383"/>
      <c r="CE3" s="383"/>
      <c r="CF3" s="383"/>
      <c r="CG3" s="383"/>
      <c r="CH3" s="383"/>
      <c r="CI3" s="383"/>
      <c r="CJ3" s="383"/>
      <c r="CK3" s="383"/>
      <c r="CL3" s="383"/>
      <c r="CM3" s="383"/>
      <c r="CN3" s="383"/>
      <c r="CO3" s="383"/>
      <c r="CP3" s="383"/>
      <c r="CQ3" s="383"/>
      <c r="CR3" s="383"/>
      <c r="CS3" s="383"/>
      <c r="CT3" s="383"/>
      <c r="CU3" s="383"/>
      <c r="CV3" s="383"/>
      <c r="CW3" s="383"/>
      <c r="CX3" s="383"/>
      <c r="CY3" s="383"/>
      <c r="CZ3" s="383"/>
      <c r="DA3" s="383"/>
      <c r="DB3" s="383"/>
      <c r="DC3" s="124"/>
      <c r="DD3" s="316"/>
      <c r="DE3" s="316"/>
      <c r="DF3" s="124"/>
      <c r="DG3" s="125"/>
      <c r="DH3" s="383" t="s">
        <v>1107</v>
      </c>
      <c r="DI3" s="383"/>
      <c r="DJ3" s="383"/>
      <c r="DK3" s="383"/>
      <c r="DL3" s="383"/>
      <c r="DM3" s="383"/>
      <c r="DN3" s="383"/>
      <c r="DO3" s="383"/>
      <c r="DP3" s="383"/>
      <c r="DQ3" s="383"/>
      <c r="DR3" s="383"/>
      <c r="DS3" s="383"/>
      <c r="DT3" s="383"/>
      <c r="DU3" s="383"/>
      <c r="DV3" s="383"/>
      <c r="DW3" s="383"/>
      <c r="DX3" s="383"/>
      <c r="DY3" s="383"/>
      <c r="DZ3" s="383"/>
      <c r="EA3" s="383"/>
      <c r="EB3" s="383"/>
      <c r="EC3" s="383"/>
      <c r="ED3" s="383"/>
      <c r="EE3" s="383"/>
      <c r="EF3" s="383"/>
      <c r="EG3" s="383"/>
      <c r="EH3" s="383"/>
      <c r="EI3" s="383"/>
      <c r="EJ3" s="383"/>
      <c r="EK3" s="383"/>
      <c r="EL3" s="383"/>
      <c r="EM3" s="383"/>
      <c r="EN3" s="383"/>
      <c r="EO3" s="383"/>
      <c r="EP3" s="383"/>
      <c r="EQ3" s="383"/>
      <c r="ER3" s="383"/>
      <c r="ES3" s="383"/>
      <c r="ET3" s="383"/>
      <c r="EU3" s="383"/>
      <c r="EV3" s="124"/>
    </row>
    <row r="4" spans="2:152" ht="41.25" thickBot="1" x14ac:dyDescent="0.3">
      <c r="B4" s="1130" t="s">
        <v>1095</v>
      </c>
      <c r="C4" s="1131"/>
      <c r="D4" s="128" t="s">
        <v>1096</v>
      </c>
      <c r="E4" s="129" t="s">
        <v>1097</v>
      </c>
      <c r="F4" s="130" t="s">
        <v>1098</v>
      </c>
      <c r="G4" s="134" t="s">
        <v>1829</v>
      </c>
      <c r="H4" s="128" t="s">
        <v>1830</v>
      </c>
      <c r="I4" s="128" t="s">
        <v>1831</v>
      </c>
      <c r="J4" s="384" t="s">
        <v>1832</v>
      </c>
      <c r="K4" s="312" t="s">
        <v>8</v>
      </c>
      <c r="L4" s="134" t="s">
        <v>1829</v>
      </c>
      <c r="M4" s="128" t="s">
        <v>1830</v>
      </c>
      <c r="N4" s="128" t="s">
        <v>1831</v>
      </c>
      <c r="O4" s="384" t="s">
        <v>1832</v>
      </c>
      <c r="P4" s="312" t="s">
        <v>8</v>
      </c>
      <c r="Q4" s="134" t="s">
        <v>1829</v>
      </c>
      <c r="R4" s="128" t="s">
        <v>1830</v>
      </c>
      <c r="S4" s="128" t="s">
        <v>1831</v>
      </c>
      <c r="T4" s="384" t="s">
        <v>1832</v>
      </c>
      <c r="U4" s="312" t="s">
        <v>8</v>
      </c>
      <c r="V4" s="134" t="s">
        <v>1829</v>
      </c>
      <c r="W4" s="128" t="s">
        <v>1830</v>
      </c>
      <c r="X4" s="128" t="s">
        <v>1831</v>
      </c>
      <c r="Y4" s="384" t="s">
        <v>1832</v>
      </c>
      <c r="Z4" s="312" t="s">
        <v>8</v>
      </c>
      <c r="AA4" s="134" t="s">
        <v>1829</v>
      </c>
      <c r="AB4" s="128" t="s">
        <v>1830</v>
      </c>
      <c r="AC4" s="128" t="s">
        <v>1831</v>
      </c>
      <c r="AD4" s="384" t="s">
        <v>1832</v>
      </c>
      <c r="AE4" s="312" t="s">
        <v>8</v>
      </c>
      <c r="AF4" s="134" t="s">
        <v>1829</v>
      </c>
      <c r="AG4" s="128" t="s">
        <v>1830</v>
      </c>
      <c r="AH4" s="128" t="s">
        <v>1831</v>
      </c>
      <c r="AI4" s="384" t="s">
        <v>1832</v>
      </c>
      <c r="AJ4" s="312" t="s">
        <v>8</v>
      </c>
      <c r="AK4" s="134" t="s">
        <v>1829</v>
      </c>
      <c r="AL4" s="128" t="s">
        <v>1830</v>
      </c>
      <c r="AM4" s="128" t="s">
        <v>1831</v>
      </c>
      <c r="AN4" s="384" t="s">
        <v>1832</v>
      </c>
      <c r="AO4" s="312" t="s">
        <v>8</v>
      </c>
      <c r="AP4" s="134" t="s">
        <v>1829</v>
      </c>
      <c r="AQ4" s="128" t="s">
        <v>1830</v>
      </c>
      <c r="AR4" s="128" t="s">
        <v>1831</v>
      </c>
      <c r="AS4" s="384" t="s">
        <v>1832</v>
      </c>
      <c r="AT4" s="312" t="s">
        <v>8</v>
      </c>
      <c r="AU4" s="123"/>
      <c r="AV4" s="385" t="s">
        <v>1104</v>
      </c>
      <c r="AW4" s="386" t="s">
        <v>1105</v>
      </c>
      <c r="AX4" s="387"/>
      <c r="AY4" s="385" t="s">
        <v>1106</v>
      </c>
      <c r="AZ4" s="386" t="s">
        <v>1107</v>
      </c>
      <c r="BA4" s="316"/>
      <c r="BB4" s="1130" t="s">
        <v>1095</v>
      </c>
      <c r="BC4" s="1131"/>
      <c r="BD4" s="129" t="s">
        <v>1097</v>
      </c>
      <c r="BE4" s="130" t="s">
        <v>1098</v>
      </c>
      <c r="BF4" s="134" t="s">
        <v>1829</v>
      </c>
      <c r="BG4" s="128" t="s">
        <v>1830</v>
      </c>
      <c r="BH4" s="128" t="s">
        <v>1831</v>
      </c>
      <c r="BI4" s="384" t="s">
        <v>1832</v>
      </c>
      <c r="BJ4" s="312" t="s">
        <v>8</v>
      </c>
      <c r="BL4" s="124"/>
      <c r="BM4" s="388" t="s">
        <v>1833</v>
      </c>
      <c r="BN4" s="389"/>
      <c r="BO4" s="388" t="s">
        <v>1112</v>
      </c>
      <c r="BQ4" s="204"/>
      <c r="BR4" s="204"/>
      <c r="BS4" s="204"/>
      <c r="BT4" s="204"/>
      <c r="BU4" s="204"/>
      <c r="BV4" s="204"/>
      <c r="BW4" s="204"/>
      <c r="BX4" s="204"/>
      <c r="BY4" s="204"/>
      <c r="BZ4" s="204"/>
      <c r="CA4" s="204"/>
      <c r="CB4" s="204"/>
      <c r="CC4" s="204"/>
      <c r="CD4" s="204"/>
      <c r="CE4" s="204"/>
      <c r="CF4" s="204"/>
      <c r="CG4" s="204"/>
      <c r="CH4" s="204"/>
      <c r="CI4" s="204"/>
      <c r="CJ4" s="204"/>
      <c r="CK4" s="204"/>
      <c r="CL4" s="204"/>
      <c r="CM4" s="204"/>
      <c r="CN4" s="204"/>
      <c r="CO4" s="204"/>
      <c r="CP4" s="204"/>
      <c r="CQ4" s="204"/>
      <c r="CR4" s="204"/>
      <c r="CS4" s="204"/>
      <c r="CT4" s="204"/>
      <c r="CU4" s="204"/>
      <c r="CV4" s="204"/>
      <c r="CW4" s="204"/>
      <c r="CX4" s="204"/>
      <c r="CY4" s="204"/>
      <c r="CZ4" s="204"/>
      <c r="DA4" s="204"/>
      <c r="DB4" s="204"/>
      <c r="DC4" s="124"/>
      <c r="DD4" s="316"/>
      <c r="DE4" s="316"/>
      <c r="DF4" s="124"/>
      <c r="DG4" s="125"/>
      <c r="DH4" s="204"/>
      <c r="DI4" s="204"/>
      <c r="DJ4" s="204"/>
      <c r="DK4" s="204"/>
      <c r="DL4" s="204"/>
      <c r="DM4" s="204"/>
      <c r="DN4" s="204"/>
      <c r="DO4" s="204"/>
      <c r="DP4" s="204"/>
      <c r="DQ4" s="204"/>
      <c r="DR4" s="204"/>
      <c r="DS4" s="204"/>
      <c r="DT4" s="204"/>
      <c r="DU4" s="204"/>
      <c r="DV4" s="204"/>
      <c r="DW4" s="204"/>
      <c r="DX4" s="204"/>
      <c r="DY4" s="204"/>
      <c r="DZ4" s="204"/>
      <c r="EA4" s="204"/>
      <c r="EB4" s="204"/>
      <c r="EC4" s="204"/>
      <c r="ED4" s="204"/>
      <c r="EE4" s="204"/>
      <c r="EF4" s="204"/>
      <c r="EG4" s="204"/>
      <c r="EH4" s="204"/>
      <c r="EI4" s="204"/>
      <c r="EJ4" s="204"/>
      <c r="EK4" s="204"/>
      <c r="EL4" s="204"/>
      <c r="EM4" s="204"/>
      <c r="EN4" s="204"/>
      <c r="EO4" s="204"/>
      <c r="EP4" s="204"/>
      <c r="EQ4" s="204"/>
      <c r="ER4" s="204"/>
      <c r="ES4" s="204"/>
      <c r="ET4" s="204"/>
      <c r="EU4" s="204"/>
      <c r="EV4" s="124"/>
    </row>
    <row r="5" spans="2:152" ht="15" customHeight="1" thickBot="1" x14ac:dyDescent="0.3">
      <c r="B5" s="391"/>
      <c r="C5" s="391"/>
      <c r="D5" s="392"/>
      <c r="E5" s="392"/>
      <c r="F5" s="392"/>
      <c r="G5" s="387"/>
      <c r="H5" s="387"/>
      <c r="I5" s="387"/>
      <c r="J5" s="387"/>
      <c r="K5" s="387"/>
      <c r="L5" s="387"/>
      <c r="M5" s="387"/>
      <c r="N5" s="387"/>
      <c r="O5" s="387"/>
      <c r="P5" s="387"/>
      <c r="Q5" s="387"/>
      <c r="R5" s="387"/>
      <c r="S5" s="387"/>
      <c r="T5" s="387"/>
      <c r="U5" s="387"/>
      <c r="V5" s="387"/>
      <c r="W5" s="387"/>
      <c r="X5" s="387"/>
      <c r="Y5" s="387"/>
      <c r="Z5" s="387"/>
      <c r="AA5" s="387"/>
      <c r="AB5" s="387"/>
      <c r="AC5" s="387"/>
      <c r="AD5" s="387"/>
      <c r="AE5" s="387"/>
      <c r="AF5" s="387"/>
      <c r="AG5" s="387"/>
      <c r="AH5" s="387"/>
      <c r="AI5" s="387"/>
      <c r="AJ5" s="387"/>
      <c r="AK5" s="387"/>
      <c r="AL5" s="387"/>
      <c r="AM5" s="387"/>
      <c r="AN5" s="387"/>
      <c r="AO5" s="387"/>
      <c r="AP5" s="387"/>
      <c r="AQ5" s="387"/>
      <c r="AR5" s="387"/>
      <c r="AS5" s="387"/>
      <c r="AT5" s="387"/>
      <c r="AU5" s="123"/>
      <c r="AV5" s="123"/>
      <c r="AW5" s="123"/>
      <c r="AX5" s="123"/>
      <c r="AY5" s="123"/>
      <c r="AZ5" s="123"/>
      <c r="BA5" s="316"/>
      <c r="BB5" s="391"/>
      <c r="BC5" s="391"/>
      <c r="BD5" s="392"/>
      <c r="BE5" s="392"/>
      <c r="BF5" s="387"/>
      <c r="BG5" s="387"/>
      <c r="BH5" s="387"/>
      <c r="BI5" s="387"/>
      <c r="BJ5" s="387"/>
      <c r="BL5" s="124"/>
      <c r="BN5" s="125"/>
      <c r="BQ5" s="393"/>
      <c r="BR5" s="393"/>
      <c r="BS5" s="393"/>
      <c r="BT5" s="393"/>
      <c r="BU5" s="393"/>
      <c r="BV5" s="393"/>
      <c r="BW5" s="393"/>
      <c r="BX5" s="393"/>
      <c r="BY5" s="393"/>
      <c r="BZ5" s="393"/>
      <c r="CA5" s="393"/>
      <c r="CB5" s="393"/>
      <c r="CC5" s="393"/>
      <c r="CD5" s="393"/>
      <c r="CE5" s="393"/>
      <c r="CF5" s="393"/>
      <c r="CG5" s="393"/>
      <c r="CH5" s="393"/>
      <c r="CI5" s="393"/>
      <c r="CJ5" s="393"/>
      <c r="CK5" s="393"/>
      <c r="CL5" s="393"/>
      <c r="CM5" s="393"/>
      <c r="CN5" s="393"/>
      <c r="CO5" s="393"/>
      <c r="CP5" s="393"/>
      <c r="CQ5" s="393"/>
      <c r="CR5" s="393"/>
      <c r="CS5" s="393"/>
      <c r="CT5" s="393"/>
      <c r="CU5" s="393"/>
      <c r="CV5" s="393"/>
      <c r="CW5" s="393"/>
      <c r="CX5" s="393"/>
      <c r="CY5" s="393"/>
      <c r="CZ5" s="393"/>
      <c r="DA5" s="393"/>
      <c r="DB5" s="393"/>
      <c r="DC5" s="124"/>
      <c r="DD5" s="316"/>
      <c r="DE5" s="316"/>
      <c r="DF5" s="124"/>
      <c r="DG5" s="125"/>
      <c r="DH5" s="233" t="s">
        <v>1834</v>
      </c>
      <c r="DI5" s="393"/>
      <c r="DJ5" s="393"/>
      <c r="DK5" s="393"/>
      <c r="DL5" s="393"/>
      <c r="DM5" s="393"/>
      <c r="DN5" s="393"/>
      <c r="DO5" s="393"/>
      <c r="DP5" s="393"/>
      <c r="DQ5" s="393"/>
      <c r="DR5" s="393"/>
      <c r="DS5" s="393"/>
      <c r="DT5" s="393"/>
      <c r="DU5" s="393"/>
      <c r="DV5" s="393"/>
      <c r="DW5" s="393" t="s">
        <v>1835</v>
      </c>
      <c r="DX5" s="393"/>
      <c r="DY5" s="393"/>
      <c r="DZ5" s="393"/>
      <c r="EA5" s="393"/>
      <c r="EB5" s="393"/>
      <c r="EC5" s="393"/>
      <c r="ED5" s="393"/>
      <c r="EE5" s="393"/>
      <c r="EF5" s="393"/>
      <c r="EG5" s="393"/>
      <c r="EH5" s="393"/>
      <c r="EI5" s="393"/>
      <c r="EJ5" s="393"/>
      <c r="EK5" s="393"/>
      <c r="EL5" s="393"/>
      <c r="EM5" s="393"/>
      <c r="EN5" s="393"/>
      <c r="EO5" s="393"/>
      <c r="EP5" s="393"/>
      <c r="EQ5" s="393"/>
      <c r="ER5" s="393"/>
      <c r="ES5" s="393"/>
      <c r="ET5" s="393"/>
      <c r="EU5" s="393"/>
      <c r="EV5" s="124"/>
    </row>
    <row r="6" spans="2:152" ht="15" customHeight="1" thickBot="1" x14ac:dyDescent="0.3">
      <c r="B6" s="1105" t="s">
        <v>1110</v>
      </c>
      <c r="C6" s="1108"/>
      <c r="D6" s="1108"/>
      <c r="E6" s="1108"/>
      <c r="F6" s="1109"/>
      <c r="G6" s="1121" t="s">
        <v>1836</v>
      </c>
      <c r="H6" s="1122"/>
      <c r="I6" s="1122"/>
      <c r="J6" s="1122"/>
      <c r="K6" s="1123"/>
      <c r="L6" s="1121" t="s">
        <v>1836</v>
      </c>
      <c r="M6" s="1122"/>
      <c r="N6" s="1122"/>
      <c r="O6" s="1122"/>
      <c r="P6" s="1123"/>
      <c r="Q6" s="1121" t="s">
        <v>1836</v>
      </c>
      <c r="R6" s="1122"/>
      <c r="S6" s="1122"/>
      <c r="T6" s="1122"/>
      <c r="U6" s="1123"/>
      <c r="V6" s="1121" t="s">
        <v>1111</v>
      </c>
      <c r="W6" s="1122"/>
      <c r="X6" s="1122"/>
      <c r="Y6" s="1122"/>
      <c r="Z6" s="1123"/>
      <c r="AA6" s="1121" t="s">
        <v>1111</v>
      </c>
      <c r="AB6" s="1122"/>
      <c r="AC6" s="1122"/>
      <c r="AD6" s="1122"/>
      <c r="AE6" s="1123"/>
      <c r="AF6" s="1121" t="s">
        <v>1111</v>
      </c>
      <c r="AG6" s="1122"/>
      <c r="AH6" s="1122"/>
      <c r="AI6" s="1122"/>
      <c r="AJ6" s="1123"/>
      <c r="AK6" s="1121" t="s">
        <v>1111</v>
      </c>
      <c r="AL6" s="1122"/>
      <c r="AM6" s="1122"/>
      <c r="AN6" s="1122"/>
      <c r="AO6" s="1123"/>
      <c r="AP6" s="1121" t="s">
        <v>1111</v>
      </c>
      <c r="AQ6" s="1122"/>
      <c r="AR6" s="1122"/>
      <c r="AS6" s="1122"/>
      <c r="AT6" s="1123"/>
      <c r="AU6" s="123"/>
      <c r="AV6" s="123"/>
      <c r="AW6" s="123"/>
      <c r="AX6" s="123"/>
      <c r="AY6" s="123"/>
      <c r="AZ6" s="123"/>
      <c r="BA6" s="316"/>
      <c r="BB6" s="1105" t="s">
        <v>1110</v>
      </c>
      <c r="BC6" s="1108"/>
      <c r="BD6" s="1108"/>
      <c r="BE6" s="1109"/>
      <c r="BF6" s="1121" t="s">
        <v>1837</v>
      </c>
      <c r="BG6" s="1122"/>
      <c r="BH6" s="1122"/>
      <c r="BI6" s="1122"/>
      <c r="BJ6" s="1123"/>
      <c r="BL6" s="124"/>
      <c r="BN6" s="125"/>
      <c r="BO6" s="393"/>
      <c r="BP6" s="393"/>
      <c r="BQ6" s="393"/>
      <c r="BR6" s="393"/>
      <c r="BS6" s="393"/>
      <c r="BT6" s="393"/>
      <c r="BU6" s="393"/>
      <c r="BV6" s="393"/>
      <c r="BW6" s="393"/>
      <c r="BX6" s="393"/>
      <c r="BY6" s="393"/>
      <c r="BZ6" s="393"/>
      <c r="CA6" s="393"/>
      <c r="CB6" s="393"/>
      <c r="CC6" s="393"/>
      <c r="CD6" s="393"/>
      <c r="CE6" s="393"/>
      <c r="CF6" s="393"/>
      <c r="CG6" s="393"/>
      <c r="CH6" s="393"/>
      <c r="CI6" s="393"/>
      <c r="CJ6" s="393"/>
      <c r="CK6" s="393"/>
      <c r="CL6" s="393"/>
      <c r="CM6" s="393"/>
      <c r="CN6" s="393"/>
      <c r="CO6" s="393"/>
      <c r="CP6" s="393"/>
      <c r="CQ6" s="393"/>
      <c r="CR6" s="393"/>
      <c r="CS6" s="393"/>
      <c r="CT6" s="393"/>
      <c r="CU6" s="393"/>
      <c r="CV6" s="393"/>
      <c r="CW6" s="393"/>
      <c r="CX6" s="393"/>
      <c r="CY6" s="393"/>
      <c r="CZ6" s="393"/>
      <c r="DA6" s="393"/>
      <c r="DB6" s="140"/>
      <c r="DC6" s="124"/>
      <c r="DD6" s="316"/>
      <c r="DE6" s="316"/>
      <c r="DF6" s="124"/>
      <c r="DG6" s="125"/>
      <c r="DH6" s="394" t="s">
        <v>1838</v>
      </c>
      <c r="DI6" s="393"/>
      <c r="DJ6" s="393"/>
      <c r="DK6" s="393"/>
      <c r="DL6" s="393"/>
      <c r="DM6" s="393"/>
      <c r="DN6" s="393"/>
      <c r="DO6" s="393"/>
      <c r="DP6" s="393"/>
      <c r="DQ6" s="393"/>
      <c r="DR6" s="393"/>
      <c r="DS6" s="393"/>
      <c r="DT6" s="393"/>
      <c r="DU6" s="393"/>
      <c r="DV6" s="393"/>
      <c r="DW6" s="393"/>
      <c r="DX6" s="393"/>
      <c r="DY6" s="393"/>
      <c r="DZ6" s="393"/>
      <c r="EA6" s="393"/>
      <c r="EB6" s="393"/>
      <c r="EC6" s="393"/>
      <c r="ED6" s="393"/>
      <c r="EE6" s="393"/>
      <c r="EF6" s="393"/>
      <c r="EG6" s="393"/>
      <c r="EH6" s="393"/>
      <c r="EI6" s="393"/>
      <c r="EJ6" s="393"/>
      <c r="EK6" s="393"/>
      <c r="EL6" s="393"/>
      <c r="EM6" s="393"/>
      <c r="EN6" s="393"/>
      <c r="EO6" s="393"/>
      <c r="EP6" s="393"/>
      <c r="EQ6" s="393"/>
      <c r="ER6" s="393"/>
      <c r="ES6" s="393"/>
      <c r="ET6" s="393"/>
      <c r="EU6" s="393"/>
      <c r="EV6" s="124"/>
    </row>
    <row r="7" spans="2:152" ht="15.75" thickBot="1" x14ac:dyDescent="0.3">
      <c r="B7" s="391"/>
      <c r="C7" s="391"/>
      <c r="D7" s="392"/>
      <c r="E7" s="392"/>
      <c r="F7" s="392"/>
      <c r="G7" s="387"/>
      <c r="H7" s="387"/>
      <c r="I7" s="387"/>
      <c r="J7" s="387"/>
      <c r="K7" s="387"/>
      <c r="L7" s="387"/>
      <c r="M7" s="387"/>
      <c r="N7" s="387"/>
      <c r="O7" s="387"/>
      <c r="P7" s="387"/>
      <c r="Q7" s="387"/>
      <c r="R7" s="387"/>
      <c r="S7" s="387"/>
      <c r="T7" s="387"/>
      <c r="U7" s="387"/>
      <c r="V7" s="387"/>
      <c r="W7" s="387"/>
      <c r="X7" s="387"/>
      <c r="Y7" s="387"/>
      <c r="Z7" s="387"/>
      <c r="AA7" s="387"/>
      <c r="AB7" s="387"/>
      <c r="AC7" s="387"/>
      <c r="AD7" s="387"/>
      <c r="AE7" s="387"/>
      <c r="AF7" s="387"/>
      <c r="AG7" s="387"/>
      <c r="AH7" s="387"/>
      <c r="AI7" s="387"/>
      <c r="AJ7" s="387"/>
      <c r="AK7" s="387"/>
      <c r="AL7" s="387"/>
      <c r="AM7" s="387"/>
      <c r="AN7" s="387"/>
      <c r="AO7" s="387"/>
      <c r="AP7" s="387"/>
      <c r="AQ7" s="387"/>
      <c r="AR7" s="387"/>
      <c r="AS7" s="387"/>
      <c r="AT7" s="387"/>
      <c r="AU7" s="123"/>
      <c r="AV7" s="123"/>
      <c r="AW7" s="123"/>
      <c r="AX7" s="123"/>
      <c r="AY7" s="123"/>
      <c r="AZ7" s="123"/>
      <c r="BA7" s="316"/>
      <c r="BB7" s="391"/>
      <c r="BC7" s="391"/>
      <c r="BD7" s="392"/>
      <c r="BE7" s="392"/>
      <c r="BF7" s="387"/>
      <c r="BG7" s="387"/>
      <c r="BH7" s="387"/>
      <c r="BI7" s="387"/>
      <c r="BJ7" s="387"/>
      <c r="BL7" s="124"/>
      <c r="BN7" s="125"/>
      <c r="BO7" s="393"/>
      <c r="BP7" s="393"/>
      <c r="BQ7" s="393"/>
      <c r="BR7" s="393"/>
      <c r="BS7" s="393"/>
      <c r="BT7" s="393"/>
      <c r="BU7" s="393"/>
      <c r="BV7" s="393"/>
      <c r="BW7" s="393"/>
      <c r="BX7" s="393"/>
      <c r="BY7" s="393"/>
      <c r="BZ7" s="393"/>
      <c r="CA7" s="393"/>
      <c r="CB7" s="393"/>
      <c r="CC7" s="393"/>
      <c r="CD7" s="393"/>
      <c r="CE7" s="393"/>
      <c r="CF7" s="393"/>
      <c r="CG7" s="393"/>
      <c r="CH7" s="393"/>
      <c r="CI7" s="393"/>
      <c r="CJ7" s="393"/>
      <c r="CK7" s="393"/>
      <c r="CL7" s="393"/>
      <c r="CM7" s="393"/>
      <c r="CN7" s="393"/>
      <c r="CO7" s="393"/>
      <c r="CP7" s="393"/>
      <c r="CQ7" s="393"/>
      <c r="CR7" s="393"/>
      <c r="CS7" s="393"/>
      <c r="CT7" s="393"/>
      <c r="CU7" s="393"/>
      <c r="CV7" s="393"/>
      <c r="CW7" s="140"/>
      <c r="CX7" s="393"/>
      <c r="CY7" s="393"/>
      <c r="CZ7" s="393"/>
      <c r="DA7" s="393"/>
      <c r="DB7" s="140"/>
      <c r="DC7" s="124"/>
      <c r="DD7" s="316"/>
      <c r="DE7" s="316"/>
      <c r="DF7" s="124"/>
      <c r="DG7" s="125"/>
      <c r="DH7" s="233" t="s">
        <v>1839</v>
      </c>
      <c r="DI7" s="393"/>
      <c r="DJ7" s="393"/>
      <c r="DK7" s="393"/>
      <c r="DL7" s="393"/>
      <c r="DM7" s="393"/>
      <c r="DN7" s="393"/>
      <c r="DO7" s="393"/>
      <c r="DP7" s="393"/>
      <c r="DQ7" s="393"/>
      <c r="DR7" s="393"/>
      <c r="DS7" s="393"/>
      <c r="DT7" s="393"/>
      <c r="DU7" s="393"/>
      <c r="DV7" s="393"/>
      <c r="DW7" s="393"/>
      <c r="DX7" s="393"/>
      <c r="DY7" s="393"/>
      <c r="DZ7" s="393"/>
      <c r="EA7" s="393"/>
      <c r="EB7" s="393"/>
      <c r="EC7" s="393"/>
      <c r="ED7" s="393"/>
      <c r="EE7" s="393"/>
      <c r="EF7" s="393"/>
      <c r="EG7" s="393"/>
      <c r="EH7" s="393"/>
      <c r="EI7" s="393"/>
      <c r="EJ7" s="393"/>
      <c r="EK7" s="393"/>
      <c r="EL7" s="393"/>
      <c r="EM7" s="393"/>
      <c r="EN7" s="393"/>
      <c r="EO7" s="393"/>
      <c r="EP7" s="393"/>
      <c r="EQ7" s="393"/>
      <c r="ER7" s="393"/>
      <c r="ES7" s="393"/>
      <c r="ET7" s="393"/>
      <c r="EU7" s="393"/>
      <c r="EV7" s="124"/>
    </row>
    <row r="8" spans="2:152" ht="15.75" thickBot="1" x14ac:dyDescent="0.3">
      <c r="B8" s="313" t="s">
        <v>1113</v>
      </c>
      <c r="C8" s="395" t="s">
        <v>1840</v>
      </c>
      <c r="D8" s="392"/>
      <c r="E8" s="396"/>
      <c r="F8" s="396"/>
      <c r="G8" s="123"/>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3"/>
      <c r="AQ8" s="123"/>
      <c r="AR8" s="123"/>
      <c r="AS8" s="123"/>
      <c r="AT8" s="123"/>
      <c r="AU8" s="123"/>
      <c r="AV8" s="123"/>
      <c r="AW8" s="123"/>
      <c r="AX8" s="123"/>
      <c r="AY8" s="144"/>
      <c r="AZ8" s="144"/>
      <c r="BA8" s="316"/>
      <c r="BB8" s="313" t="s">
        <v>1113</v>
      </c>
      <c r="BC8" s="395" t="s">
        <v>1840</v>
      </c>
      <c r="BD8" s="396"/>
      <c r="BE8" s="396"/>
      <c r="BF8" s="123"/>
      <c r="BG8" s="123"/>
      <c r="BH8" s="123"/>
      <c r="BI8" s="123"/>
      <c r="BJ8" s="123"/>
      <c r="BL8" s="124"/>
      <c r="BN8" s="125"/>
      <c r="BO8" s="393"/>
      <c r="BP8" s="393"/>
      <c r="BQ8" s="393"/>
      <c r="BR8" s="393"/>
      <c r="BS8" s="140"/>
      <c r="BT8" s="393"/>
      <c r="BU8" s="393"/>
      <c r="BV8" s="393"/>
      <c r="BW8" s="393"/>
      <c r="BX8" s="140"/>
      <c r="BY8" s="393"/>
      <c r="BZ8" s="393"/>
      <c r="CA8" s="393"/>
      <c r="CB8" s="393"/>
      <c r="CC8" s="140"/>
      <c r="CD8" s="393"/>
      <c r="CE8" s="393"/>
      <c r="CF8" s="393"/>
      <c r="CG8" s="393"/>
      <c r="CH8" s="140"/>
      <c r="CI8" s="393"/>
      <c r="CJ8" s="393"/>
      <c r="CK8" s="393"/>
      <c r="CL8" s="393"/>
      <c r="CM8" s="140"/>
      <c r="CN8" s="393"/>
      <c r="CO8" s="393"/>
      <c r="CP8" s="393"/>
      <c r="CQ8" s="393"/>
      <c r="CR8" s="140"/>
      <c r="CS8" s="393"/>
      <c r="CT8" s="393"/>
      <c r="CU8" s="393"/>
      <c r="CV8" s="393"/>
      <c r="CW8" s="140"/>
      <c r="CX8" s="393"/>
      <c r="CY8" s="393"/>
      <c r="CZ8" s="393"/>
      <c r="DA8" s="393"/>
      <c r="DB8" s="140"/>
      <c r="DC8" s="124"/>
      <c r="DD8" s="316"/>
      <c r="DE8" s="316"/>
      <c r="DF8" s="124"/>
      <c r="DG8" s="125"/>
      <c r="DH8" s="394" t="s">
        <v>1841</v>
      </c>
      <c r="DI8" s="393"/>
      <c r="DJ8" s="393"/>
      <c r="DK8" s="393"/>
      <c r="DL8" s="393"/>
      <c r="DM8" s="393"/>
      <c r="DN8" s="393"/>
      <c r="DO8" s="393"/>
      <c r="DP8" s="393"/>
      <c r="DQ8" s="393"/>
      <c r="DR8" s="393"/>
      <c r="DS8" s="393"/>
      <c r="DT8" s="393"/>
      <c r="DU8" s="393"/>
      <c r="DV8" s="393"/>
      <c r="DW8" s="393"/>
      <c r="DX8" s="393"/>
      <c r="DY8" s="393"/>
      <c r="DZ8" s="393"/>
      <c r="EA8" s="393"/>
      <c r="EB8" s="393"/>
      <c r="EC8" s="393"/>
      <c r="ED8" s="393"/>
      <c r="EE8" s="393"/>
      <c r="EF8" s="393"/>
      <c r="EG8" s="393"/>
      <c r="EH8" s="393"/>
      <c r="EI8" s="393"/>
      <c r="EJ8" s="393"/>
      <c r="EK8" s="393"/>
      <c r="EL8" s="393"/>
      <c r="EM8" s="393"/>
      <c r="EN8" s="393"/>
      <c r="EO8" s="393"/>
      <c r="EP8" s="393"/>
      <c r="EQ8" s="393"/>
      <c r="ER8" s="393"/>
      <c r="ES8" s="393"/>
      <c r="ET8" s="393"/>
      <c r="EU8" s="393"/>
      <c r="EV8" s="124"/>
    </row>
    <row r="9" spans="2:152" ht="15.75" thickBot="1" x14ac:dyDescent="0.3">
      <c r="B9" s="147">
        <v>1</v>
      </c>
      <c r="C9" s="318" t="s">
        <v>1842</v>
      </c>
      <c r="D9" s="150" t="s">
        <v>1843</v>
      </c>
      <c r="E9" s="150" t="s">
        <v>341</v>
      </c>
      <c r="F9" s="151">
        <v>3</v>
      </c>
      <c r="G9" s="397">
        <v>6.0350000000000001</v>
      </c>
      <c r="H9" s="398">
        <v>2.4089999999999998</v>
      </c>
      <c r="I9" s="398">
        <v>2.113</v>
      </c>
      <c r="J9" s="399">
        <v>13.083</v>
      </c>
      <c r="K9" s="400">
        <f t="shared" ref="K9:K21" si="0">SUM(G9:J9)</f>
        <v>23.64</v>
      </c>
      <c r="L9" s="401">
        <v>6.758</v>
      </c>
      <c r="M9" s="402">
        <v>2.5539999999999998</v>
      </c>
      <c r="N9" s="402">
        <v>2.5329999999999999</v>
      </c>
      <c r="O9" s="402">
        <v>16.021000000000001</v>
      </c>
      <c r="P9" s="400">
        <f>SUM(L9:O9)</f>
        <v>27.866</v>
      </c>
      <c r="Q9" s="397">
        <v>6.4740000000000002</v>
      </c>
      <c r="R9" s="398">
        <v>2.5840000000000001</v>
      </c>
      <c r="S9" s="398">
        <v>2.2669999999999999</v>
      </c>
      <c r="T9" s="399">
        <v>14.035</v>
      </c>
      <c r="U9" s="400">
        <f>SUM(Q9:T9)</f>
        <v>25.36</v>
      </c>
      <c r="V9" s="397">
        <v>6.1289999999999996</v>
      </c>
      <c r="W9" s="398">
        <v>2.4510000000000001</v>
      </c>
      <c r="X9" s="398">
        <v>2.149</v>
      </c>
      <c r="Y9" s="399">
        <v>13.311999999999999</v>
      </c>
      <c r="Z9" s="400">
        <f>SUM(V9:Y9)</f>
        <v>24.040999999999997</v>
      </c>
      <c r="AA9" s="397">
        <v>6.0510000000000002</v>
      </c>
      <c r="AB9" s="398">
        <v>2.4140000000000001</v>
      </c>
      <c r="AC9" s="398">
        <v>2.117</v>
      </c>
      <c r="AD9" s="399">
        <v>13.108000000000001</v>
      </c>
      <c r="AE9" s="400">
        <f>SUM(AA9:AD9)</f>
        <v>23.69</v>
      </c>
      <c r="AF9" s="397">
        <v>5.9729999999999999</v>
      </c>
      <c r="AG9" s="398">
        <v>2.383</v>
      </c>
      <c r="AH9" s="398">
        <v>2.089</v>
      </c>
      <c r="AI9" s="399">
        <v>12.94</v>
      </c>
      <c r="AJ9" s="400">
        <f>SUM(AF9:AI9)</f>
        <v>23.384999999999998</v>
      </c>
      <c r="AK9" s="397">
        <v>5.8959999999999999</v>
      </c>
      <c r="AL9" s="398">
        <v>2.3540000000000001</v>
      </c>
      <c r="AM9" s="398">
        <v>2.0640000000000001</v>
      </c>
      <c r="AN9" s="399">
        <v>12.782</v>
      </c>
      <c r="AO9" s="400">
        <f>SUM(AK9:AN9)</f>
        <v>23.096</v>
      </c>
      <c r="AP9" s="397">
        <v>5.82</v>
      </c>
      <c r="AQ9" s="398">
        <v>2.3279999999999998</v>
      </c>
      <c r="AR9" s="398">
        <v>2.0419999999999998</v>
      </c>
      <c r="AS9" s="399">
        <v>12.645</v>
      </c>
      <c r="AT9" s="400">
        <f>SUM(AP9:AS9)</f>
        <v>22.835000000000001</v>
      </c>
      <c r="AU9" s="123"/>
      <c r="AV9" s="403"/>
      <c r="AW9" s="156" t="s">
        <v>1844</v>
      </c>
      <c r="AX9" s="404"/>
      <c r="AY9" s="144">
        <f>IF(SUM(BO9:DA9)=0,0,$BO$4)</f>
        <v>0</v>
      </c>
      <c r="AZ9" s="144" t="str">
        <f>IF(SUM(DH9:EU9)=0,0,$DW$5)</f>
        <v>Power in Line 1 should be equal to Power reported in Line 1, WR2.</v>
      </c>
      <c r="BA9" s="316"/>
      <c r="BB9" s="147">
        <v>1</v>
      </c>
      <c r="BC9" s="318" t="s">
        <v>1842</v>
      </c>
      <c r="BD9" s="150" t="s">
        <v>341</v>
      </c>
      <c r="BE9" s="151">
        <v>3</v>
      </c>
      <c r="BF9" s="155" t="s">
        <v>1845</v>
      </c>
      <c r="BG9" s="405" t="s">
        <v>1846</v>
      </c>
      <c r="BH9" s="405" t="s">
        <v>1847</v>
      </c>
      <c r="BI9" s="273" t="s">
        <v>1848</v>
      </c>
      <c r="BJ9" s="406" t="s">
        <v>1849</v>
      </c>
      <c r="BL9" s="124"/>
      <c r="BN9" s="204"/>
      <c r="BO9" s="407">
        <f t="shared" ref="BO9:BR12" si="1">IF(ISNUMBER(G9),0,1)</f>
        <v>0</v>
      </c>
      <c r="BP9" s="407">
        <f t="shared" si="1"/>
        <v>0</v>
      </c>
      <c r="BQ9" s="407">
        <f t="shared" si="1"/>
        <v>0</v>
      </c>
      <c r="BR9" s="407">
        <f t="shared" si="1"/>
        <v>0</v>
      </c>
      <c r="BS9" s="141"/>
      <c r="BT9" s="407">
        <f t="shared" ref="BT9:BW12" si="2">IF(ISNUMBER(L9),0,1)</f>
        <v>0</v>
      </c>
      <c r="BU9" s="407">
        <f t="shared" si="2"/>
        <v>0</v>
      </c>
      <c r="BV9" s="407">
        <f t="shared" si="2"/>
        <v>0</v>
      </c>
      <c r="BW9" s="407">
        <f t="shared" si="2"/>
        <v>0</v>
      </c>
      <c r="BX9" s="141"/>
      <c r="BY9" s="407">
        <f t="shared" ref="BY9:CB12" si="3">IF(ISNUMBER(Q9),0,1)</f>
        <v>0</v>
      </c>
      <c r="BZ9" s="407">
        <f t="shared" si="3"/>
        <v>0</v>
      </c>
      <c r="CA9" s="407">
        <f t="shared" si="3"/>
        <v>0</v>
      </c>
      <c r="CB9" s="407">
        <f t="shared" si="3"/>
        <v>0</v>
      </c>
      <c r="CC9" s="141"/>
      <c r="CD9" s="407">
        <f t="shared" ref="CD9:CG12" si="4">IF(ISNUMBER(V9),0,1)</f>
        <v>0</v>
      </c>
      <c r="CE9" s="407">
        <f t="shared" si="4"/>
        <v>0</v>
      </c>
      <c r="CF9" s="407">
        <f t="shared" si="4"/>
        <v>0</v>
      </c>
      <c r="CG9" s="407">
        <f t="shared" si="4"/>
        <v>0</v>
      </c>
      <c r="CH9" s="141"/>
      <c r="CI9" s="407">
        <f t="shared" ref="CI9:CL12" si="5">IF(ISNUMBER(AA9),0,1)</f>
        <v>0</v>
      </c>
      <c r="CJ9" s="407">
        <f t="shared" si="5"/>
        <v>0</v>
      </c>
      <c r="CK9" s="407">
        <f t="shared" si="5"/>
        <v>0</v>
      </c>
      <c r="CL9" s="407">
        <f t="shared" si="5"/>
        <v>0</v>
      </c>
      <c r="CM9" s="141"/>
      <c r="CN9" s="407">
        <f t="shared" ref="CN9:CQ12" si="6">IF(ISNUMBER(AF9),0,1)</f>
        <v>0</v>
      </c>
      <c r="CO9" s="407">
        <f t="shared" si="6"/>
        <v>0</v>
      </c>
      <c r="CP9" s="407">
        <f t="shared" si="6"/>
        <v>0</v>
      </c>
      <c r="CQ9" s="407">
        <f t="shared" si="6"/>
        <v>0</v>
      </c>
      <c r="CR9" s="141"/>
      <c r="CS9" s="407">
        <f t="shared" ref="CS9:CV12" si="7">IF(ISNUMBER(AK9),0,1)</f>
        <v>0</v>
      </c>
      <c r="CT9" s="407">
        <f t="shared" si="7"/>
        <v>0</v>
      </c>
      <c r="CU9" s="407">
        <f t="shared" si="7"/>
        <v>0</v>
      </c>
      <c r="CV9" s="407">
        <f t="shared" si="7"/>
        <v>0</v>
      </c>
      <c r="CW9" s="141"/>
      <c r="CX9" s="407">
        <f t="shared" ref="CX9:DA12" si="8">IF(ISNUMBER(AP9),0,1)</f>
        <v>0</v>
      </c>
      <c r="CY9" s="407">
        <f t="shared" si="8"/>
        <v>0</v>
      </c>
      <c r="CZ9" s="407">
        <f t="shared" si="8"/>
        <v>0</v>
      </c>
      <c r="DA9" s="407">
        <f t="shared" si="8"/>
        <v>0</v>
      </c>
      <c r="DB9" s="141"/>
      <c r="DC9" s="124"/>
      <c r="DD9" s="316"/>
      <c r="DE9" s="316"/>
      <c r="DF9" s="124"/>
      <c r="DG9" s="123"/>
      <c r="DH9" s="158">
        <f>IF((ROUND(G9,3)=ROUND([1]Wr2!$N$10,3)),0,1)</f>
        <v>0</v>
      </c>
      <c r="DI9" s="141"/>
      <c r="DJ9" s="141"/>
      <c r="DK9" s="141"/>
      <c r="DL9" s="141"/>
      <c r="DM9" s="158">
        <f>IF((ROUND(L9,3)=ROUND([1]Wr2!V10,3)),0,1)</f>
        <v>1</v>
      </c>
      <c r="DN9" s="141"/>
      <c r="DO9" s="141"/>
      <c r="DP9" s="141"/>
      <c r="DQ9" s="141"/>
      <c r="DR9" s="158">
        <f>IF((ROUND(Q9,3)=ROUND([1]Wr2!$AD$10,3)),0,1)</f>
        <v>0</v>
      </c>
      <c r="DS9" s="141"/>
      <c r="DT9" s="141"/>
      <c r="DU9" s="141"/>
      <c r="DV9" s="141"/>
      <c r="DW9" s="158">
        <f>IF((ROUND(V9,3)=ROUND([1]Wr2!$AL$10,3)),0,1)</f>
        <v>0</v>
      </c>
      <c r="DX9" s="141"/>
      <c r="DY9" s="141"/>
      <c r="DZ9" s="141"/>
      <c r="EA9" s="141"/>
      <c r="EB9" s="158">
        <f>IF((ROUND(AA9,3)=ROUND([1]Wr2!$AT$10,3)),0,1)</f>
        <v>0</v>
      </c>
      <c r="EC9" s="141"/>
      <c r="ED9" s="141"/>
      <c r="EE9" s="141"/>
      <c r="EF9" s="141"/>
      <c r="EG9" s="158">
        <f>IF((ROUND(AF9,3)=ROUND([1]Wr2!$BB$10,3)),0,1)</f>
        <v>0</v>
      </c>
      <c r="EH9" s="141"/>
      <c r="EI9" s="141"/>
      <c r="EJ9" s="141"/>
      <c r="EK9" s="141"/>
      <c r="EL9" s="158">
        <f>IF((ROUND(AK9,3)=ROUND([1]Wr2!$BJ$10,3)),0,1)</f>
        <v>0</v>
      </c>
      <c r="EM9" s="141"/>
      <c r="EN9" s="141"/>
      <c r="EO9" s="141"/>
      <c r="EP9" s="141"/>
      <c r="EQ9" s="158">
        <f>IF((ROUND(AP9,3)=ROUND([1]Wr2!$BR$10,3)),0,1)</f>
        <v>0</v>
      </c>
      <c r="ER9" s="141"/>
      <c r="ES9" s="141"/>
      <c r="ET9" s="141"/>
      <c r="EU9" s="141"/>
      <c r="EV9" s="124"/>
    </row>
    <row r="10" spans="2:152" ht="15.75" thickBot="1" x14ac:dyDescent="0.3">
      <c r="B10" s="159">
        <f xml:space="preserve"> B9 + 1</f>
        <v>2</v>
      </c>
      <c r="C10" s="324" t="s">
        <v>1850</v>
      </c>
      <c r="D10" s="162" t="s">
        <v>1851</v>
      </c>
      <c r="E10" s="162" t="s">
        <v>341</v>
      </c>
      <c r="F10" s="163">
        <v>3</v>
      </c>
      <c r="G10" s="330">
        <v>-2E-3</v>
      </c>
      <c r="H10" s="331">
        <v>0</v>
      </c>
      <c r="I10" s="331">
        <v>-0.20100000000000001</v>
      </c>
      <c r="J10" s="332">
        <v>0</v>
      </c>
      <c r="K10" s="408">
        <f t="shared" si="0"/>
        <v>-0.20300000000000001</v>
      </c>
      <c r="L10" s="409">
        <v>-0.17499999999999999</v>
      </c>
      <c r="M10" s="410">
        <v>0</v>
      </c>
      <c r="N10" s="402">
        <v>-0.30299999999999999</v>
      </c>
      <c r="O10" s="402">
        <v>-2E-3</v>
      </c>
      <c r="P10" s="408">
        <f>SUM(L10:O10)</f>
        <v>-0.48</v>
      </c>
      <c r="Q10" s="330">
        <v>-2E-3</v>
      </c>
      <c r="R10" s="331">
        <v>0</v>
      </c>
      <c r="S10" s="331">
        <v>-0.21299999999999999</v>
      </c>
      <c r="T10" s="332">
        <v>0</v>
      </c>
      <c r="U10" s="408">
        <f>SUM(Q10:T10)</f>
        <v>-0.215</v>
      </c>
      <c r="V10" s="330">
        <v>-2E-3</v>
      </c>
      <c r="W10" s="331">
        <v>0</v>
      </c>
      <c r="X10" s="331">
        <v>-0.20200000000000001</v>
      </c>
      <c r="Y10" s="332">
        <v>0</v>
      </c>
      <c r="Z10" s="408">
        <f>SUM(V10:Y10)</f>
        <v>-0.20400000000000001</v>
      </c>
      <c r="AA10" s="330">
        <v>-2E-3</v>
      </c>
      <c r="AB10" s="331">
        <v>0</v>
      </c>
      <c r="AC10" s="331">
        <v>-0.19900000000000001</v>
      </c>
      <c r="AD10" s="332">
        <v>0</v>
      </c>
      <c r="AE10" s="408">
        <f>SUM(AA10:AD10)</f>
        <v>-0.20100000000000001</v>
      </c>
      <c r="AF10" s="330">
        <v>-2E-3</v>
      </c>
      <c r="AG10" s="331">
        <v>0</v>
      </c>
      <c r="AH10" s="331">
        <v>-0.19600000000000001</v>
      </c>
      <c r="AI10" s="332">
        <v>0</v>
      </c>
      <c r="AJ10" s="408">
        <f>SUM(AF10:AI10)</f>
        <v>-0.19800000000000001</v>
      </c>
      <c r="AK10" s="330">
        <v>-2E-3</v>
      </c>
      <c r="AL10" s="331">
        <v>0</v>
      </c>
      <c r="AM10" s="331">
        <v>-0.19400000000000001</v>
      </c>
      <c r="AN10" s="332">
        <v>0</v>
      </c>
      <c r="AO10" s="408">
        <f>SUM(AK10:AN10)</f>
        <v>-0.19600000000000001</v>
      </c>
      <c r="AP10" s="330">
        <v>-2E-3</v>
      </c>
      <c r="AQ10" s="331">
        <v>0</v>
      </c>
      <c r="AR10" s="331">
        <v>-0.192</v>
      </c>
      <c r="AS10" s="332">
        <v>0</v>
      </c>
      <c r="AT10" s="408">
        <f>SUM(AP10:AS10)</f>
        <v>-0.19400000000000001</v>
      </c>
      <c r="AU10" s="123"/>
      <c r="AV10" s="411"/>
      <c r="AW10" s="233"/>
      <c r="AX10" s="249"/>
      <c r="AY10" s="144">
        <f>IF(SUM(BO10:DA10)=0,0,$BO$4)</f>
        <v>0</v>
      </c>
      <c r="AZ10" s="144"/>
      <c r="BA10" s="316"/>
      <c r="BB10" s="159">
        <f xml:space="preserve"> BB9 + 1</f>
        <v>2</v>
      </c>
      <c r="BC10" s="324" t="s">
        <v>1850</v>
      </c>
      <c r="BD10" s="162" t="s">
        <v>341</v>
      </c>
      <c r="BE10" s="163">
        <v>3</v>
      </c>
      <c r="BF10" s="412" t="s">
        <v>1852</v>
      </c>
      <c r="BG10" s="413" t="s">
        <v>1853</v>
      </c>
      <c r="BH10" s="413" t="s">
        <v>1854</v>
      </c>
      <c r="BI10" s="414" t="s">
        <v>1855</v>
      </c>
      <c r="BJ10" s="415" t="s">
        <v>1856</v>
      </c>
      <c r="BL10" s="124"/>
      <c r="BN10" s="204"/>
      <c r="BO10" s="407">
        <f t="shared" si="1"/>
        <v>0</v>
      </c>
      <c r="BP10" s="407">
        <f t="shared" si="1"/>
        <v>0</v>
      </c>
      <c r="BQ10" s="407">
        <f t="shared" si="1"/>
        <v>0</v>
      </c>
      <c r="BR10" s="407">
        <f t="shared" si="1"/>
        <v>0</v>
      </c>
      <c r="BS10" s="141"/>
      <c r="BT10" s="407">
        <f t="shared" si="2"/>
        <v>0</v>
      </c>
      <c r="BU10" s="407">
        <f t="shared" si="2"/>
        <v>0</v>
      </c>
      <c r="BV10" s="407">
        <f t="shared" si="2"/>
        <v>0</v>
      </c>
      <c r="BW10" s="407">
        <f t="shared" si="2"/>
        <v>0</v>
      </c>
      <c r="BX10" s="141"/>
      <c r="BY10" s="407">
        <f t="shared" si="3"/>
        <v>0</v>
      </c>
      <c r="BZ10" s="407">
        <f t="shared" si="3"/>
        <v>0</v>
      </c>
      <c r="CA10" s="407">
        <f t="shared" si="3"/>
        <v>0</v>
      </c>
      <c r="CB10" s="407">
        <f t="shared" si="3"/>
        <v>0</v>
      </c>
      <c r="CC10" s="141"/>
      <c r="CD10" s="407">
        <f t="shared" si="4"/>
        <v>0</v>
      </c>
      <c r="CE10" s="407">
        <f t="shared" si="4"/>
        <v>0</v>
      </c>
      <c r="CF10" s="407">
        <f t="shared" si="4"/>
        <v>0</v>
      </c>
      <c r="CG10" s="407">
        <f t="shared" si="4"/>
        <v>0</v>
      </c>
      <c r="CH10" s="141"/>
      <c r="CI10" s="407">
        <f t="shared" si="5"/>
        <v>0</v>
      </c>
      <c r="CJ10" s="407">
        <f t="shared" si="5"/>
        <v>0</v>
      </c>
      <c r="CK10" s="407">
        <f t="shared" si="5"/>
        <v>0</v>
      </c>
      <c r="CL10" s="407">
        <f t="shared" si="5"/>
        <v>0</v>
      </c>
      <c r="CM10" s="141"/>
      <c r="CN10" s="407">
        <f t="shared" si="6"/>
        <v>0</v>
      </c>
      <c r="CO10" s="407">
        <f t="shared" si="6"/>
        <v>0</v>
      </c>
      <c r="CP10" s="407">
        <f t="shared" si="6"/>
        <v>0</v>
      </c>
      <c r="CQ10" s="407">
        <f t="shared" si="6"/>
        <v>0</v>
      </c>
      <c r="CR10" s="141"/>
      <c r="CS10" s="407">
        <f t="shared" si="7"/>
        <v>0</v>
      </c>
      <c r="CT10" s="407">
        <f t="shared" si="7"/>
        <v>0</v>
      </c>
      <c r="CU10" s="407">
        <f t="shared" si="7"/>
        <v>0</v>
      </c>
      <c r="CV10" s="407">
        <f t="shared" si="7"/>
        <v>0</v>
      </c>
      <c r="CW10" s="141"/>
      <c r="CX10" s="407">
        <f t="shared" si="8"/>
        <v>0</v>
      </c>
      <c r="CY10" s="407">
        <f t="shared" si="8"/>
        <v>0</v>
      </c>
      <c r="CZ10" s="407">
        <f t="shared" si="8"/>
        <v>0</v>
      </c>
      <c r="DA10" s="407">
        <f t="shared" si="8"/>
        <v>0</v>
      </c>
      <c r="DB10" s="141"/>
      <c r="DC10" s="124"/>
      <c r="DD10" s="316"/>
      <c r="DE10" s="316"/>
      <c r="DF10" s="124"/>
      <c r="DG10" s="123"/>
      <c r="DH10" s="141"/>
      <c r="DI10" s="141"/>
      <c r="DJ10" s="141"/>
      <c r="DK10" s="141"/>
      <c r="DL10" s="141"/>
      <c r="DM10" s="141"/>
      <c r="DN10" s="141"/>
      <c r="DO10" s="141"/>
      <c r="DP10" s="141"/>
      <c r="DQ10" s="141"/>
      <c r="DR10" s="141"/>
      <c r="DS10" s="141"/>
      <c r="DT10" s="141"/>
      <c r="DU10" s="141"/>
      <c r="DV10" s="141"/>
      <c r="DW10" s="141"/>
      <c r="DX10" s="141"/>
      <c r="DY10" s="141"/>
      <c r="DZ10" s="141"/>
      <c r="EA10" s="141"/>
      <c r="EB10" s="141"/>
      <c r="EC10" s="141"/>
      <c r="ED10" s="141"/>
      <c r="EE10" s="141"/>
      <c r="EF10" s="141"/>
      <c r="EG10" s="141"/>
      <c r="EH10" s="141"/>
      <c r="EI10" s="141"/>
      <c r="EJ10" s="141"/>
      <c r="EK10" s="141"/>
      <c r="EL10" s="141"/>
      <c r="EM10" s="141"/>
      <c r="EN10" s="141"/>
      <c r="EO10" s="141"/>
      <c r="EP10" s="141"/>
      <c r="EQ10" s="141"/>
      <c r="ER10" s="141"/>
      <c r="ES10" s="141"/>
      <c r="ET10" s="141"/>
      <c r="EU10" s="141"/>
      <c r="EV10" s="124"/>
    </row>
    <row r="11" spans="2:152" ht="15.75" thickBot="1" x14ac:dyDescent="0.3">
      <c r="B11" s="159">
        <f xml:space="preserve"> B10 + 1</f>
        <v>3</v>
      </c>
      <c r="C11" s="324" t="s">
        <v>1857</v>
      </c>
      <c r="D11" s="162" t="s">
        <v>1858</v>
      </c>
      <c r="E11" s="162" t="s">
        <v>341</v>
      </c>
      <c r="F11" s="163">
        <v>3</v>
      </c>
      <c r="G11" s="330">
        <v>28.068000000000001</v>
      </c>
      <c r="H11" s="331">
        <v>0</v>
      </c>
      <c r="I11" s="331">
        <v>0.27500000000000002</v>
      </c>
      <c r="J11" s="332">
        <v>0</v>
      </c>
      <c r="K11" s="408">
        <f t="shared" si="0"/>
        <v>28.343</v>
      </c>
      <c r="L11" s="409">
        <v>28.021999999999998</v>
      </c>
      <c r="M11" s="410">
        <v>0</v>
      </c>
      <c r="N11" s="402">
        <v>0.28999999999999998</v>
      </c>
      <c r="O11" s="410">
        <v>0</v>
      </c>
      <c r="P11" s="408">
        <f>SUM(L11:O11)</f>
        <v>28.311999999999998</v>
      </c>
      <c r="Q11" s="330">
        <v>28.068000000000001</v>
      </c>
      <c r="R11" s="331">
        <v>0</v>
      </c>
      <c r="S11" s="331">
        <v>0.27500000000000002</v>
      </c>
      <c r="T11" s="332">
        <v>0</v>
      </c>
      <c r="U11" s="408">
        <f>SUM(Q11:T11)</f>
        <v>28.343</v>
      </c>
      <c r="V11" s="330">
        <v>26.978000000000002</v>
      </c>
      <c r="W11" s="331">
        <v>0</v>
      </c>
      <c r="X11" s="331">
        <v>0.26400000000000001</v>
      </c>
      <c r="Y11" s="332">
        <v>0</v>
      </c>
      <c r="Z11" s="408">
        <f>SUM(V11:Y11)</f>
        <v>27.242000000000001</v>
      </c>
      <c r="AA11" s="330">
        <v>26.978000000000002</v>
      </c>
      <c r="AB11" s="331">
        <v>0</v>
      </c>
      <c r="AC11" s="331">
        <v>0.26400000000000001</v>
      </c>
      <c r="AD11" s="332">
        <v>0</v>
      </c>
      <c r="AE11" s="408">
        <f>SUM(AA11:AD11)</f>
        <v>27.242000000000001</v>
      </c>
      <c r="AF11" s="330">
        <v>26.978000000000002</v>
      </c>
      <c r="AG11" s="331">
        <v>0</v>
      </c>
      <c r="AH11" s="331">
        <v>0.26400000000000001</v>
      </c>
      <c r="AI11" s="332">
        <v>0</v>
      </c>
      <c r="AJ11" s="408">
        <f>SUM(AF11:AI11)</f>
        <v>27.242000000000001</v>
      </c>
      <c r="AK11" s="330">
        <v>26.978000000000002</v>
      </c>
      <c r="AL11" s="331">
        <v>0</v>
      </c>
      <c r="AM11" s="331">
        <v>0.26400000000000001</v>
      </c>
      <c r="AN11" s="332">
        <v>0</v>
      </c>
      <c r="AO11" s="408">
        <f>SUM(AK11:AN11)</f>
        <v>27.242000000000001</v>
      </c>
      <c r="AP11" s="330">
        <v>26.978000000000002</v>
      </c>
      <c r="AQ11" s="331">
        <v>0</v>
      </c>
      <c r="AR11" s="331">
        <v>0.26400000000000001</v>
      </c>
      <c r="AS11" s="332">
        <v>0</v>
      </c>
      <c r="AT11" s="408">
        <f>SUM(AP11:AS11)</f>
        <v>27.242000000000001</v>
      </c>
      <c r="AU11" s="123"/>
      <c r="AV11" s="411"/>
      <c r="AW11" s="233" t="s">
        <v>1859</v>
      </c>
      <c r="AX11" s="249"/>
      <c r="AY11" s="144">
        <f>IF(SUM(BO11:DA11)=0,0,$BO$4)</f>
        <v>0</v>
      </c>
      <c r="AZ11" s="144" t="str">
        <f>IF(SUM(DH11:ET11)=0,0,$DH$5)</f>
        <v>Line 3 should equal the sum of lines 6 to 9 (Service Charges) in WS5.</v>
      </c>
      <c r="BA11" s="316"/>
      <c r="BB11" s="159">
        <f xml:space="preserve"> BB10 + 1</f>
        <v>3</v>
      </c>
      <c r="BC11" s="324" t="s">
        <v>1857</v>
      </c>
      <c r="BD11" s="162" t="s">
        <v>341</v>
      </c>
      <c r="BE11" s="163">
        <v>3</v>
      </c>
      <c r="BF11" s="412" t="s">
        <v>1860</v>
      </c>
      <c r="BG11" s="413" t="s">
        <v>1861</v>
      </c>
      <c r="BH11" s="413" t="s">
        <v>1862</v>
      </c>
      <c r="BI11" s="414" t="s">
        <v>1863</v>
      </c>
      <c r="BJ11" s="415" t="s">
        <v>1864</v>
      </c>
      <c r="BL11" s="124"/>
      <c r="BN11" s="204"/>
      <c r="BO11" s="407">
        <f t="shared" si="1"/>
        <v>0</v>
      </c>
      <c r="BP11" s="407">
        <f t="shared" si="1"/>
        <v>0</v>
      </c>
      <c r="BQ11" s="407">
        <f t="shared" si="1"/>
        <v>0</v>
      </c>
      <c r="BR11" s="407">
        <f t="shared" si="1"/>
        <v>0</v>
      </c>
      <c r="BS11" s="141"/>
      <c r="BT11" s="407">
        <f t="shared" si="2"/>
        <v>0</v>
      </c>
      <c r="BU11" s="407">
        <f t="shared" si="2"/>
        <v>0</v>
      </c>
      <c r="BV11" s="407">
        <f t="shared" si="2"/>
        <v>0</v>
      </c>
      <c r="BW11" s="407">
        <f t="shared" si="2"/>
        <v>0</v>
      </c>
      <c r="BX11" s="141"/>
      <c r="BY11" s="407">
        <f t="shared" si="3"/>
        <v>0</v>
      </c>
      <c r="BZ11" s="407">
        <f t="shared" si="3"/>
        <v>0</v>
      </c>
      <c r="CA11" s="407">
        <f t="shared" si="3"/>
        <v>0</v>
      </c>
      <c r="CB11" s="407">
        <f t="shared" si="3"/>
        <v>0</v>
      </c>
      <c r="CC11" s="141"/>
      <c r="CD11" s="407">
        <f t="shared" si="4"/>
        <v>0</v>
      </c>
      <c r="CE11" s="407">
        <f t="shared" si="4"/>
        <v>0</v>
      </c>
      <c r="CF11" s="407">
        <f t="shared" si="4"/>
        <v>0</v>
      </c>
      <c r="CG11" s="407">
        <f t="shared" si="4"/>
        <v>0</v>
      </c>
      <c r="CH11" s="141"/>
      <c r="CI11" s="407">
        <f t="shared" si="5"/>
        <v>0</v>
      </c>
      <c r="CJ11" s="407">
        <f t="shared" si="5"/>
        <v>0</v>
      </c>
      <c r="CK11" s="407">
        <f t="shared" si="5"/>
        <v>0</v>
      </c>
      <c r="CL11" s="407">
        <f t="shared" si="5"/>
        <v>0</v>
      </c>
      <c r="CM11" s="141"/>
      <c r="CN11" s="407">
        <f t="shared" si="6"/>
        <v>0</v>
      </c>
      <c r="CO11" s="407">
        <f t="shared" si="6"/>
        <v>0</v>
      </c>
      <c r="CP11" s="407">
        <f t="shared" si="6"/>
        <v>0</v>
      </c>
      <c r="CQ11" s="407">
        <f t="shared" si="6"/>
        <v>0</v>
      </c>
      <c r="CR11" s="141"/>
      <c r="CS11" s="407">
        <f t="shared" si="7"/>
        <v>0</v>
      </c>
      <c r="CT11" s="407">
        <f t="shared" si="7"/>
        <v>0</v>
      </c>
      <c r="CU11" s="407">
        <f t="shared" si="7"/>
        <v>0</v>
      </c>
      <c r="CV11" s="407">
        <f t="shared" si="7"/>
        <v>0</v>
      </c>
      <c r="CW11" s="141"/>
      <c r="CX11" s="407">
        <f t="shared" si="8"/>
        <v>0</v>
      </c>
      <c r="CY11" s="407">
        <f t="shared" si="8"/>
        <v>0</v>
      </c>
      <c r="CZ11" s="407">
        <f t="shared" si="8"/>
        <v>0</v>
      </c>
      <c r="DA11" s="407">
        <f t="shared" si="8"/>
        <v>0</v>
      </c>
      <c r="DB11" s="141"/>
      <c r="DC11" s="124"/>
      <c r="DD11" s="316"/>
      <c r="DE11" s="316"/>
      <c r="DF11" s="124"/>
      <c r="DG11" s="123"/>
      <c r="DH11" s="158">
        <f>IF((ROUND(G11,3) = ROUND(SUM([1]WS5!G16:G19),3)), 0, 1)</f>
        <v>0</v>
      </c>
      <c r="DI11" s="158">
        <f>IF((ROUND(H11,3) = ROUND(SUM([1]WS5!H16:H19),3)), 0, 1)</f>
        <v>0</v>
      </c>
      <c r="DJ11" s="158">
        <f>IF((ROUND(I11,3) = ROUND(SUM([1]WS5!I16:I19),3)), 0, 1)</f>
        <v>0</v>
      </c>
      <c r="DK11" s="158">
        <f>IF((ROUND(J11,3) = ROUND(SUM([1]WS5!J16:J19),3)), 0, 1)</f>
        <v>0</v>
      </c>
      <c r="DL11" s="141"/>
      <c r="DM11" s="158">
        <f>IF((ROUND(L11,3) = ROUND(SUM([1]WS5!L16:L19),3)), 0, 1)</f>
        <v>1</v>
      </c>
      <c r="DN11" s="158">
        <f>IF((ROUND(M11,3) = ROUND(SUM([1]WS5!M16:M19),3)), 0, 1)</f>
        <v>0</v>
      </c>
      <c r="DO11" s="158">
        <f>IF((ROUND(N11,3) = ROUND(SUM([1]WS5!N16:N19),3)), 0, 1)</f>
        <v>1</v>
      </c>
      <c r="DP11" s="158">
        <f>IF((ROUND(O11,3) = ROUND(SUM([1]WS5!O16:O19),3)), 0, 1)</f>
        <v>0</v>
      </c>
      <c r="DQ11" s="141"/>
      <c r="DR11" s="158">
        <f>IF((ROUND(Q11,3) = ROUND(SUM([1]WS5!Q16:Q19),3)), 0, 1)</f>
        <v>0</v>
      </c>
      <c r="DS11" s="158">
        <f>IF((ROUND(R11,3) = ROUND(SUM([1]WS5!R16:R19),3)), 0, 1)</f>
        <v>0</v>
      </c>
      <c r="DT11" s="158">
        <f>IF((ROUND(S11,3) = ROUND(SUM([1]WS5!S16:S19),3)), 0, 1)</f>
        <v>0</v>
      </c>
      <c r="DU11" s="158">
        <f>IF((ROUND(T11,3) = ROUND(SUM([1]WS5!T16:T19),3)), 0, 1)</f>
        <v>0</v>
      </c>
      <c r="DV11" s="141"/>
      <c r="DW11" s="158">
        <f>IF((ROUND(V11,3) = ROUND(SUM([1]WS5!V16:V19),3)), 0, 1)</f>
        <v>0</v>
      </c>
      <c r="DX11" s="158">
        <f>IF((ROUND(W11,3) = ROUND(SUM([1]WS5!W16:W19),3)), 0, 1)</f>
        <v>0</v>
      </c>
      <c r="DY11" s="158">
        <f>IF((ROUND(X11,3) = ROUND(SUM([1]WS5!X16:X19),3)), 0, 1)</f>
        <v>0</v>
      </c>
      <c r="DZ11" s="158">
        <f>IF((ROUND(Y11,3) = ROUND(SUM([1]WS5!Y16:Y19),3)), 0, 1)</f>
        <v>0</v>
      </c>
      <c r="EA11" s="141"/>
      <c r="EB11" s="158">
        <f>IF((ROUND(AA11,3) = ROUND(SUM([1]WS5!AA16:AA19),3)), 0, 1)</f>
        <v>0</v>
      </c>
      <c r="EC11" s="158">
        <f>IF((ROUND(AB11,3) = ROUND(SUM([1]WS5!AB16:AB19),3)), 0, 1)</f>
        <v>0</v>
      </c>
      <c r="ED11" s="158">
        <f>IF((ROUND(AC11,3) = ROUND(SUM([1]WS5!AC16:AC19),3)), 0, 1)</f>
        <v>0</v>
      </c>
      <c r="EE11" s="158">
        <f>IF((ROUND(AD11,3) = ROUND(SUM([1]WS5!AD16:AD19),3)), 0, 1)</f>
        <v>0</v>
      </c>
      <c r="EF11" s="141"/>
      <c r="EG11" s="158">
        <f>IF((ROUND(AF11,3) = ROUND(SUM([1]WS5!AF16:AF19),3)), 0, 1)</f>
        <v>0</v>
      </c>
      <c r="EH11" s="158">
        <f>IF((ROUND(AG11,3) = ROUND(SUM([1]WS5!AG16:AG19),3)), 0, 1)</f>
        <v>0</v>
      </c>
      <c r="EI11" s="158">
        <f>IF((ROUND(AH11,3) = ROUND(SUM([1]WS5!AH16:AH19),3)), 0, 1)</f>
        <v>0</v>
      </c>
      <c r="EJ11" s="158">
        <f>IF((ROUND(AI11,3) = ROUND(SUM([1]WS5!AI16:AI19),3)), 0, 1)</f>
        <v>0</v>
      </c>
      <c r="EK11" s="141"/>
      <c r="EL11" s="158">
        <f>IF((ROUND(AK11,3) = ROUND(SUM([1]WS5!AK16:AK19),3)), 0, 1)</f>
        <v>0</v>
      </c>
      <c r="EM11" s="158">
        <f>IF((ROUND(AL11,3) = ROUND(SUM([1]WS5!AL16:AL19),3)), 0, 1)</f>
        <v>0</v>
      </c>
      <c r="EN11" s="158">
        <f>IF((ROUND(AM11,3) = ROUND(SUM([1]WS5!AM16:AM19),3)), 0, 1)</f>
        <v>0</v>
      </c>
      <c r="EO11" s="158">
        <f>IF((ROUND(AN11,3) = ROUND(SUM([1]WS5!AN16:AN19),3)), 0, 1)</f>
        <v>0</v>
      </c>
      <c r="EP11" s="141"/>
      <c r="EQ11" s="158">
        <f>IF((ROUND(AP11,3) = ROUND(SUM([1]WS5!AP16:AP19),3)), 0, 1)</f>
        <v>0</v>
      </c>
      <c r="ER11" s="158">
        <f>IF((ROUND(AQ11,3) = ROUND(SUM([1]WS5!AQ16:AQ19),3)), 0, 1)</f>
        <v>0</v>
      </c>
      <c r="ES11" s="158">
        <f>IF((ROUND(AR11,3) = ROUND(SUM([1]WS5!AR16:AR19),3)), 0, 1)</f>
        <v>0</v>
      </c>
      <c r="ET11" s="158">
        <f>IF((ROUND(AS11,3) = ROUND(SUM([1]WS5!AS16:AS19),3)), 0, 1)</f>
        <v>0</v>
      </c>
      <c r="EU11" s="141"/>
      <c r="EV11" s="124"/>
    </row>
    <row r="12" spans="2:152" ht="15.75" thickBot="1" x14ac:dyDescent="0.3">
      <c r="B12" s="159">
        <f xml:space="preserve"> B11 + 1</f>
        <v>4</v>
      </c>
      <c r="C12" s="324" t="s">
        <v>1865</v>
      </c>
      <c r="D12" s="162" t="s">
        <v>1866</v>
      </c>
      <c r="E12" s="162" t="s">
        <v>341</v>
      </c>
      <c r="F12" s="163">
        <v>3</v>
      </c>
      <c r="G12" s="330">
        <v>1</v>
      </c>
      <c r="H12" s="331">
        <v>0</v>
      </c>
      <c r="I12" s="331">
        <v>0</v>
      </c>
      <c r="J12" s="332">
        <v>0</v>
      </c>
      <c r="K12" s="408">
        <f t="shared" si="0"/>
        <v>1</v>
      </c>
      <c r="L12" s="409">
        <v>0.98199999999999998</v>
      </c>
      <c r="M12" s="410">
        <v>0</v>
      </c>
      <c r="N12" s="410">
        <v>0</v>
      </c>
      <c r="O12" s="410">
        <v>0</v>
      </c>
      <c r="P12" s="408">
        <f>SUM(L12:O12)</f>
        <v>0.98199999999999998</v>
      </c>
      <c r="Q12" s="330">
        <v>1.0609999999999999</v>
      </c>
      <c r="R12" s="331">
        <v>0</v>
      </c>
      <c r="S12" s="331">
        <v>0</v>
      </c>
      <c r="T12" s="332">
        <v>0</v>
      </c>
      <c r="U12" s="408">
        <f>SUM(Q12:T12)</f>
        <v>1.0609999999999999</v>
      </c>
      <c r="V12" s="330">
        <v>1.0049999999999999</v>
      </c>
      <c r="W12" s="331">
        <v>0</v>
      </c>
      <c r="X12" s="331">
        <v>0</v>
      </c>
      <c r="Y12" s="332">
        <v>0</v>
      </c>
      <c r="Z12" s="408">
        <f>SUM(V12:Y12)</f>
        <v>1.0049999999999999</v>
      </c>
      <c r="AA12" s="330">
        <v>0.99199999999999999</v>
      </c>
      <c r="AB12" s="331">
        <v>0</v>
      </c>
      <c r="AC12" s="331">
        <v>0</v>
      </c>
      <c r="AD12" s="332">
        <v>0</v>
      </c>
      <c r="AE12" s="408">
        <f>SUM(AA12:AD12)</f>
        <v>0.99199999999999999</v>
      </c>
      <c r="AF12" s="330">
        <v>0.97899999999999998</v>
      </c>
      <c r="AG12" s="331">
        <v>0</v>
      </c>
      <c r="AH12" s="331">
        <v>0</v>
      </c>
      <c r="AI12" s="332">
        <v>0</v>
      </c>
      <c r="AJ12" s="408">
        <f>SUM(AF12:AI12)</f>
        <v>0.97899999999999998</v>
      </c>
      <c r="AK12" s="330">
        <v>0.96599999999999997</v>
      </c>
      <c r="AL12" s="331">
        <v>0</v>
      </c>
      <c r="AM12" s="331">
        <v>0</v>
      </c>
      <c r="AN12" s="332">
        <v>0</v>
      </c>
      <c r="AO12" s="408">
        <f>SUM(AK12:AN12)</f>
        <v>0.96599999999999997</v>
      </c>
      <c r="AP12" s="330">
        <v>0.95399999999999996</v>
      </c>
      <c r="AQ12" s="331">
        <v>0</v>
      </c>
      <c r="AR12" s="331">
        <v>0</v>
      </c>
      <c r="AS12" s="332">
        <v>0</v>
      </c>
      <c r="AT12" s="408">
        <f>SUM(AP12:AS12)</f>
        <v>0.95399999999999996</v>
      </c>
      <c r="AU12" s="123"/>
      <c r="AV12" s="416"/>
      <c r="AW12" s="213"/>
      <c r="AX12" s="249"/>
      <c r="AY12" s="144">
        <f>IF(SUM(BO12:DA12)=0,0,$BO$4)</f>
        <v>0</v>
      </c>
      <c r="AZ12" s="144"/>
      <c r="BA12" s="316"/>
      <c r="BB12" s="159">
        <f xml:space="preserve"> BB11 + 1</f>
        <v>4</v>
      </c>
      <c r="BC12" s="324" t="s">
        <v>1865</v>
      </c>
      <c r="BD12" s="162" t="s">
        <v>341</v>
      </c>
      <c r="BE12" s="163">
        <v>3</v>
      </c>
      <c r="BF12" s="412" t="s">
        <v>1867</v>
      </c>
      <c r="BG12" s="413" t="s">
        <v>1868</v>
      </c>
      <c r="BH12" s="413" t="s">
        <v>1869</v>
      </c>
      <c r="BI12" s="414" t="s">
        <v>1870</v>
      </c>
      <c r="BJ12" s="415" t="s">
        <v>1871</v>
      </c>
      <c r="BL12" s="124"/>
      <c r="BN12" s="204"/>
      <c r="BO12" s="407">
        <f t="shared" si="1"/>
        <v>0</v>
      </c>
      <c r="BP12" s="407">
        <f t="shared" si="1"/>
        <v>0</v>
      </c>
      <c r="BQ12" s="407">
        <f t="shared" si="1"/>
        <v>0</v>
      </c>
      <c r="BR12" s="407">
        <f t="shared" si="1"/>
        <v>0</v>
      </c>
      <c r="BS12" s="141"/>
      <c r="BT12" s="407">
        <f t="shared" si="2"/>
        <v>0</v>
      </c>
      <c r="BU12" s="407">
        <f t="shared" si="2"/>
        <v>0</v>
      </c>
      <c r="BV12" s="407">
        <f t="shared" si="2"/>
        <v>0</v>
      </c>
      <c r="BW12" s="407">
        <f t="shared" si="2"/>
        <v>0</v>
      </c>
      <c r="BX12" s="141"/>
      <c r="BY12" s="407">
        <f t="shared" si="3"/>
        <v>0</v>
      </c>
      <c r="BZ12" s="407">
        <f t="shared" si="3"/>
        <v>0</v>
      </c>
      <c r="CA12" s="407">
        <f t="shared" si="3"/>
        <v>0</v>
      </c>
      <c r="CB12" s="407">
        <f t="shared" si="3"/>
        <v>0</v>
      </c>
      <c r="CC12" s="141"/>
      <c r="CD12" s="407">
        <f t="shared" si="4"/>
        <v>0</v>
      </c>
      <c r="CE12" s="407">
        <f t="shared" si="4"/>
        <v>0</v>
      </c>
      <c r="CF12" s="407">
        <f t="shared" si="4"/>
        <v>0</v>
      </c>
      <c r="CG12" s="407">
        <f t="shared" si="4"/>
        <v>0</v>
      </c>
      <c r="CH12" s="141"/>
      <c r="CI12" s="407">
        <f t="shared" si="5"/>
        <v>0</v>
      </c>
      <c r="CJ12" s="407">
        <f t="shared" si="5"/>
        <v>0</v>
      </c>
      <c r="CK12" s="407">
        <f t="shared" si="5"/>
        <v>0</v>
      </c>
      <c r="CL12" s="407">
        <f t="shared" si="5"/>
        <v>0</v>
      </c>
      <c r="CM12" s="141"/>
      <c r="CN12" s="407">
        <f t="shared" si="6"/>
        <v>0</v>
      </c>
      <c r="CO12" s="407">
        <f t="shared" si="6"/>
        <v>0</v>
      </c>
      <c r="CP12" s="407">
        <f t="shared" si="6"/>
        <v>0</v>
      </c>
      <c r="CQ12" s="407">
        <f t="shared" si="6"/>
        <v>0</v>
      </c>
      <c r="CR12" s="141"/>
      <c r="CS12" s="407">
        <f t="shared" si="7"/>
        <v>0</v>
      </c>
      <c r="CT12" s="407">
        <f t="shared" si="7"/>
        <v>0</v>
      </c>
      <c r="CU12" s="407">
        <f t="shared" si="7"/>
        <v>0</v>
      </c>
      <c r="CV12" s="407">
        <f t="shared" si="7"/>
        <v>0</v>
      </c>
      <c r="CW12" s="141"/>
      <c r="CX12" s="407">
        <f t="shared" si="8"/>
        <v>0</v>
      </c>
      <c r="CY12" s="407">
        <f t="shared" si="8"/>
        <v>0</v>
      </c>
      <c r="CZ12" s="407">
        <f t="shared" si="8"/>
        <v>0</v>
      </c>
      <c r="DA12" s="407">
        <f t="shared" si="8"/>
        <v>0</v>
      </c>
      <c r="DB12" s="141"/>
      <c r="DC12" s="124"/>
      <c r="DD12" s="316"/>
      <c r="DE12" s="316"/>
      <c r="DF12" s="124"/>
      <c r="DG12" s="123"/>
      <c r="DH12" s="141"/>
      <c r="DI12" s="141"/>
      <c r="DJ12" s="141"/>
      <c r="DK12" s="141"/>
      <c r="DL12" s="141"/>
      <c r="DM12" s="141"/>
      <c r="DN12" s="141"/>
      <c r="DO12" s="141"/>
      <c r="DP12" s="141"/>
      <c r="DQ12" s="141"/>
      <c r="DR12" s="141"/>
      <c r="DS12" s="141"/>
      <c r="DT12" s="141"/>
      <c r="DU12" s="141"/>
      <c r="DV12" s="141"/>
      <c r="DW12" s="141"/>
      <c r="DX12" s="141"/>
      <c r="DY12" s="141"/>
      <c r="DZ12" s="141"/>
      <c r="EA12" s="141"/>
      <c r="EB12" s="141"/>
      <c r="EC12" s="141"/>
      <c r="ED12" s="141"/>
      <c r="EE12" s="141"/>
      <c r="EF12" s="141"/>
      <c r="EG12" s="141"/>
      <c r="EH12" s="141"/>
      <c r="EI12" s="141"/>
      <c r="EJ12" s="141"/>
      <c r="EK12" s="141"/>
      <c r="EL12" s="141"/>
      <c r="EM12" s="141"/>
      <c r="EN12" s="141"/>
      <c r="EO12" s="141"/>
      <c r="EP12" s="141"/>
      <c r="EQ12" s="141"/>
      <c r="ER12" s="141"/>
      <c r="ES12" s="141"/>
      <c r="ET12" s="141"/>
      <c r="EU12" s="141"/>
      <c r="EV12" s="124"/>
    </row>
    <row r="13" spans="2:152" ht="15.75" thickBot="1" x14ac:dyDescent="0.3">
      <c r="B13" s="159"/>
      <c r="C13" s="417" t="s">
        <v>1872</v>
      </c>
      <c r="D13" s="162"/>
      <c r="E13" s="162"/>
      <c r="F13" s="345"/>
      <c r="G13" s="418"/>
      <c r="H13" s="418"/>
      <c r="I13" s="418"/>
      <c r="J13" s="418"/>
      <c r="K13" s="418"/>
      <c r="L13" s="418"/>
      <c r="M13" s="418"/>
      <c r="N13" s="418"/>
      <c r="O13" s="418"/>
      <c r="P13" s="418"/>
      <c r="Q13" s="418"/>
      <c r="R13" s="418"/>
      <c r="S13" s="418"/>
      <c r="T13" s="418"/>
      <c r="U13" s="418"/>
      <c r="V13" s="418"/>
      <c r="W13" s="418"/>
      <c r="X13" s="418"/>
      <c r="Y13" s="418"/>
      <c r="Z13" s="418"/>
      <c r="AA13" s="418"/>
      <c r="AB13" s="418"/>
      <c r="AC13" s="418"/>
      <c r="AD13" s="418"/>
      <c r="AE13" s="418"/>
      <c r="AF13" s="418"/>
      <c r="AG13" s="418"/>
      <c r="AH13" s="418"/>
      <c r="AI13" s="418"/>
      <c r="AJ13" s="418"/>
      <c r="AK13" s="418"/>
      <c r="AL13" s="418"/>
      <c r="AM13" s="418"/>
      <c r="AN13" s="418"/>
      <c r="AO13" s="418"/>
      <c r="AP13" s="418"/>
      <c r="AQ13" s="418"/>
      <c r="AR13" s="418"/>
      <c r="AS13" s="418"/>
      <c r="AT13" s="419"/>
      <c r="AU13" s="123"/>
      <c r="AV13" s="249"/>
      <c r="AW13" s="249"/>
      <c r="AX13" s="249"/>
      <c r="AY13" s="144"/>
      <c r="AZ13" s="144"/>
      <c r="BA13" s="316"/>
      <c r="BB13" s="159"/>
      <c r="BC13" s="417" t="s">
        <v>1872</v>
      </c>
      <c r="BD13" s="162"/>
      <c r="BE13" s="345"/>
      <c r="BF13" s="420"/>
      <c r="BG13" s="420"/>
      <c r="BH13" s="420"/>
      <c r="BI13" s="420"/>
      <c r="BJ13" s="420"/>
      <c r="BL13" s="124"/>
      <c r="BN13" s="204"/>
      <c r="BO13" s="393"/>
      <c r="BP13" s="393"/>
      <c r="BQ13" s="393"/>
      <c r="BR13" s="393"/>
      <c r="BS13" s="140"/>
      <c r="BT13" s="393"/>
      <c r="BU13" s="393"/>
      <c r="BV13" s="393"/>
      <c r="BW13" s="393"/>
      <c r="BX13" s="140"/>
      <c r="BY13" s="393"/>
      <c r="BZ13" s="393"/>
      <c r="CA13" s="393"/>
      <c r="CB13" s="393"/>
      <c r="CC13" s="140"/>
      <c r="CD13" s="393"/>
      <c r="CE13" s="393"/>
      <c r="CF13" s="393"/>
      <c r="CG13" s="393"/>
      <c r="CH13" s="140"/>
      <c r="CI13" s="393"/>
      <c r="CJ13" s="393"/>
      <c r="CK13" s="393"/>
      <c r="CL13" s="393"/>
      <c r="CM13" s="140"/>
      <c r="CN13" s="393"/>
      <c r="CO13" s="393"/>
      <c r="CP13" s="393"/>
      <c r="CQ13" s="393"/>
      <c r="CR13" s="140"/>
      <c r="CS13" s="393"/>
      <c r="CT13" s="393"/>
      <c r="CU13" s="393"/>
      <c r="CV13" s="393"/>
      <c r="CW13" s="140"/>
      <c r="CX13" s="393"/>
      <c r="CY13" s="393"/>
      <c r="CZ13" s="393"/>
      <c r="DA13" s="393"/>
      <c r="DB13" s="141"/>
      <c r="DC13" s="124"/>
      <c r="DD13" s="316"/>
      <c r="DE13" s="316"/>
      <c r="DF13" s="124"/>
      <c r="DG13" s="123"/>
      <c r="DH13" s="141"/>
      <c r="DI13" s="141"/>
      <c r="DJ13" s="141"/>
      <c r="DK13" s="141"/>
      <c r="DL13" s="141"/>
      <c r="DM13" s="141"/>
      <c r="DN13" s="141"/>
      <c r="DO13" s="141"/>
      <c r="DP13" s="141"/>
      <c r="DQ13" s="141"/>
      <c r="DR13" s="141"/>
      <c r="DS13" s="141"/>
      <c r="DT13" s="141"/>
      <c r="DU13" s="141"/>
      <c r="DV13" s="141"/>
      <c r="DW13" s="141"/>
      <c r="DX13" s="141"/>
      <c r="DY13" s="141"/>
      <c r="DZ13" s="141"/>
      <c r="EA13" s="141"/>
      <c r="EB13" s="141"/>
      <c r="EC13" s="141"/>
      <c r="ED13" s="141"/>
      <c r="EE13" s="141"/>
      <c r="EF13" s="141"/>
      <c r="EG13" s="141"/>
      <c r="EH13" s="141"/>
      <c r="EI13" s="141"/>
      <c r="EJ13" s="141"/>
      <c r="EK13" s="141"/>
      <c r="EL13" s="141"/>
      <c r="EM13" s="141"/>
      <c r="EN13" s="141"/>
      <c r="EO13" s="141"/>
      <c r="EP13" s="141"/>
      <c r="EQ13" s="141"/>
      <c r="ER13" s="141"/>
      <c r="ES13" s="141"/>
      <c r="ET13" s="141"/>
      <c r="EV13" s="124"/>
    </row>
    <row r="14" spans="2:152" x14ac:dyDescent="0.25">
      <c r="B14" s="421">
        <v>5</v>
      </c>
      <c r="C14" s="422" t="s">
        <v>1873</v>
      </c>
      <c r="D14" s="423"/>
      <c r="E14" s="424" t="s">
        <v>341</v>
      </c>
      <c r="F14" s="425">
        <v>3</v>
      </c>
      <c r="G14" s="330">
        <v>2.9860000000000002</v>
      </c>
      <c r="H14" s="331">
        <v>0</v>
      </c>
      <c r="I14" s="331">
        <v>0</v>
      </c>
      <c r="J14" s="332">
        <v>1.762</v>
      </c>
      <c r="K14" s="408">
        <f t="shared" si="0"/>
        <v>4.7480000000000002</v>
      </c>
      <c r="L14" s="409">
        <v>1.2190000000000001</v>
      </c>
      <c r="M14" s="426">
        <v>7.1999999999999995E-2</v>
      </c>
      <c r="N14" s="427">
        <v>0</v>
      </c>
      <c r="O14" s="426">
        <v>2.464</v>
      </c>
      <c r="P14" s="408">
        <f>SUM(L14:O14)</f>
        <v>3.7549999999999999</v>
      </c>
      <c r="Q14" s="330">
        <v>2.6080000000000001</v>
      </c>
      <c r="R14" s="331">
        <v>0</v>
      </c>
      <c r="S14" s="331">
        <v>0</v>
      </c>
      <c r="T14" s="332">
        <v>1.5389999999999999</v>
      </c>
      <c r="U14" s="408">
        <f>SUM(Q14:T14)</f>
        <v>4.1470000000000002</v>
      </c>
      <c r="V14" s="330">
        <v>2.4689999999999999</v>
      </c>
      <c r="W14" s="331">
        <v>0</v>
      </c>
      <c r="X14" s="331">
        <v>0</v>
      </c>
      <c r="Y14" s="332">
        <v>1.46</v>
      </c>
      <c r="Z14" s="408">
        <f>SUM(V14:Y14)</f>
        <v>3.9289999999999998</v>
      </c>
      <c r="AA14" s="330">
        <v>2.4380000000000002</v>
      </c>
      <c r="AB14" s="331">
        <v>0</v>
      </c>
      <c r="AC14" s="331">
        <v>0</v>
      </c>
      <c r="AD14" s="332">
        <v>1.4379999999999999</v>
      </c>
      <c r="AE14" s="408">
        <f>SUM(AA14:AD14)</f>
        <v>3.8760000000000003</v>
      </c>
      <c r="AF14" s="330">
        <v>2.4060000000000001</v>
      </c>
      <c r="AG14" s="331">
        <v>0</v>
      </c>
      <c r="AH14" s="331">
        <v>0</v>
      </c>
      <c r="AI14" s="332">
        <v>1.419</v>
      </c>
      <c r="AJ14" s="408">
        <f>SUM(AF14:AI14)</f>
        <v>3.8250000000000002</v>
      </c>
      <c r="AK14" s="330">
        <v>2.375</v>
      </c>
      <c r="AL14" s="331">
        <v>0</v>
      </c>
      <c r="AM14" s="331">
        <v>0</v>
      </c>
      <c r="AN14" s="332">
        <v>1.4019999999999999</v>
      </c>
      <c r="AO14" s="408">
        <f>SUM(AK14:AN14)</f>
        <v>3.7770000000000001</v>
      </c>
      <c r="AP14" s="330">
        <v>2.3439999999999999</v>
      </c>
      <c r="AQ14" s="331">
        <v>0</v>
      </c>
      <c r="AR14" s="331">
        <v>0</v>
      </c>
      <c r="AS14" s="332">
        <v>1.387</v>
      </c>
      <c r="AT14" s="408">
        <f>SUM(AP14:AS14)</f>
        <v>3.7309999999999999</v>
      </c>
      <c r="AU14" s="123"/>
      <c r="AV14" s="428"/>
      <c r="AW14" s="394"/>
      <c r="AX14" s="249"/>
      <c r="AY14" s="144">
        <f>IF(SUM(BO14:DA14)=0,0,$BO$4)</f>
        <v>0</v>
      </c>
      <c r="AZ14" s="144"/>
      <c r="BA14" s="316"/>
      <c r="BB14" s="421">
        <v>5</v>
      </c>
      <c r="BC14" s="422" t="s">
        <v>1873</v>
      </c>
      <c r="BD14" s="424" t="s">
        <v>341</v>
      </c>
      <c r="BE14" s="425">
        <v>3</v>
      </c>
      <c r="BF14" s="412" t="s">
        <v>1874</v>
      </c>
      <c r="BG14" s="413" t="s">
        <v>1875</v>
      </c>
      <c r="BH14" s="413" t="s">
        <v>1876</v>
      </c>
      <c r="BI14" s="414" t="s">
        <v>1877</v>
      </c>
      <c r="BJ14" s="415" t="s">
        <v>1878</v>
      </c>
      <c r="BL14" s="124"/>
      <c r="BN14" s="204"/>
      <c r="BO14" s="407">
        <f t="shared" ref="BO14:BR17" si="9">IF(ISNUMBER(G14),0,1)</f>
        <v>0</v>
      </c>
      <c r="BP14" s="407">
        <f t="shared" si="9"/>
        <v>0</v>
      </c>
      <c r="BQ14" s="407">
        <f t="shared" si="9"/>
        <v>0</v>
      </c>
      <c r="BR14" s="407">
        <f t="shared" si="9"/>
        <v>0</v>
      </c>
      <c r="BS14" s="141"/>
      <c r="BT14" s="407">
        <f t="shared" ref="BT14:BW17" si="10">IF(ISNUMBER(L14),0,1)</f>
        <v>0</v>
      </c>
      <c r="BU14" s="407">
        <f t="shared" si="10"/>
        <v>0</v>
      </c>
      <c r="BV14" s="407">
        <f t="shared" si="10"/>
        <v>0</v>
      </c>
      <c r="BW14" s="407">
        <f t="shared" si="10"/>
        <v>0</v>
      </c>
      <c r="BX14" s="141"/>
      <c r="BY14" s="407">
        <f t="shared" ref="BY14:CB17" si="11">IF(ISNUMBER(Q14),0,1)</f>
        <v>0</v>
      </c>
      <c r="BZ14" s="407">
        <f t="shared" si="11"/>
        <v>0</v>
      </c>
      <c r="CA14" s="407">
        <f t="shared" si="11"/>
        <v>0</v>
      </c>
      <c r="CB14" s="407">
        <f t="shared" si="11"/>
        <v>0</v>
      </c>
      <c r="CC14" s="141"/>
      <c r="CD14" s="407">
        <f t="shared" ref="CD14:CG17" si="12">IF(ISNUMBER(V14),0,1)</f>
        <v>0</v>
      </c>
      <c r="CE14" s="407">
        <f t="shared" si="12"/>
        <v>0</v>
      </c>
      <c r="CF14" s="407">
        <f t="shared" si="12"/>
        <v>0</v>
      </c>
      <c r="CG14" s="407">
        <f t="shared" si="12"/>
        <v>0</v>
      </c>
      <c r="CH14" s="141"/>
      <c r="CI14" s="407">
        <f t="shared" ref="CI14:CL17" si="13">IF(ISNUMBER(AA14),0,1)</f>
        <v>0</v>
      </c>
      <c r="CJ14" s="407">
        <f t="shared" si="13"/>
        <v>0</v>
      </c>
      <c r="CK14" s="407">
        <f t="shared" si="13"/>
        <v>0</v>
      </c>
      <c r="CL14" s="407">
        <f t="shared" si="13"/>
        <v>0</v>
      </c>
      <c r="CM14" s="141"/>
      <c r="CN14" s="407">
        <f t="shared" ref="CN14:CQ17" si="14">IF(ISNUMBER(AF14),0,1)</f>
        <v>0</v>
      </c>
      <c r="CO14" s="407">
        <f t="shared" si="14"/>
        <v>0</v>
      </c>
      <c r="CP14" s="407">
        <f t="shared" si="14"/>
        <v>0</v>
      </c>
      <c r="CQ14" s="407">
        <f t="shared" si="14"/>
        <v>0</v>
      </c>
      <c r="CR14" s="141"/>
      <c r="CS14" s="407">
        <f t="shared" ref="CS14:CV17" si="15">IF(ISNUMBER(AK14),0,1)</f>
        <v>0</v>
      </c>
      <c r="CT14" s="407">
        <f t="shared" si="15"/>
        <v>0</v>
      </c>
      <c r="CU14" s="407">
        <f t="shared" si="15"/>
        <v>0</v>
      </c>
      <c r="CV14" s="407">
        <f t="shared" si="15"/>
        <v>0</v>
      </c>
      <c r="CW14" s="141"/>
      <c r="CX14" s="407">
        <f t="shared" ref="CX14:DA17" si="16">IF(ISNUMBER(AP14),0,1)</f>
        <v>0</v>
      </c>
      <c r="CY14" s="407">
        <f t="shared" si="16"/>
        <v>0</v>
      </c>
      <c r="CZ14" s="407">
        <f t="shared" si="16"/>
        <v>0</v>
      </c>
      <c r="DA14" s="407">
        <f t="shared" si="16"/>
        <v>0</v>
      </c>
      <c r="DB14" s="141"/>
      <c r="DC14" s="124"/>
      <c r="DD14" s="316"/>
      <c r="DE14" s="316"/>
      <c r="DF14" s="124"/>
      <c r="DG14" s="123"/>
      <c r="DH14" s="141"/>
      <c r="DI14" s="141"/>
      <c r="DJ14" s="141"/>
      <c r="DK14" s="141"/>
      <c r="DL14" s="141"/>
      <c r="DM14" s="141"/>
      <c r="DN14" s="141"/>
      <c r="DO14" s="141"/>
      <c r="DP14" s="141"/>
      <c r="DQ14" s="141"/>
      <c r="DR14" s="141"/>
      <c r="DS14" s="141"/>
      <c r="DT14" s="141"/>
      <c r="DU14" s="141"/>
      <c r="DV14" s="141"/>
      <c r="DW14" s="141"/>
      <c r="DX14" s="141"/>
      <c r="DY14" s="141"/>
      <c r="DZ14" s="141"/>
      <c r="EA14" s="141"/>
      <c r="EB14" s="141"/>
      <c r="EC14" s="141"/>
      <c r="ED14" s="141"/>
      <c r="EE14" s="141"/>
      <c r="EF14" s="141"/>
      <c r="EG14" s="141"/>
      <c r="EH14" s="141"/>
      <c r="EI14" s="141"/>
      <c r="EJ14" s="141"/>
      <c r="EK14" s="141"/>
      <c r="EL14" s="141"/>
      <c r="EM14" s="141"/>
      <c r="EN14" s="141"/>
      <c r="EO14" s="141"/>
      <c r="EP14" s="141"/>
      <c r="EQ14" s="141"/>
      <c r="ER14" s="141"/>
      <c r="ES14" s="141"/>
      <c r="ET14" s="141"/>
      <c r="EU14" s="141"/>
      <c r="EV14" s="124"/>
    </row>
    <row r="15" spans="2:152" x14ac:dyDescent="0.25">
      <c r="B15" s="159">
        <f>+B14+1</f>
        <v>6</v>
      </c>
      <c r="C15" s="324" t="s">
        <v>1879</v>
      </c>
      <c r="D15" s="423"/>
      <c r="E15" s="162" t="s">
        <v>341</v>
      </c>
      <c r="F15" s="163">
        <v>3</v>
      </c>
      <c r="G15" s="330">
        <v>0.32600000000000001</v>
      </c>
      <c r="H15" s="331">
        <v>8.0000000000000002E-3</v>
      </c>
      <c r="I15" s="331">
        <v>0.74199999999999999</v>
      </c>
      <c r="J15" s="332">
        <v>0.25900000000000001</v>
      </c>
      <c r="K15" s="408">
        <f t="shared" si="0"/>
        <v>1.335</v>
      </c>
      <c r="L15" s="409">
        <v>1.7000000000000001E-2</v>
      </c>
      <c r="M15" s="426">
        <v>6.0000000000000001E-3</v>
      </c>
      <c r="N15" s="426">
        <v>0.501</v>
      </c>
      <c r="O15" s="426">
        <v>0.19600000000000001</v>
      </c>
      <c r="P15" s="408">
        <f>SUM(L15:O15)</f>
        <v>0.72</v>
      </c>
      <c r="Q15" s="330">
        <v>0.28499999999999998</v>
      </c>
      <c r="R15" s="331">
        <v>7.0000000000000001E-3</v>
      </c>
      <c r="S15" s="331">
        <v>0.64800000000000002</v>
      </c>
      <c r="T15" s="332">
        <v>0.22600000000000001</v>
      </c>
      <c r="U15" s="408">
        <f>SUM(Q15:T15)</f>
        <v>1.1659999999999999</v>
      </c>
      <c r="V15" s="330">
        <v>0.27</v>
      </c>
      <c r="W15" s="331">
        <v>7.0000000000000001E-3</v>
      </c>
      <c r="X15" s="331">
        <v>0.61499999999999999</v>
      </c>
      <c r="Y15" s="332">
        <v>0.214</v>
      </c>
      <c r="Z15" s="408">
        <f>SUM(V15:Y15)</f>
        <v>1.1060000000000001</v>
      </c>
      <c r="AA15" s="330">
        <v>0.26600000000000001</v>
      </c>
      <c r="AB15" s="331">
        <v>7.0000000000000001E-3</v>
      </c>
      <c r="AC15" s="331">
        <v>0.60499999999999998</v>
      </c>
      <c r="AD15" s="332">
        <v>0.21099999999999999</v>
      </c>
      <c r="AE15" s="408">
        <f>SUM(AA15:AD15)</f>
        <v>1.089</v>
      </c>
      <c r="AF15" s="330">
        <v>0.26300000000000001</v>
      </c>
      <c r="AG15" s="331">
        <v>6.0000000000000001E-3</v>
      </c>
      <c r="AH15" s="331">
        <v>0.59699999999999998</v>
      </c>
      <c r="AI15" s="332">
        <v>0.20799999999999999</v>
      </c>
      <c r="AJ15" s="408">
        <f>SUM(AF15:AI15)</f>
        <v>1.0740000000000001</v>
      </c>
      <c r="AK15" s="330">
        <v>0.26</v>
      </c>
      <c r="AL15" s="331">
        <v>6.0000000000000001E-3</v>
      </c>
      <c r="AM15" s="331">
        <v>0.59</v>
      </c>
      <c r="AN15" s="332">
        <v>0.20599999999999999</v>
      </c>
      <c r="AO15" s="408">
        <f>SUM(AK15:AN15)</f>
        <v>1.0620000000000001</v>
      </c>
      <c r="AP15" s="330">
        <v>0.25600000000000001</v>
      </c>
      <c r="AQ15" s="331">
        <v>6.0000000000000001E-3</v>
      </c>
      <c r="AR15" s="331">
        <v>0.58399999999999996</v>
      </c>
      <c r="AS15" s="332">
        <v>0.20399999999999999</v>
      </c>
      <c r="AT15" s="408">
        <f>SUM(AP15:AS15)</f>
        <v>1.05</v>
      </c>
      <c r="AU15" s="123"/>
      <c r="AV15" s="167"/>
      <c r="AW15" s="233"/>
      <c r="AX15" s="249"/>
      <c r="AY15" s="144">
        <f>IF(SUM(BO15:DA15)=0,0,$BO$4)</f>
        <v>0</v>
      </c>
      <c r="AZ15" s="144"/>
      <c r="BA15" s="316"/>
      <c r="BB15" s="159">
        <f>+BB14+1</f>
        <v>6</v>
      </c>
      <c r="BC15" s="324" t="s">
        <v>1879</v>
      </c>
      <c r="BD15" s="162" t="s">
        <v>341</v>
      </c>
      <c r="BE15" s="163">
        <v>3</v>
      </c>
      <c r="BF15" s="412" t="s">
        <v>1880</v>
      </c>
      <c r="BG15" s="413" t="s">
        <v>1881</v>
      </c>
      <c r="BH15" s="413" t="s">
        <v>1882</v>
      </c>
      <c r="BI15" s="414" t="s">
        <v>1883</v>
      </c>
      <c r="BJ15" s="415" t="s">
        <v>1884</v>
      </c>
      <c r="BL15" s="124"/>
      <c r="BN15" s="204"/>
      <c r="BO15" s="407">
        <f t="shared" si="9"/>
        <v>0</v>
      </c>
      <c r="BP15" s="407">
        <f t="shared" si="9"/>
        <v>0</v>
      </c>
      <c r="BQ15" s="407">
        <f t="shared" si="9"/>
        <v>0</v>
      </c>
      <c r="BR15" s="407">
        <f t="shared" si="9"/>
        <v>0</v>
      </c>
      <c r="BS15" s="141"/>
      <c r="BT15" s="407">
        <f t="shared" si="10"/>
        <v>0</v>
      </c>
      <c r="BU15" s="407">
        <f t="shared" si="10"/>
        <v>0</v>
      </c>
      <c r="BV15" s="407">
        <f t="shared" si="10"/>
        <v>0</v>
      </c>
      <c r="BW15" s="407">
        <f t="shared" si="10"/>
        <v>0</v>
      </c>
      <c r="BX15" s="141"/>
      <c r="BY15" s="407">
        <f t="shared" si="11"/>
        <v>0</v>
      </c>
      <c r="BZ15" s="407">
        <f t="shared" si="11"/>
        <v>0</v>
      </c>
      <c r="CA15" s="407">
        <f t="shared" si="11"/>
        <v>0</v>
      </c>
      <c r="CB15" s="407">
        <f t="shared" si="11"/>
        <v>0</v>
      </c>
      <c r="CC15" s="141"/>
      <c r="CD15" s="407">
        <f t="shared" si="12"/>
        <v>0</v>
      </c>
      <c r="CE15" s="407">
        <f t="shared" si="12"/>
        <v>0</v>
      </c>
      <c r="CF15" s="407">
        <f t="shared" si="12"/>
        <v>0</v>
      </c>
      <c r="CG15" s="407">
        <f t="shared" si="12"/>
        <v>0</v>
      </c>
      <c r="CH15" s="141"/>
      <c r="CI15" s="407">
        <f t="shared" si="13"/>
        <v>0</v>
      </c>
      <c r="CJ15" s="407">
        <f t="shared" si="13"/>
        <v>0</v>
      </c>
      <c r="CK15" s="407">
        <f t="shared" si="13"/>
        <v>0</v>
      </c>
      <c r="CL15" s="407">
        <f t="shared" si="13"/>
        <v>0</v>
      </c>
      <c r="CM15" s="141"/>
      <c r="CN15" s="407">
        <f t="shared" si="14"/>
        <v>0</v>
      </c>
      <c r="CO15" s="407">
        <f t="shared" si="14"/>
        <v>0</v>
      </c>
      <c r="CP15" s="407">
        <f t="shared" si="14"/>
        <v>0</v>
      </c>
      <c r="CQ15" s="407">
        <f t="shared" si="14"/>
        <v>0</v>
      </c>
      <c r="CR15" s="141"/>
      <c r="CS15" s="407">
        <f t="shared" si="15"/>
        <v>0</v>
      </c>
      <c r="CT15" s="407">
        <f t="shared" si="15"/>
        <v>0</v>
      </c>
      <c r="CU15" s="407">
        <f t="shared" si="15"/>
        <v>0</v>
      </c>
      <c r="CV15" s="407">
        <f t="shared" si="15"/>
        <v>0</v>
      </c>
      <c r="CW15" s="141"/>
      <c r="CX15" s="407">
        <f t="shared" si="16"/>
        <v>0</v>
      </c>
      <c r="CY15" s="407">
        <f t="shared" si="16"/>
        <v>0</v>
      </c>
      <c r="CZ15" s="407">
        <f t="shared" si="16"/>
        <v>0</v>
      </c>
      <c r="DA15" s="407">
        <f t="shared" si="16"/>
        <v>0</v>
      </c>
      <c r="DB15" s="141"/>
      <c r="DC15" s="124"/>
      <c r="DD15" s="316"/>
      <c r="DE15" s="316"/>
      <c r="DF15" s="124"/>
      <c r="DG15" s="123"/>
      <c r="DH15" s="141"/>
      <c r="DI15" s="141"/>
      <c r="DJ15" s="141"/>
      <c r="DK15" s="141"/>
      <c r="DL15" s="141"/>
      <c r="DM15" s="141"/>
      <c r="DN15" s="141"/>
      <c r="DO15" s="141"/>
      <c r="DP15" s="141"/>
      <c r="DQ15" s="141"/>
      <c r="DR15" s="141"/>
      <c r="DS15" s="141"/>
      <c r="DT15" s="141"/>
      <c r="DU15" s="141"/>
      <c r="DV15" s="141"/>
      <c r="DW15" s="141"/>
      <c r="DX15" s="141"/>
      <c r="DY15" s="141"/>
      <c r="DZ15" s="141"/>
      <c r="EA15" s="141"/>
      <c r="EB15" s="141"/>
      <c r="EC15" s="141"/>
      <c r="ED15" s="141"/>
      <c r="EE15" s="141"/>
      <c r="EF15" s="141"/>
      <c r="EG15" s="141"/>
      <c r="EH15" s="141"/>
      <c r="EI15" s="141"/>
      <c r="EJ15" s="141"/>
      <c r="EK15" s="141"/>
      <c r="EL15" s="141"/>
      <c r="EM15" s="141"/>
      <c r="EN15" s="141"/>
      <c r="EO15" s="141"/>
      <c r="EP15" s="141"/>
      <c r="EQ15" s="141"/>
      <c r="ER15" s="141"/>
      <c r="ES15" s="141"/>
      <c r="ET15" s="141"/>
      <c r="EU15" s="141"/>
      <c r="EV15" s="124"/>
    </row>
    <row r="16" spans="2:152" x14ac:dyDescent="0.25">
      <c r="B16" s="159">
        <f>+B15+1</f>
        <v>7</v>
      </c>
      <c r="C16" s="324" t="s">
        <v>1885</v>
      </c>
      <c r="D16" s="423"/>
      <c r="E16" s="424" t="s">
        <v>341</v>
      </c>
      <c r="F16" s="163">
        <v>3</v>
      </c>
      <c r="G16" s="330">
        <v>6.4329999999999998</v>
      </c>
      <c r="H16" s="331">
        <v>2.0920000000000001</v>
      </c>
      <c r="I16" s="331">
        <v>34.316000000000003</v>
      </c>
      <c r="J16" s="332">
        <v>60.973999999999997</v>
      </c>
      <c r="K16" s="408">
        <f t="shared" si="0"/>
        <v>103.815</v>
      </c>
      <c r="L16" s="409">
        <v>7.4329999999999998</v>
      </c>
      <c r="M16" s="426">
        <v>2.2269999999999999</v>
      </c>
      <c r="N16" s="426">
        <v>36.843000000000004</v>
      </c>
      <c r="O16" s="426">
        <v>65.655000000000001</v>
      </c>
      <c r="P16" s="408">
        <f>SUM(L16:O16)</f>
        <v>112.158</v>
      </c>
      <c r="Q16" s="330">
        <v>6.2380000000000004</v>
      </c>
      <c r="R16" s="331">
        <v>2.0289999999999999</v>
      </c>
      <c r="S16" s="331">
        <v>33.274999999999999</v>
      </c>
      <c r="T16" s="332">
        <v>59.122999999999998</v>
      </c>
      <c r="U16" s="408">
        <f>SUM(Q16:T16)</f>
        <v>100.66499999999999</v>
      </c>
      <c r="V16" s="330">
        <v>5.0270000000000001</v>
      </c>
      <c r="W16" s="331">
        <v>1.925</v>
      </c>
      <c r="X16" s="331">
        <v>31.561</v>
      </c>
      <c r="Y16" s="332">
        <v>56.933999999999997</v>
      </c>
      <c r="Z16" s="408">
        <f>SUM(V16:Y16)</f>
        <v>95.447000000000003</v>
      </c>
      <c r="AA16" s="330">
        <v>4.9509999999999996</v>
      </c>
      <c r="AB16" s="331">
        <v>1.895</v>
      </c>
      <c r="AC16" s="331">
        <v>31.08</v>
      </c>
      <c r="AD16" s="332">
        <v>56.064999999999998</v>
      </c>
      <c r="AE16" s="408">
        <f>SUM(AA16:AD16)</f>
        <v>93.991</v>
      </c>
      <c r="AF16" s="330">
        <v>4.8879999999999999</v>
      </c>
      <c r="AG16" s="331">
        <v>1.871</v>
      </c>
      <c r="AH16" s="331">
        <v>30.68</v>
      </c>
      <c r="AI16" s="332">
        <v>55.344000000000001</v>
      </c>
      <c r="AJ16" s="408">
        <f>SUM(AF16:AI16)</f>
        <v>92.783000000000001</v>
      </c>
      <c r="AK16" s="330">
        <v>4.8280000000000003</v>
      </c>
      <c r="AL16" s="331">
        <v>1.8480000000000001</v>
      </c>
      <c r="AM16" s="331">
        <v>30.306000000000001</v>
      </c>
      <c r="AN16" s="332">
        <v>54.529000000000003</v>
      </c>
      <c r="AO16" s="408">
        <f>SUM(AK16:AN16)</f>
        <v>91.510999999999996</v>
      </c>
      <c r="AP16" s="330">
        <v>4.7770000000000001</v>
      </c>
      <c r="AQ16" s="331">
        <v>1.8280000000000001</v>
      </c>
      <c r="AR16" s="331">
        <v>29.981000000000002</v>
      </c>
      <c r="AS16" s="332">
        <v>53.942999999999998</v>
      </c>
      <c r="AT16" s="408">
        <f>SUM(AP16:AS16)</f>
        <v>90.528999999999996</v>
      </c>
      <c r="AU16" s="123"/>
      <c r="AV16" s="167"/>
      <c r="AW16" s="233"/>
      <c r="AX16" s="249"/>
      <c r="AY16" s="144">
        <f>IF(SUM(BO16:DA16)=0,0,$BO$4)</f>
        <v>0</v>
      </c>
      <c r="AZ16" s="144"/>
      <c r="BA16" s="316"/>
      <c r="BB16" s="159">
        <f>+BB15+1</f>
        <v>7</v>
      </c>
      <c r="BC16" s="324" t="s">
        <v>1885</v>
      </c>
      <c r="BD16" s="424" t="s">
        <v>341</v>
      </c>
      <c r="BE16" s="163">
        <v>3</v>
      </c>
      <c r="BF16" s="412" t="s">
        <v>1886</v>
      </c>
      <c r="BG16" s="413" t="s">
        <v>1887</v>
      </c>
      <c r="BH16" s="413" t="s">
        <v>1888</v>
      </c>
      <c r="BI16" s="414" t="s">
        <v>1889</v>
      </c>
      <c r="BJ16" s="415" t="s">
        <v>1890</v>
      </c>
      <c r="BL16" s="124"/>
      <c r="BN16" s="204"/>
      <c r="BO16" s="407">
        <f t="shared" si="9"/>
        <v>0</v>
      </c>
      <c r="BP16" s="407">
        <f t="shared" si="9"/>
        <v>0</v>
      </c>
      <c r="BQ16" s="407">
        <f t="shared" si="9"/>
        <v>0</v>
      </c>
      <c r="BR16" s="407">
        <f t="shared" si="9"/>
        <v>0</v>
      </c>
      <c r="BS16" s="141"/>
      <c r="BT16" s="407">
        <f t="shared" si="10"/>
        <v>0</v>
      </c>
      <c r="BU16" s="407">
        <f t="shared" si="10"/>
        <v>0</v>
      </c>
      <c r="BV16" s="407">
        <f t="shared" si="10"/>
        <v>0</v>
      </c>
      <c r="BW16" s="407">
        <f t="shared" si="10"/>
        <v>0</v>
      </c>
      <c r="BX16" s="141"/>
      <c r="BY16" s="407">
        <f t="shared" si="11"/>
        <v>0</v>
      </c>
      <c r="BZ16" s="407">
        <f t="shared" si="11"/>
        <v>0</v>
      </c>
      <c r="CA16" s="407">
        <f t="shared" si="11"/>
        <v>0</v>
      </c>
      <c r="CB16" s="407">
        <f t="shared" si="11"/>
        <v>0</v>
      </c>
      <c r="CC16" s="141"/>
      <c r="CD16" s="407">
        <f t="shared" si="12"/>
        <v>0</v>
      </c>
      <c r="CE16" s="407">
        <f t="shared" si="12"/>
        <v>0</v>
      </c>
      <c r="CF16" s="407">
        <f t="shared" si="12"/>
        <v>0</v>
      </c>
      <c r="CG16" s="407">
        <f t="shared" si="12"/>
        <v>0</v>
      </c>
      <c r="CH16" s="141"/>
      <c r="CI16" s="407">
        <f t="shared" si="13"/>
        <v>0</v>
      </c>
      <c r="CJ16" s="407">
        <f t="shared" si="13"/>
        <v>0</v>
      </c>
      <c r="CK16" s="407">
        <f t="shared" si="13"/>
        <v>0</v>
      </c>
      <c r="CL16" s="407">
        <f t="shared" si="13"/>
        <v>0</v>
      </c>
      <c r="CM16" s="141"/>
      <c r="CN16" s="407">
        <f t="shared" si="14"/>
        <v>0</v>
      </c>
      <c r="CO16" s="407">
        <f t="shared" si="14"/>
        <v>0</v>
      </c>
      <c r="CP16" s="407">
        <f t="shared" si="14"/>
        <v>0</v>
      </c>
      <c r="CQ16" s="407">
        <f t="shared" si="14"/>
        <v>0</v>
      </c>
      <c r="CR16" s="141"/>
      <c r="CS16" s="407">
        <f t="shared" si="15"/>
        <v>0</v>
      </c>
      <c r="CT16" s="407">
        <f t="shared" si="15"/>
        <v>0</v>
      </c>
      <c r="CU16" s="407">
        <f t="shared" si="15"/>
        <v>0</v>
      </c>
      <c r="CV16" s="407">
        <f t="shared" si="15"/>
        <v>0</v>
      </c>
      <c r="CW16" s="141"/>
      <c r="CX16" s="407">
        <f t="shared" si="16"/>
        <v>0</v>
      </c>
      <c r="CY16" s="407">
        <f t="shared" si="16"/>
        <v>0</v>
      </c>
      <c r="CZ16" s="407">
        <f t="shared" si="16"/>
        <v>0</v>
      </c>
      <c r="DA16" s="407">
        <f t="shared" si="16"/>
        <v>0</v>
      </c>
      <c r="DB16" s="141"/>
      <c r="DC16" s="124"/>
      <c r="DD16" s="316"/>
      <c r="DE16" s="316"/>
      <c r="DF16" s="124"/>
      <c r="DG16" s="123"/>
      <c r="DH16" s="141"/>
      <c r="DI16" s="141"/>
      <c r="DJ16" s="141"/>
      <c r="DK16" s="141"/>
      <c r="DL16" s="141"/>
      <c r="DM16" s="141"/>
      <c r="DN16" s="141"/>
      <c r="DO16" s="141"/>
      <c r="DP16" s="141"/>
      <c r="DQ16" s="141"/>
      <c r="DR16" s="141"/>
      <c r="DS16" s="141"/>
      <c r="DT16" s="141"/>
      <c r="DU16" s="141"/>
      <c r="DV16" s="141"/>
      <c r="DW16" s="141"/>
      <c r="DX16" s="141"/>
      <c r="DY16" s="141"/>
      <c r="DZ16" s="141"/>
      <c r="EA16" s="141"/>
      <c r="EB16" s="141"/>
      <c r="EC16" s="141"/>
      <c r="ED16" s="141"/>
      <c r="EE16" s="141"/>
      <c r="EF16" s="141"/>
      <c r="EG16" s="141"/>
      <c r="EH16" s="141"/>
      <c r="EI16" s="141"/>
      <c r="EJ16" s="141"/>
      <c r="EK16" s="141"/>
      <c r="EL16" s="141"/>
      <c r="EM16" s="141"/>
      <c r="EN16" s="141"/>
      <c r="EO16" s="141"/>
      <c r="EP16" s="141"/>
      <c r="EQ16" s="141"/>
      <c r="ER16" s="141"/>
      <c r="ES16" s="141"/>
      <c r="ET16" s="141"/>
      <c r="EU16" s="141"/>
      <c r="EV16" s="124"/>
    </row>
    <row r="17" spans="2:152" x14ac:dyDescent="0.25">
      <c r="B17" s="159">
        <f>+B16+1</f>
        <v>8</v>
      </c>
      <c r="C17" s="324" t="s">
        <v>1891</v>
      </c>
      <c r="D17" s="162"/>
      <c r="E17" s="162" t="s">
        <v>341</v>
      </c>
      <c r="F17" s="163">
        <v>3</v>
      </c>
      <c r="G17" s="330">
        <v>5.0030000000000001</v>
      </c>
      <c r="H17" s="331">
        <v>3.4790000000000001</v>
      </c>
      <c r="I17" s="331">
        <v>4.6989999999999998</v>
      </c>
      <c r="J17" s="332">
        <v>23.347999999999999</v>
      </c>
      <c r="K17" s="408">
        <f t="shared" si="0"/>
        <v>36.528999999999996</v>
      </c>
      <c r="L17" s="409">
        <v>5.2050000000000001</v>
      </c>
      <c r="M17" s="426">
        <v>3.6179999999999999</v>
      </c>
      <c r="N17" s="426">
        <v>4.8879999999999999</v>
      </c>
      <c r="O17" s="426">
        <v>24.282</v>
      </c>
      <c r="P17" s="408">
        <f>SUM(L17:O17)</f>
        <v>37.993000000000002</v>
      </c>
      <c r="Q17" s="330">
        <v>5.8490000000000002</v>
      </c>
      <c r="R17" s="331">
        <v>4.0670000000000002</v>
      </c>
      <c r="S17" s="331">
        <v>5.4930000000000003</v>
      </c>
      <c r="T17" s="332">
        <v>27.295999999999999</v>
      </c>
      <c r="U17" s="408">
        <f>SUM(Q17:T17)</f>
        <v>42.704999999999998</v>
      </c>
      <c r="V17" s="330">
        <v>5.6189999999999998</v>
      </c>
      <c r="W17" s="331">
        <v>3.907</v>
      </c>
      <c r="X17" s="331">
        <v>5.2770000000000001</v>
      </c>
      <c r="Y17" s="332">
        <v>26.222000000000001</v>
      </c>
      <c r="Z17" s="408">
        <f>SUM(V17:Y17)</f>
        <v>41.025000000000006</v>
      </c>
      <c r="AA17" s="330">
        <v>5.6189999999999998</v>
      </c>
      <c r="AB17" s="331">
        <v>3.907</v>
      </c>
      <c r="AC17" s="331">
        <v>5.2770000000000001</v>
      </c>
      <c r="AD17" s="332">
        <v>26.222000000000001</v>
      </c>
      <c r="AE17" s="408">
        <f>SUM(AA17:AD17)</f>
        <v>41.025000000000006</v>
      </c>
      <c r="AF17" s="330">
        <v>5.6189999999999998</v>
      </c>
      <c r="AG17" s="331">
        <v>3.907</v>
      </c>
      <c r="AH17" s="331">
        <v>5.2770000000000001</v>
      </c>
      <c r="AI17" s="332">
        <v>26.222000000000001</v>
      </c>
      <c r="AJ17" s="408">
        <f>SUM(AF17:AI17)</f>
        <v>41.025000000000006</v>
      </c>
      <c r="AK17" s="330">
        <v>5.6189999999999998</v>
      </c>
      <c r="AL17" s="331">
        <v>3.907</v>
      </c>
      <c r="AM17" s="331">
        <v>5.2770000000000001</v>
      </c>
      <c r="AN17" s="332">
        <v>26.222000000000001</v>
      </c>
      <c r="AO17" s="408">
        <f>SUM(AK17:AN17)</f>
        <v>41.025000000000006</v>
      </c>
      <c r="AP17" s="330">
        <v>5.6189999999999998</v>
      </c>
      <c r="AQ17" s="331">
        <v>3.907</v>
      </c>
      <c r="AR17" s="331">
        <v>5.2770000000000001</v>
      </c>
      <c r="AS17" s="332">
        <v>26.222000000000001</v>
      </c>
      <c r="AT17" s="408">
        <f>SUM(AP17:AS17)</f>
        <v>41.025000000000006</v>
      </c>
      <c r="AU17" s="123"/>
      <c r="AV17" s="429"/>
      <c r="AW17" s="430"/>
      <c r="AX17" s="250"/>
      <c r="AY17" s="144">
        <f>IF(SUM(BO17:DA17)=0,0,$BO$4)</f>
        <v>0</v>
      </c>
      <c r="AZ17" s="144"/>
      <c r="BA17" s="316"/>
      <c r="BB17" s="159">
        <f>+BB16+1</f>
        <v>8</v>
      </c>
      <c r="BC17" s="324" t="s">
        <v>1891</v>
      </c>
      <c r="BD17" s="162" t="s">
        <v>341</v>
      </c>
      <c r="BE17" s="163">
        <v>3</v>
      </c>
      <c r="BF17" s="412" t="s">
        <v>1892</v>
      </c>
      <c r="BG17" s="413" t="s">
        <v>1893</v>
      </c>
      <c r="BH17" s="413" t="s">
        <v>1894</v>
      </c>
      <c r="BI17" s="414" t="s">
        <v>1895</v>
      </c>
      <c r="BJ17" s="415" t="s">
        <v>1896</v>
      </c>
      <c r="BL17" s="124"/>
      <c r="BN17" s="204"/>
      <c r="BO17" s="407">
        <f t="shared" si="9"/>
        <v>0</v>
      </c>
      <c r="BP17" s="407">
        <f t="shared" si="9"/>
        <v>0</v>
      </c>
      <c r="BQ17" s="407">
        <f t="shared" si="9"/>
        <v>0</v>
      </c>
      <c r="BR17" s="407">
        <f t="shared" si="9"/>
        <v>0</v>
      </c>
      <c r="BS17" s="141"/>
      <c r="BT17" s="407">
        <f t="shared" si="10"/>
        <v>0</v>
      </c>
      <c r="BU17" s="407">
        <f t="shared" si="10"/>
        <v>0</v>
      </c>
      <c r="BV17" s="407">
        <f t="shared" si="10"/>
        <v>0</v>
      </c>
      <c r="BW17" s="407">
        <f t="shared" si="10"/>
        <v>0</v>
      </c>
      <c r="BX17" s="141"/>
      <c r="BY17" s="407">
        <f t="shared" si="11"/>
        <v>0</v>
      </c>
      <c r="BZ17" s="407">
        <f t="shared" si="11"/>
        <v>0</v>
      </c>
      <c r="CA17" s="407">
        <f t="shared" si="11"/>
        <v>0</v>
      </c>
      <c r="CB17" s="407">
        <f t="shared" si="11"/>
        <v>0</v>
      </c>
      <c r="CC17" s="141"/>
      <c r="CD17" s="407">
        <f t="shared" si="12"/>
        <v>0</v>
      </c>
      <c r="CE17" s="407">
        <f t="shared" si="12"/>
        <v>0</v>
      </c>
      <c r="CF17" s="407">
        <f t="shared" si="12"/>
        <v>0</v>
      </c>
      <c r="CG17" s="407">
        <f t="shared" si="12"/>
        <v>0</v>
      </c>
      <c r="CH17" s="141"/>
      <c r="CI17" s="407">
        <f t="shared" si="13"/>
        <v>0</v>
      </c>
      <c r="CJ17" s="407">
        <f t="shared" si="13"/>
        <v>0</v>
      </c>
      <c r="CK17" s="407">
        <f t="shared" si="13"/>
        <v>0</v>
      </c>
      <c r="CL17" s="407">
        <f t="shared" si="13"/>
        <v>0</v>
      </c>
      <c r="CM17" s="141"/>
      <c r="CN17" s="407">
        <f t="shared" si="14"/>
        <v>0</v>
      </c>
      <c r="CO17" s="407">
        <f t="shared" si="14"/>
        <v>0</v>
      </c>
      <c r="CP17" s="407">
        <f t="shared" si="14"/>
        <v>0</v>
      </c>
      <c r="CQ17" s="407">
        <f t="shared" si="14"/>
        <v>0</v>
      </c>
      <c r="CR17" s="141"/>
      <c r="CS17" s="407">
        <f t="shared" si="15"/>
        <v>0</v>
      </c>
      <c r="CT17" s="407">
        <f t="shared" si="15"/>
        <v>0</v>
      </c>
      <c r="CU17" s="407">
        <f t="shared" si="15"/>
        <v>0</v>
      </c>
      <c r="CV17" s="407">
        <f t="shared" si="15"/>
        <v>0</v>
      </c>
      <c r="CW17" s="141"/>
      <c r="CX17" s="407">
        <f t="shared" si="16"/>
        <v>0</v>
      </c>
      <c r="CY17" s="407">
        <f t="shared" si="16"/>
        <v>0</v>
      </c>
      <c r="CZ17" s="407">
        <f t="shared" si="16"/>
        <v>0</v>
      </c>
      <c r="DA17" s="407">
        <f t="shared" si="16"/>
        <v>0</v>
      </c>
      <c r="DB17" s="141"/>
      <c r="DC17" s="124"/>
      <c r="DD17" s="316"/>
      <c r="DE17" s="316"/>
      <c r="DF17" s="124"/>
      <c r="DG17" s="123"/>
      <c r="DH17" s="141"/>
      <c r="DI17" s="141"/>
      <c r="DJ17" s="141"/>
      <c r="DK17" s="141"/>
      <c r="DL17" s="141"/>
      <c r="DM17" s="141"/>
      <c r="DN17" s="141"/>
      <c r="DO17" s="141"/>
      <c r="DP17" s="141"/>
      <c r="DQ17" s="141"/>
      <c r="DR17" s="141"/>
      <c r="DS17" s="141"/>
      <c r="DT17" s="141"/>
      <c r="DU17" s="141"/>
      <c r="DV17" s="141"/>
      <c r="DW17" s="141"/>
      <c r="DX17" s="141"/>
      <c r="DY17" s="141"/>
      <c r="DZ17" s="141"/>
      <c r="EA17" s="141"/>
      <c r="EB17" s="141"/>
      <c r="EC17" s="141"/>
      <c r="ED17" s="141"/>
      <c r="EE17" s="141"/>
      <c r="EF17" s="141"/>
      <c r="EG17" s="141"/>
      <c r="EH17" s="141"/>
      <c r="EI17" s="141"/>
      <c r="EJ17" s="141"/>
      <c r="EK17" s="141"/>
      <c r="EL17" s="141"/>
      <c r="EM17" s="141"/>
      <c r="EN17" s="141"/>
      <c r="EO17" s="141"/>
      <c r="EP17" s="141"/>
      <c r="EQ17" s="141"/>
      <c r="ER17" s="141"/>
      <c r="ES17" s="141"/>
      <c r="ET17" s="141"/>
      <c r="EU17" s="141"/>
      <c r="EV17" s="124"/>
    </row>
    <row r="18" spans="2:152" ht="15.75" thickBot="1" x14ac:dyDescent="0.3">
      <c r="B18" s="174">
        <f>+B17+1</f>
        <v>9</v>
      </c>
      <c r="C18" s="334" t="s">
        <v>1897</v>
      </c>
      <c r="D18" s="177"/>
      <c r="E18" s="177" t="s">
        <v>341</v>
      </c>
      <c r="F18" s="178">
        <v>3</v>
      </c>
      <c r="G18" s="336">
        <f>SUM(G9:G12,G14:G17)</f>
        <v>49.848999999999997</v>
      </c>
      <c r="H18" s="431">
        <f>SUM(H9:H12,H14:H17)</f>
        <v>7.9880000000000004</v>
      </c>
      <c r="I18" s="337">
        <f>SUM(I9:I12,I14:I17)</f>
        <v>41.944000000000003</v>
      </c>
      <c r="J18" s="432">
        <f>SUM(J9:J12,J14:J17)</f>
        <v>99.426000000000002</v>
      </c>
      <c r="K18" s="339">
        <f t="shared" si="0"/>
        <v>199.20699999999999</v>
      </c>
      <c r="L18" s="336">
        <f>SUM(L9:L12,L14:L17)</f>
        <v>49.460999999999999</v>
      </c>
      <c r="M18" s="431">
        <f>SUM(M9:M12,M14:M17)</f>
        <v>8.4770000000000003</v>
      </c>
      <c r="N18" s="337">
        <f>SUM(N9:N12,N14:N17)</f>
        <v>44.752000000000002</v>
      </c>
      <c r="O18" s="432">
        <f>SUM(O9:O12,O14:O17)</f>
        <v>108.616</v>
      </c>
      <c r="P18" s="339">
        <f>SUM(L18:O18)</f>
        <v>211.30599999999998</v>
      </c>
      <c r="Q18" s="336">
        <f>SUM(Q9:Q12,Q14:Q17)</f>
        <v>50.580999999999989</v>
      </c>
      <c r="R18" s="431">
        <f>SUM(R9:R12,R14:R17)</f>
        <v>8.6870000000000012</v>
      </c>
      <c r="S18" s="337">
        <f>SUM(S9:S12,S14:S17)</f>
        <v>41.744999999999997</v>
      </c>
      <c r="T18" s="432">
        <f>SUM(T9:T12,T14:T17)</f>
        <v>102.21899999999999</v>
      </c>
      <c r="U18" s="339">
        <f>SUM(Q18:T18)</f>
        <v>203.23199999999997</v>
      </c>
      <c r="V18" s="336">
        <f>SUM(V9:V12,V14:V17)</f>
        <v>47.495000000000012</v>
      </c>
      <c r="W18" s="431">
        <f>SUM(W9:W12,W14:W17)</f>
        <v>8.2899999999999991</v>
      </c>
      <c r="X18" s="337">
        <f>SUM(X9:X12,X14:X17)</f>
        <v>39.664000000000001</v>
      </c>
      <c r="Y18" s="432">
        <f>SUM(Y9:Y12,Y14:Y17)</f>
        <v>98.141999999999996</v>
      </c>
      <c r="Z18" s="339">
        <f>SUM(V18:Y18)</f>
        <v>193.59100000000001</v>
      </c>
      <c r="AA18" s="336">
        <f>SUM(AA9:AA12,AA14:AA17)</f>
        <v>47.292999999999999</v>
      </c>
      <c r="AB18" s="431">
        <f>SUM(AB9:AB12,AB14:AB17)</f>
        <v>8.2230000000000008</v>
      </c>
      <c r="AC18" s="337">
        <f>SUM(AC9:AC12,AC14:AC17)</f>
        <v>39.143999999999998</v>
      </c>
      <c r="AD18" s="432">
        <f>SUM(AD9:AD12,AD14:AD17)</f>
        <v>97.044000000000011</v>
      </c>
      <c r="AE18" s="339">
        <f>SUM(AA18:AD18)</f>
        <v>191.70400000000001</v>
      </c>
      <c r="AF18" s="336">
        <f>SUM(AF9:AF12,AF14:AF17)</f>
        <v>47.103999999999992</v>
      </c>
      <c r="AG18" s="431">
        <f>SUM(AG9:AG12,AG14:AG17)</f>
        <v>8.1669999999999998</v>
      </c>
      <c r="AH18" s="337">
        <f>SUM(AH9:AH12,AH14:AH17)</f>
        <v>38.710999999999999</v>
      </c>
      <c r="AI18" s="432">
        <f>SUM(AI9:AI12,AI14:AI17)</f>
        <v>96.13300000000001</v>
      </c>
      <c r="AJ18" s="339">
        <f>SUM(AF18:AI18)</f>
        <v>190.11500000000001</v>
      </c>
      <c r="AK18" s="336">
        <f>SUM(AK9:AK12,AK14:AK17)</f>
        <v>46.92</v>
      </c>
      <c r="AL18" s="431">
        <f>SUM(AL9:AL12,AL14:AL17)</f>
        <v>8.1150000000000002</v>
      </c>
      <c r="AM18" s="337">
        <f>SUM(AM9:AM12,AM14:AM17)</f>
        <v>38.307000000000002</v>
      </c>
      <c r="AN18" s="432">
        <f>SUM(AN9:AN12,AN14:AN17)</f>
        <v>95.140999999999991</v>
      </c>
      <c r="AO18" s="339">
        <f>SUM(AK18:AN18)</f>
        <v>188.483</v>
      </c>
      <c r="AP18" s="336">
        <f>SUM(AP9:AP12,AP14:AP17)</f>
        <v>46.746000000000002</v>
      </c>
      <c r="AQ18" s="431">
        <f>SUM(AQ9:AQ12,AQ14:AQ17)</f>
        <v>8.0689999999999991</v>
      </c>
      <c r="AR18" s="337">
        <f>SUM(AR9:AR12,AR14:AR17)</f>
        <v>37.956000000000003</v>
      </c>
      <c r="AS18" s="432">
        <f>SUM(AS9:AS12,AS14:AS17)</f>
        <v>94.40100000000001</v>
      </c>
      <c r="AT18" s="339">
        <f>SUM(AP18:AS18)</f>
        <v>187.17200000000003</v>
      </c>
      <c r="AU18" s="123"/>
      <c r="AV18" s="182" t="s">
        <v>1898</v>
      </c>
      <c r="AW18" s="222"/>
      <c r="AX18" s="250"/>
      <c r="AY18" s="144"/>
      <c r="AZ18" s="144"/>
      <c r="BA18" s="316"/>
      <c r="BB18" s="174">
        <f>+BB17+1</f>
        <v>9</v>
      </c>
      <c r="BC18" s="334" t="s">
        <v>1897</v>
      </c>
      <c r="BD18" s="177" t="s">
        <v>341</v>
      </c>
      <c r="BE18" s="178">
        <v>3</v>
      </c>
      <c r="BF18" s="433" t="s">
        <v>1899</v>
      </c>
      <c r="BG18" s="434" t="s">
        <v>1900</v>
      </c>
      <c r="BH18" s="435" t="s">
        <v>1901</v>
      </c>
      <c r="BI18" s="436" t="s">
        <v>1902</v>
      </c>
      <c r="BJ18" s="437" t="s">
        <v>1903</v>
      </c>
      <c r="BL18" s="124"/>
      <c r="BN18" s="204"/>
      <c r="BO18" s="393"/>
      <c r="BP18" s="393"/>
      <c r="BQ18" s="393"/>
      <c r="BR18" s="393"/>
      <c r="BS18" s="140"/>
      <c r="BT18" s="393"/>
      <c r="BU18" s="393"/>
      <c r="BV18" s="393"/>
      <c r="BW18" s="393"/>
      <c r="BX18" s="140"/>
      <c r="BY18" s="393"/>
      <c r="BZ18" s="393"/>
      <c r="CA18" s="393"/>
      <c r="CB18" s="393"/>
      <c r="CC18" s="140"/>
      <c r="CD18" s="393"/>
      <c r="CE18" s="393"/>
      <c r="CF18" s="393"/>
      <c r="CG18" s="393"/>
      <c r="CH18" s="140"/>
      <c r="CI18" s="393"/>
      <c r="CJ18" s="393"/>
      <c r="CK18" s="393"/>
      <c r="CL18" s="393"/>
      <c r="CM18" s="140"/>
      <c r="CN18" s="393"/>
      <c r="CO18" s="393"/>
      <c r="CP18" s="393"/>
      <c r="CQ18" s="393"/>
      <c r="CR18" s="140"/>
      <c r="CS18" s="393"/>
      <c r="CT18" s="393"/>
      <c r="CU18" s="393"/>
      <c r="CV18" s="393"/>
      <c r="CW18" s="140"/>
      <c r="CX18" s="393"/>
      <c r="CY18" s="393"/>
      <c r="CZ18" s="393"/>
      <c r="DA18" s="393"/>
      <c r="DB18" s="141"/>
      <c r="DC18" s="124"/>
      <c r="DD18" s="316"/>
      <c r="DE18" s="316"/>
      <c r="DF18" s="124"/>
      <c r="DG18" s="123"/>
      <c r="DH18" s="141"/>
      <c r="DI18" s="141"/>
      <c r="DJ18" s="141"/>
      <c r="DK18" s="141"/>
      <c r="DL18" s="141"/>
      <c r="DM18" s="141"/>
      <c r="DN18" s="141"/>
      <c r="DO18" s="141"/>
      <c r="DP18" s="141"/>
      <c r="DQ18" s="141"/>
      <c r="DR18" s="141"/>
      <c r="DS18" s="141"/>
      <c r="DT18" s="141"/>
      <c r="DU18" s="141"/>
      <c r="DV18" s="141"/>
      <c r="DW18" s="141"/>
      <c r="DX18" s="141"/>
      <c r="DY18" s="141"/>
      <c r="DZ18" s="141"/>
      <c r="EA18" s="141"/>
      <c r="EB18" s="141"/>
      <c r="EC18" s="141"/>
      <c r="ED18" s="141"/>
      <c r="EE18" s="141"/>
      <c r="EF18" s="141"/>
      <c r="EG18" s="141"/>
      <c r="EH18" s="141"/>
      <c r="EI18" s="141"/>
      <c r="EJ18" s="141"/>
      <c r="EK18" s="141"/>
      <c r="EL18" s="141"/>
      <c r="EM18" s="141"/>
      <c r="EN18" s="141"/>
      <c r="EO18" s="141"/>
      <c r="EP18" s="141"/>
      <c r="EQ18" s="141"/>
      <c r="ER18" s="141"/>
      <c r="ES18" s="141"/>
      <c r="ET18" s="141"/>
      <c r="EV18" s="124"/>
    </row>
    <row r="19" spans="2:152" ht="15.75" thickBot="1" x14ac:dyDescent="0.3">
      <c r="B19" s="293"/>
      <c r="C19" s="293"/>
      <c r="D19" s="438"/>
      <c r="E19" s="439"/>
      <c r="F19" s="439"/>
      <c r="G19" s="440"/>
      <c r="H19" s="440"/>
      <c r="I19" s="440"/>
      <c r="J19" s="440"/>
      <c r="K19" s="440"/>
      <c r="L19" s="440"/>
      <c r="M19" s="440"/>
      <c r="N19" s="440"/>
      <c r="O19" s="440"/>
      <c r="P19" s="440"/>
      <c r="Q19" s="440"/>
      <c r="R19" s="440"/>
      <c r="S19" s="440"/>
      <c r="T19" s="440"/>
      <c r="U19" s="440"/>
      <c r="V19" s="440"/>
      <c r="W19" s="440"/>
      <c r="X19" s="440"/>
      <c r="Y19" s="440"/>
      <c r="Z19" s="440"/>
      <c r="AA19" s="440"/>
      <c r="AB19" s="440"/>
      <c r="AC19" s="440"/>
      <c r="AD19" s="440"/>
      <c r="AE19" s="440"/>
      <c r="AF19" s="440"/>
      <c r="AG19" s="440"/>
      <c r="AH19" s="440"/>
      <c r="AI19" s="440"/>
      <c r="AJ19" s="440"/>
      <c r="AK19" s="440"/>
      <c r="AL19" s="440"/>
      <c r="AM19" s="440"/>
      <c r="AN19" s="440"/>
      <c r="AO19" s="440"/>
      <c r="AP19" s="440"/>
      <c r="AQ19" s="440"/>
      <c r="AR19" s="440"/>
      <c r="AS19" s="440"/>
      <c r="AT19" s="440"/>
      <c r="AU19" s="123"/>
      <c r="AV19" s="184"/>
      <c r="AW19" s="184"/>
      <c r="AX19" s="184"/>
      <c r="AY19" s="144"/>
      <c r="AZ19" s="144"/>
      <c r="BA19" s="316"/>
      <c r="BB19" s="293"/>
      <c r="BC19" s="293"/>
      <c r="BD19" s="439"/>
      <c r="BE19" s="439"/>
      <c r="BF19" s="441"/>
      <c r="BG19" s="441"/>
      <c r="BH19" s="441"/>
      <c r="BI19" s="441"/>
      <c r="BJ19" s="441"/>
      <c r="BL19" s="124"/>
      <c r="BN19" s="204"/>
      <c r="BO19" s="393"/>
      <c r="BP19" s="393"/>
      <c r="BQ19" s="393"/>
      <c r="BR19" s="393"/>
      <c r="BS19" s="140"/>
      <c r="BT19" s="393"/>
      <c r="BU19" s="393"/>
      <c r="BV19" s="393"/>
      <c r="BW19" s="393"/>
      <c r="BX19" s="140"/>
      <c r="BY19" s="393"/>
      <c r="BZ19" s="393"/>
      <c r="CA19" s="393"/>
      <c r="CB19" s="393"/>
      <c r="CC19" s="140"/>
      <c r="CD19" s="393"/>
      <c r="CE19" s="393"/>
      <c r="CF19" s="393"/>
      <c r="CG19" s="393"/>
      <c r="CH19" s="140"/>
      <c r="CI19" s="393"/>
      <c r="CJ19" s="393"/>
      <c r="CK19" s="393"/>
      <c r="CL19" s="393"/>
      <c r="CM19" s="140"/>
      <c r="CN19" s="393"/>
      <c r="CO19" s="393"/>
      <c r="CP19" s="393"/>
      <c r="CQ19" s="393"/>
      <c r="CR19" s="140"/>
      <c r="CS19" s="393"/>
      <c r="CT19" s="393"/>
      <c r="CU19" s="393"/>
      <c r="CV19" s="393"/>
      <c r="CW19" s="140"/>
      <c r="CX19" s="393"/>
      <c r="CY19" s="393"/>
      <c r="CZ19" s="393"/>
      <c r="DA19" s="393"/>
      <c r="DB19" s="141"/>
      <c r="DC19" s="124"/>
      <c r="DD19" s="316"/>
      <c r="DE19" s="316"/>
      <c r="DF19" s="124"/>
      <c r="DG19" s="123"/>
      <c r="DH19" s="141"/>
      <c r="DI19" s="141"/>
      <c r="DJ19" s="141"/>
      <c r="DK19" s="141"/>
      <c r="DL19" s="141"/>
      <c r="DM19" s="141"/>
      <c r="DN19" s="141"/>
      <c r="DO19" s="141"/>
      <c r="DP19" s="141"/>
      <c r="DQ19" s="141"/>
      <c r="DR19" s="141"/>
      <c r="DS19" s="141"/>
      <c r="DT19" s="141"/>
      <c r="DU19" s="141"/>
      <c r="DV19" s="141"/>
      <c r="DW19" s="141"/>
      <c r="DX19" s="141"/>
      <c r="DY19" s="141"/>
      <c r="DZ19" s="141"/>
      <c r="EA19" s="141"/>
      <c r="EB19" s="141"/>
      <c r="EC19" s="141"/>
      <c r="ED19" s="141"/>
      <c r="EE19" s="141"/>
      <c r="EF19" s="141"/>
      <c r="EG19" s="141"/>
      <c r="EH19" s="141"/>
      <c r="EI19" s="141"/>
      <c r="EJ19" s="141"/>
      <c r="EK19" s="141"/>
      <c r="EL19" s="141"/>
      <c r="EM19" s="141"/>
      <c r="EN19" s="141"/>
      <c r="EO19" s="141"/>
      <c r="EP19" s="141"/>
      <c r="EQ19" s="141"/>
      <c r="ER19" s="141"/>
      <c r="ES19" s="141"/>
      <c r="ET19" s="141"/>
      <c r="EV19" s="124"/>
    </row>
    <row r="20" spans="2:152" x14ac:dyDescent="0.25">
      <c r="B20" s="147">
        <f>+B18+1</f>
        <v>10</v>
      </c>
      <c r="C20" s="318" t="s">
        <v>1904</v>
      </c>
      <c r="D20" s="150"/>
      <c r="E20" s="150" t="s">
        <v>341</v>
      </c>
      <c r="F20" s="151">
        <v>3</v>
      </c>
      <c r="G20" s="397">
        <v>4.9569999999999999</v>
      </c>
      <c r="H20" s="398">
        <v>1.036</v>
      </c>
      <c r="I20" s="398">
        <v>0.312</v>
      </c>
      <c r="J20" s="442">
        <v>1.827</v>
      </c>
      <c r="K20" s="400">
        <f t="shared" si="0"/>
        <v>8.1320000000000014</v>
      </c>
      <c r="L20" s="401">
        <v>4.9460000000000006</v>
      </c>
      <c r="M20" s="402">
        <v>1.006</v>
      </c>
      <c r="N20" s="402">
        <v>0.55200000000000005</v>
      </c>
      <c r="O20" s="402">
        <v>2.266</v>
      </c>
      <c r="P20" s="400">
        <f>SUM(L20:O20)</f>
        <v>8.7700000000000014</v>
      </c>
      <c r="Q20" s="397">
        <v>5.16</v>
      </c>
      <c r="R20" s="398">
        <v>1.0780000000000001</v>
      </c>
      <c r="S20" s="398">
        <v>0.32500000000000001</v>
      </c>
      <c r="T20" s="442">
        <v>1.9019999999999999</v>
      </c>
      <c r="U20" s="400">
        <f>SUM(Q20:T20)</f>
        <v>8.4649999999999999</v>
      </c>
      <c r="V20" s="397">
        <v>4.9569999999999999</v>
      </c>
      <c r="W20" s="398">
        <v>1.036</v>
      </c>
      <c r="X20" s="398">
        <v>0.312</v>
      </c>
      <c r="Y20" s="442">
        <v>1.827</v>
      </c>
      <c r="Z20" s="400">
        <f>SUM(V20:Y20)</f>
        <v>8.1320000000000014</v>
      </c>
      <c r="AA20" s="397">
        <v>4.9569999999999999</v>
      </c>
      <c r="AB20" s="398">
        <v>1.036</v>
      </c>
      <c r="AC20" s="398">
        <v>0.312</v>
      </c>
      <c r="AD20" s="442">
        <v>1.827</v>
      </c>
      <c r="AE20" s="400">
        <f>SUM(AA20:AD20)</f>
        <v>8.1320000000000014</v>
      </c>
      <c r="AF20" s="397">
        <v>4.9569999999999999</v>
      </c>
      <c r="AG20" s="398">
        <v>1.036</v>
      </c>
      <c r="AH20" s="398">
        <v>0.312</v>
      </c>
      <c r="AI20" s="442">
        <v>1.827</v>
      </c>
      <c r="AJ20" s="400">
        <f>SUM(AF20:AI20)</f>
        <v>8.1320000000000014</v>
      </c>
      <c r="AK20" s="397">
        <v>4.9569999999999999</v>
      </c>
      <c r="AL20" s="398">
        <v>1.036</v>
      </c>
      <c r="AM20" s="398">
        <v>0.312</v>
      </c>
      <c r="AN20" s="442">
        <v>1.827</v>
      </c>
      <c r="AO20" s="400">
        <f>SUM(AK20:AN20)</f>
        <v>8.1320000000000014</v>
      </c>
      <c r="AP20" s="397">
        <v>4.9569999999999999</v>
      </c>
      <c r="AQ20" s="398">
        <v>1.036</v>
      </c>
      <c r="AR20" s="398">
        <v>0.312</v>
      </c>
      <c r="AS20" s="442">
        <v>1.827</v>
      </c>
      <c r="AT20" s="400">
        <f>SUM(AP20:AS20)</f>
        <v>8.1320000000000014</v>
      </c>
      <c r="AU20" s="123"/>
      <c r="AV20" s="428"/>
      <c r="AW20" s="394" t="s">
        <v>1905</v>
      </c>
      <c r="AX20" s="249"/>
      <c r="AY20" s="144">
        <f>IF(SUM(BO20:DA20)=0,0,$BO$4)</f>
        <v>0</v>
      </c>
      <c r="AZ20" s="144" t="str">
        <f>IF(SUM(DH20:ET20)=0,0,$DH$6)</f>
        <v>Line 10 should equal the sum of lines 4 and 14 in WS8.</v>
      </c>
      <c r="BA20" s="316"/>
      <c r="BB20" s="147">
        <f>+BB18+1</f>
        <v>10</v>
      </c>
      <c r="BC20" s="318" t="s">
        <v>1904</v>
      </c>
      <c r="BD20" s="150" t="s">
        <v>341</v>
      </c>
      <c r="BE20" s="151">
        <v>3</v>
      </c>
      <c r="BF20" s="155" t="s">
        <v>1906</v>
      </c>
      <c r="BG20" s="405" t="s">
        <v>1907</v>
      </c>
      <c r="BH20" s="405" t="s">
        <v>1908</v>
      </c>
      <c r="BI20" s="443" t="s">
        <v>1909</v>
      </c>
      <c r="BJ20" s="406" t="s">
        <v>1910</v>
      </c>
      <c r="BL20" s="124"/>
      <c r="BN20" s="204"/>
      <c r="BO20" s="407">
        <f>IF(ISNUMBER(G20),0,1)</f>
        <v>0</v>
      </c>
      <c r="BP20" s="407">
        <f>IF(ISNUMBER(H20),0,1)</f>
        <v>0</v>
      </c>
      <c r="BQ20" s="407">
        <f>IF(ISNUMBER(I20),0,1)</f>
        <v>0</v>
      </c>
      <c r="BR20" s="407">
        <f>IF(ISNUMBER(J20),0,1)</f>
        <v>0</v>
      </c>
      <c r="BS20" s="141"/>
      <c r="BT20" s="407">
        <f>IF(ISNUMBER(L20),0,1)</f>
        <v>0</v>
      </c>
      <c r="BU20" s="407">
        <f>IF(ISNUMBER(M20),0,1)</f>
        <v>0</v>
      </c>
      <c r="BV20" s="407">
        <f>IF(ISNUMBER(N20),0,1)</f>
        <v>0</v>
      </c>
      <c r="BW20" s="407">
        <f>IF(ISNUMBER(O20),0,1)</f>
        <v>0</v>
      </c>
      <c r="BX20" s="141"/>
      <c r="BY20" s="407">
        <f>IF(ISNUMBER(Q20),0,1)</f>
        <v>0</v>
      </c>
      <c r="BZ20" s="407">
        <f>IF(ISNUMBER(R20),0,1)</f>
        <v>0</v>
      </c>
      <c r="CA20" s="407">
        <f>IF(ISNUMBER(S20),0,1)</f>
        <v>0</v>
      </c>
      <c r="CB20" s="407">
        <f>IF(ISNUMBER(T20),0,1)</f>
        <v>0</v>
      </c>
      <c r="CC20" s="141"/>
      <c r="CD20" s="407">
        <f>IF(ISNUMBER(V20),0,1)</f>
        <v>0</v>
      </c>
      <c r="CE20" s="407">
        <f>IF(ISNUMBER(W20),0,1)</f>
        <v>0</v>
      </c>
      <c r="CF20" s="407">
        <f>IF(ISNUMBER(X20),0,1)</f>
        <v>0</v>
      </c>
      <c r="CG20" s="407">
        <f>IF(ISNUMBER(Y20),0,1)</f>
        <v>0</v>
      </c>
      <c r="CH20" s="141"/>
      <c r="CI20" s="407">
        <f>IF(ISNUMBER(AA20),0,1)</f>
        <v>0</v>
      </c>
      <c r="CJ20" s="407">
        <f>IF(ISNUMBER(AB20),0,1)</f>
        <v>0</v>
      </c>
      <c r="CK20" s="407">
        <f>IF(ISNUMBER(AC20),0,1)</f>
        <v>0</v>
      </c>
      <c r="CL20" s="407">
        <f>IF(ISNUMBER(AD20),0,1)</f>
        <v>0</v>
      </c>
      <c r="CM20" s="141"/>
      <c r="CN20" s="407">
        <f>IF(ISNUMBER(AF20),0,1)</f>
        <v>0</v>
      </c>
      <c r="CO20" s="407">
        <f>IF(ISNUMBER(AG20),0,1)</f>
        <v>0</v>
      </c>
      <c r="CP20" s="407">
        <f>IF(ISNUMBER(AH20),0,1)</f>
        <v>0</v>
      </c>
      <c r="CQ20" s="407">
        <f>IF(ISNUMBER(AI20),0,1)</f>
        <v>0</v>
      </c>
      <c r="CR20" s="141"/>
      <c r="CS20" s="407">
        <f>IF(ISNUMBER(AK20),0,1)</f>
        <v>0</v>
      </c>
      <c r="CT20" s="407">
        <f>IF(ISNUMBER(AL20),0,1)</f>
        <v>0</v>
      </c>
      <c r="CU20" s="407">
        <f>IF(ISNUMBER(AM20),0,1)</f>
        <v>0</v>
      </c>
      <c r="CV20" s="407">
        <f>IF(ISNUMBER(AN20),0,1)</f>
        <v>0</v>
      </c>
      <c r="CW20" s="141"/>
      <c r="CX20" s="407">
        <f>IF(ISNUMBER(AP20),0,1)</f>
        <v>0</v>
      </c>
      <c r="CY20" s="407">
        <f>IF(ISNUMBER(AQ20),0,1)</f>
        <v>0</v>
      </c>
      <c r="CZ20" s="407">
        <f>IF(ISNUMBER(AR20),0,1)</f>
        <v>0</v>
      </c>
      <c r="DA20" s="407">
        <f>IF(ISNUMBER(AS20),0,1)</f>
        <v>0</v>
      </c>
      <c r="DB20" s="141"/>
      <c r="DC20" s="124"/>
      <c r="DD20" s="316"/>
      <c r="DE20" s="316"/>
      <c r="DF20" s="124"/>
      <c r="DG20" s="123"/>
      <c r="DH20" s="158">
        <f>IF((ROUND(G20,3) = ROUND(SUM([1]WS8!G13,[1]WS8!G26),3)), 0, 1)</f>
        <v>0</v>
      </c>
      <c r="DI20" s="158">
        <f>IF((ROUND(H20,3) = ROUND(SUM([1]WS8!H13,[1]WS8!H26),3)), 0, 1)</f>
        <v>0</v>
      </c>
      <c r="DJ20" s="158">
        <f>IF((ROUND(I20,3) = ROUND(SUM([1]WS8!I13,[1]WS8!I26),3)), 0, 1)</f>
        <v>0</v>
      </c>
      <c r="DK20" s="158">
        <f>IF((ROUND(J20,3) = ROUND(SUM([1]WS8!J13,[1]WS8!J26),3)), 0, 1)</f>
        <v>0</v>
      </c>
      <c r="DL20" s="141"/>
      <c r="DM20" s="158">
        <f>IF((ROUND(L20,3) = ROUND(SUM([1]WS8!L13,[1]WS8!L26),3)), 0, 1)</f>
        <v>1</v>
      </c>
      <c r="DN20" s="158">
        <f>IF((ROUND(M20,3) = ROUND(SUM([1]WS8!M13,[1]WS8!M26),3)), 0, 1)</f>
        <v>1</v>
      </c>
      <c r="DO20" s="158">
        <f>IF((ROUND(N20,3) = ROUND(SUM([1]WS8!N13,[1]WS8!N26),3)), 0, 1)</f>
        <v>1</v>
      </c>
      <c r="DP20" s="158">
        <f>IF((ROUND(O20,3) = ROUND(SUM([1]WS8!O13,[1]WS8!O26),3)), 0, 1)</f>
        <v>1</v>
      </c>
      <c r="DQ20" s="141"/>
      <c r="DR20" s="158">
        <f>IF((ROUND(Q20,3) = ROUND(SUM([1]WS8!Q13,[1]WS8!Q26),3)), 0, 1)</f>
        <v>0</v>
      </c>
      <c r="DS20" s="158">
        <f>IF((ROUND(R20,3) = ROUND(SUM([1]WS8!R13,[1]WS8!R26),3)), 0, 1)</f>
        <v>0</v>
      </c>
      <c r="DT20" s="158">
        <f>IF((ROUND(S20,3) = ROUND(SUM([1]WS8!S13,[1]WS8!S26),3)), 0, 1)</f>
        <v>0</v>
      </c>
      <c r="DU20" s="158">
        <f>IF((ROUND(T20,3) = ROUND(SUM([1]WS8!T13,[1]WS8!T26),3)), 0, 1)</f>
        <v>0</v>
      </c>
      <c r="DV20" s="141"/>
      <c r="DW20" s="158">
        <f>IF((ROUND(V20,3) = ROUND(SUM([1]WS8!V13,[1]WS8!V26),3)), 0, 1)</f>
        <v>0</v>
      </c>
      <c r="DX20" s="158">
        <f>IF((ROUND(W20,3) = ROUND(SUM([1]WS8!W13,[1]WS8!W26),3)), 0, 1)</f>
        <v>0</v>
      </c>
      <c r="DY20" s="158">
        <f>IF((ROUND(X20,3) = ROUND(SUM([1]WS8!X13,[1]WS8!X26),3)), 0, 1)</f>
        <v>0</v>
      </c>
      <c r="DZ20" s="158">
        <f>IF((ROUND(Y20,3) = ROUND(SUM([1]WS8!Y13,[1]WS8!Y26),3)), 0, 1)</f>
        <v>0</v>
      </c>
      <c r="EA20" s="141"/>
      <c r="EB20" s="158">
        <f>IF((ROUND(AA20,3) = ROUND(SUM([1]WS8!AA13,[1]WS8!AA26),3)), 0, 1)</f>
        <v>0</v>
      </c>
      <c r="EC20" s="158">
        <f>IF((ROUND(AB20,3) = ROUND(SUM([1]WS8!AB13,[1]WS8!AB26),3)), 0, 1)</f>
        <v>0</v>
      </c>
      <c r="ED20" s="158">
        <f>IF((ROUND(AC20,3) = ROUND(SUM([1]WS8!AC13,[1]WS8!AC26),3)), 0, 1)</f>
        <v>0</v>
      </c>
      <c r="EE20" s="158">
        <f>IF((ROUND(AD20,3) = ROUND(SUM([1]WS8!AD13,[1]WS8!AD26),3)), 0, 1)</f>
        <v>0</v>
      </c>
      <c r="EF20" s="141"/>
      <c r="EG20" s="158">
        <f>IF((ROUND(AF20,3) = ROUND(SUM([1]WS8!AF13,[1]WS8!AF26),3)), 0, 1)</f>
        <v>0</v>
      </c>
      <c r="EH20" s="158">
        <f>IF((ROUND(AG20,3) = ROUND(SUM([1]WS8!AG13,[1]WS8!AG26),3)), 0, 1)</f>
        <v>0</v>
      </c>
      <c r="EI20" s="158">
        <f>IF((ROUND(AH20,3) = ROUND(SUM([1]WS8!AH13,[1]WS8!AH26),3)), 0, 1)</f>
        <v>0</v>
      </c>
      <c r="EJ20" s="158">
        <f>IF((ROUND(AI20,3) = ROUND(SUM([1]WS8!AI13,[1]WS8!AI26),3)), 0, 1)</f>
        <v>0</v>
      </c>
      <c r="EK20" s="141"/>
      <c r="EL20" s="158">
        <f>IF((ROUND(AK20,3) = ROUND(SUM([1]WS8!AK13,[1]WS8!AK26),3)), 0, 1)</f>
        <v>0</v>
      </c>
      <c r="EM20" s="158">
        <f>IF((ROUND(AL20,3) = ROUND(SUM([1]WS8!AL13,[1]WS8!AL26),3)), 0, 1)</f>
        <v>0</v>
      </c>
      <c r="EN20" s="158">
        <f>IF((ROUND(AM20,3) = ROUND(SUM([1]WS8!AM13,[1]WS8!AM26),3)), 0, 1)</f>
        <v>0</v>
      </c>
      <c r="EO20" s="158">
        <f>IF((ROUND(AN20,3) = ROUND(SUM([1]WS8!AN13,[1]WS8!AN26),3)), 0, 1)</f>
        <v>0</v>
      </c>
      <c r="EP20" s="141"/>
      <c r="EQ20" s="158">
        <f>IF((ROUND(AP20,3) = ROUND(SUM([1]WS8!AP13,[1]WS8!AP26),3)), 0, 1)</f>
        <v>0</v>
      </c>
      <c r="ER20" s="158">
        <f>IF((ROUND(AQ20,3) = ROUND(SUM([1]WS8!AQ13,[1]WS8!AQ26),3)), 0, 1)</f>
        <v>0</v>
      </c>
      <c r="ES20" s="158">
        <f>IF((ROUND(AR20,3) = ROUND(SUM([1]WS8!AR13,[1]WS8!AR26),3)), 0, 1)</f>
        <v>0</v>
      </c>
      <c r="ET20" s="158">
        <f>IF((ROUND(AS20,3) = ROUND(SUM([1]WS8!AS13,[1]WS8!AS26),3)), 0, 1)</f>
        <v>0</v>
      </c>
      <c r="EU20" s="141"/>
      <c r="EV20" s="124"/>
    </row>
    <row r="21" spans="2:152" ht="15.75" thickBot="1" x14ac:dyDescent="0.3">
      <c r="B21" s="174">
        <f>+B20+1</f>
        <v>11</v>
      </c>
      <c r="C21" s="334" t="s">
        <v>1911</v>
      </c>
      <c r="D21" s="177"/>
      <c r="E21" s="177" t="s">
        <v>341</v>
      </c>
      <c r="F21" s="178">
        <v>3</v>
      </c>
      <c r="G21" s="336">
        <f>G18+G20</f>
        <v>54.805999999999997</v>
      </c>
      <c r="H21" s="337">
        <f>H18+H20</f>
        <v>9.0240000000000009</v>
      </c>
      <c r="I21" s="337">
        <f>I18+I20</f>
        <v>42.256</v>
      </c>
      <c r="J21" s="432">
        <f>J18+J20</f>
        <v>101.253</v>
      </c>
      <c r="K21" s="339">
        <f t="shared" si="0"/>
        <v>207.339</v>
      </c>
      <c r="L21" s="336">
        <f>L18+L20</f>
        <v>54.406999999999996</v>
      </c>
      <c r="M21" s="337">
        <f>M18+M20</f>
        <v>9.4830000000000005</v>
      </c>
      <c r="N21" s="337">
        <f>N18+N20</f>
        <v>45.304000000000002</v>
      </c>
      <c r="O21" s="432">
        <f>O18+O20</f>
        <v>110.88200000000001</v>
      </c>
      <c r="P21" s="339">
        <f>SUM(L21:O21)</f>
        <v>220.07600000000002</v>
      </c>
      <c r="Q21" s="336">
        <f>Q18+Q20</f>
        <v>55.740999999999985</v>
      </c>
      <c r="R21" s="337">
        <f>R18+R20</f>
        <v>9.7650000000000006</v>
      </c>
      <c r="S21" s="337">
        <f>S18+S20</f>
        <v>42.07</v>
      </c>
      <c r="T21" s="432">
        <f>T18+T20</f>
        <v>104.121</v>
      </c>
      <c r="U21" s="339">
        <f>SUM(Q21:T21)</f>
        <v>211.697</v>
      </c>
      <c r="V21" s="336">
        <f>V18+V20</f>
        <v>52.452000000000012</v>
      </c>
      <c r="W21" s="337">
        <f>W18+W20</f>
        <v>9.3259999999999987</v>
      </c>
      <c r="X21" s="337">
        <f>X18+X20</f>
        <v>39.975999999999999</v>
      </c>
      <c r="Y21" s="432">
        <f>Y18+Y20</f>
        <v>99.968999999999994</v>
      </c>
      <c r="Z21" s="339">
        <f>SUM(V21:Y21)</f>
        <v>201.72300000000001</v>
      </c>
      <c r="AA21" s="336">
        <f>AA18+AA20</f>
        <v>52.25</v>
      </c>
      <c r="AB21" s="337">
        <f>AB18+AB20</f>
        <v>9.2590000000000003</v>
      </c>
      <c r="AC21" s="337">
        <f>AC18+AC20</f>
        <v>39.455999999999996</v>
      </c>
      <c r="AD21" s="432">
        <f>AD18+AD20</f>
        <v>98.871000000000009</v>
      </c>
      <c r="AE21" s="339">
        <f>SUM(AA21:AD21)</f>
        <v>199.83600000000001</v>
      </c>
      <c r="AF21" s="336">
        <f>AF18+AF20</f>
        <v>52.060999999999993</v>
      </c>
      <c r="AG21" s="337">
        <f>AG18+AG20</f>
        <v>9.2029999999999994</v>
      </c>
      <c r="AH21" s="337">
        <f>AH18+AH20</f>
        <v>39.022999999999996</v>
      </c>
      <c r="AI21" s="432">
        <f>AI18+AI20</f>
        <v>97.960000000000008</v>
      </c>
      <c r="AJ21" s="339">
        <f>SUM(AF21:AI21)</f>
        <v>198.24700000000001</v>
      </c>
      <c r="AK21" s="336">
        <f>AK18+AK20</f>
        <v>51.877000000000002</v>
      </c>
      <c r="AL21" s="337">
        <f>AL18+AL20</f>
        <v>9.1509999999999998</v>
      </c>
      <c r="AM21" s="337">
        <f>AM18+AM20</f>
        <v>38.619</v>
      </c>
      <c r="AN21" s="432">
        <f>AN18+AN20</f>
        <v>96.967999999999989</v>
      </c>
      <c r="AO21" s="339">
        <f>SUM(AK21:AN21)</f>
        <v>196.61500000000001</v>
      </c>
      <c r="AP21" s="336">
        <f>AP18+AP20</f>
        <v>51.703000000000003</v>
      </c>
      <c r="AQ21" s="337">
        <f>AQ18+AQ20</f>
        <v>9.1049999999999986</v>
      </c>
      <c r="AR21" s="337">
        <f>AR18+AR20</f>
        <v>38.268000000000001</v>
      </c>
      <c r="AS21" s="432">
        <f>AS18+AS20</f>
        <v>96.228000000000009</v>
      </c>
      <c r="AT21" s="339">
        <f>SUM(AP21:AS21)</f>
        <v>195.304</v>
      </c>
      <c r="AU21" s="123"/>
      <c r="AV21" s="182" t="s">
        <v>1912</v>
      </c>
      <c r="AW21" s="222"/>
      <c r="AX21" s="250"/>
      <c r="AY21" s="144"/>
      <c r="AZ21" s="144"/>
      <c r="BA21" s="316"/>
      <c r="BB21" s="174">
        <f>+BB20+1</f>
        <v>11</v>
      </c>
      <c r="BC21" s="334" t="s">
        <v>1911</v>
      </c>
      <c r="BD21" s="177" t="s">
        <v>341</v>
      </c>
      <c r="BE21" s="178">
        <v>3</v>
      </c>
      <c r="BF21" s="433" t="s">
        <v>1913</v>
      </c>
      <c r="BG21" s="435" t="s">
        <v>1914</v>
      </c>
      <c r="BH21" s="435" t="s">
        <v>1915</v>
      </c>
      <c r="BI21" s="436" t="s">
        <v>1916</v>
      </c>
      <c r="BJ21" s="437" t="s">
        <v>1917</v>
      </c>
      <c r="BL21" s="124"/>
      <c r="BN21" s="204"/>
      <c r="BO21" s="393"/>
      <c r="BP21" s="393"/>
      <c r="BQ21" s="393"/>
      <c r="BR21" s="393"/>
      <c r="BS21" s="140"/>
      <c r="BT21" s="393"/>
      <c r="BU21" s="393"/>
      <c r="BV21" s="393"/>
      <c r="BW21" s="393"/>
      <c r="BX21" s="140"/>
      <c r="BY21" s="393"/>
      <c r="BZ21" s="393"/>
      <c r="CA21" s="393"/>
      <c r="CB21" s="393"/>
      <c r="CC21" s="140"/>
      <c r="CD21" s="393"/>
      <c r="CE21" s="393"/>
      <c r="CF21" s="393"/>
      <c r="CG21" s="393"/>
      <c r="CH21" s="140"/>
      <c r="CI21" s="393"/>
      <c r="CJ21" s="393"/>
      <c r="CK21" s="393"/>
      <c r="CL21" s="393"/>
      <c r="CM21" s="140"/>
      <c r="CN21" s="393"/>
      <c r="CO21" s="393"/>
      <c r="CP21" s="393"/>
      <c r="CQ21" s="393"/>
      <c r="CR21" s="140"/>
      <c r="CS21" s="393"/>
      <c r="CT21" s="393"/>
      <c r="CU21" s="393"/>
      <c r="CV21" s="393"/>
      <c r="CW21" s="140"/>
      <c r="CX21" s="393"/>
      <c r="CY21" s="393"/>
      <c r="CZ21" s="393"/>
      <c r="DA21" s="393"/>
      <c r="DB21" s="141"/>
      <c r="DC21" s="124"/>
      <c r="DD21" s="316"/>
      <c r="DE21" s="316"/>
      <c r="DF21" s="124"/>
      <c r="DG21" s="123"/>
      <c r="DH21" s="141"/>
      <c r="DI21" s="141"/>
      <c r="DJ21" s="141"/>
      <c r="DK21" s="141"/>
      <c r="DL21" s="141"/>
      <c r="DM21" s="141"/>
      <c r="DN21" s="141"/>
      <c r="DO21" s="141"/>
      <c r="DP21" s="141"/>
      <c r="DQ21" s="141"/>
      <c r="DR21" s="141"/>
      <c r="DS21" s="141"/>
      <c r="DT21" s="141"/>
      <c r="DU21" s="141"/>
      <c r="DV21" s="141"/>
      <c r="DW21" s="141"/>
      <c r="DX21" s="141"/>
      <c r="DY21" s="141"/>
      <c r="DZ21" s="141"/>
      <c r="EA21" s="141"/>
      <c r="EB21" s="141"/>
      <c r="EC21" s="141"/>
      <c r="ED21" s="141"/>
      <c r="EE21" s="141"/>
      <c r="EF21" s="141"/>
      <c r="EG21" s="141"/>
      <c r="EH21" s="141"/>
      <c r="EI21" s="141"/>
      <c r="EJ21" s="141"/>
      <c r="EK21" s="141"/>
      <c r="EL21" s="141"/>
      <c r="EM21" s="141"/>
      <c r="EN21" s="141"/>
      <c r="EO21" s="141"/>
      <c r="EP21" s="141"/>
      <c r="EQ21" s="141"/>
      <c r="ER21" s="141"/>
      <c r="ES21" s="141"/>
      <c r="ET21" s="141"/>
      <c r="EV21" s="124"/>
    </row>
    <row r="22" spans="2:152" ht="15.75" thickBot="1" x14ac:dyDescent="0.3">
      <c r="B22" s="293"/>
      <c r="C22" s="293"/>
      <c r="D22" s="392"/>
      <c r="E22" s="392"/>
      <c r="F22" s="392"/>
      <c r="G22" s="444"/>
      <c r="H22" s="444"/>
      <c r="I22" s="444"/>
      <c r="J22" s="444"/>
      <c r="K22" s="444"/>
      <c r="L22" s="444"/>
      <c r="M22" s="444"/>
      <c r="N22" s="444"/>
      <c r="O22" s="444"/>
      <c r="P22" s="444"/>
      <c r="Q22" s="444"/>
      <c r="R22" s="444"/>
      <c r="S22" s="444"/>
      <c r="T22" s="444"/>
      <c r="U22" s="444"/>
      <c r="V22" s="444"/>
      <c r="W22" s="444"/>
      <c r="X22" s="444"/>
      <c r="Y22" s="444"/>
      <c r="Z22" s="444"/>
      <c r="AA22" s="444"/>
      <c r="AB22" s="444"/>
      <c r="AC22" s="444"/>
      <c r="AD22" s="444"/>
      <c r="AE22" s="444"/>
      <c r="AF22" s="444"/>
      <c r="AG22" s="444"/>
      <c r="AH22" s="444"/>
      <c r="AI22" s="444"/>
      <c r="AJ22" s="444"/>
      <c r="AK22" s="444"/>
      <c r="AL22" s="444"/>
      <c r="AM22" s="444"/>
      <c r="AN22" s="444"/>
      <c r="AO22" s="444"/>
      <c r="AP22" s="444"/>
      <c r="AQ22" s="444"/>
      <c r="AR22" s="444"/>
      <c r="AS22" s="444"/>
      <c r="AT22" s="444"/>
      <c r="AU22" s="123"/>
      <c r="AV22" s="184"/>
      <c r="AW22" s="184"/>
      <c r="AX22" s="184"/>
      <c r="AY22" s="144"/>
      <c r="AZ22" s="144"/>
      <c r="BA22" s="316"/>
      <c r="BB22" s="293"/>
      <c r="BC22" s="293"/>
      <c r="BD22" s="392"/>
      <c r="BE22" s="392"/>
      <c r="BF22" s="445"/>
      <c r="BG22" s="445"/>
      <c r="BH22" s="445"/>
      <c r="BI22" s="445"/>
      <c r="BJ22" s="445"/>
      <c r="BL22" s="124"/>
      <c r="BN22" s="204"/>
      <c r="BO22" s="393"/>
      <c r="BP22" s="393"/>
      <c r="BQ22" s="393"/>
      <c r="BR22" s="393"/>
      <c r="BS22" s="140"/>
      <c r="BT22" s="393"/>
      <c r="BU22" s="393"/>
      <c r="BV22" s="393"/>
      <c r="BW22" s="393"/>
      <c r="BX22" s="140"/>
      <c r="BY22" s="393"/>
      <c r="BZ22" s="393"/>
      <c r="CA22" s="393"/>
      <c r="CB22" s="393"/>
      <c r="CC22" s="140"/>
      <c r="CD22" s="393"/>
      <c r="CE22" s="393"/>
      <c r="CF22" s="393"/>
      <c r="CG22" s="393"/>
      <c r="CH22" s="140"/>
      <c r="CI22" s="393"/>
      <c r="CJ22" s="393"/>
      <c r="CK22" s="393"/>
      <c r="CL22" s="393"/>
      <c r="CM22" s="140"/>
      <c r="CN22" s="393"/>
      <c r="CO22" s="393"/>
      <c r="CP22" s="393"/>
      <c r="CQ22" s="393"/>
      <c r="CR22" s="140"/>
      <c r="CS22" s="393"/>
      <c r="CT22" s="393"/>
      <c r="CU22" s="393"/>
      <c r="CV22" s="393"/>
      <c r="CW22" s="140"/>
      <c r="CX22" s="393"/>
      <c r="CY22" s="393"/>
      <c r="CZ22" s="393"/>
      <c r="DA22" s="393"/>
      <c r="DB22" s="141"/>
      <c r="DC22" s="124"/>
      <c r="DD22" s="316"/>
      <c r="DE22" s="316"/>
      <c r="DF22" s="124"/>
      <c r="DG22" s="123"/>
      <c r="DH22" s="141"/>
      <c r="DI22" s="141"/>
      <c r="DJ22" s="141"/>
      <c r="DK22" s="141"/>
      <c r="DL22" s="141"/>
      <c r="DM22" s="141"/>
      <c r="DN22" s="141"/>
      <c r="DO22" s="141"/>
      <c r="DP22" s="141"/>
      <c r="DQ22" s="141"/>
      <c r="DR22" s="141"/>
      <c r="DS22" s="141"/>
      <c r="DT22" s="141"/>
      <c r="DU22" s="141"/>
      <c r="DV22" s="141"/>
      <c r="DW22" s="141"/>
      <c r="DX22" s="141"/>
      <c r="DY22" s="141"/>
      <c r="DZ22" s="141"/>
      <c r="EA22" s="141"/>
      <c r="EB22" s="141"/>
      <c r="EC22" s="141"/>
      <c r="ED22" s="141"/>
      <c r="EE22" s="141"/>
      <c r="EF22" s="141"/>
      <c r="EG22" s="141"/>
      <c r="EH22" s="141"/>
      <c r="EI22" s="141"/>
      <c r="EJ22" s="141"/>
      <c r="EK22" s="141"/>
      <c r="EL22" s="141"/>
      <c r="EM22" s="141"/>
      <c r="EN22" s="141"/>
      <c r="EO22" s="141"/>
      <c r="EP22" s="141"/>
      <c r="EQ22" s="141"/>
      <c r="ER22" s="141"/>
      <c r="ES22" s="141"/>
      <c r="ET22" s="141"/>
      <c r="EV22" s="124"/>
    </row>
    <row r="23" spans="2:152" ht="15.75" thickBot="1" x14ac:dyDescent="0.3">
      <c r="B23" s="313" t="s">
        <v>1139</v>
      </c>
      <c r="C23" s="395" t="s">
        <v>1918</v>
      </c>
      <c r="D23" s="392"/>
      <c r="E23" s="396"/>
      <c r="F23" s="396"/>
      <c r="G23" s="446"/>
      <c r="H23" s="446"/>
      <c r="I23" s="446"/>
      <c r="J23" s="446"/>
      <c r="K23" s="446"/>
      <c r="L23" s="446"/>
      <c r="M23" s="446"/>
      <c r="N23" s="446"/>
      <c r="O23" s="446"/>
      <c r="P23" s="446"/>
      <c r="Q23" s="446"/>
      <c r="R23" s="446"/>
      <c r="S23" s="446"/>
      <c r="T23" s="446"/>
      <c r="U23" s="446"/>
      <c r="V23" s="446"/>
      <c r="W23" s="446"/>
      <c r="X23" s="446"/>
      <c r="Y23" s="446"/>
      <c r="Z23" s="446"/>
      <c r="AA23" s="446"/>
      <c r="AB23" s="446"/>
      <c r="AC23" s="446"/>
      <c r="AD23" s="446"/>
      <c r="AE23" s="446"/>
      <c r="AF23" s="446"/>
      <c r="AG23" s="446"/>
      <c r="AH23" s="446"/>
      <c r="AI23" s="446"/>
      <c r="AJ23" s="446"/>
      <c r="AK23" s="446"/>
      <c r="AL23" s="446"/>
      <c r="AM23" s="446"/>
      <c r="AN23" s="446"/>
      <c r="AO23" s="446"/>
      <c r="AP23" s="446"/>
      <c r="AQ23" s="446"/>
      <c r="AR23" s="446"/>
      <c r="AS23" s="446"/>
      <c r="AT23" s="446"/>
      <c r="AU23" s="123"/>
      <c r="AV23" s="184"/>
      <c r="AW23" s="184"/>
      <c r="AX23" s="184"/>
      <c r="AY23" s="144"/>
      <c r="AZ23" s="144"/>
      <c r="BA23" s="316"/>
      <c r="BB23" s="313" t="s">
        <v>1139</v>
      </c>
      <c r="BC23" s="395" t="s">
        <v>1918</v>
      </c>
      <c r="BD23" s="396"/>
      <c r="BE23" s="396"/>
      <c r="BF23" s="447"/>
      <c r="BG23" s="447"/>
      <c r="BH23" s="447"/>
      <c r="BI23" s="447"/>
      <c r="BJ23" s="447"/>
      <c r="BL23" s="197"/>
      <c r="BM23" s="448"/>
      <c r="BN23" s="448"/>
      <c r="BO23" s="393"/>
      <c r="BP23" s="393"/>
      <c r="BQ23" s="393"/>
      <c r="BR23" s="393"/>
      <c r="BS23" s="140"/>
      <c r="BT23" s="393"/>
      <c r="BU23" s="393"/>
      <c r="BV23" s="393"/>
      <c r="BW23" s="393"/>
      <c r="BX23" s="140"/>
      <c r="BY23" s="393"/>
      <c r="BZ23" s="393"/>
      <c r="CA23" s="393"/>
      <c r="CB23" s="393"/>
      <c r="CC23" s="140"/>
      <c r="CD23" s="393"/>
      <c r="CE23" s="393"/>
      <c r="CF23" s="393"/>
      <c r="CG23" s="393"/>
      <c r="CH23" s="140"/>
      <c r="CI23" s="393"/>
      <c r="CJ23" s="393"/>
      <c r="CK23" s="393"/>
      <c r="CL23" s="393"/>
      <c r="CM23" s="140"/>
      <c r="CN23" s="393"/>
      <c r="CO23" s="393"/>
      <c r="CP23" s="393"/>
      <c r="CQ23" s="393"/>
      <c r="CR23" s="140"/>
      <c r="CS23" s="393"/>
      <c r="CT23" s="393"/>
      <c r="CU23" s="393"/>
      <c r="CV23" s="393"/>
      <c r="CW23" s="140"/>
      <c r="CX23" s="393"/>
      <c r="CY23" s="393"/>
      <c r="CZ23" s="393"/>
      <c r="DA23" s="393"/>
      <c r="DB23" s="141"/>
      <c r="DC23" s="197"/>
      <c r="DD23" s="316"/>
      <c r="DE23" s="316"/>
      <c r="DF23" s="197"/>
      <c r="DG23" s="123"/>
      <c r="DH23" s="141"/>
      <c r="DI23" s="141"/>
      <c r="DJ23" s="141"/>
      <c r="DK23" s="141"/>
      <c r="DL23" s="141"/>
      <c r="DM23" s="141"/>
      <c r="DN23" s="141"/>
      <c r="DO23" s="141"/>
      <c r="DP23" s="141"/>
      <c r="DQ23" s="141"/>
      <c r="DR23" s="141"/>
      <c r="DS23" s="141"/>
      <c r="DT23" s="141"/>
      <c r="DU23" s="141"/>
      <c r="DV23" s="141"/>
      <c r="DW23" s="141"/>
      <c r="DX23" s="141"/>
      <c r="DY23" s="141"/>
      <c r="DZ23" s="141"/>
      <c r="EA23" s="141"/>
      <c r="EB23" s="141"/>
      <c r="EC23" s="141"/>
      <c r="ED23" s="141"/>
      <c r="EE23" s="141"/>
      <c r="EF23" s="141"/>
      <c r="EG23" s="141"/>
      <c r="EH23" s="141"/>
      <c r="EI23" s="141"/>
      <c r="EJ23" s="141"/>
      <c r="EK23" s="141"/>
      <c r="EL23" s="141"/>
      <c r="EM23" s="141"/>
      <c r="EN23" s="141"/>
      <c r="EO23" s="141"/>
      <c r="EP23" s="141"/>
      <c r="EQ23" s="141"/>
      <c r="ER23" s="141"/>
      <c r="ES23" s="141"/>
      <c r="ET23" s="141"/>
      <c r="EV23" s="197"/>
    </row>
    <row r="24" spans="2:152" ht="15.75" thickBot="1" x14ac:dyDescent="0.25">
      <c r="B24" s="147">
        <f>+B21+1</f>
        <v>12</v>
      </c>
      <c r="C24" s="318" t="s">
        <v>1919</v>
      </c>
      <c r="D24" s="150"/>
      <c r="E24" s="150" t="s">
        <v>341</v>
      </c>
      <c r="F24" s="151">
        <v>3</v>
      </c>
      <c r="G24" s="397">
        <v>9.1999999999999998E-2</v>
      </c>
      <c r="H24" s="398">
        <v>0.73299999999999998</v>
      </c>
      <c r="I24" s="398">
        <v>0</v>
      </c>
      <c r="J24" s="399">
        <v>26.341000000000001</v>
      </c>
      <c r="K24" s="449">
        <f t="shared" ref="K24:K31" si="17">SUM(G24:J24)</f>
        <v>27.166</v>
      </c>
      <c r="L24" s="401">
        <v>0.29199999999999998</v>
      </c>
      <c r="M24" s="402">
        <v>1.028</v>
      </c>
      <c r="N24" s="402">
        <v>0.32400000000000001</v>
      </c>
      <c r="O24" s="402">
        <v>36.685000000000002</v>
      </c>
      <c r="P24" s="449">
        <f t="shared" ref="P24:P31" si="18">SUM(L24:O24)</f>
        <v>38.329000000000001</v>
      </c>
      <c r="Q24" s="397">
        <v>0.73099999999999998</v>
      </c>
      <c r="R24" s="398">
        <v>0.70799999999999996</v>
      </c>
      <c r="S24" s="398">
        <v>0</v>
      </c>
      <c r="T24" s="399">
        <v>27.556999999999999</v>
      </c>
      <c r="U24" s="449">
        <f t="shared" ref="U24:U31" si="19">SUM(Q24:T24)</f>
        <v>28.995999999999999</v>
      </c>
      <c r="V24" s="397">
        <v>0.35099999999999998</v>
      </c>
      <c r="W24" s="398">
        <v>0.67800000000000005</v>
      </c>
      <c r="X24" s="398">
        <v>0</v>
      </c>
      <c r="Y24" s="399">
        <v>23.048999999999999</v>
      </c>
      <c r="Z24" s="449">
        <f t="shared" ref="Z24:Z31" si="20">SUM(V24:Y24)</f>
        <v>24.077999999999999</v>
      </c>
      <c r="AA24" s="397">
        <v>0.35</v>
      </c>
      <c r="AB24" s="398">
        <v>0.67600000000000005</v>
      </c>
      <c r="AC24" s="398">
        <v>0</v>
      </c>
      <c r="AD24" s="399">
        <v>23</v>
      </c>
      <c r="AE24" s="449">
        <f t="shared" ref="AE24:AE31" si="21">SUM(AA24:AD24)</f>
        <v>24.026</v>
      </c>
      <c r="AF24" s="397">
        <v>0.34899999999999998</v>
      </c>
      <c r="AG24" s="398">
        <v>0.67400000000000004</v>
      </c>
      <c r="AH24" s="398">
        <v>0</v>
      </c>
      <c r="AI24" s="399">
        <v>22.946000000000002</v>
      </c>
      <c r="AJ24" s="449">
        <f t="shared" ref="AJ24:AJ31" si="22">SUM(AF24:AI24)</f>
        <v>23.969000000000001</v>
      </c>
      <c r="AK24" s="397">
        <v>0.34799999999999998</v>
      </c>
      <c r="AL24" s="398">
        <v>0.67200000000000004</v>
      </c>
      <c r="AM24" s="398">
        <v>0</v>
      </c>
      <c r="AN24" s="399">
        <v>22.896000000000001</v>
      </c>
      <c r="AO24" s="449">
        <f t="shared" ref="AO24:AO31" si="23">SUM(AK24:AN24)</f>
        <v>23.916</v>
      </c>
      <c r="AP24" s="397">
        <v>0.34699999999999998</v>
      </c>
      <c r="AQ24" s="398">
        <v>0.67</v>
      </c>
      <c r="AR24" s="398">
        <v>0</v>
      </c>
      <c r="AS24" s="399">
        <v>22.844000000000001</v>
      </c>
      <c r="AT24" s="449">
        <f t="shared" ref="AT24:AT31" si="24">SUM(AP24:AS24)</f>
        <v>23.861000000000001</v>
      </c>
      <c r="AU24" s="293"/>
      <c r="AV24" s="428"/>
      <c r="AW24" s="394"/>
      <c r="AX24" s="249"/>
      <c r="AY24" s="144">
        <f>IF(SUM(BO24:DA24)=0,0,$BO$4)</f>
        <v>0</v>
      </c>
      <c r="AZ24" s="144"/>
      <c r="BA24" s="316"/>
      <c r="BB24" s="147">
        <f>+BB21+1</f>
        <v>12</v>
      </c>
      <c r="BC24" s="318" t="s">
        <v>1919</v>
      </c>
      <c r="BD24" s="150" t="s">
        <v>341</v>
      </c>
      <c r="BE24" s="151">
        <v>3</v>
      </c>
      <c r="BF24" s="155" t="s">
        <v>1920</v>
      </c>
      <c r="BG24" s="405" t="s">
        <v>1921</v>
      </c>
      <c r="BH24" s="405" t="s">
        <v>1922</v>
      </c>
      <c r="BI24" s="273" t="s">
        <v>1923</v>
      </c>
      <c r="BJ24" s="450" t="s">
        <v>1924</v>
      </c>
      <c r="BL24" s="197"/>
      <c r="BM24" s="448"/>
      <c r="BN24" s="448"/>
      <c r="BO24" s="407">
        <f t="shared" ref="BO24:BR28" si="25">IF(ISNUMBER(G24),0,1)</f>
        <v>0</v>
      </c>
      <c r="BP24" s="407">
        <f t="shared" si="25"/>
        <v>0</v>
      </c>
      <c r="BQ24" s="407">
        <f t="shared" si="25"/>
        <v>0</v>
      </c>
      <c r="BR24" s="407">
        <f t="shared" si="25"/>
        <v>0</v>
      </c>
      <c r="BS24" s="141"/>
      <c r="BT24" s="407">
        <f t="shared" ref="BT24:BW28" si="26">IF(ISNUMBER(L24),0,1)</f>
        <v>0</v>
      </c>
      <c r="BU24" s="407">
        <f t="shared" si="26"/>
        <v>0</v>
      </c>
      <c r="BV24" s="407">
        <f t="shared" si="26"/>
        <v>0</v>
      </c>
      <c r="BW24" s="407">
        <f t="shared" si="26"/>
        <v>0</v>
      </c>
      <c r="BX24" s="141"/>
      <c r="BY24" s="407">
        <f t="shared" ref="BY24:CB28" si="27">IF(ISNUMBER(Q24),0,1)</f>
        <v>0</v>
      </c>
      <c r="BZ24" s="407">
        <f t="shared" si="27"/>
        <v>0</v>
      </c>
      <c r="CA24" s="407">
        <f t="shared" si="27"/>
        <v>0</v>
      </c>
      <c r="CB24" s="407">
        <f t="shared" si="27"/>
        <v>0</v>
      </c>
      <c r="CC24" s="141"/>
      <c r="CD24" s="407">
        <f t="shared" ref="CD24:CG28" si="28">IF(ISNUMBER(V24),0,1)</f>
        <v>0</v>
      </c>
      <c r="CE24" s="407">
        <f t="shared" si="28"/>
        <v>0</v>
      </c>
      <c r="CF24" s="407">
        <f t="shared" si="28"/>
        <v>0</v>
      </c>
      <c r="CG24" s="407">
        <f t="shared" si="28"/>
        <v>0</v>
      </c>
      <c r="CH24" s="141"/>
      <c r="CI24" s="407">
        <f t="shared" ref="CI24:CL28" si="29">IF(ISNUMBER(AA24),0,1)</f>
        <v>0</v>
      </c>
      <c r="CJ24" s="407">
        <f t="shared" si="29"/>
        <v>0</v>
      </c>
      <c r="CK24" s="407">
        <f t="shared" si="29"/>
        <v>0</v>
      </c>
      <c r="CL24" s="407">
        <f t="shared" si="29"/>
        <v>0</v>
      </c>
      <c r="CM24" s="141"/>
      <c r="CN24" s="407">
        <f t="shared" ref="CN24:CQ28" si="30">IF(ISNUMBER(AF24),0,1)</f>
        <v>0</v>
      </c>
      <c r="CO24" s="407">
        <f t="shared" si="30"/>
        <v>0</v>
      </c>
      <c r="CP24" s="407">
        <f t="shared" si="30"/>
        <v>0</v>
      </c>
      <c r="CQ24" s="407">
        <f t="shared" si="30"/>
        <v>0</v>
      </c>
      <c r="CR24" s="141"/>
      <c r="CS24" s="407">
        <f t="shared" ref="CS24:CV28" si="31">IF(ISNUMBER(AK24),0,1)</f>
        <v>0</v>
      </c>
      <c r="CT24" s="407">
        <f t="shared" si="31"/>
        <v>0</v>
      </c>
      <c r="CU24" s="407">
        <f t="shared" si="31"/>
        <v>0</v>
      </c>
      <c r="CV24" s="407">
        <f t="shared" si="31"/>
        <v>0</v>
      </c>
      <c r="CW24" s="141"/>
      <c r="CX24" s="407">
        <f t="shared" ref="CX24:DA28" si="32">IF(ISNUMBER(AP24),0,1)</f>
        <v>0</v>
      </c>
      <c r="CY24" s="407">
        <f t="shared" si="32"/>
        <v>0</v>
      </c>
      <c r="CZ24" s="407">
        <f t="shared" si="32"/>
        <v>0</v>
      </c>
      <c r="DA24" s="407">
        <f t="shared" si="32"/>
        <v>0</v>
      </c>
      <c r="DB24" s="141"/>
      <c r="DC24" s="197"/>
      <c r="DD24" s="316"/>
      <c r="DE24" s="316"/>
      <c r="DF24" s="197"/>
      <c r="DG24" s="123"/>
      <c r="DH24" s="141"/>
      <c r="DI24" s="141"/>
      <c r="DJ24" s="141"/>
      <c r="DK24" s="141"/>
      <c r="DL24" s="141"/>
      <c r="DM24" s="141"/>
      <c r="DN24" s="141"/>
      <c r="DO24" s="141"/>
      <c r="DP24" s="141"/>
      <c r="DQ24" s="141"/>
      <c r="DR24" s="141"/>
      <c r="DS24" s="141"/>
      <c r="DT24" s="141"/>
      <c r="DU24" s="141"/>
      <c r="DV24" s="141"/>
      <c r="DW24" s="141"/>
      <c r="DX24" s="141"/>
      <c r="DY24" s="141"/>
      <c r="DZ24" s="141"/>
      <c r="EA24" s="141"/>
      <c r="EB24" s="141"/>
      <c r="EC24" s="141"/>
      <c r="ED24" s="141"/>
      <c r="EE24" s="141"/>
      <c r="EF24" s="141"/>
      <c r="EG24" s="141"/>
      <c r="EH24" s="141"/>
      <c r="EI24" s="141"/>
      <c r="EJ24" s="141"/>
      <c r="EK24" s="141"/>
      <c r="EL24" s="141"/>
      <c r="EM24" s="141"/>
      <c r="EN24" s="141"/>
      <c r="EO24" s="141"/>
      <c r="EP24" s="141"/>
      <c r="EQ24" s="141"/>
      <c r="ER24" s="141"/>
      <c r="ES24" s="141"/>
      <c r="ET24" s="141"/>
      <c r="EU24" s="141"/>
      <c r="EV24" s="197"/>
    </row>
    <row r="25" spans="2:152" ht="15.75" thickBot="1" x14ac:dyDescent="0.25">
      <c r="B25" s="159">
        <f t="shared" ref="B25:B31" si="33">+B24+1</f>
        <v>13</v>
      </c>
      <c r="C25" s="324" t="s">
        <v>1925</v>
      </c>
      <c r="D25" s="162"/>
      <c r="E25" s="162" t="s">
        <v>341</v>
      </c>
      <c r="F25" s="163">
        <v>3</v>
      </c>
      <c r="G25" s="330">
        <v>5.0449999999999999</v>
      </c>
      <c r="H25" s="331">
        <v>0.109</v>
      </c>
      <c r="I25" s="331">
        <v>38.145000000000003</v>
      </c>
      <c r="J25" s="332">
        <v>35.965000000000003</v>
      </c>
      <c r="K25" s="451">
        <f t="shared" si="17"/>
        <v>79.26400000000001</v>
      </c>
      <c r="L25" s="401">
        <v>4.6360000000000001</v>
      </c>
      <c r="M25" s="402">
        <v>0.29399999999999998</v>
      </c>
      <c r="N25" s="402">
        <v>43.482999999999997</v>
      </c>
      <c r="O25" s="402">
        <v>39.277000000000001</v>
      </c>
      <c r="P25" s="451">
        <f t="shared" si="18"/>
        <v>87.69</v>
      </c>
      <c r="Q25" s="330">
        <v>4.6550000000000002</v>
      </c>
      <c r="R25" s="331">
        <v>8.9999999999999993E-3</v>
      </c>
      <c r="S25" s="331">
        <v>49.836999999999996</v>
      </c>
      <c r="T25" s="332">
        <v>32.688000000000002</v>
      </c>
      <c r="U25" s="451">
        <f t="shared" si="19"/>
        <v>87.188999999999993</v>
      </c>
      <c r="V25" s="330">
        <v>2.23</v>
      </c>
      <c r="W25" s="331">
        <v>8.9999999999999993E-3</v>
      </c>
      <c r="X25" s="331">
        <v>32.896000000000001</v>
      </c>
      <c r="Y25" s="332">
        <v>24.841999999999999</v>
      </c>
      <c r="Z25" s="451">
        <f t="shared" si="20"/>
        <v>59.976999999999997</v>
      </c>
      <c r="AA25" s="330">
        <v>2.2229999999999999</v>
      </c>
      <c r="AB25" s="331">
        <v>8.9999999999999993E-3</v>
      </c>
      <c r="AC25" s="331">
        <v>32.796999999999997</v>
      </c>
      <c r="AD25" s="332">
        <v>24.768000000000001</v>
      </c>
      <c r="AE25" s="451">
        <f t="shared" si="21"/>
        <v>59.796999999999997</v>
      </c>
      <c r="AF25" s="330">
        <v>2.2160000000000002</v>
      </c>
      <c r="AG25" s="331">
        <v>8.9999999999999993E-3</v>
      </c>
      <c r="AH25" s="331">
        <v>32.692</v>
      </c>
      <c r="AI25" s="332">
        <v>24.687999999999999</v>
      </c>
      <c r="AJ25" s="451">
        <f t="shared" si="22"/>
        <v>59.605000000000004</v>
      </c>
      <c r="AK25" s="330">
        <v>2.2090000000000001</v>
      </c>
      <c r="AL25" s="331">
        <v>8.9999999999999993E-3</v>
      </c>
      <c r="AM25" s="331">
        <v>32.591000000000001</v>
      </c>
      <c r="AN25" s="332">
        <v>24.611999999999998</v>
      </c>
      <c r="AO25" s="451">
        <f t="shared" si="23"/>
        <v>59.420999999999992</v>
      </c>
      <c r="AP25" s="330">
        <v>2.202</v>
      </c>
      <c r="AQ25" s="331">
        <v>8.9999999999999993E-3</v>
      </c>
      <c r="AR25" s="331">
        <v>32.487000000000002</v>
      </c>
      <c r="AS25" s="332">
        <v>24.533000000000001</v>
      </c>
      <c r="AT25" s="451">
        <f t="shared" si="24"/>
        <v>59.231000000000002</v>
      </c>
      <c r="AU25" s="293"/>
      <c r="AV25" s="167"/>
      <c r="AW25" s="233"/>
      <c r="AX25" s="249"/>
      <c r="AY25" s="144">
        <f>IF(SUM(BO25:DA25)=0,0,$BO$4)</f>
        <v>0</v>
      </c>
      <c r="AZ25" s="144"/>
      <c r="BA25" s="316"/>
      <c r="BB25" s="159">
        <f t="shared" ref="BB25:BB31" si="34">+BB24+1</f>
        <v>13</v>
      </c>
      <c r="BC25" s="324" t="s">
        <v>1925</v>
      </c>
      <c r="BD25" s="162" t="s">
        <v>341</v>
      </c>
      <c r="BE25" s="163">
        <v>3</v>
      </c>
      <c r="BF25" s="412" t="s">
        <v>1926</v>
      </c>
      <c r="BG25" s="413" t="s">
        <v>1927</v>
      </c>
      <c r="BH25" s="413" t="s">
        <v>1928</v>
      </c>
      <c r="BI25" s="414" t="s">
        <v>1929</v>
      </c>
      <c r="BJ25" s="452" t="s">
        <v>1930</v>
      </c>
      <c r="BL25" s="197"/>
      <c r="BM25" s="448"/>
      <c r="BN25" s="448"/>
      <c r="BO25" s="407">
        <f t="shared" si="25"/>
        <v>0</v>
      </c>
      <c r="BP25" s="407">
        <f t="shared" si="25"/>
        <v>0</v>
      </c>
      <c r="BQ25" s="407">
        <f t="shared" si="25"/>
        <v>0</v>
      </c>
      <c r="BR25" s="407">
        <f t="shared" si="25"/>
        <v>0</v>
      </c>
      <c r="BS25" s="141"/>
      <c r="BT25" s="407">
        <f t="shared" si="26"/>
        <v>0</v>
      </c>
      <c r="BU25" s="407">
        <f t="shared" si="26"/>
        <v>0</v>
      </c>
      <c r="BV25" s="407">
        <f t="shared" si="26"/>
        <v>0</v>
      </c>
      <c r="BW25" s="407">
        <f t="shared" si="26"/>
        <v>0</v>
      </c>
      <c r="BX25" s="141"/>
      <c r="BY25" s="407">
        <f t="shared" si="27"/>
        <v>0</v>
      </c>
      <c r="BZ25" s="407">
        <f t="shared" si="27"/>
        <v>0</v>
      </c>
      <c r="CA25" s="407">
        <f t="shared" si="27"/>
        <v>0</v>
      </c>
      <c r="CB25" s="407">
        <f t="shared" si="27"/>
        <v>0</v>
      </c>
      <c r="CC25" s="141"/>
      <c r="CD25" s="407">
        <f t="shared" si="28"/>
        <v>0</v>
      </c>
      <c r="CE25" s="407">
        <f t="shared" si="28"/>
        <v>0</v>
      </c>
      <c r="CF25" s="407">
        <f t="shared" si="28"/>
        <v>0</v>
      </c>
      <c r="CG25" s="407">
        <f t="shared" si="28"/>
        <v>0</v>
      </c>
      <c r="CH25" s="141"/>
      <c r="CI25" s="407">
        <f t="shared" si="29"/>
        <v>0</v>
      </c>
      <c r="CJ25" s="407">
        <f t="shared" si="29"/>
        <v>0</v>
      </c>
      <c r="CK25" s="407">
        <f t="shared" si="29"/>
        <v>0</v>
      </c>
      <c r="CL25" s="407">
        <f t="shared" si="29"/>
        <v>0</v>
      </c>
      <c r="CM25" s="141"/>
      <c r="CN25" s="407">
        <f t="shared" si="30"/>
        <v>0</v>
      </c>
      <c r="CO25" s="407">
        <f t="shared" si="30"/>
        <v>0</v>
      </c>
      <c r="CP25" s="407">
        <f t="shared" si="30"/>
        <v>0</v>
      </c>
      <c r="CQ25" s="407">
        <f t="shared" si="30"/>
        <v>0</v>
      </c>
      <c r="CR25" s="141"/>
      <c r="CS25" s="407">
        <f t="shared" si="31"/>
        <v>0</v>
      </c>
      <c r="CT25" s="407">
        <f t="shared" si="31"/>
        <v>0</v>
      </c>
      <c r="CU25" s="407">
        <f t="shared" si="31"/>
        <v>0</v>
      </c>
      <c r="CV25" s="407">
        <f t="shared" si="31"/>
        <v>0</v>
      </c>
      <c r="CW25" s="141"/>
      <c r="CX25" s="407">
        <f t="shared" si="32"/>
        <v>0</v>
      </c>
      <c r="CY25" s="407">
        <f t="shared" si="32"/>
        <v>0</v>
      </c>
      <c r="CZ25" s="407">
        <f t="shared" si="32"/>
        <v>0</v>
      </c>
      <c r="DA25" s="407">
        <f t="shared" si="32"/>
        <v>0</v>
      </c>
      <c r="DB25" s="141"/>
      <c r="DC25" s="197"/>
      <c r="DD25" s="316"/>
      <c r="DE25" s="316"/>
      <c r="DF25" s="197"/>
      <c r="DG25" s="123"/>
      <c r="DH25" s="141"/>
      <c r="DI25" s="141"/>
      <c r="DJ25" s="141"/>
      <c r="DK25" s="141"/>
      <c r="DL25" s="141"/>
      <c r="DM25" s="141"/>
      <c r="DN25" s="141"/>
      <c r="DO25" s="141"/>
      <c r="DP25" s="141"/>
      <c r="DQ25" s="141"/>
      <c r="DR25" s="141"/>
      <c r="DS25" s="141"/>
      <c r="DT25" s="141"/>
      <c r="DU25" s="141"/>
      <c r="DV25" s="141"/>
      <c r="DW25" s="141"/>
      <c r="DX25" s="141"/>
      <c r="DY25" s="141"/>
      <c r="DZ25" s="141"/>
      <c r="EA25" s="141"/>
      <c r="EB25" s="141"/>
      <c r="EC25" s="141"/>
      <c r="ED25" s="141"/>
      <c r="EE25" s="141"/>
      <c r="EF25" s="141"/>
      <c r="EG25" s="141"/>
      <c r="EH25" s="141"/>
      <c r="EI25" s="141"/>
      <c r="EJ25" s="141"/>
      <c r="EK25" s="141"/>
      <c r="EL25" s="141"/>
      <c r="EM25" s="141"/>
      <c r="EN25" s="141"/>
      <c r="EO25" s="141"/>
      <c r="EP25" s="141"/>
      <c r="EQ25" s="141"/>
      <c r="ER25" s="141"/>
      <c r="ES25" s="141"/>
      <c r="ET25" s="141"/>
      <c r="EU25" s="141"/>
      <c r="EV25" s="197"/>
    </row>
    <row r="26" spans="2:152" ht="15.75" thickBot="1" x14ac:dyDescent="0.25">
      <c r="B26" s="159">
        <f t="shared" si="33"/>
        <v>14</v>
      </c>
      <c r="C26" s="324" t="s">
        <v>1931</v>
      </c>
      <c r="D26" s="162"/>
      <c r="E26" s="162" t="s">
        <v>341</v>
      </c>
      <c r="F26" s="163">
        <v>3</v>
      </c>
      <c r="G26" s="330">
        <v>1.373</v>
      </c>
      <c r="H26" s="331">
        <v>0</v>
      </c>
      <c r="I26" s="331">
        <v>0</v>
      </c>
      <c r="J26" s="332">
        <v>18.745999999999999</v>
      </c>
      <c r="K26" s="451">
        <f t="shared" si="17"/>
        <v>20.119</v>
      </c>
      <c r="L26" s="401">
        <v>1.153</v>
      </c>
      <c r="M26" s="410">
        <v>0</v>
      </c>
      <c r="N26" s="410">
        <v>0</v>
      </c>
      <c r="O26" s="402">
        <v>21.035</v>
      </c>
      <c r="P26" s="451">
        <f t="shared" si="18"/>
        <v>22.187999999999999</v>
      </c>
      <c r="Q26" s="409">
        <v>0</v>
      </c>
      <c r="R26" s="453">
        <v>0</v>
      </c>
      <c r="S26" s="453">
        <v>0</v>
      </c>
      <c r="T26" s="409">
        <v>16.056000000000001</v>
      </c>
      <c r="U26" s="451">
        <f t="shared" si="19"/>
        <v>16.056000000000001</v>
      </c>
      <c r="V26" s="453">
        <v>0</v>
      </c>
      <c r="W26" s="409">
        <v>6.7210000000000001</v>
      </c>
      <c r="X26" s="453">
        <v>0</v>
      </c>
      <c r="Y26" s="409">
        <v>26.392000000000003</v>
      </c>
      <c r="Z26" s="451">
        <f t="shared" si="20"/>
        <v>33.113</v>
      </c>
      <c r="AA26" s="453">
        <v>0</v>
      </c>
      <c r="AB26" s="409">
        <v>6.72</v>
      </c>
      <c r="AC26" s="453">
        <v>0</v>
      </c>
      <c r="AD26" s="409">
        <v>33.86</v>
      </c>
      <c r="AE26" s="451">
        <f t="shared" si="21"/>
        <v>40.58</v>
      </c>
      <c r="AF26" s="453">
        <v>0</v>
      </c>
      <c r="AG26" s="409">
        <v>6.71</v>
      </c>
      <c r="AH26" s="453">
        <v>0</v>
      </c>
      <c r="AI26" s="409">
        <v>28.573</v>
      </c>
      <c r="AJ26" s="451">
        <f t="shared" si="22"/>
        <v>35.283000000000001</v>
      </c>
      <c r="AK26" s="453">
        <v>0</v>
      </c>
      <c r="AL26" s="409">
        <v>0.1</v>
      </c>
      <c r="AM26" s="453">
        <v>0</v>
      </c>
      <c r="AN26" s="409">
        <v>21.532</v>
      </c>
      <c r="AO26" s="451">
        <f t="shared" si="23"/>
        <v>21.632000000000001</v>
      </c>
      <c r="AP26" s="453">
        <v>0</v>
      </c>
      <c r="AQ26" s="409">
        <v>0.1</v>
      </c>
      <c r="AR26" s="453">
        <v>0</v>
      </c>
      <c r="AS26" s="409">
        <v>16.698</v>
      </c>
      <c r="AT26" s="451">
        <f t="shared" si="24"/>
        <v>16.798000000000002</v>
      </c>
      <c r="AU26" s="293"/>
      <c r="AV26" s="167"/>
      <c r="AW26" s="233" t="s">
        <v>1839</v>
      </c>
      <c r="AX26" s="249"/>
      <c r="AY26" s="144">
        <f>IF(SUM(BO26:DA26)=0,0,$BO$4)</f>
        <v>0</v>
      </c>
      <c r="AZ26" s="144" t="str">
        <f>IF(SUM(DH26:ET26)=0,0,$DH$7)</f>
        <v>Sum of lines 14-16 should equal line 39 in WS2 (Total water enhancement capital expenditure )</v>
      </c>
      <c r="BA26" s="316"/>
      <c r="BB26" s="159">
        <f t="shared" si="34"/>
        <v>14</v>
      </c>
      <c r="BC26" s="324" t="s">
        <v>1931</v>
      </c>
      <c r="BD26" s="162" t="s">
        <v>341</v>
      </c>
      <c r="BE26" s="163">
        <v>3</v>
      </c>
      <c r="BF26" s="412" t="s">
        <v>1932</v>
      </c>
      <c r="BG26" s="413" t="s">
        <v>1933</v>
      </c>
      <c r="BH26" s="413" t="s">
        <v>1934</v>
      </c>
      <c r="BI26" s="414" t="s">
        <v>1935</v>
      </c>
      <c r="BJ26" s="452" t="s">
        <v>1936</v>
      </c>
      <c r="BL26" s="124"/>
      <c r="BN26" s="204"/>
      <c r="BO26" s="407">
        <f t="shared" si="25"/>
        <v>0</v>
      </c>
      <c r="BP26" s="407">
        <f t="shared" si="25"/>
        <v>0</v>
      </c>
      <c r="BQ26" s="407">
        <f t="shared" si="25"/>
        <v>0</v>
      </c>
      <c r="BR26" s="407">
        <f t="shared" si="25"/>
        <v>0</v>
      </c>
      <c r="BS26" s="141"/>
      <c r="BT26" s="407">
        <f t="shared" si="26"/>
        <v>0</v>
      </c>
      <c r="BU26" s="407">
        <f t="shared" si="26"/>
        <v>0</v>
      </c>
      <c r="BV26" s="407">
        <f t="shared" si="26"/>
        <v>0</v>
      </c>
      <c r="BW26" s="407">
        <f t="shared" si="26"/>
        <v>0</v>
      </c>
      <c r="BX26" s="141"/>
      <c r="BY26" s="407">
        <f t="shared" si="27"/>
        <v>0</v>
      </c>
      <c r="BZ26" s="407">
        <f t="shared" si="27"/>
        <v>0</v>
      </c>
      <c r="CA26" s="407">
        <f t="shared" si="27"/>
        <v>0</v>
      </c>
      <c r="CB26" s="407">
        <f t="shared" si="27"/>
        <v>0</v>
      </c>
      <c r="CC26" s="141"/>
      <c r="CD26" s="407">
        <f t="shared" si="28"/>
        <v>0</v>
      </c>
      <c r="CE26" s="407">
        <f t="shared" si="28"/>
        <v>0</v>
      </c>
      <c r="CF26" s="407">
        <f t="shared" si="28"/>
        <v>0</v>
      </c>
      <c r="CG26" s="407">
        <f t="shared" si="28"/>
        <v>0</v>
      </c>
      <c r="CH26" s="141"/>
      <c r="CI26" s="407">
        <f t="shared" si="29"/>
        <v>0</v>
      </c>
      <c r="CJ26" s="407">
        <f t="shared" si="29"/>
        <v>0</v>
      </c>
      <c r="CK26" s="407">
        <f t="shared" si="29"/>
        <v>0</v>
      </c>
      <c r="CL26" s="407">
        <f t="shared" si="29"/>
        <v>0</v>
      </c>
      <c r="CM26" s="141"/>
      <c r="CN26" s="407">
        <f t="shared" si="30"/>
        <v>0</v>
      </c>
      <c r="CO26" s="407">
        <f t="shared" si="30"/>
        <v>0</v>
      </c>
      <c r="CP26" s="407">
        <f t="shared" si="30"/>
        <v>0</v>
      </c>
      <c r="CQ26" s="407">
        <f t="shared" si="30"/>
        <v>0</v>
      </c>
      <c r="CR26" s="141"/>
      <c r="CS26" s="407">
        <f t="shared" si="31"/>
        <v>0</v>
      </c>
      <c r="CT26" s="407">
        <f t="shared" si="31"/>
        <v>0</v>
      </c>
      <c r="CU26" s="407">
        <f t="shared" si="31"/>
        <v>0</v>
      </c>
      <c r="CV26" s="407">
        <f t="shared" si="31"/>
        <v>0</v>
      </c>
      <c r="CW26" s="141"/>
      <c r="CX26" s="407">
        <f t="shared" si="32"/>
        <v>0</v>
      </c>
      <c r="CY26" s="407">
        <f t="shared" si="32"/>
        <v>0</v>
      </c>
      <c r="CZ26" s="407">
        <f t="shared" si="32"/>
        <v>0</v>
      </c>
      <c r="DA26" s="407">
        <f t="shared" si="32"/>
        <v>0</v>
      </c>
      <c r="DB26" s="141"/>
      <c r="DC26" s="124"/>
      <c r="DD26" s="316"/>
      <c r="DE26" s="316"/>
      <c r="DF26" s="124"/>
      <c r="DG26" s="123"/>
      <c r="DH26" s="158">
        <f>IF((ROUND(SUM(G$26:G$28),3) = ROUND([1]WS2!G$47,3)), 0, 1)</f>
        <v>0</v>
      </c>
      <c r="DI26" s="158">
        <f>IF((ROUND(SUM(H$26:H$28),3) = ROUND([1]WS2!H$47,3)), 0, 1)</f>
        <v>0</v>
      </c>
      <c r="DJ26" s="158">
        <f>IF((ROUND(SUM(I$26:I$28),3) = ROUND([1]WS2!I$47,3)), 0, 1)</f>
        <v>0</v>
      </c>
      <c r="DK26" s="158">
        <f>IF((ROUND(SUM(J$26:J$28),3) = ROUND([1]WS2!J$47,3)), 0, 1)</f>
        <v>0</v>
      </c>
      <c r="DL26" s="141"/>
      <c r="DM26" s="158">
        <f>IF((ROUND(SUM(L$26:L$28),3) = ROUND([1]WS2!L$47,3)), 0, 1)</f>
        <v>1</v>
      </c>
      <c r="DN26" s="158">
        <f>IF((ROUND(SUM(M$26:M$28),3) = ROUND([1]WS2!M$47,3)), 0, 1)</f>
        <v>0</v>
      </c>
      <c r="DO26" s="158">
        <f>IF((ROUND(SUM(N$26:N$28),3) = ROUND([1]WS2!N$47,3)), 0, 1)</f>
        <v>1</v>
      </c>
      <c r="DP26" s="158">
        <f>IF((ROUND(SUM(O$26:O$28),3) = ROUND([1]WS2!O$47,3)), 0, 1)</f>
        <v>1</v>
      </c>
      <c r="DQ26" s="141"/>
      <c r="DR26" s="158">
        <f>IF((ROUND(SUM(Q$26:Q$28),3) = ROUND([1]WS2!Q$47,3)), 0, 1)</f>
        <v>1</v>
      </c>
      <c r="DS26" s="158">
        <f>IF((ROUND(SUM(R$26:R$28),3) = ROUND([1]WS2!R$47,3)), 0, 1)</f>
        <v>0</v>
      </c>
      <c r="DT26" s="158">
        <f>IF((ROUND(SUM(S$26:S$28),3) = ROUND([1]WS2!S$47,3)), 0, 1)</f>
        <v>1</v>
      </c>
      <c r="DU26" s="158">
        <f>IF((ROUND(SUM(T$26:T$28),3) = ROUND([1]WS2!T$47,3)), 0, 1)</f>
        <v>1</v>
      </c>
      <c r="DV26" s="141"/>
      <c r="DW26" s="158">
        <f>IF((ROUND(SUM(V$26:V$28),3) = ROUND([1]WS2!V$47,3)), 0, 1)</f>
        <v>1</v>
      </c>
      <c r="DX26" s="158">
        <f>IF((ROUND(SUM(W$26:W$28),3) = ROUND([1]WS2!W$47,3)), 0, 1)</f>
        <v>1</v>
      </c>
      <c r="DY26" s="158">
        <f>IF((ROUND(SUM(X$26:X$28),3) = ROUND([1]WS2!X$47,3)), 0, 1)</f>
        <v>1</v>
      </c>
      <c r="DZ26" s="158">
        <f>IF((ROUND(SUM(Y$26:Y$28),3) = ROUND([1]WS2!Y$47,3)), 0, 1)</f>
        <v>1</v>
      </c>
      <c r="EA26" s="141"/>
      <c r="EB26" s="158">
        <f>IF((ROUND(SUM(AA$26:AA$28),3) = ROUND([1]WS2!AA$47,3)), 0, 1)</f>
        <v>1</v>
      </c>
      <c r="EC26" s="158">
        <f>IF((ROUND(SUM(AB$26:AB$28),3) = ROUND([1]WS2!AB$47,3)), 0, 1)</f>
        <v>1</v>
      </c>
      <c r="ED26" s="158">
        <f>IF((ROUND(SUM(AC$26:AC$28),3) = ROUND([1]WS2!AC$47,3)), 0, 1)</f>
        <v>1</v>
      </c>
      <c r="EE26" s="158">
        <f>IF((ROUND(SUM(AD$26:AD$28),3) = ROUND([1]WS2!AD$47,3)), 0, 1)</f>
        <v>1</v>
      </c>
      <c r="EF26" s="141"/>
      <c r="EG26" s="158">
        <f>IF((ROUND(SUM(AF$26:AF$28),3) = ROUND([1]WS2!AF$47,3)), 0, 1)</f>
        <v>1</v>
      </c>
      <c r="EH26" s="158">
        <f>IF((ROUND(SUM(AG$26:AG$28),3) = ROUND([1]WS2!AG$47,3)), 0, 1)</f>
        <v>1</v>
      </c>
      <c r="EI26" s="158">
        <f>IF((ROUND(SUM(AH$26:AH$28),3) = ROUND([1]WS2!AH$47,3)), 0, 1)</f>
        <v>1</v>
      </c>
      <c r="EJ26" s="158">
        <f>IF((ROUND(SUM(AI$26:AI$28),3) = ROUND([1]WS2!AI$47,3)), 0, 1)</f>
        <v>1</v>
      </c>
      <c r="EK26" s="141"/>
      <c r="EL26" s="158">
        <f>IF((ROUND(SUM(AK$26:AK$28),3) = ROUND([1]WS2!AK$47,3)), 0, 1)</f>
        <v>1</v>
      </c>
      <c r="EM26" s="158">
        <f>IF((ROUND(SUM(AL$26:AL$28),3) = ROUND([1]WS2!AL$47,3)), 0, 1)</f>
        <v>1</v>
      </c>
      <c r="EN26" s="158">
        <f>IF((ROUND(SUM(AM$26:AM$28),3) = ROUND([1]WS2!AM$47,3)), 0, 1)</f>
        <v>1</v>
      </c>
      <c r="EO26" s="158">
        <f>IF((ROUND(SUM(AN$26:AN$28),3) = ROUND([1]WS2!AN$47,3)), 0, 1)</f>
        <v>1</v>
      </c>
      <c r="EP26" s="141"/>
      <c r="EQ26" s="158">
        <f>IF((ROUND(SUM(AP$26:AP$28),3) = ROUND([1]WS2!AP$47,3)), 0, 1)</f>
        <v>1</v>
      </c>
      <c r="ER26" s="158">
        <f>IF((ROUND(SUM(AQ$26:AQ$28),3) = ROUND([1]WS2!AQ$47,3)), 0, 1)</f>
        <v>1</v>
      </c>
      <c r="ES26" s="158">
        <f>IF((ROUND(SUM(AR$26:AR$28),3) = ROUND([1]WS2!AR$47,3)), 0, 1)</f>
        <v>1</v>
      </c>
      <c r="ET26" s="158">
        <f>IF((ROUND(SUM(AS$26:AS$28),3) = ROUND([1]WS2!AS$47,3)), 0, 1)</f>
        <v>1</v>
      </c>
      <c r="EU26" s="141"/>
      <c r="EV26" s="124"/>
    </row>
    <row r="27" spans="2:152" ht="15.75" thickBot="1" x14ac:dyDescent="0.25">
      <c r="B27" s="159">
        <f t="shared" si="33"/>
        <v>15</v>
      </c>
      <c r="C27" s="324" t="s">
        <v>1937</v>
      </c>
      <c r="D27" s="162"/>
      <c r="E27" s="162" t="s">
        <v>341</v>
      </c>
      <c r="F27" s="163">
        <v>3</v>
      </c>
      <c r="G27" s="330">
        <v>1.5569999999999999</v>
      </c>
      <c r="H27" s="331">
        <v>0</v>
      </c>
      <c r="I27" s="331">
        <v>11.275</v>
      </c>
      <c r="J27" s="332">
        <v>5.0039999999999996</v>
      </c>
      <c r="K27" s="451">
        <f t="shared" si="17"/>
        <v>17.835999999999999</v>
      </c>
      <c r="L27" s="401">
        <v>1.722</v>
      </c>
      <c r="M27" s="410">
        <v>0</v>
      </c>
      <c r="N27" s="402">
        <v>10.35</v>
      </c>
      <c r="O27" s="402">
        <v>3.5910000000000002</v>
      </c>
      <c r="P27" s="451">
        <f t="shared" si="18"/>
        <v>15.663</v>
      </c>
      <c r="Q27" s="409">
        <v>9.65</v>
      </c>
      <c r="R27" s="453">
        <v>0</v>
      </c>
      <c r="S27" s="409">
        <v>3.8090000000000002</v>
      </c>
      <c r="T27" s="409">
        <v>6.4279999999999999</v>
      </c>
      <c r="U27" s="451">
        <f t="shared" si="19"/>
        <v>19.887</v>
      </c>
      <c r="V27" s="409">
        <v>5.0380000000000003</v>
      </c>
      <c r="W27" s="453">
        <v>0</v>
      </c>
      <c r="X27" s="409">
        <v>13.448</v>
      </c>
      <c r="Y27" s="409">
        <v>11.91</v>
      </c>
      <c r="Z27" s="451">
        <f t="shared" si="20"/>
        <v>30.396000000000001</v>
      </c>
      <c r="AA27" s="409">
        <v>4.9880000000000004</v>
      </c>
      <c r="AB27" s="453">
        <v>0</v>
      </c>
      <c r="AC27" s="409">
        <v>16.673999999999999</v>
      </c>
      <c r="AD27" s="409">
        <v>16.085000000000001</v>
      </c>
      <c r="AE27" s="451">
        <f t="shared" si="21"/>
        <v>37.747</v>
      </c>
      <c r="AF27" s="409">
        <v>3.1550000000000002</v>
      </c>
      <c r="AG27" s="453">
        <v>0</v>
      </c>
      <c r="AH27" s="409">
        <v>13.268000000000001</v>
      </c>
      <c r="AI27" s="409">
        <v>16.054000000000002</v>
      </c>
      <c r="AJ27" s="451">
        <f t="shared" si="22"/>
        <v>32.477000000000004</v>
      </c>
      <c r="AK27" s="409">
        <v>1.5660000000000001</v>
      </c>
      <c r="AL27" s="453">
        <v>0</v>
      </c>
      <c r="AM27" s="409">
        <v>13.565999999999999</v>
      </c>
      <c r="AN27" s="409">
        <v>9.6910000000000007</v>
      </c>
      <c r="AO27" s="451">
        <f t="shared" si="23"/>
        <v>24.823</v>
      </c>
      <c r="AP27" s="409">
        <v>1.5549999999999999</v>
      </c>
      <c r="AQ27" s="453">
        <v>0</v>
      </c>
      <c r="AR27" s="409">
        <v>4.0670000000000002</v>
      </c>
      <c r="AS27" s="409">
        <v>8.702</v>
      </c>
      <c r="AT27" s="451">
        <f t="shared" si="24"/>
        <v>14.324</v>
      </c>
      <c r="AU27" s="293"/>
      <c r="AV27" s="429"/>
      <c r="AW27" s="233" t="s">
        <v>1839</v>
      </c>
      <c r="AX27" s="250"/>
      <c r="AY27" s="144">
        <f>IF(SUM(BO27:DA27)=0,0,$BO$4)</f>
        <v>0</v>
      </c>
      <c r="AZ27" s="144" t="str">
        <f>IF(SUM(DH27:ET27)=0,0,$DH$7)</f>
        <v>Sum of lines 14-16 should equal line 39 in WS2 (Total water enhancement capital expenditure )</v>
      </c>
      <c r="BA27" s="316"/>
      <c r="BB27" s="159">
        <f t="shared" si="34"/>
        <v>15</v>
      </c>
      <c r="BC27" s="324" t="s">
        <v>1937</v>
      </c>
      <c r="BD27" s="162" t="s">
        <v>341</v>
      </c>
      <c r="BE27" s="163">
        <v>3</v>
      </c>
      <c r="BF27" s="412" t="s">
        <v>1938</v>
      </c>
      <c r="BG27" s="413" t="s">
        <v>1939</v>
      </c>
      <c r="BH27" s="413" t="s">
        <v>1940</v>
      </c>
      <c r="BI27" s="414" t="s">
        <v>1941</v>
      </c>
      <c r="BJ27" s="452" t="s">
        <v>1942</v>
      </c>
      <c r="BL27" s="124"/>
      <c r="BN27" s="204"/>
      <c r="BO27" s="407">
        <f t="shared" si="25"/>
        <v>0</v>
      </c>
      <c r="BP27" s="407">
        <f t="shared" si="25"/>
        <v>0</v>
      </c>
      <c r="BQ27" s="407">
        <f t="shared" si="25"/>
        <v>0</v>
      </c>
      <c r="BR27" s="407">
        <f t="shared" si="25"/>
        <v>0</v>
      </c>
      <c r="BS27" s="141"/>
      <c r="BT27" s="407">
        <f t="shared" si="26"/>
        <v>0</v>
      </c>
      <c r="BU27" s="407">
        <f t="shared" si="26"/>
        <v>0</v>
      </c>
      <c r="BV27" s="407">
        <f t="shared" si="26"/>
        <v>0</v>
      </c>
      <c r="BW27" s="407">
        <f t="shared" si="26"/>
        <v>0</v>
      </c>
      <c r="BX27" s="141"/>
      <c r="BY27" s="407">
        <f t="shared" si="27"/>
        <v>0</v>
      </c>
      <c r="BZ27" s="407">
        <f t="shared" si="27"/>
        <v>0</v>
      </c>
      <c r="CA27" s="407">
        <f t="shared" si="27"/>
        <v>0</v>
      </c>
      <c r="CB27" s="407">
        <f t="shared" si="27"/>
        <v>0</v>
      </c>
      <c r="CC27" s="141"/>
      <c r="CD27" s="407">
        <f t="shared" si="28"/>
        <v>0</v>
      </c>
      <c r="CE27" s="407">
        <f t="shared" si="28"/>
        <v>0</v>
      </c>
      <c r="CF27" s="407">
        <f t="shared" si="28"/>
        <v>0</v>
      </c>
      <c r="CG27" s="407">
        <f t="shared" si="28"/>
        <v>0</v>
      </c>
      <c r="CH27" s="141"/>
      <c r="CI27" s="407">
        <f t="shared" si="29"/>
        <v>0</v>
      </c>
      <c r="CJ27" s="407">
        <f t="shared" si="29"/>
        <v>0</v>
      </c>
      <c r="CK27" s="407">
        <f t="shared" si="29"/>
        <v>0</v>
      </c>
      <c r="CL27" s="407">
        <f t="shared" si="29"/>
        <v>0</v>
      </c>
      <c r="CM27" s="141"/>
      <c r="CN27" s="407">
        <f t="shared" si="30"/>
        <v>0</v>
      </c>
      <c r="CO27" s="407">
        <f t="shared" si="30"/>
        <v>0</v>
      </c>
      <c r="CP27" s="407">
        <f t="shared" si="30"/>
        <v>0</v>
      </c>
      <c r="CQ27" s="407">
        <f t="shared" si="30"/>
        <v>0</v>
      </c>
      <c r="CR27" s="141"/>
      <c r="CS27" s="407">
        <f t="shared" si="31"/>
        <v>0</v>
      </c>
      <c r="CT27" s="407">
        <f t="shared" si="31"/>
        <v>0</v>
      </c>
      <c r="CU27" s="407">
        <f t="shared" si="31"/>
        <v>0</v>
      </c>
      <c r="CV27" s="407">
        <f t="shared" si="31"/>
        <v>0</v>
      </c>
      <c r="CW27" s="141"/>
      <c r="CX27" s="407">
        <f t="shared" si="32"/>
        <v>0</v>
      </c>
      <c r="CY27" s="407">
        <f t="shared" si="32"/>
        <v>0</v>
      </c>
      <c r="CZ27" s="407">
        <f t="shared" si="32"/>
        <v>0</v>
      </c>
      <c r="DA27" s="407">
        <f t="shared" si="32"/>
        <v>0</v>
      </c>
      <c r="DB27" s="141"/>
      <c r="DC27" s="124"/>
      <c r="DD27" s="316"/>
      <c r="DE27" s="316"/>
      <c r="DF27" s="124"/>
      <c r="DG27" s="123"/>
      <c r="DH27" s="158">
        <f>IF((ROUND(SUM(G$26:G$28),3) = ROUND([1]WS2!G$47,3)), 0, 1)</f>
        <v>0</v>
      </c>
      <c r="DI27" s="158">
        <f>IF((ROUND(SUM(H$26:H$28),3) = ROUND([1]WS2!H$47,3)), 0, 1)</f>
        <v>0</v>
      </c>
      <c r="DJ27" s="158">
        <f>IF((ROUND(SUM(I$26:I$28),3) = ROUND([1]WS2!I$47,3)), 0, 1)</f>
        <v>0</v>
      </c>
      <c r="DK27" s="158">
        <f>IF((ROUND(SUM(J$26:J$28),3) = ROUND([1]WS2!J$47,3)), 0, 1)</f>
        <v>0</v>
      </c>
      <c r="DL27" s="141"/>
      <c r="DM27" s="158">
        <f>IF((ROUND(SUM(L$26:L$28),3) = ROUND([1]WS2!L$47,3)), 0, 1)</f>
        <v>1</v>
      </c>
      <c r="DN27" s="158">
        <f>IF((ROUND(SUM(M$26:M$28),3) = ROUND([1]WS2!M$47,3)), 0, 1)</f>
        <v>0</v>
      </c>
      <c r="DO27" s="158">
        <f>IF((ROUND(SUM(N$26:N$28),3) = ROUND([1]WS2!N$47,3)), 0, 1)</f>
        <v>1</v>
      </c>
      <c r="DP27" s="158">
        <f>IF((ROUND(SUM(O$26:O$28),3) = ROUND([1]WS2!O$47,3)), 0, 1)</f>
        <v>1</v>
      </c>
      <c r="DQ27" s="141"/>
      <c r="DR27" s="158">
        <f>IF((ROUND(SUM(Q$26:Q$28),3) = ROUND([1]WS2!Q$47,3)), 0, 1)</f>
        <v>1</v>
      </c>
      <c r="DS27" s="158">
        <f>IF((ROUND(SUM(R$26:R$28),3) = ROUND([1]WS2!R$47,3)), 0, 1)</f>
        <v>0</v>
      </c>
      <c r="DT27" s="158">
        <f>IF((ROUND(SUM(S$26:S$28),3) = ROUND([1]WS2!S$47,3)), 0, 1)</f>
        <v>1</v>
      </c>
      <c r="DU27" s="158">
        <f>IF((ROUND(SUM(T$26:T$28),3) = ROUND([1]WS2!T$47,3)), 0, 1)</f>
        <v>1</v>
      </c>
      <c r="DV27" s="141"/>
      <c r="DW27" s="158">
        <f>IF((ROUND(SUM(V$26:V$28),3) = ROUND([1]WS2!V$47,3)), 0, 1)</f>
        <v>1</v>
      </c>
      <c r="DX27" s="158">
        <f>IF((ROUND(SUM(W$26:W$28),3) = ROUND([1]WS2!W$47,3)), 0, 1)</f>
        <v>1</v>
      </c>
      <c r="DY27" s="158">
        <f>IF((ROUND(SUM(X$26:X$28),3) = ROUND([1]WS2!X$47,3)), 0, 1)</f>
        <v>1</v>
      </c>
      <c r="DZ27" s="158">
        <f>IF((ROUND(SUM(Y$26:Y$28),3) = ROUND([1]WS2!Y$47,3)), 0, 1)</f>
        <v>1</v>
      </c>
      <c r="EA27" s="141"/>
      <c r="EB27" s="158">
        <f>IF((ROUND(SUM(AA$26:AA$28),3) = ROUND([1]WS2!AA$47,3)), 0, 1)</f>
        <v>1</v>
      </c>
      <c r="EC27" s="158">
        <f>IF((ROUND(SUM(AB$26:AB$28),3) = ROUND([1]WS2!AB$47,3)), 0, 1)</f>
        <v>1</v>
      </c>
      <c r="ED27" s="158">
        <f>IF((ROUND(SUM(AC$26:AC$28),3) = ROUND([1]WS2!AC$47,3)), 0, 1)</f>
        <v>1</v>
      </c>
      <c r="EE27" s="158">
        <f>IF((ROUND(SUM(AD$26:AD$28),3) = ROUND([1]WS2!AD$47,3)), 0, 1)</f>
        <v>1</v>
      </c>
      <c r="EF27" s="141"/>
      <c r="EG27" s="158">
        <f>IF((ROUND(SUM(AF$26:AF$28),3) = ROUND([1]WS2!AF$47,3)), 0, 1)</f>
        <v>1</v>
      </c>
      <c r="EH27" s="158">
        <f>IF((ROUND(SUM(AG$26:AG$28),3) = ROUND([1]WS2!AG$47,3)), 0, 1)</f>
        <v>1</v>
      </c>
      <c r="EI27" s="158">
        <f>IF((ROUND(SUM(AH$26:AH$28),3) = ROUND([1]WS2!AH$47,3)), 0, 1)</f>
        <v>1</v>
      </c>
      <c r="EJ27" s="158">
        <f>IF((ROUND(SUM(AI$26:AI$28),3) = ROUND([1]WS2!AI$47,3)), 0, 1)</f>
        <v>1</v>
      </c>
      <c r="EK27" s="141"/>
      <c r="EL27" s="158">
        <f>IF((ROUND(SUM(AK$26:AK$28),3) = ROUND([1]WS2!AK$47,3)), 0, 1)</f>
        <v>1</v>
      </c>
      <c r="EM27" s="158">
        <f>IF((ROUND(SUM(AL$26:AL$28),3) = ROUND([1]WS2!AL$47,3)), 0, 1)</f>
        <v>1</v>
      </c>
      <c r="EN27" s="158">
        <f>IF((ROUND(SUM(AM$26:AM$28),3) = ROUND([1]WS2!AM$47,3)), 0, 1)</f>
        <v>1</v>
      </c>
      <c r="EO27" s="158">
        <f>IF((ROUND(SUM(AN$26:AN$28),3) = ROUND([1]WS2!AN$47,3)), 0, 1)</f>
        <v>1</v>
      </c>
      <c r="EP27" s="141"/>
      <c r="EQ27" s="158">
        <f>IF((ROUND(SUM(AP$26:AP$28),3) = ROUND([1]WS2!AP$47,3)), 0, 1)</f>
        <v>1</v>
      </c>
      <c r="ER27" s="158">
        <f>IF((ROUND(SUM(AQ$26:AQ$28),3) = ROUND([1]WS2!AQ$47,3)), 0, 1)</f>
        <v>1</v>
      </c>
      <c r="ES27" s="158">
        <f>IF((ROUND(SUM(AR$26:AR$28),3) = ROUND([1]WS2!AR$47,3)), 0, 1)</f>
        <v>1</v>
      </c>
      <c r="ET27" s="158">
        <f>IF((ROUND(SUM(AS$26:AS$28),3) = ROUND([1]WS2!AS$47,3)), 0, 1)</f>
        <v>1</v>
      </c>
      <c r="EU27" s="141"/>
      <c r="EV27" s="124"/>
    </row>
    <row r="28" spans="2:152" x14ac:dyDescent="0.2">
      <c r="B28" s="159">
        <f t="shared" si="33"/>
        <v>16</v>
      </c>
      <c r="C28" s="324" t="s">
        <v>1943</v>
      </c>
      <c r="D28" s="162"/>
      <c r="E28" s="162" t="s">
        <v>341</v>
      </c>
      <c r="F28" s="163">
        <v>3</v>
      </c>
      <c r="G28" s="330">
        <v>0</v>
      </c>
      <c r="H28" s="331">
        <v>0</v>
      </c>
      <c r="I28" s="331">
        <v>0</v>
      </c>
      <c r="J28" s="332">
        <v>0.44500000000000001</v>
      </c>
      <c r="K28" s="451">
        <f t="shared" si="17"/>
        <v>0.44500000000000001</v>
      </c>
      <c r="L28" s="454">
        <v>0</v>
      </c>
      <c r="M28" s="410">
        <v>0</v>
      </c>
      <c r="N28" s="427">
        <v>0</v>
      </c>
      <c r="O28" s="402">
        <v>0.65500000000000003</v>
      </c>
      <c r="P28" s="451">
        <f t="shared" si="18"/>
        <v>0.65500000000000003</v>
      </c>
      <c r="Q28" s="453">
        <v>0</v>
      </c>
      <c r="R28" s="453">
        <v>0</v>
      </c>
      <c r="S28" s="453">
        <v>0</v>
      </c>
      <c r="T28" s="409">
        <v>2.0840000000000001</v>
      </c>
      <c r="U28" s="451">
        <f t="shared" si="19"/>
        <v>2.0840000000000001</v>
      </c>
      <c r="V28" s="453">
        <v>0</v>
      </c>
      <c r="W28" s="453">
        <v>0</v>
      </c>
      <c r="X28" s="453">
        <v>0</v>
      </c>
      <c r="Y28" s="453">
        <v>2.879</v>
      </c>
      <c r="Z28" s="451">
        <f t="shared" si="20"/>
        <v>2.879</v>
      </c>
      <c r="AA28" s="453">
        <v>0</v>
      </c>
      <c r="AB28" s="453">
        <v>0</v>
      </c>
      <c r="AC28" s="453">
        <v>0</v>
      </c>
      <c r="AD28" s="453">
        <v>2.879</v>
      </c>
      <c r="AE28" s="451">
        <f t="shared" si="21"/>
        <v>2.879</v>
      </c>
      <c r="AF28" s="453">
        <v>0</v>
      </c>
      <c r="AG28" s="453">
        <v>0</v>
      </c>
      <c r="AH28" s="453">
        <v>0</v>
      </c>
      <c r="AI28" s="453">
        <v>2.88</v>
      </c>
      <c r="AJ28" s="451">
        <f t="shared" si="22"/>
        <v>2.88</v>
      </c>
      <c r="AK28" s="453">
        <v>0</v>
      </c>
      <c r="AL28" s="453">
        <v>0</v>
      </c>
      <c r="AM28" s="453">
        <v>0</v>
      </c>
      <c r="AN28" s="453">
        <v>2.88</v>
      </c>
      <c r="AO28" s="451">
        <f t="shared" si="23"/>
        <v>2.88</v>
      </c>
      <c r="AP28" s="453">
        <v>0</v>
      </c>
      <c r="AQ28" s="453">
        <v>0</v>
      </c>
      <c r="AR28" s="453">
        <v>0</v>
      </c>
      <c r="AS28" s="453">
        <v>2.8809999999999998</v>
      </c>
      <c r="AT28" s="451">
        <f t="shared" si="24"/>
        <v>2.8809999999999998</v>
      </c>
      <c r="AU28" s="293"/>
      <c r="AV28" s="429"/>
      <c r="AW28" s="233" t="s">
        <v>1839</v>
      </c>
      <c r="AX28" s="250"/>
      <c r="AY28" s="144">
        <f>IF(SUM(BO28:DA28)=0,0,$BO$4)</f>
        <v>0</v>
      </c>
      <c r="AZ28" s="144" t="str">
        <f>IF(SUM(DH28:ET28)=0,0,$DH$7)</f>
        <v>Sum of lines 14-16 should equal line 39 in WS2 (Total water enhancement capital expenditure )</v>
      </c>
      <c r="BA28" s="316"/>
      <c r="BB28" s="159">
        <f t="shared" si="34"/>
        <v>16</v>
      </c>
      <c r="BC28" s="324" t="s">
        <v>1943</v>
      </c>
      <c r="BD28" s="162" t="s">
        <v>341</v>
      </c>
      <c r="BE28" s="163">
        <v>3</v>
      </c>
      <c r="BF28" s="412" t="s">
        <v>1944</v>
      </c>
      <c r="BG28" s="413" t="s">
        <v>1945</v>
      </c>
      <c r="BH28" s="413" t="s">
        <v>1946</v>
      </c>
      <c r="BI28" s="414" t="s">
        <v>1947</v>
      </c>
      <c r="BJ28" s="452" t="s">
        <v>1948</v>
      </c>
      <c r="BL28" s="124"/>
      <c r="BN28" s="204"/>
      <c r="BO28" s="407">
        <f t="shared" si="25"/>
        <v>0</v>
      </c>
      <c r="BP28" s="407">
        <f t="shared" si="25"/>
        <v>0</v>
      </c>
      <c r="BQ28" s="407">
        <f t="shared" si="25"/>
        <v>0</v>
      </c>
      <c r="BR28" s="407">
        <f t="shared" si="25"/>
        <v>0</v>
      </c>
      <c r="BS28" s="141"/>
      <c r="BT28" s="407">
        <f t="shared" si="26"/>
        <v>0</v>
      </c>
      <c r="BU28" s="407">
        <f t="shared" si="26"/>
        <v>0</v>
      </c>
      <c r="BV28" s="407">
        <f t="shared" si="26"/>
        <v>0</v>
      </c>
      <c r="BW28" s="407">
        <f t="shared" si="26"/>
        <v>0</v>
      </c>
      <c r="BX28" s="141"/>
      <c r="BY28" s="407">
        <f t="shared" si="27"/>
        <v>0</v>
      </c>
      <c r="BZ28" s="407">
        <f t="shared" si="27"/>
        <v>0</v>
      </c>
      <c r="CA28" s="407">
        <f t="shared" si="27"/>
        <v>0</v>
      </c>
      <c r="CB28" s="407">
        <f t="shared" si="27"/>
        <v>0</v>
      </c>
      <c r="CC28" s="141"/>
      <c r="CD28" s="407">
        <f t="shared" si="28"/>
        <v>0</v>
      </c>
      <c r="CE28" s="407">
        <f t="shared" si="28"/>
        <v>0</v>
      </c>
      <c r="CF28" s="407">
        <f t="shared" si="28"/>
        <v>0</v>
      </c>
      <c r="CG28" s="407">
        <f t="shared" si="28"/>
        <v>0</v>
      </c>
      <c r="CH28" s="141"/>
      <c r="CI28" s="407">
        <f t="shared" si="29"/>
        <v>0</v>
      </c>
      <c r="CJ28" s="407">
        <f t="shared" si="29"/>
        <v>0</v>
      </c>
      <c r="CK28" s="407">
        <f t="shared" si="29"/>
        <v>0</v>
      </c>
      <c r="CL28" s="407">
        <f t="shared" si="29"/>
        <v>0</v>
      </c>
      <c r="CM28" s="141"/>
      <c r="CN28" s="407">
        <f t="shared" si="30"/>
        <v>0</v>
      </c>
      <c r="CO28" s="407">
        <f t="shared" si="30"/>
        <v>0</v>
      </c>
      <c r="CP28" s="407">
        <f t="shared" si="30"/>
        <v>0</v>
      </c>
      <c r="CQ28" s="407">
        <f t="shared" si="30"/>
        <v>0</v>
      </c>
      <c r="CR28" s="141"/>
      <c r="CS28" s="407">
        <f t="shared" si="31"/>
        <v>0</v>
      </c>
      <c r="CT28" s="407">
        <f t="shared" si="31"/>
        <v>0</v>
      </c>
      <c r="CU28" s="407">
        <f t="shared" si="31"/>
        <v>0</v>
      </c>
      <c r="CV28" s="407">
        <f t="shared" si="31"/>
        <v>0</v>
      </c>
      <c r="CW28" s="141"/>
      <c r="CX28" s="407">
        <f t="shared" si="32"/>
        <v>0</v>
      </c>
      <c r="CY28" s="407">
        <f t="shared" si="32"/>
        <v>0</v>
      </c>
      <c r="CZ28" s="407">
        <f t="shared" si="32"/>
        <v>0</v>
      </c>
      <c r="DA28" s="407">
        <f t="shared" si="32"/>
        <v>0</v>
      </c>
      <c r="DB28" s="141"/>
      <c r="DC28" s="124"/>
      <c r="DD28" s="316"/>
      <c r="DE28" s="316"/>
      <c r="DF28" s="124"/>
      <c r="DG28" s="123"/>
      <c r="DH28" s="158">
        <f>IF((ROUND(SUM(G$26:G$28),3) = ROUND([1]WS2!G$47,3)), 0, 1)</f>
        <v>0</v>
      </c>
      <c r="DI28" s="158">
        <f>IF((ROUND(SUM(H$26:H$28),3) = ROUND([1]WS2!H$47,3)), 0, 1)</f>
        <v>0</v>
      </c>
      <c r="DJ28" s="158">
        <f>IF((ROUND(SUM(I$26:I$28),3) = ROUND([1]WS2!I$47,3)), 0, 1)</f>
        <v>0</v>
      </c>
      <c r="DK28" s="158">
        <f>IF((ROUND(SUM(J$26:J$28),3) = ROUND([1]WS2!J$47,3)), 0, 1)</f>
        <v>0</v>
      </c>
      <c r="DL28" s="141"/>
      <c r="DM28" s="158">
        <f>IF((ROUND(SUM(L$26:L$28),3) = ROUND([1]WS2!L$47,3)), 0, 1)</f>
        <v>1</v>
      </c>
      <c r="DN28" s="158">
        <f>IF((ROUND(SUM(M$26:M$28),3) = ROUND([1]WS2!M$47,3)), 0, 1)</f>
        <v>0</v>
      </c>
      <c r="DO28" s="158">
        <f>IF((ROUND(SUM(N$26:N$28),3) = ROUND([1]WS2!N$47,3)), 0, 1)</f>
        <v>1</v>
      </c>
      <c r="DP28" s="158">
        <f>IF((ROUND(SUM(O$26:O$28),3) = ROUND([1]WS2!O$47,3)), 0, 1)</f>
        <v>1</v>
      </c>
      <c r="DQ28" s="141"/>
      <c r="DR28" s="158">
        <f>IF((ROUND(SUM(Q$26:Q$28),3) = ROUND([1]WS2!Q$47,3)), 0, 1)</f>
        <v>1</v>
      </c>
      <c r="DS28" s="158">
        <f>IF((ROUND(SUM(R$26:R$28),3) = ROUND([1]WS2!R$47,3)), 0, 1)</f>
        <v>0</v>
      </c>
      <c r="DT28" s="158">
        <f>IF((ROUND(SUM(S$26:S$28),3) = ROUND([1]WS2!S$47,3)), 0, 1)</f>
        <v>1</v>
      </c>
      <c r="DU28" s="158">
        <f>IF((ROUND(SUM(T$26:T$28),3) = ROUND([1]WS2!T$47,3)), 0, 1)</f>
        <v>1</v>
      </c>
      <c r="DV28" s="141"/>
      <c r="DW28" s="158">
        <f>IF((ROUND(SUM(V$26:V$28),3) = ROUND([1]WS2!V$47,3)), 0, 1)</f>
        <v>1</v>
      </c>
      <c r="DX28" s="158">
        <f>IF((ROUND(SUM(W$26:W$28),3) = ROUND([1]WS2!W$47,3)), 0, 1)</f>
        <v>1</v>
      </c>
      <c r="DY28" s="158">
        <f>IF((ROUND(SUM(X$26:X$28),3) = ROUND([1]WS2!X$47,3)), 0, 1)</f>
        <v>1</v>
      </c>
      <c r="DZ28" s="158">
        <f>IF((ROUND(SUM(Y$26:Y$28),3) = ROUND([1]WS2!Y$47,3)), 0, 1)</f>
        <v>1</v>
      </c>
      <c r="EA28" s="141"/>
      <c r="EB28" s="158">
        <f>IF((ROUND(SUM(AA$26:AA$28),3) = ROUND([1]WS2!AA$47,3)), 0, 1)</f>
        <v>1</v>
      </c>
      <c r="EC28" s="158">
        <f>IF((ROUND(SUM(AB$26:AB$28),3) = ROUND([1]WS2!AB$47,3)), 0, 1)</f>
        <v>1</v>
      </c>
      <c r="ED28" s="158">
        <f>IF((ROUND(SUM(AC$26:AC$28),3) = ROUND([1]WS2!AC$47,3)), 0, 1)</f>
        <v>1</v>
      </c>
      <c r="EE28" s="158">
        <f>IF((ROUND(SUM(AD$26:AD$28),3) = ROUND([1]WS2!AD$47,3)), 0, 1)</f>
        <v>1</v>
      </c>
      <c r="EF28" s="141"/>
      <c r="EG28" s="158">
        <f>IF((ROUND(SUM(AF$26:AF$28),3) = ROUND([1]WS2!AF$47,3)), 0, 1)</f>
        <v>1</v>
      </c>
      <c r="EH28" s="158">
        <f>IF((ROUND(SUM(AG$26:AG$28),3) = ROUND([1]WS2!AG$47,3)), 0, 1)</f>
        <v>1</v>
      </c>
      <c r="EI28" s="158">
        <f>IF((ROUND(SUM(AH$26:AH$28),3) = ROUND([1]WS2!AH$47,3)), 0, 1)</f>
        <v>1</v>
      </c>
      <c r="EJ28" s="158">
        <f>IF((ROUND(SUM(AI$26:AI$28),3) = ROUND([1]WS2!AI$47,3)), 0, 1)</f>
        <v>1</v>
      </c>
      <c r="EK28" s="141"/>
      <c r="EL28" s="158">
        <f>IF((ROUND(SUM(AK$26:AK$28),3) = ROUND([1]WS2!AK$47,3)), 0, 1)</f>
        <v>1</v>
      </c>
      <c r="EM28" s="158">
        <f>IF((ROUND(SUM(AL$26:AL$28),3) = ROUND([1]WS2!AL$47,3)), 0, 1)</f>
        <v>1</v>
      </c>
      <c r="EN28" s="158">
        <f>IF((ROUND(SUM(AM$26:AM$28),3) = ROUND([1]WS2!AM$47,3)), 0, 1)</f>
        <v>1</v>
      </c>
      <c r="EO28" s="158">
        <f>IF((ROUND(SUM(AN$26:AN$28),3) = ROUND([1]WS2!AN$47,3)), 0, 1)</f>
        <v>1</v>
      </c>
      <c r="EP28" s="141"/>
      <c r="EQ28" s="158">
        <f>IF((ROUND(SUM(AP$26:AP$28),3) = ROUND([1]WS2!AP$47,3)), 0, 1)</f>
        <v>1</v>
      </c>
      <c r="ER28" s="158">
        <f>IF((ROUND(SUM(AQ$26:AQ$28),3) = ROUND([1]WS2!AQ$47,3)), 0, 1)</f>
        <v>1</v>
      </c>
      <c r="ES28" s="158">
        <f>IF((ROUND(SUM(AR$26:AR$28),3) = ROUND([1]WS2!AR$47,3)), 0, 1)</f>
        <v>1</v>
      </c>
      <c r="ET28" s="158">
        <f>IF((ROUND(SUM(AS$26:AS$28),3) = ROUND([1]WS2!AS$47,3)), 0, 1)</f>
        <v>1</v>
      </c>
      <c r="EU28" s="141"/>
      <c r="EV28" s="124"/>
    </row>
    <row r="29" spans="2:152" x14ac:dyDescent="0.25">
      <c r="B29" s="159">
        <f t="shared" si="33"/>
        <v>17</v>
      </c>
      <c r="C29" s="324" t="s">
        <v>1949</v>
      </c>
      <c r="D29" s="162"/>
      <c r="E29" s="162" t="s">
        <v>341</v>
      </c>
      <c r="F29" s="163">
        <v>3</v>
      </c>
      <c r="G29" s="455">
        <f>SUM(G24:G28)</f>
        <v>8.0670000000000002</v>
      </c>
      <c r="H29" s="456">
        <f>SUM(H24:H28)</f>
        <v>0.84199999999999997</v>
      </c>
      <c r="I29" s="456">
        <f>SUM(I24:I28)</f>
        <v>49.42</v>
      </c>
      <c r="J29" s="457">
        <f>SUM(J24:J28)</f>
        <v>86.501000000000005</v>
      </c>
      <c r="K29" s="451">
        <f t="shared" si="17"/>
        <v>144.83000000000001</v>
      </c>
      <c r="L29" s="455">
        <f>SUM(L24:L28)</f>
        <v>7.802999999999999</v>
      </c>
      <c r="M29" s="456">
        <f>SUM(M24:M28)</f>
        <v>1.3220000000000001</v>
      </c>
      <c r="N29" s="456">
        <f>SUM(N24:N28)</f>
        <v>54.156999999999996</v>
      </c>
      <c r="O29" s="457">
        <f>SUM(O24:O28)</f>
        <v>101.24299999999999</v>
      </c>
      <c r="P29" s="451">
        <f t="shared" si="18"/>
        <v>164.52499999999998</v>
      </c>
      <c r="Q29" s="455">
        <f>SUM(Q24:Q28)</f>
        <v>15.036000000000001</v>
      </c>
      <c r="R29" s="456">
        <f>SUM(R24:R28)</f>
        <v>0.71699999999999997</v>
      </c>
      <c r="S29" s="456">
        <f>SUM(S24:S28)</f>
        <v>53.645999999999994</v>
      </c>
      <c r="T29" s="457">
        <f>SUM(T24:T28)</f>
        <v>84.813000000000002</v>
      </c>
      <c r="U29" s="451">
        <f t="shared" si="19"/>
        <v>154.21199999999999</v>
      </c>
      <c r="V29" s="455">
        <f>SUM(V24:V28)</f>
        <v>7.6189999999999998</v>
      </c>
      <c r="W29" s="456">
        <f>SUM(W24:W28)</f>
        <v>7.4080000000000004</v>
      </c>
      <c r="X29" s="456">
        <f>SUM(X24:X28)</f>
        <v>46.344000000000001</v>
      </c>
      <c r="Y29" s="457">
        <f>SUM(Y24:Y28)</f>
        <v>89.072000000000003</v>
      </c>
      <c r="Z29" s="451">
        <f t="shared" si="20"/>
        <v>150.44300000000001</v>
      </c>
      <c r="AA29" s="455">
        <f>SUM(AA24:AA28)</f>
        <v>7.5609999999999999</v>
      </c>
      <c r="AB29" s="456">
        <f>SUM(AB24:AB28)</f>
        <v>7.4049999999999994</v>
      </c>
      <c r="AC29" s="456">
        <f>SUM(AC24:AC28)</f>
        <v>49.470999999999997</v>
      </c>
      <c r="AD29" s="457">
        <f>SUM(AD24:AD28)</f>
        <v>100.592</v>
      </c>
      <c r="AE29" s="451">
        <f t="shared" si="21"/>
        <v>165.029</v>
      </c>
      <c r="AF29" s="455">
        <f>SUM(AF24:AF28)</f>
        <v>5.7200000000000006</v>
      </c>
      <c r="AG29" s="456">
        <f>SUM(AG24:AG28)</f>
        <v>7.3929999999999998</v>
      </c>
      <c r="AH29" s="456">
        <f>SUM(AH24:AH28)</f>
        <v>45.96</v>
      </c>
      <c r="AI29" s="457">
        <f>SUM(AI24:AI28)</f>
        <v>95.140999999999991</v>
      </c>
      <c r="AJ29" s="451">
        <f t="shared" si="22"/>
        <v>154.214</v>
      </c>
      <c r="AK29" s="455">
        <f>SUM(AK24:AK28)</f>
        <v>4.1230000000000002</v>
      </c>
      <c r="AL29" s="456">
        <f>SUM(AL24:AL28)</f>
        <v>0.78100000000000003</v>
      </c>
      <c r="AM29" s="456">
        <f>SUM(AM24:AM28)</f>
        <v>46.156999999999996</v>
      </c>
      <c r="AN29" s="457">
        <f>SUM(AN24:AN28)</f>
        <v>81.61099999999999</v>
      </c>
      <c r="AO29" s="451">
        <f t="shared" si="23"/>
        <v>132.67199999999997</v>
      </c>
      <c r="AP29" s="455">
        <f>SUM(AP24:AP28)</f>
        <v>4.1040000000000001</v>
      </c>
      <c r="AQ29" s="456">
        <f>SUM(AQ24:AQ28)</f>
        <v>0.77900000000000003</v>
      </c>
      <c r="AR29" s="456">
        <f>SUM(AR24:AR28)</f>
        <v>36.554000000000002</v>
      </c>
      <c r="AS29" s="457">
        <f>SUM(AS24:AS28)</f>
        <v>75.658000000000001</v>
      </c>
      <c r="AT29" s="451">
        <f t="shared" si="24"/>
        <v>117.095</v>
      </c>
      <c r="AU29" s="293"/>
      <c r="AV29" s="458" t="s">
        <v>1950</v>
      </c>
      <c r="AW29" s="459"/>
      <c r="AX29" s="460"/>
      <c r="AY29" s="144"/>
      <c r="AZ29" s="144"/>
      <c r="BA29" s="316"/>
      <c r="BB29" s="159">
        <f t="shared" si="34"/>
        <v>17</v>
      </c>
      <c r="BC29" s="324" t="s">
        <v>1949</v>
      </c>
      <c r="BD29" s="162" t="s">
        <v>341</v>
      </c>
      <c r="BE29" s="163">
        <v>3</v>
      </c>
      <c r="BF29" s="412" t="s">
        <v>1951</v>
      </c>
      <c r="BG29" s="413" t="s">
        <v>1952</v>
      </c>
      <c r="BH29" s="413" t="s">
        <v>1953</v>
      </c>
      <c r="BI29" s="414" t="s">
        <v>1954</v>
      </c>
      <c r="BJ29" s="452" t="s">
        <v>1955</v>
      </c>
      <c r="BL29" s="124"/>
      <c r="BN29" s="204"/>
      <c r="BO29" s="393"/>
      <c r="BP29" s="393"/>
      <c r="BQ29" s="393"/>
      <c r="BR29" s="393"/>
      <c r="BS29" s="140"/>
      <c r="BT29" s="393"/>
      <c r="BU29" s="393"/>
      <c r="BV29" s="393"/>
      <c r="BW29" s="393"/>
      <c r="BX29" s="140"/>
      <c r="BY29" s="393"/>
      <c r="BZ29" s="393"/>
      <c r="CA29" s="393"/>
      <c r="CB29" s="393"/>
      <c r="CC29" s="140"/>
      <c r="CD29" s="393"/>
      <c r="CE29" s="393"/>
      <c r="CF29" s="393"/>
      <c r="CG29" s="393"/>
      <c r="CH29" s="140"/>
      <c r="CI29" s="393"/>
      <c r="CJ29" s="393"/>
      <c r="CK29" s="393"/>
      <c r="CL29" s="393"/>
      <c r="CM29" s="140"/>
      <c r="CN29" s="393"/>
      <c r="CO29" s="393"/>
      <c r="CP29" s="393"/>
      <c r="CQ29" s="393"/>
      <c r="CR29" s="140"/>
      <c r="CS29" s="393"/>
      <c r="CT29" s="393"/>
      <c r="CU29" s="393"/>
      <c r="CV29" s="393"/>
      <c r="CW29" s="140"/>
      <c r="CX29" s="393"/>
      <c r="CY29" s="393"/>
      <c r="CZ29" s="393"/>
      <c r="DA29" s="393"/>
      <c r="DB29" s="141"/>
      <c r="DC29" s="124"/>
      <c r="DD29" s="316"/>
      <c r="DE29" s="316"/>
      <c r="DF29" s="124"/>
      <c r="DG29" s="123"/>
      <c r="DH29" s="141"/>
      <c r="DI29" s="141"/>
      <c r="DJ29" s="141"/>
      <c r="DK29" s="141"/>
      <c r="DL29" s="141"/>
      <c r="DM29" s="141"/>
      <c r="DN29" s="141"/>
      <c r="DO29" s="141"/>
      <c r="DP29" s="141"/>
      <c r="DQ29" s="141"/>
      <c r="DR29" s="141"/>
      <c r="DS29" s="141"/>
      <c r="DT29" s="141"/>
      <c r="DU29" s="141"/>
      <c r="DV29" s="141"/>
      <c r="DW29" s="141"/>
      <c r="DX29" s="141"/>
      <c r="DY29" s="141"/>
      <c r="DZ29" s="141"/>
      <c r="EA29" s="141"/>
      <c r="EB29" s="141"/>
      <c r="EC29" s="141"/>
      <c r="ED29" s="141"/>
      <c r="EE29" s="141"/>
      <c r="EF29" s="141"/>
      <c r="EG29" s="141"/>
      <c r="EH29" s="141"/>
      <c r="EI29" s="141"/>
      <c r="EJ29" s="141"/>
      <c r="EK29" s="141"/>
      <c r="EL29" s="141"/>
      <c r="EM29" s="141"/>
      <c r="EN29" s="141"/>
      <c r="EO29" s="141"/>
      <c r="EP29" s="141"/>
      <c r="EQ29" s="141"/>
      <c r="ER29" s="141"/>
      <c r="ES29" s="141"/>
      <c r="ET29" s="141"/>
      <c r="EV29" s="124"/>
    </row>
    <row r="30" spans="2:152" x14ac:dyDescent="0.2">
      <c r="B30" s="159">
        <f t="shared" si="33"/>
        <v>18</v>
      </c>
      <c r="C30" s="324" t="s">
        <v>1904</v>
      </c>
      <c r="D30" s="162"/>
      <c r="E30" s="162" t="s">
        <v>341</v>
      </c>
      <c r="F30" s="163">
        <v>3</v>
      </c>
      <c r="G30" s="330">
        <v>0</v>
      </c>
      <c r="H30" s="331">
        <v>0</v>
      </c>
      <c r="I30" s="331">
        <v>0</v>
      </c>
      <c r="J30" s="332">
        <v>0</v>
      </c>
      <c r="K30" s="451">
        <f t="shared" si="17"/>
        <v>0</v>
      </c>
      <c r="L30" s="330">
        <v>0</v>
      </c>
      <c r="M30" s="331">
        <v>0</v>
      </c>
      <c r="N30" s="331">
        <v>0</v>
      </c>
      <c r="O30" s="332">
        <v>0</v>
      </c>
      <c r="P30" s="451">
        <f t="shared" si="18"/>
        <v>0</v>
      </c>
      <c r="Q30" s="330">
        <v>0</v>
      </c>
      <c r="R30" s="331">
        <v>0</v>
      </c>
      <c r="S30" s="331">
        <v>0</v>
      </c>
      <c r="T30" s="332">
        <v>0</v>
      </c>
      <c r="U30" s="451">
        <f t="shared" si="19"/>
        <v>0</v>
      </c>
      <c r="V30" s="330">
        <v>0</v>
      </c>
      <c r="W30" s="331">
        <v>0</v>
      </c>
      <c r="X30" s="331">
        <v>0</v>
      </c>
      <c r="Y30" s="332">
        <v>0</v>
      </c>
      <c r="Z30" s="451">
        <f t="shared" si="20"/>
        <v>0</v>
      </c>
      <c r="AA30" s="330">
        <v>0</v>
      </c>
      <c r="AB30" s="331">
        <v>0</v>
      </c>
      <c r="AC30" s="331">
        <v>0</v>
      </c>
      <c r="AD30" s="332">
        <v>0</v>
      </c>
      <c r="AE30" s="451">
        <f t="shared" si="21"/>
        <v>0</v>
      </c>
      <c r="AF30" s="330">
        <v>0</v>
      </c>
      <c r="AG30" s="331">
        <v>0</v>
      </c>
      <c r="AH30" s="331">
        <v>0</v>
      </c>
      <c r="AI30" s="332">
        <v>0</v>
      </c>
      <c r="AJ30" s="451">
        <f t="shared" si="22"/>
        <v>0</v>
      </c>
      <c r="AK30" s="330">
        <v>0</v>
      </c>
      <c r="AL30" s="331">
        <v>0</v>
      </c>
      <c r="AM30" s="331">
        <v>0</v>
      </c>
      <c r="AN30" s="332">
        <v>0</v>
      </c>
      <c r="AO30" s="451">
        <f t="shared" si="23"/>
        <v>0</v>
      </c>
      <c r="AP30" s="330">
        <v>0</v>
      </c>
      <c r="AQ30" s="331">
        <v>0</v>
      </c>
      <c r="AR30" s="331">
        <v>0</v>
      </c>
      <c r="AS30" s="332">
        <v>0</v>
      </c>
      <c r="AT30" s="451">
        <f t="shared" si="24"/>
        <v>0</v>
      </c>
      <c r="AU30" s="293"/>
      <c r="AV30" s="167"/>
      <c r="AW30" s="233"/>
      <c r="AX30" s="249"/>
      <c r="AY30" s="144">
        <f>IF(SUM(BO30:DA30)=0,0,$BO$4)</f>
        <v>0</v>
      </c>
      <c r="AZ30" s="144"/>
      <c r="BA30" s="316"/>
      <c r="BB30" s="159">
        <f t="shared" si="34"/>
        <v>18</v>
      </c>
      <c r="BC30" s="324" t="s">
        <v>1904</v>
      </c>
      <c r="BD30" s="162" t="s">
        <v>341</v>
      </c>
      <c r="BE30" s="163">
        <v>3</v>
      </c>
      <c r="BF30" s="412" t="s">
        <v>1956</v>
      </c>
      <c r="BG30" s="413" t="s">
        <v>1957</v>
      </c>
      <c r="BH30" s="413" t="s">
        <v>1958</v>
      </c>
      <c r="BI30" s="414" t="s">
        <v>1959</v>
      </c>
      <c r="BJ30" s="452" t="s">
        <v>1960</v>
      </c>
      <c r="BL30" s="197"/>
      <c r="BM30" s="448"/>
      <c r="BN30" s="448"/>
      <c r="BO30" s="407">
        <f>IF(ISNUMBER(G30),0,1)</f>
        <v>0</v>
      </c>
      <c r="BP30" s="407">
        <f>IF(ISNUMBER(H30),0,1)</f>
        <v>0</v>
      </c>
      <c r="BQ30" s="407">
        <f>IF(ISNUMBER(I30),0,1)</f>
        <v>0</v>
      </c>
      <c r="BR30" s="407">
        <f>IF(ISNUMBER(J30),0,1)</f>
        <v>0</v>
      </c>
      <c r="BS30" s="141"/>
      <c r="BT30" s="407">
        <f>IF(ISNUMBER(L30),0,1)</f>
        <v>0</v>
      </c>
      <c r="BU30" s="407">
        <f>IF(ISNUMBER(M30),0,1)</f>
        <v>0</v>
      </c>
      <c r="BV30" s="407">
        <f>IF(ISNUMBER(N30),0,1)</f>
        <v>0</v>
      </c>
      <c r="BW30" s="407">
        <f>IF(ISNUMBER(O30),0,1)</f>
        <v>0</v>
      </c>
      <c r="BX30" s="141"/>
      <c r="BY30" s="407">
        <f>IF(ISNUMBER(Q30),0,1)</f>
        <v>0</v>
      </c>
      <c r="BZ30" s="407">
        <f>IF(ISNUMBER(R30),0,1)</f>
        <v>0</v>
      </c>
      <c r="CA30" s="407">
        <f>IF(ISNUMBER(S30),0,1)</f>
        <v>0</v>
      </c>
      <c r="CB30" s="407">
        <f>IF(ISNUMBER(T30),0,1)</f>
        <v>0</v>
      </c>
      <c r="CC30" s="141"/>
      <c r="CD30" s="407">
        <f>IF(ISNUMBER(V30),0,1)</f>
        <v>0</v>
      </c>
      <c r="CE30" s="407">
        <f>IF(ISNUMBER(W30),0,1)</f>
        <v>0</v>
      </c>
      <c r="CF30" s="407">
        <f>IF(ISNUMBER(X30),0,1)</f>
        <v>0</v>
      </c>
      <c r="CG30" s="407">
        <f>IF(ISNUMBER(Y30),0,1)</f>
        <v>0</v>
      </c>
      <c r="CH30" s="141"/>
      <c r="CI30" s="407">
        <f>IF(ISNUMBER(AA30),0,1)</f>
        <v>0</v>
      </c>
      <c r="CJ30" s="407">
        <f>IF(ISNUMBER(AB30),0,1)</f>
        <v>0</v>
      </c>
      <c r="CK30" s="407">
        <f>IF(ISNUMBER(AC30),0,1)</f>
        <v>0</v>
      </c>
      <c r="CL30" s="407">
        <f>IF(ISNUMBER(AD30),0,1)</f>
        <v>0</v>
      </c>
      <c r="CM30" s="141"/>
      <c r="CN30" s="407">
        <f>IF(ISNUMBER(AF30),0,1)</f>
        <v>0</v>
      </c>
      <c r="CO30" s="407">
        <f>IF(ISNUMBER(AG30),0,1)</f>
        <v>0</v>
      </c>
      <c r="CP30" s="407">
        <f>IF(ISNUMBER(AH30),0,1)</f>
        <v>0</v>
      </c>
      <c r="CQ30" s="407">
        <f>IF(ISNUMBER(AI30),0,1)</f>
        <v>0</v>
      </c>
      <c r="CR30" s="141"/>
      <c r="CS30" s="407">
        <f>IF(ISNUMBER(AK30),0,1)</f>
        <v>0</v>
      </c>
      <c r="CT30" s="407">
        <f>IF(ISNUMBER(AL30),0,1)</f>
        <v>0</v>
      </c>
      <c r="CU30" s="407">
        <f>IF(ISNUMBER(AM30),0,1)</f>
        <v>0</v>
      </c>
      <c r="CV30" s="407">
        <f>IF(ISNUMBER(AN30),0,1)</f>
        <v>0</v>
      </c>
      <c r="CW30" s="141"/>
      <c r="CX30" s="407">
        <f>IF(ISNUMBER(AP30),0,1)</f>
        <v>0</v>
      </c>
      <c r="CY30" s="407">
        <f>IF(ISNUMBER(AQ30),0,1)</f>
        <v>0</v>
      </c>
      <c r="CZ30" s="407">
        <f>IF(ISNUMBER(AR30),0,1)</f>
        <v>0</v>
      </c>
      <c r="DA30" s="407">
        <f>IF(ISNUMBER(AS30),0,1)</f>
        <v>0</v>
      </c>
      <c r="DB30" s="141"/>
      <c r="DC30" s="197"/>
      <c r="DD30" s="316"/>
      <c r="DE30" s="316"/>
      <c r="DF30" s="197"/>
      <c r="DG30" s="123"/>
      <c r="DH30" s="141"/>
      <c r="DI30" s="141"/>
      <c r="DJ30" s="141"/>
      <c r="DK30" s="141"/>
      <c r="DL30" s="141"/>
      <c r="DM30" s="141"/>
      <c r="DN30" s="141"/>
      <c r="DO30" s="141"/>
      <c r="DP30" s="141"/>
      <c r="DQ30" s="141"/>
      <c r="DR30" s="141"/>
      <c r="DS30" s="141"/>
      <c r="DT30" s="141"/>
      <c r="DU30" s="141"/>
      <c r="DV30" s="141"/>
      <c r="DW30" s="141"/>
      <c r="DX30" s="141"/>
      <c r="DY30" s="141"/>
      <c r="DZ30" s="141"/>
      <c r="EA30" s="141"/>
      <c r="EB30" s="141"/>
      <c r="EC30" s="141"/>
      <c r="ED30" s="141"/>
      <c r="EE30" s="141"/>
      <c r="EF30" s="141"/>
      <c r="EG30" s="141"/>
      <c r="EH30" s="141"/>
      <c r="EI30" s="141"/>
      <c r="EJ30" s="141"/>
      <c r="EK30" s="141"/>
      <c r="EL30" s="141"/>
      <c r="EM30" s="141"/>
      <c r="EN30" s="141"/>
      <c r="EO30" s="141"/>
      <c r="EP30" s="141"/>
      <c r="EQ30" s="141"/>
      <c r="ER30" s="141"/>
      <c r="ES30" s="141"/>
      <c r="ET30" s="141"/>
      <c r="EU30" s="141"/>
      <c r="EV30" s="197"/>
    </row>
    <row r="31" spans="2:152" x14ac:dyDescent="0.25">
      <c r="B31" s="159">
        <f t="shared" si="33"/>
        <v>19</v>
      </c>
      <c r="C31" s="324" t="s">
        <v>1961</v>
      </c>
      <c r="D31" s="162"/>
      <c r="E31" s="162" t="s">
        <v>341</v>
      </c>
      <c r="F31" s="163">
        <v>3</v>
      </c>
      <c r="G31" s="455">
        <f>SUM(G29:G30)</f>
        <v>8.0670000000000002</v>
      </c>
      <c r="H31" s="456">
        <f>SUM(H29:H30)</f>
        <v>0.84199999999999997</v>
      </c>
      <c r="I31" s="456">
        <f>SUM(I29:I30)</f>
        <v>49.42</v>
      </c>
      <c r="J31" s="457">
        <f>SUM(J29:J30)</f>
        <v>86.501000000000005</v>
      </c>
      <c r="K31" s="451">
        <f t="shared" si="17"/>
        <v>144.83000000000001</v>
      </c>
      <c r="L31" s="455">
        <f>SUM(L29:L30)</f>
        <v>7.802999999999999</v>
      </c>
      <c r="M31" s="456">
        <f>SUM(M29:M30)</f>
        <v>1.3220000000000001</v>
      </c>
      <c r="N31" s="456">
        <f>SUM(N29:N30)</f>
        <v>54.156999999999996</v>
      </c>
      <c r="O31" s="457">
        <f>SUM(O29:O30)</f>
        <v>101.24299999999999</v>
      </c>
      <c r="P31" s="451">
        <f t="shared" si="18"/>
        <v>164.52499999999998</v>
      </c>
      <c r="Q31" s="455">
        <f>SUM(Q29:Q30)</f>
        <v>15.036000000000001</v>
      </c>
      <c r="R31" s="456">
        <f>SUM(R29:R30)</f>
        <v>0.71699999999999997</v>
      </c>
      <c r="S31" s="456">
        <f>SUM(S29:S30)</f>
        <v>53.645999999999994</v>
      </c>
      <c r="T31" s="457">
        <f>SUM(T29:T30)</f>
        <v>84.813000000000002</v>
      </c>
      <c r="U31" s="451">
        <f t="shared" si="19"/>
        <v>154.21199999999999</v>
      </c>
      <c r="V31" s="455">
        <f>SUM(V29:V30)</f>
        <v>7.6189999999999998</v>
      </c>
      <c r="W31" s="456">
        <f>SUM(W29:W30)</f>
        <v>7.4080000000000004</v>
      </c>
      <c r="X31" s="456">
        <f>SUM(X29:X30)</f>
        <v>46.344000000000001</v>
      </c>
      <c r="Y31" s="457">
        <f>SUM(Y29:Y30)</f>
        <v>89.072000000000003</v>
      </c>
      <c r="Z31" s="451">
        <f t="shared" si="20"/>
        <v>150.44300000000001</v>
      </c>
      <c r="AA31" s="455">
        <f>SUM(AA29:AA30)</f>
        <v>7.5609999999999999</v>
      </c>
      <c r="AB31" s="456">
        <f>SUM(AB29:AB30)</f>
        <v>7.4049999999999994</v>
      </c>
      <c r="AC31" s="456">
        <f>SUM(AC29:AC30)</f>
        <v>49.470999999999997</v>
      </c>
      <c r="AD31" s="457">
        <f>SUM(AD29:AD30)</f>
        <v>100.592</v>
      </c>
      <c r="AE31" s="451">
        <f t="shared" si="21"/>
        <v>165.029</v>
      </c>
      <c r="AF31" s="455">
        <f>SUM(AF29:AF30)</f>
        <v>5.7200000000000006</v>
      </c>
      <c r="AG31" s="456">
        <f>SUM(AG29:AG30)</f>
        <v>7.3929999999999998</v>
      </c>
      <c r="AH31" s="456">
        <f>SUM(AH29:AH30)</f>
        <v>45.96</v>
      </c>
      <c r="AI31" s="457">
        <f>SUM(AI29:AI30)</f>
        <v>95.140999999999991</v>
      </c>
      <c r="AJ31" s="451">
        <f t="shared" si="22"/>
        <v>154.214</v>
      </c>
      <c r="AK31" s="455">
        <f>SUM(AK29:AK30)</f>
        <v>4.1230000000000002</v>
      </c>
      <c r="AL31" s="456">
        <f>SUM(AL29:AL30)</f>
        <v>0.78100000000000003</v>
      </c>
      <c r="AM31" s="456">
        <f>SUM(AM29:AM30)</f>
        <v>46.156999999999996</v>
      </c>
      <c r="AN31" s="457">
        <f>SUM(AN29:AN30)</f>
        <v>81.61099999999999</v>
      </c>
      <c r="AO31" s="451">
        <f t="shared" si="23"/>
        <v>132.67199999999997</v>
      </c>
      <c r="AP31" s="455">
        <f>SUM(AP29:AP30)</f>
        <v>4.1040000000000001</v>
      </c>
      <c r="AQ31" s="456">
        <f>SUM(AQ29:AQ30)</f>
        <v>0.77900000000000003</v>
      </c>
      <c r="AR31" s="456">
        <f>SUM(AR29:AR30)</f>
        <v>36.554000000000002</v>
      </c>
      <c r="AS31" s="457">
        <f>SUM(AS29:AS30)</f>
        <v>75.658000000000001</v>
      </c>
      <c r="AT31" s="451">
        <f t="shared" si="24"/>
        <v>117.095</v>
      </c>
      <c r="AU31" s="293"/>
      <c r="AV31" s="458" t="s">
        <v>1962</v>
      </c>
      <c r="AW31" s="459"/>
      <c r="AX31" s="460"/>
      <c r="AY31" s="144"/>
      <c r="AZ31" s="144"/>
      <c r="BA31" s="316"/>
      <c r="BB31" s="159">
        <f t="shared" si="34"/>
        <v>19</v>
      </c>
      <c r="BC31" s="324" t="s">
        <v>1961</v>
      </c>
      <c r="BD31" s="162" t="s">
        <v>341</v>
      </c>
      <c r="BE31" s="163">
        <v>3</v>
      </c>
      <c r="BF31" s="412" t="s">
        <v>1963</v>
      </c>
      <c r="BG31" s="413" t="s">
        <v>1964</v>
      </c>
      <c r="BH31" s="413" t="s">
        <v>1965</v>
      </c>
      <c r="BI31" s="414" t="s">
        <v>1966</v>
      </c>
      <c r="BJ31" s="452" t="s">
        <v>1967</v>
      </c>
      <c r="BL31" s="197"/>
      <c r="BM31" s="448"/>
      <c r="BN31" s="448"/>
      <c r="BO31" s="393"/>
      <c r="BP31" s="393"/>
      <c r="BQ31" s="393"/>
      <c r="BR31" s="393"/>
      <c r="BS31" s="140"/>
      <c r="BT31" s="393"/>
      <c r="BU31" s="393"/>
      <c r="BV31" s="393"/>
      <c r="BW31" s="393"/>
      <c r="BX31" s="140"/>
      <c r="BY31" s="393"/>
      <c r="BZ31" s="393"/>
      <c r="CA31" s="393"/>
      <c r="CB31" s="393"/>
      <c r="CC31" s="140"/>
      <c r="CD31" s="393"/>
      <c r="CE31" s="393"/>
      <c r="CF31" s="393"/>
      <c r="CG31" s="393"/>
      <c r="CH31" s="140"/>
      <c r="CI31" s="393"/>
      <c r="CJ31" s="393"/>
      <c r="CK31" s="393"/>
      <c r="CL31" s="393"/>
      <c r="CM31" s="140"/>
      <c r="CN31" s="393"/>
      <c r="CO31" s="393"/>
      <c r="CP31" s="393"/>
      <c r="CQ31" s="393"/>
      <c r="CR31" s="140"/>
      <c r="CS31" s="393"/>
      <c r="CT31" s="393"/>
      <c r="CU31" s="393"/>
      <c r="CV31" s="393"/>
      <c r="CW31" s="140"/>
      <c r="CX31" s="393"/>
      <c r="CY31" s="393"/>
      <c r="CZ31" s="393"/>
      <c r="DA31" s="393"/>
      <c r="DB31" s="141"/>
      <c r="DC31" s="197"/>
      <c r="DD31" s="316"/>
      <c r="DE31" s="316"/>
      <c r="DF31" s="197"/>
      <c r="DG31" s="123"/>
      <c r="DH31" s="141"/>
      <c r="DI31" s="141"/>
      <c r="DJ31" s="141"/>
      <c r="DK31" s="141"/>
      <c r="DL31" s="141"/>
      <c r="DM31" s="141"/>
      <c r="DN31" s="141"/>
      <c r="DO31" s="141"/>
      <c r="DP31" s="141"/>
      <c r="DQ31" s="141"/>
      <c r="DR31" s="141"/>
      <c r="DS31" s="141"/>
      <c r="DT31" s="141"/>
      <c r="DU31" s="141"/>
      <c r="DV31" s="141"/>
      <c r="DW31" s="141"/>
      <c r="DX31" s="141"/>
      <c r="DY31" s="141"/>
      <c r="DZ31" s="141"/>
      <c r="EA31" s="141"/>
      <c r="EB31" s="141"/>
      <c r="EC31" s="141"/>
      <c r="ED31" s="141"/>
      <c r="EE31" s="141"/>
      <c r="EF31" s="141"/>
      <c r="EG31" s="141"/>
      <c r="EH31" s="141"/>
      <c r="EI31" s="141"/>
      <c r="EJ31" s="141"/>
      <c r="EK31" s="141"/>
      <c r="EL31" s="141"/>
      <c r="EM31" s="141"/>
      <c r="EN31" s="141"/>
      <c r="EO31" s="141"/>
      <c r="EP31" s="141"/>
      <c r="EQ31" s="141"/>
      <c r="ER31" s="141"/>
      <c r="ES31" s="141"/>
      <c r="ET31" s="141"/>
      <c r="EV31" s="197"/>
    </row>
    <row r="32" spans="2:152" ht="15.75" thickBot="1" x14ac:dyDescent="0.3">
      <c r="B32" s="293"/>
      <c r="C32" s="293"/>
      <c r="D32" s="392"/>
      <c r="E32" s="392"/>
      <c r="F32" s="392"/>
      <c r="G32" s="444"/>
      <c r="H32" s="444"/>
      <c r="I32" s="444"/>
      <c r="J32" s="444"/>
      <c r="K32" s="444"/>
      <c r="L32" s="444"/>
      <c r="M32" s="444"/>
      <c r="N32" s="444"/>
      <c r="O32" s="444"/>
      <c r="P32" s="444"/>
      <c r="Q32" s="444"/>
      <c r="R32" s="444"/>
      <c r="S32" s="444"/>
      <c r="T32" s="444"/>
      <c r="U32" s="444"/>
      <c r="V32" s="444"/>
      <c r="W32" s="444"/>
      <c r="X32" s="444"/>
      <c r="Y32" s="444"/>
      <c r="Z32" s="444"/>
      <c r="AA32" s="444"/>
      <c r="AB32" s="444"/>
      <c r="AC32" s="444"/>
      <c r="AD32" s="444"/>
      <c r="AE32" s="444"/>
      <c r="AF32" s="444"/>
      <c r="AG32" s="444"/>
      <c r="AH32" s="444"/>
      <c r="AI32" s="444"/>
      <c r="AJ32" s="444"/>
      <c r="AK32" s="444"/>
      <c r="AL32" s="444"/>
      <c r="AM32" s="444"/>
      <c r="AN32" s="444"/>
      <c r="AO32" s="444"/>
      <c r="AP32" s="444"/>
      <c r="AQ32" s="444"/>
      <c r="AR32" s="444"/>
      <c r="AS32" s="444"/>
      <c r="AT32" s="444"/>
      <c r="AU32" s="123"/>
      <c r="AV32" s="184"/>
      <c r="AW32" s="184"/>
      <c r="AX32" s="184"/>
      <c r="AY32" s="144"/>
      <c r="AZ32" s="144"/>
      <c r="BA32" s="316"/>
      <c r="BB32" s="293"/>
      <c r="BC32" s="293"/>
      <c r="BD32" s="392"/>
      <c r="BE32" s="392"/>
      <c r="BF32" s="445"/>
      <c r="BG32" s="445"/>
      <c r="BH32" s="445"/>
      <c r="BI32" s="445"/>
      <c r="BJ32" s="445"/>
      <c r="BL32" s="124"/>
      <c r="BN32" s="204"/>
      <c r="BO32" s="393"/>
      <c r="BP32" s="393"/>
      <c r="BQ32" s="393"/>
      <c r="BR32" s="393"/>
      <c r="BS32" s="140"/>
      <c r="BT32" s="393"/>
      <c r="BU32" s="393"/>
      <c r="BV32" s="393"/>
      <c r="BW32" s="393"/>
      <c r="BX32" s="140"/>
      <c r="BY32" s="393"/>
      <c r="BZ32" s="393"/>
      <c r="CA32" s="393"/>
      <c r="CB32" s="393"/>
      <c r="CC32" s="140"/>
      <c r="CD32" s="393"/>
      <c r="CE32" s="393"/>
      <c r="CF32" s="393"/>
      <c r="CG32" s="393"/>
      <c r="CH32" s="140"/>
      <c r="CI32" s="393"/>
      <c r="CJ32" s="393"/>
      <c r="CK32" s="393"/>
      <c r="CL32" s="393"/>
      <c r="CM32" s="140"/>
      <c r="CN32" s="393"/>
      <c r="CO32" s="393"/>
      <c r="CP32" s="393"/>
      <c r="CQ32" s="393"/>
      <c r="CR32" s="140"/>
      <c r="CS32" s="393"/>
      <c r="CT32" s="393"/>
      <c r="CU32" s="393"/>
      <c r="CV32" s="393"/>
      <c r="CW32" s="140"/>
      <c r="CX32" s="393"/>
      <c r="CY32" s="393"/>
      <c r="CZ32" s="393"/>
      <c r="DA32" s="393"/>
      <c r="DB32" s="141"/>
      <c r="DC32" s="124"/>
      <c r="DD32" s="316"/>
      <c r="DE32" s="316"/>
      <c r="DF32" s="124"/>
      <c r="DG32" s="123"/>
      <c r="DH32" s="141"/>
      <c r="DI32" s="141"/>
      <c r="DJ32" s="141"/>
      <c r="DK32" s="141"/>
      <c r="DL32" s="141"/>
      <c r="DM32" s="141"/>
      <c r="DN32" s="141"/>
      <c r="DO32" s="141"/>
      <c r="DP32" s="141"/>
      <c r="DQ32" s="141"/>
      <c r="DR32" s="141"/>
      <c r="DS32" s="141"/>
      <c r="DT32" s="141"/>
      <c r="DU32" s="141"/>
      <c r="DV32" s="141"/>
      <c r="DW32" s="141"/>
      <c r="DX32" s="141"/>
      <c r="DY32" s="141"/>
      <c r="DZ32" s="141"/>
      <c r="EA32" s="141"/>
      <c r="EB32" s="141"/>
      <c r="EC32" s="141"/>
      <c r="ED32" s="141"/>
      <c r="EE32" s="141"/>
      <c r="EF32" s="141"/>
      <c r="EG32" s="141"/>
      <c r="EH32" s="141"/>
      <c r="EI32" s="141"/>
      <c r="EJ32" s="141"/>
      <c r="EK32" s="141"/>
      <c r="EL32" s="141"/>
      <c r="EM32" s="141"/>
      <c r="EN32" s="141"/>
      <c r="EO32" s="141"/>
      <c r="EP32" s="141"/>
      <c r="EQ32" s="141"/>
      <c r="ER32" s="141"/>
      <c r="ES32" s="141"/>
      <c r="ET32" s="141"/>
      <c r="EV32" s="124"/>
    </row>
    <row r="33" spans="2:152" ht="15.75" thickBot="1" x14ac:dyDescent="0.3">
      <c r="B33" s="313" t="s">
        <v>1165</v>
      </c>
      <c r="C33" s="395" t="s">
        <v>1968</v>
      </c>
      <c r="D33" s="392"/>
      <c r="E33" s="396"/>
      <c r="F33" s="396"/>
      <c r="G33" s="446"/>
      <c r="H33" s="446"/>
      <c r="I33" s="446"/>
      <c r="J33" s="446"/>
      <c r="K33" s="446"/>
      <c r="L33" s="446"/>
      <c r="M33" s="446"/>
      <c r="N33" s="446"/>
      <c r="O33" s="446"/>
      <c r="P33" s="446"/>
      <c r="Q33" s="446"/>
      <c r="R33" s="446"/>
      <c r="S33" s="446"/>
      <c r="T33" s="446"/>
      <c r="U33" s="446"/>
      <c r="V33" s="446"/>
      <c r="W33" s="446"/>
      <c r="X33" s="446"/>
      <c r="Y33" s="446"/>
      <c r="Z33" s="446"/>
      <c r="AA33" s="446"/>
      <c r="AB33" s="446"/>
      <c r="AC33" s="446"/>
      <c r="AD33" s="446"/>
      <c r="AE33" s="446"/>
      <c r="AF33" s="446"/>
      <c r="AG33" s="446"/>
      <c r="AH33" s="446"/>
      <c r="AI33" s="446"/>
      <c r="AJ33" s="446"/>
      <c r="AK33" s="446"/>
      <c r="AL33" s="446"/>
      <c r="AM33" s="446"/>
      <c r="AN33" s="446"/>
      <c r="AO33" s="446"/>
      <c r="AP33" s="446"/>
      <c r="AQ33" s="446"/>
      <c r="AR33" s="446"/>
      <c r="AS33" s="446"/>
      <c r="AT33" s="446"/>
      <c r="AU33" s="123"/>
      <c r="AV33" s="184"/>
      <c r="AW33" s="184"/>
      <c r="AX33" s="184"/>
      <c r="AY33" s="144"/>
      <c r="AZ33" s="144"/>
      <c r="BA33" s="316"/>
      <c r="BB33" s="313" t="s">
        <v>1165</v>
      </c>
      <c r="BC33" s="395" t="s">
        <v>1968</v>
      </c>
      <c r="BD33" s="396"/>
      <c r="BE33" s="396"/>
      <c r="BF33" s="447"/>
      <c r="BG33" s="447"/>
      <c r="BH33" s="447"/>
      <c r="BI33" s="447"/>
      <c r="BJ33" s="447"/>
      <c r="BL33" s="197"/>
      <c r="BM33" s="448"/>
      <c r="BN33" s="448"/>
      <c r="BO33" s="393"/>
      <c r="BP33" s="393"/>
      <c r="BQ33" s="393"/>
      <c r="BR33" s="393"/>
      <c r="BS33" s="140"/>
      <c r="BT33" s="393"/>
      <c r="BU33" s="393"/>
      <c r="BV33" s="393"/>
      <c r="BW33" s="393"/>
      <c r="BX33" s="140"/>
      <c r="BY33" s="393"/>
      <c r="BZ33" s="393"/>
      <c r="CA33" s="393"/>
      <c r="CB33" s="393"/>
      <c r="CC33" s="140"/>
      <c r="CD33" s="393"/>
      <c r="CE33" s="393"/>
      <c r="CF33" s="393"/>
      <c r="CG33" s="393"/>
      <c r="CH33" s="140"/>
      <c r="CI33" s="393"/>
      <c r="CJ33" s="393"/>
      <c r="CK33" s="393"/>
      <c r="CL33" s="393"/>
      <c r="CM33" s="140"/>
      <c r="CN33" s="393"/>
      <c r="CO33" s="393"/>
      <c r="CP33" s="393"/>
      <c r="CQ33" s="393"/>
      <c r="CR33" s="140"/>
      <c r="CS33" s="393"/>
      <c r="CT33" s="393"/>
      <c r="CU33" s="393"/>
      <c r="CV33" s="393"/>
      <c r="CW33" s="140"/>
      <c r="CX33" s="393"/>
      <c r="CY33" s="393"/>
      <c r="CZ33" s="393"/>
      <c r="DA33" s="393"/>
      <c r="DB33" s="141"/>
      <c r="DC33" s="197"/>
      <c r="DD33" s="316"/>
      <c r="DE33" s="316"/>
      <c r="DF33" s="197"/>
      <c r="DG33" s="123"/>
      <c r="DH33" s="141"/>
      <c r="DI33" s="141"/>
      <c r="DJ33" s="141"/>
      <c r="DK33" s="141"/>
      <c r="DL33" s="141"/>
      <c r="DM33" s="141"/>
      <c r="DN33" s="141"/>
      <c r="DO33" s="141"/>
      <c r="DP33" s="141"/>
      <c r="DQ33" s="141"/>
      <c r="DR33" s="141"/>
      <c r="DS33" s="141"/>
      <c r="DT33" s="141"/>
      <c r="DU33" s="141"/>
      <c r="DV33" s="141"/>
      <c r="DW33" s="141"/>
      <c r="DX33" s="141"/>
      <c r="DY33" s="141"/>
      <c r="DZ33" s="141"/>
      <c r="EA33" s="141"/>
      <c r="EB33" s="141"/>
      <c r="EC33" s="141"/>
      <c r="ED33" s="141"/>
      <c r="EE33" s="141"/>
      <c r="EF33" s="141"/>
      <c r="EG33" s="141"/>
      <c r="EH33" s="141"/>
      <c r="EI33" s="141"/>
      <c r="EJ33" s="141"/>
      <c r="EK33" s="141"/>
      <c r="EL33" s="141"/>
      <c r="EM33" s="141"/>
      <c r="EN33" s="141"/>
      <c r="EO33" s="141"/>
      <c r="EP33" s="141"/>
      <c r="EQ33" s="141"/>
      <c r="ER33" s="141"/>
      <c r="ES33" s="141"/>
      <c r="ET33" s="141"/>
      <c r="EV33" s="197"/>
    </row>
    <row r="34" spans="2:152" x14ac:dyDescent="0.2">
      <c r="B34" s="147">
        <f>+B31+1</f>
        <v>20</v>
      </c>
      <c r="C34" s="318" t="s">
        <v>1969</v>
      </c>
      <c r="D34" s="150"/>
      <c r="E34" s="150" t="s">
        <v>341</v>
      </c>
      <c r="F34" s="151">
        <v>3</v>
      </c>
      <c r="G34" s="397">
        <v>0</v>
      </c>
      <c r="H34" s="398">
        <v>0</v>
      </c>
      <c r="I34" s="398">
        <v>0</v>
      </c>
      <c r="J34" s="399">
        <v>0</v>
      </c>
      <c r="K34" s="449">
        <f>SUM(G34:J34)</f>
        <v>0</v>
      </c>
      <c r="L34" s="397">
        <v>0</v>
      </c>
      <c r="M34" s="398">
        <v>0</v>
      </c>
      <c r="N34" s="398">
        <v>0</v>
      </c>
      <c r="O34" s="399">
        <v>0</v>
      </c>
      <c r="P34" s="449">
        <f>SUM(L34:O34)</f>
        <v>0</v>
      </c>
      <c r="Q34" s="397">
        <v>0</v>
      </c>
      <c r="R34" s="398">
        <v>0</v>
      </c>
      <c r="S34" s="398">
        <v>0</v>
      </c>
      <c r="T34" s="399">
        <v>0</v>
      </c>
      <c r="U34" s="449">
        <f>SUM(Q34:T34)</f>
        <v>0</v>
      </c>
      <c r="V34" s="397">
        <v>0</v>
      </c>
      <c r="W34" s="398">
        <v>0</v>
      </c>
      <c r="X34" s="398">
        <v>0</v>
      </c>
      <c r="Y34" s="399">
        <v>0</v>
      </c>
      <c r="Z34" s="449">
        <f>SUM(V34:Y34)</f>
        <v>0</v>
      </c>
      <c r="AA34" s="397">
        <v>0</v>
      </c>
      <c r="AB34" s="398">
        <v>0</v>
      </c>
      <c r="AC34" s="398">
        <v>0</v>
      </c>
      <c r="AD34" s="399">
        <v>0</v>
      </c>
      <c r="AE34" s="449">
        <f>SUM(AA34:AD34)</f>
        <v>0</v>
      </c>
      <c r="AF34" s="397">
        <v>0</v>
      </c>
      <c r="AG34" s="398">
        <v>0</v>
      </c>
      <c r="AH34" s="398">
        <v>0</v>
      </c>
      <c r="AI34" s="399">
        <v>0</v>
      </c>
      <c r="AJ34" s="449">
        <f>SUM(AF34:AI34)</f>
        <v>0</v>
      </c>
      <c r="AK34" s="397">
        <v>0</v>
      </c>
      <c r="AL34" s="398">
        <v>0</v>
      </c>
      <c r="AM34" s="398">
        <v>0</v>
      </c>
      <c r="AN34" s="399">
        <v>0</v>
      </c>
      <c r="AO34" s="449">
        <f>SUM(AK34:AN34)</f>
        <v>0</v>
      </c>
      <c r="AP34" s="397">
        <v>0</v>
      </c>
      <c r="AQ34" s="398">
        <v>0</v>
      </c>
      <c r="AR34" s="398">
        <v>0</v>
      </c>
      <c r="AS34" s="399">
        <v>0</v>
      </c>
      <c r="AT34" s="449">
        <f>SUM(AP34:AS34)</f>
        <v>0</v>
      </c>
      <c r="AU34" s="293"/>
      <c r="AV34" s="428"/>
      <c r="AW34" s="394"/>
      <c r="AX34" s="249"/>
      <c r="AY34" s="144">
        <f>IF(SUM(BO34:DA34)=0,0,$BO$4)</f>
        <v>0</v>
      </c>
      <c r="AZ34" s="144"/>
      <c r="BA34" s="316"/>
      <c r="BB34" s="147">
        <v>20</v>
      </c>
      <c r="BC34" s="318" t="s">
        <v>1969</v>
      </c>
      <c r="BD34" s="150" t="s">
        <v>341</v>
      </c>
      <c r="BE34" s="151">
        <v>3</v>
      </c>
      <c r="BF34" s="155" t="s">
        <v>1970</v>
      </c>
      <c r="BG34" s="405" t="s">
        <v>1971</v>
      </c>
      <c r="BH34" s="405" t="s">
        <v>1972</v>
      </c>
      <c r="BI34" s="273" t="s">
        <v>1973</v>
      </c>
      <c r="BJ34" s="450" t="s">
        <v>1974</v>
      </c>
      <c r="BL34" s="197"/>
      <c r="BM34" s="448"/>
      <c r="BN34" s="448"/>
      <c r="BO34" s="407">
        <f t="shared" ref="BO34:BR35" si="35">IF(ISNUMBER(G34),0,1)</f>
        <v>0</v>
      </c>
      <c r="BP34" s="407">
        <f t="shared" si="35"/>
        <v>0</v>
      </c>
      <c r="BQ34" s="407">
        <f t="shared" si="35"/>
        <v>0</v>
      </c>
      <c r="BR34" s="407">
        <f t="shared" si="35"/>
        <v>0</v>
      </c>
      <c r="BS34" s="141"/>
      <c r="BT34" s="407">
        <f t="shared" ref="BT34:BW35" si="36">IF(ISNUMBER(L34),0,1)</f>
        <v>0</v>
      </c>
      <c r="BU34" s="407">
        <f t="shared" si="36"/>
        <v>0</v>
      </c>
      <c r="BV34" s="407">
        <f t="shared" si="36"/>
        <v>0</v>
      </c>
      <c r="BW34" s="407">
        <f t="shared" si="36"/>
        <v>0</v>
      </c>
      <c r="BX34" s="141"/>
      <c r="BY34" s="407">
        <f t="shared" ref="BY34:CB35" si="37">IF(ISNUMBER(Q34),0,1)</f>
        <v>0</v>
      </c>
      <c r="BZ34" s="407">
        <f t="shared" si="37"/>
        <v>0</v>
      </c>
      <c r="CA34" s="407">
        <f t="shared" si="37"/>
        <v>0</v>
      </c>
      <c r="CB34" s="407">
        <f t="shared" si="37"/>
        <v>0</v>
      </c>
      <c r="CC34" s="141"/>
      <c r="CD34" s="407">
        <f t="shared" ref="CD34:CG35" si="38">IF(ISNUMBER(V34),0,1)</f>
        <v>0</v>
      </c>
      <c r="CE34" s="407">
        <f t="shared" si="38"/>
        <v>0</v>
      </c>
      <c r="CF34" s="407">
        <f t="shared" si="38"/>
        <v>0</v>
      </c>
      <c r="CG34" s="407">
        <f t="shared" si="38"/>
        <v>0</v>
      </c>
      <c r="CH34" s="141"/>
      <c r="CI34" s="407">
        <f t="shared" ref="CI34:CL35" si="39">IF(ISNUMBER(AA34),0,1)</f>
        <v>0</v>
      </c>
      <c r="CJ34" s="407">
        <f t="shared" si="39"/>
        <v>0</v>
      </c>
      <c r="CK34" s="407">
        <f t="shared" si="39"/>
        <v>0</v>
      </c>
      <c r="CL34" s="407">
        <f t="shared" si="39"/>
        <v>0</v>
      </c>
      <c r="CM34" s="141"/>
      <c r="CN34" s="407">
        <f t="shared" ref="CN34:CQ35" si="40">IF(ISNUMBER(AF34),0,1)</f>
        <v>0</v>
      </c>
      <c r="CO34" s="407">
        <f t="shared" si="40"/>
        <v>0</v>
      </c>
      <c r="CP34" s="407">
        <f t="shared" si="40"/>
        <v>0</v>
      </c>
      <c r="CQ34" s="407">
        <f t="shared" si="40"/>
        <v>0</v>
      </c>
      <c r="CR34" s="141"/>
      <c r="CS34" s="407">
        <f t="shared" ref="CS34:CV35" si="41">IF(ISNUMBER(AK34),0,1)</f>
        <v>0</v>
      </c>
      <c r="CT34" s="407">
        <f t="shared" si="41"/>
        <v>0</v>
      </c>
      <c r="CU34" s="407">
        <f t="shared" si="41"/>
        <v>0</v>
      </c>
      <c r="CV34" s="407">
        <f t="shared" si="41"/>
        <v>0</v>
      </c>
      <c r="CW34" s="141"/>
      <c r="CX34" s="407">
        <f t="shared" ref="CX34:DA35" si="42">IF(ISNUMBER(AP34),0,1)</f>
        <v>0</v>
      </c>
      <c r="CY34" s="407">
        <f t="shared" si="42"/>
        <v>0</v>
      </c>
      <c r="CZ34" s="407">
        <f t="shared" si="42"/>
        <v>0</v>
      </c>
      <c r="DA34" s="407">
        <f t="shared" si="42"/>
        <v>0</v>
      </c>
      <c r="DB34" s="141"/>
      <c r="DC34" s="197"/>
      <c r="DD34" s="316"/>
      <c r="DE34" s="316"/>
      <c r="DF34" s="197"/>
      <c r="DG34" s="123"/>
      <c r="DH34" s="141"/>
      <c r="DI34" s="141"/>
      <c r="DJ34" s="141"/>
      <c r="DK34" s="141"/>
      <c r="DL34" s="141"/>
      <c r="DM34" s="141"/>
      <c r="DN34" s="141"/>
      <c r="DO34" s="141"/>
      <c r="DP34" s="141"/>
      <c r="DQ34" s="141"/>
      <c r="DR34" s="141"/>
      <c r="DS34" s="141"/>
      <c r="DT34" s="141"/>
      <c r="DU34" s="141"/>
      <c r="DV34" s="141"/>
      <c r="DW34" s="141"/>
      <c r="DX34" s="141"/>
      <c r="DY34" s="141"/>
      <c r="DZ34" s="141"/>
      <c r="EA34" s="141"/>
      <c r="EB34" s="141"/>
      <c r="EC34" s="141"/>
      <c r="ED34" s="141"/>
      <c r="EE34" s="141"/>
      <c r="EF34" s="141"/>
      <c r="EG34" s="141"/>
      <c r="EH34" s="141"/>
      <c r="EI34" s="141"/>
      <c r="EJ34" s="141"/>
      <c r="EK34" s="141"/>
      <c r="EL34" s="141"/>
      <c r="EM34" s="141"/>
      <c r="EN34" s="141"/>
      <c r="EO34" s="141"/>
      <c r="EP34" s="141"/>
      <c r="EQ34" s="141"/>
      <c r="ER34" s="141"/>
      <c r="ES34" s="141"/>
      <c r="ET34" s="141"/>
      <c r="EU34" s="141"/>
      <c r="EV34" s="197"/>
    </row>
    <row r="35" spans="2:152" x14ac:dyDescent="0.2">
      <c r="B35" s="159">
        <f>+B34+1</f>
        <v>21</v>
      </c>
      <c r="C35" s="324" t="s">
        <v>1975</v>
      </c>
      <c r="D35" s="162"/>
      <c r="E35" s="162" t="s">
        <v>341</v>
      </c>
      <c r="F35" s="163">
        <v>3</v>
      </c>
      <c r="G35" s="330">
        <v>0</v>
      </c>
      <c r="H35" s="331">
        <v>0</v>
      </c>
      <c r="I35" s="331">
        <v>0</v>
      </c>
      <c r="J35" s="332">
        <v>14.041</v>
      </c>
      <c r="K35" s="451">
        <f>SUM(G35:J35)</f>
        <v>14.041</v>
      </c>
      <c r="L35" s="453">
        <v>0</v>
      </c>
      <c r="M35" s="427">
        <v>0</v>
      </c>
      <c r="N35" s="426">
        <v>4.2000000000000003E-2</v>
      </c>
      <c r="O35" s="426">
        <v>12.727</v>
      </c>
      <c r="P35" s="451">
        <f>SUM(L35:O35)</f>
        <v>12.769</v>
      </c>
      <c r="Q35" s="330">
        <v>0</v>
      </c>
      <c r="R35" s="331">
        <v>0</v>
      </c>
      <c r="S35" s="331">
        <v>0</v>
      </c>
      <c r="T35" s="332">
        <v>13.965999999999999</v>
      </c>
      <c r="U35" s="451">
        <f>SUM(Q35:T35)</f>
        <v>13.965999999999999</v>
      </c>
      <c r="V35" s="330">
        <v>0</v>
      </c>
      <c r="W35" s="331">
        <v>0</v>
      </c>
      <c r="X35" s="331">
        <v>0</v>
      </c>
      <c r="Y35" s="461">
        <v>19.996999999999996</v>
      </c>
      <c r="Z35" s="451">
        <f>SUM(V35:Y35)</f>
        <v>19.996999999999996</v>
      </c>
      <c r="AA35" s="330">
        <v>0</v>
      </c>
      <c r="AB35" s="331">
        <v>0</v>
      </c>
      <c r="AC35" s="331">
        <v>0</v>
      </c>
      <c r="AD35" s="461">
        <v>19.810000000000002</v>
      </c>
      <c r="AE35" s="451">
        <f>SUM(AA35:AD35)</f>
        <v>19.810000000000002</v>
      </c>
      <c r="AF35" s="330">
        <v>0</v>
      </c>
      <c r="AG35" s="331">
        <v>0</v>
      </c>
      <c r="AH35" s="331">
        <v>0</v>
      </c>
      <c r="AI35" s="461">
        <v>19.38</v>
      </c>
      <c r="AJ35" s="451">
        <f>SUM(AF35:AI35)</f>
        <v>19.38</v>
      </c>
      <c r="AK35" s="330">
        <v>0</v>
      </c>
      <c r="AL35" s="331">
        <v>0</v>
      </c>
      <c r="AM35" s="331">
        <v>0</v>
      </c>
      <c r="AN35" s="461">
        <v>18.856999999999999</v>
      </c>
      <c r="AO35" s="451">
        <f>SUM(AK35:AN35)</f>
        <v>18.856999999999999</v>
      </c>
      <c r="AP35" s="330">
        <v>0</v>
      </c>
      <c r="AQ35" s="331">
        <v>0</v>
      </c>
      <c r="AR35" s="331">
        <v>0</v>
      </c>
      <c r="AS35" s="461">
        <v>19.029</v>
      </c>
      <c r="AT35" s="451">
        <f>SUM(AP35:AS35)</f>
        <v>19.029</v>
      </c>
      <c r="AU35" s="293"/>
      <c r="AV35" s="429"/>
      <c r="AW35" s="430"/>
      <c r="AX35" s="250"/>
      <c r="AY35" s="144">
        <f>IF(SUM(BO35:DA35)=0,0,$BO$4)</f>
        <v>0</v>
      </c>
      <c r="AZ35" s="144"/>
      <c r="BA35" s="316"/>
      <c r="BB35" s="159">
        <v>21</v>
      </c>
      <c r="BC35" s="324" t="s">
        <v>1975</v>
      </c>
      <c r="BD35" s="162" t="s">
        <v>341</v>
      </c>
      <c r="BE35" s="163">
        <v>3</v>
      </c>
      <c r="BF35" s="412" t="s">
        <v>1976</v>
      </c>
      <c r="BG35" s="413" t="s">
        <v>1977</v>
      </c>
      <c r="BH35" s="413" t="s">
        <v>1978</v>
      </c>
      <c r="BI35" s="414" t="s">
        <v>1979</v>
      </c>
      <c r="BJ35" s="452" t="s">
        <v>1980</v>
      </c>
      <c r="BL35" s="197"/>
      <c r="BM35" s="448"/>
      <c r="BN35" s="448"/>
      <c r="BO35" s="407">
        <f t="shared" si="35"/>
        <v>0</v>
      </c>
      <c r="BP35" s="407">
        <f t="shared" si="35"/>
        <v>0</v>
      </c>
      <c r="BQ35" s="407">
        <f t="shared" si="35"/>
        <v>0</v>
      </c>
      <c r="BR35" s="407">
        <f t="shared" si="35"/>
        <v>0</v>
      </c>
      <c r="BS35" s="141"/>
      <c r="BT35" s="407">
        <f t="shared" si="36"/>
        <v>0</v>
      </c>
      <c r="BU35" s="407">
        <f t="shared" si="36"/>
        <v>0</v>
      </c>
      <c r="BV35" s="407">
        <f t="shared" si="36"/>
        <v>0</v>
      </c>
      <c r="BW35" s="407">
        <f t="shared" si="36"/>
        <v>0</v>
      </c>
      <c r="BX35" s="141"/>
      <c r="BY35" s="407">
        <f t="shared" si="37"/>
        <v>0</v>
      </c>
      <c r="BZ35" s="407">
        <f t="shared" si="37"/>
        <v>0</v>
      </c>
      <c r="CA35" s="407">
        <f t="shared" si="37"/>
        <v>0</v>
      </c>
      <c r="CB35" s="407">
        <f t="shared" si="37"/>
        <v>0</v>
      </c>
      <c r="CC35" s="141"/>
      <c r="CD35" s="407">
        <f t="shared" si="38"/>
        <v>0</v>
      </c>
      <c r="CE35" s="407">
        <f t="shared" si="38"/>
        <v>0</v>
      </c>
      <c r="CF35" s="407">
        <f t="shared" si="38"/>
        <v>0</v>
      </c>
      <c r="CG35" s="407">
        <f t="shared" si="38"/>
        <v>0</v>
      </c>
      <c r="CH35" s="141"/>
      <c r="CI35" s="407">
        <f t="shared" si="39"/>
        <v>0</v>
      </c>
      <c r="CJ35" s="407">
        <f t="shared" si="39"/>
        <v>0</v>
      </c>
      <c r="CK35" s="407">
        <f t="shared" si="39"/>
        <v>0</v>
      </c>
      <c r="CL35" s="407">
        <f t="shared" si="39"/>
        <v>0</v>
      </c>
      <c r="CM35" s="141"/>
      <c r="CN35" s="407">
        <f t="shared" si="40"/>
        <v>0</v>
      </c>
      <c r="CO35" s="407">
        <f t="shared" si="40"/>
        <v>0</v>
      </c>
      <c r="CP35" s="407">
        <f t="shared" si="40"/>
        <v>0</v>
      </c>
      <c r="CQ35" s="407">
        <f t="shared" si="40"/>
        <v>0</v>
      </c>
      <c r="CR35" s="141"/>
      <c r="CS35" s="407">
        <f t="shared" si="41"/>
        <v>0</v>
      </c>
      <c r="CT35" s="407">
        <f t="shared" si="41"/>
        <v>0</v>
      </c>
      <c r="CU35" s="407">
        <f t="shared" si="41"/>
        <v>0</v>
      </c>
      <c r="CV35" s="407">
        <f t="shared" si="41"/>
        <v>0</v>
      </c>
      <c r="CW35" s="141"/>
      <c r="CX35" s="407">
        <f t="shared" si="42"/>
        <v>0</v>
      </c>
      <c r="CY35" s="407">
        <f t="shared" si="42"/>
        <v>0</v>
      </c>
      <c r="CZ35" s="407">
        <f t="shared" si="42"/>
        <v>0</v>
      </c>
      <c r="DA35" s="407">
        <f t="shared" si="42"/>
        <v>0</v>
      </c>
      <c r="DB35" s="141"/>
      <c r="DC35" s="197"/>
      <c r="DD35" s="316"/>
      <c r="DE35" s="316"/>
      <c r="DF35" s="197"/>
      <c r="DG35" s="123"/>
      <c r="DH35" s="141"/>
      <c r="DI35" s="141"/>
      <c r="DJ35" s="141"/>
      <c r="DK35" s="141"/>
      <c r="DL35" s="141"/>
      <c r="DM35" s="141"/>
      <c r="DN35" s="141"/>
      <c r="DO35" s="141"/>
      <c r="DP35" s="141"/>
      <c r="DQ35" s="141"/>
      <c r="DR35" s="141"/>
      <c r="DS35" s="141"/>
      <c r="DT35" s="141"/>
      <c r="DU35" s="141"/>
      <c r="DV35" s="141"/>
      <c r="DW35" s="141"/>
      <c r="DX35" s="141"/>
      <c r="DY35" s="141"/>
      <c r="DZ35" s="141"/>
      <c r="EA35" s="141"/>
      <c r="EB35" s="141"/>
      <c r="EC35" s="141"/>
      <c r="ED35" s="141"/>
      <c r="EE35" s="141"/>
      <c r="EF35" s="141"/>
      <c r="EG35" s="141"/>
      <c r="EH35" s="141"/>
      <c r="EI35" s="141"/>
      <c r="EJ35" s="141"/>
      <c r="EK35" s="141"/>
      <c r="EL35" s="141"/>
      <c r="EM35" s="141"/>
      <c r="EN35" s="141"/>
      <c r="EO35" s="141"/>
      <c r="EP35" s="141"/>
      <c r="EQ35" s="141"/>
      <c r="ER35" s="141"/>
      <c r="ES35" s="141"/>
      <c r="ET35" s="141"/>
      <c r="EU35" s="141"/>
      <c r="EV35" s="197"/>
    </row>
    <row r="36" spans="2:152" ht="15.75" thickBot="1" x14ac:dyDescent="0.3">
      <c r="B36" s="174">
        <f>+B35+1</f>
        <v>22</v>
      </c>
      <c r="C36" s="334" t="s">
        <v>1968</v>
      </c>
      <c r="D36" s="177"/>
      <c r="E36" s="177" t="s">
        <v>341</v>
      </c>
      <c r="F36" s="178">
        <v>3</v>
      </c>
      <c r="G36" s="336">
        <f>G21+G31-SUM(G34:G35)</f>
        <v>62.872999999999998</v>
      </c>
      <c r="H36" s="337">
        <f>H21+H31-SUM(H34:H35)</f>
        <v>9.8660000000000014</v>
      </c>
      <c r="I36" s="337">
        <f>I21+I31-SUM(I34:I35)</f>
        <v>91.676000000000002</v>
      </c>
      <c r="J36" s="338">
        <f>J21+J31-SUM(J34:J35)</f>
        <v>173.71300000000002</v>
      </c>
      <c r="K36" s="462">
        <f>SUM(G36:J36)</f>
        <v>338.12800000000004</v>
      </c>
      <c r="L36" s="336">
        <f>L21+L31-SUM(L34:L35)</f>
        <v>62.209999999999994</v>
      </c>
      <c r="M36" s="337">
        <f>M21+M31-SUM(M34:M35)</f>
        <v>10.805</v>
      </c>
      <c r="N36" s="337">
        <f>N21+N31-SUM(N34:N35)</f>
        <v>99.418999999999997</v>
      </c>
      <c r="O36" s="338">
        <f>O21+O31-SUM(O34:O35)</f>
        <v>199.398</v>
      </c>
      <c r="P36" s="462">
        <f>SUM(L36:O36)</f>
        <v>371.83199999999999</v>
      </c>
      <c r="Q36" s="336">
        <f>Q21+Q31-SUM(Q34:Q35)</f>
        <v>70.776999999999987</v>
      </c>
      <c r="R36" s="337">
        <f>R21+R31-SUM(R34:R35)</f>
        <v>10.482000000000001</v>
      </c>
      <c r="S36" s="337">
        <f>S21+S31-SUM(S34:S35)</f>
        <v>95.715999999999994</v>
      </c>
      <c r="T36" s="338">
        <f>T21+T31-SUM(T34:T35)</f>
        <v>174.96799999999999</v>
      </c>
      <c r="U36" s="462">
        <f>SUM(Q36:T36)</f>
        <v>351.94299999999998</v>
      </c>
      <c r="V36" s="336">
        <f>V21+V31-SUM(V34:V35)</f>
        <v>60.071000000000012</v>
      </c>
      <c r="W36" s="337">
        <f>W21+W31-SUM(W34:W35)</f>
        <v>16.733999999999998</v>
      </c>
      <c r="X36" s="337">
        <f>X21+X31-SUM(X34:X35)</f>
        <v>86.32</v>
      </c>
      <c r="Y36" s="338">
        <f>Y21+Y31-SUM(Y34:Y35)</f>
        <v>169.04400000000001</v>
      </c>
      <c r="Z36" s="462">
        <f>SUM(V36:Y36)</f>
        <v>332.16899999999998</v>
      </c>
      <c r="AA36" s="336">
        <f>AA21+AA31-SUM(AA34:AA35)</f>
        <v>59.811</v>
      </c>
      <c r="AB36" s="337">
        <f>AB21+AB31-SUM(AB34:AB35)</f>
        <v>16.664000000000001</v>
      </c>
      <c r="AC36" s="337">
        <f>AC21+AC31-SUM(AC34:AC35)</f>
        <v>88.926999999999992</v>
      </c>
      <c r="AD36" s="338">
        <f>AD21+AD31-SUM(AD34:AD35)</f>
        <v>179.65300000000002</v>
      </c>
      <c r="AE36" s="462">
        <f>SUM(AA36:AD36)</f>
        <v>345.05500000000001</v>
      </c>
      <c r="AF36" s="336">
        <f>AF21+AF31-SUM(AF34:AF35)</f>
        <v>57.780999999999992</v>
      </c>
      <c r="AG36" s="337">
        <f>AG21+AG31-SUM(AG34:AG35)</f>
        <v>16.596</v>
      </c>
      <c r="AH36" s="337">
        <f>AH21+AH31-SUM(AH34:AH35)</f>
        <v>84.983000000000004</v>
      </c>
      <c r="AI36" s="338">
        <f>AI21+AI31-SUM(AI34:AI35)</f>
        <v>173.721</v>
      </c>
      <c r="AJ36" s="462">
        <f>SUM(AF36:AI36)</f>
        <v>333.08100000000002</v>
      </c>
      <c r="AK36" s="336">
        <f>AK21+AK31-SUM(AK34:AK35)</f>
        <v>56</v>
      </c>
      <c r="AL36" s="337">
        <f>AL21+AL31-SUM(AL34:AL35)</f>
        <v>9.9320000000000004</v>
      </c>
      <c r="AM36" s="337">
        <f>AM21+AM31-SUM(AM34:AM35)</f>
        <v>84.775999999999996</v>
      </c>
      <c r="AN36" s="338">
        <f>AN21+AN31-SUM(AN34:AN35)</f>
        <v>159.72199999999998</v>
      </c>
      <c r="AO36" s="462">
        <f>SUM(AK36:AN36)</f>
        <v>310.42999999999995</v>
      </c>
      <c r="AP36" s="336">
        <f>AP21+AP31-SUM(AP34:AP35)</f>
        <v>55.807000000000002</v>
      </c>
      <c r="AQ36" s="337">
        <f>AQ21+AQ31-SUM(AQ34:AQ35)</f>
        <v>9.8839999999999986</v>
      </c>
      <c r="AR36" s="337">
        <f>AR21+AR31-SUM(AR34:AR35)</f>
        <v>74.822000000000003</v>
      </c>
      <c r="AS36" s="338">
        <f>AS21+AS31-SUM(AS34:AS35)</f>
        <v>152.85700000000003</v>
      </c>
      <c r="AT36" s="462">
        <f>SUM(AP36:AS36)</f>
        <v>293.37</v>
      </c>
      <c r="AU36" s="293"/>
      <c r="AV36" s="463" t="s">
        <v>1981</v>
      </c>
      <c r="AW36" s="464"/>
      <c r="AX36" s="460"/>
      <c r="AY36" s="144"/>
      <c r="AZ36" s="144"/>
      <c r="BA36" s="316"/>
      <c r="BB36" s="174">
        <v>22</v>
      </c>
      <c r="BC36" s="334" t="s">
        <v>1968</v>
      </c>
      <c r="BD36" s="177" t="s">
        <v>341</v>
      </c>
      <c r="BE36" s="178">
        <v>3</v>
      </c>
      <c r="BF36" s="433" t="s">
        <v>1982</v>
      </c>
      <c r="BG36" s="435" t="s">
        <v>1983</v>
      </c>
      <c r="BH36" s="435" t="s">
        <v>1984</v>
      </c>
      <c r="BI36" s="465" t="s">
        <v>1985</v>
      </c>
      <c r="BJ36" s="466" t="s">
        <v>1986</v>
      </c>
      <c r="BL36" s="124"/>
      <c r="BN36" s="204"/>
      <c r="BO36" s="393"/>
      <c r="BP36" s="393"/>
      <c r="BQ36" s="393"/>
      <c r="BR36" s="393"/>
      <c r="BS36" s="140"/>
      <c r="BT36" s="393"/>
      <c r="BU36" s="393"/>
      <c r="BV36" s="393"/>
      <c r="BW36" s="393"/>
      <c r="BX36" s="140"/>
      <c r="BY36" s="393"/>
      <c r="BZ36" s="393"/>
      <c r="CA36" s="393"/>
      <c r="CB36" s="393"/>
      <c r="CC36" s="140"/>
      <c r="CD36" s="393"/>
      <c r="CE36" s="393"/>
      <c r="CF36" s="393"/>
      <c r="CG36" s="393"/>
      <c r="CH36" s="140"/>
      <c r="CI36" s="393"/>
      <c r="CJ36" s="393"/>
      <c r="CK36" s="393"/>
      <c r="CL36" s="393"/>
      <c r="CM36" s="140"/>
      <c r="CN36" s="393"/>
      <c r="CO36" s="393"/>
      <c r="CP36" s="393"/>
      <c r="CQ36" s="393"/>
      <c r="CR36" s="140"/>
      <c r="CS36" s="393"/>
      <c r="CT36" s="393"/>
      <c r="CU36" s="393"/>
      <c r="CV36" s="393"/>
      <c r="CW36" s="140"/>
      <c r="CX36" s="393"/>
      <c r="CY36" s="393"/>
      <c r="CZ36" s="393"/>
      <c r="DA36" s="393"/>
      <c r="DB36" s="141"/>
      <c r="DC36" s="124"/>
      <c r="DD36" s="316"/>
      <c r="DE36" s="316"/>
      <c r="DF36" s="124"/>
      <c r="DG36" s="123"/>
      <c r="DH36" s="141"/>
      <c r="DI36" s="141"/>
      <c r="DJ36" s="141"/>
      <c r="DK36" s="141"/>
      <c r="DL36" s="141"/>
      <c r="DM36" s="141"/>
      <c r="DN36" s="141"/>
      <c r="DO36" s="141"/>
      <c r="DP36" s="141"/>
      <c r="DQ36" s="141"/>
      <c r="DR36" s="141"/>
      <c r="DS36" s="141"/>
      <c r="DT36" s="141"/>
      <c r="DU36" s="141"/>
      <c r="DV36" s="141"/>
      <c r="DW36" s="141"/>
      <c r="DX36" s="141"/>
      <c r="DY36" s="141"/>
      <c r="DZ36" s="141"/>
      <c r="EA36" s="141"/>
      <c r="EB36" s="141"/>
      <c r="EC36" s="141"/>
      <c r="ED36" s="141"/>
      <c r="EE36" s="141"/>
      <c r="EF36" s="141"/>
      <c r="EG36" s="141"/>
      <c r="EH36" s="141"/>
      <c r="EI36" s="141"/>
      <c r="EJ36" s="141"/>
      <c r="EK36" s="141"/>
      <c r="EL36" s="141"/>
      <c r="EM36" s="141"/>
      <c r="EN36" s="141"/>
      <c r="EO36" s="141"/>
      <c r="EP36" s="141"/>
      <c r="EQ36" s="141"/>
      <c r="ER36" s="141"/>
      <c r="ES36" s="141"/>
      <c r="ET36" s="141"/>
      <c r="EV36" s="124"/>
    </row>
    <row r="37" spans="2:152" ht="15.75" thickBot="1" x14ac:dyDescent="0.3">
      <c r="B37" s="293"/>
      <c r="C37" s="293"/>
      <c r="D37" s="392"/>
      <c r="E37" s="392"/>
      <c r="F37" s="392"/>
      <c r="G37" s="444"/>
      <c r="H37" s="444"/>
      <c r="I37" s="444"/>
      <c r="J37" s="444"/>
      <c r="K37" s="444"/>
      <c r="L37" s="444"/>
      <c r="M37" s="444"/>
      <c r="N37" s="444"/>
      <c r="O37" s="444"/>
      <c r="P37" s="444"/>
      <c r="Q37" s="444"/>
      <c r="R37" s="444"/>
      <c r="S37" s="444"/>
      <c r="T37" s="444"/>
      <c r="U37" s="444"/>
      <c r="V37" s="444"/>
      <c r="W37" s="444"/>
      <c r="X37" s="444"/>
      <c r="Y37" s="444"/>
      <c r="Z37" s="444"/>
      <c r="AA37" s="444"/>
      <c r="AB37" s="444"/>
      <c r="AC37" s="444"/>
      <c r="AD37" s="444"/>
      <c r="AE37" s="444"/>
      <c r="AF37" s="444"/>
      <c r="AG37" s="444"/>
      <c r="AH37" s="444"/>
      <c r="AI37" s="444"/>
      <c r="AJ37" s="444"/>
      <c r="AK37" s="444"/>
      <c r="AL37" s="444"/>
      <c r="AM37" s="444"/>
      <c r="AN37" s="444"/>
      <c r="AO37" s="444"/>
      <c r="AP37" s="444"/>
      <c r="AQ37" s="444"/>
      <c r="AR37" s="444"/>
      <c r="AS37" s="444"/>
      <c r="AT37" s="444"/>
      <c r="AU37" s="123"/>
      <c r="AV37" s="184"/>
      <c r="AW37" s="184"/>
      <c r="AX37" s="184"/>
      <c r="AY37" s="144"/>
      <c r="AZ37" s="144"/>
      <c r="BA37" s="316"/>
      <c r="BB37" s="293"/>
      <c r="BC37" s="293"/>
      <c r="BD37" s="392"/>
      <c r="BE37" s="392"/>
      <c r="BF37" s="467"/>
      <c r="BG37" s="467"/>
      <c r="BH37" s="467"/>
      <c r="BI37" s="467"/>
      <c r="BJ37" s="467"/>
      <c r="BL37" s="124"/>
      <c r="BN37" s="204"/>
      <c r="BO37" s="393"/>
      <c r="BP37" s="393"/>
      <c r="BQ37" s="393"/>
      <c r="BR37" s="393"/>
      <c r="BS37" s="140"/>
      <c r="BT37" s="393"/>
      <c r="BU37" s="393"/>
      <c r="BV37" s="393"/>
      <c r="BW37" s="393"/>
      <c r="BX37" s="140"/>
      <c r="BY37" s="393"/>
      <c r="BZ37" s="393"/>
      <c r="CA37" s="393"/>
      <c r="CB37" s="393"/>
      <c r="CC37" s="140"/>
      <c r="CD37" s="393"/>
      <c r="CE37" s="393"/>
      <c r="CF37" s="393"/>
      <c r="CG37" s="393"/>
      <c r="CH37" s="140"/>
      <c r="CI37" s="393"/>
      <c r="CJ37" s="393"/>
      <c r="CK37" s="393"/>
      <c r="CL37" s="393"/>
      <c r="CM37" s="140"/>
      <c r="CN37" s="393"/>
      <c r="CO37" s="393"/>
      <c r="CP37" s="393"/>
      <c r="CQ37" s="393"/>
      <c r="CR37" s="140"/>
      <c r="CS37" s="393"/>
      <c r="CT37" s="393"/>
      <c r="CU37" s="393"/>
      <c r="CV37" s="393"/>
      <c r="CW37" s="140"/>
      <c r="CX37" s="393"/>
      <c r="CY37" s="393"/>
      <c r="CZ37" s="393"/>
      <c r="DA37" s="393"/>
      <c r="DB37" s="141"/>
      <c r="DC37" s="124"/>
      <c r="DD37" s="316"/>
      <c r="DE37" s="316"/>
      <c r="DF37" s="124"/>
      <c r="DG37" s="123"/>
      <c r="DH37" s="141"/>
      <c r="DI37" s="141"/>
      <c r="DJ37" s="141"/>
      <c r="DK37" s="141"/>
      <c r="DL37" s="141"/>
      <c r="DM37" s="141"/>
      <c r="DN37" s="141"/>
      <c r="DO37" s="141"/>
      <c r="DP37" s="141"/>
      <c r="DQ37" s="141"/>
      <c r="DR37" s="141"/>
      <c r="DS37" s="141"/>
      <c r="DT37" s="141"/>
      <c r="DU37" s="141"/>
      <c r="DV37" s="141"/>
      <c r="DW37" s="141"/>
      <c r="DX37" s="141"/>
      <c r="DY37" s="141"/>
      <c r="DZ37" s="141"/>
      <c r="EA37" s="141"/>
      <c r="EB37" s="141"/>
      <c r="EC37" s="141"/>
      <c r="ED37" s="141"/>
      <c r="EE37" s="141"/>
      <c r="EF37" s="141"/>
      <c r="EG37" s="141"/>
      <c r="EH37" s="141"/>
      <c r="EI37" s="141"/>
      <c r="EJ37" s="141"/>
      <c r="EK37" s="141"/>
      <c r="EL37" s="141"/>
      <c r="EM37" s="141"/>
      <c r="EN37" s="141"/>
      <c r="EO37" s="141"/>
      <c r="EP37" s="141"/>
      <c r="EQ37" s="141"/>
      <c r="ER37" s="141"/>
      <c r="ES37" s="141"/>
      <c r="ET37" s="141"/>
      <c r="EV37" s="124"/>
    </row>
    <row r="38" spans="2:152" ht="15.75" thickBot="1" x14ac:dyDescent="0.3">
      <c r="B38" s="313" t="s">
        <v>1206</v>
      </c>
      <c r="C38" s="395" t="s">
        <v>1987</v>
      </c>
      <c r="D38" s="392"/>
      <c r="E38" s="396"/>
      <c r="F38" s="396"/>
      <c r="G38" s="446"/>
      <c r="H38" s="446"/>
      <c r="I38" s="446"/>
      <c r="J38" s="446"/>
      <c r="K38" s="446"/>
      <c r="L38" s="446"/>
      <c r="M38" s="446"/>
      <c r="N38" s="446"/>
      <c r="O38" s="446"/>
      <c r="P38" s="446"/>
      <c r="Q38" s="446"/>
      <c r="R38" s="446"/>
      <c r="S38" s="446"/>
      <c r="T38" s="446"/>
      <c r="U38" s="446"/>
      <c r="V38" s="446"/>
      <c r="W38" s="446"/>
      <c r="X38" s="446"/>
      <c r="Y38" s="446"/>
      <c r="Z38" s="446"/>
      <c r="AA38" s="446"/>
      <c r="AB38" s="446"/>
      <c r="AC38" s="446"/>
      <c r="AD38" s="446"/>
      <c r="AE38" s="446"/>
      <c r="AF38" s="446"/>
      <c r="AG38" s="446"/>
      <c r="AH38" s="446"/>
      <c r="AI38" s="446"/>
      <c r="AJ38" s="446"/>
      <c r="AK38" s="446"/>
      <c r="AL38" s="446"/>
      <c r="AM38" s="446"/>
      <c r="AN38" s="446"/>
      <c r="AO38" s="446"/>
      <c r="AP38" s="446"/>
      <c r="AQ38" s="446"/>
      <c r="AR38" s="446"/>
      <c r="AS38" s="446"/>
      <c r="AT38" s="446"/>
      <c r="AU38" s="123"/>
      <c r="AV38" s="184"/>
      <c r="AW38" s="184"/>
      <c r="AX38" s="184"/>
      <c r="AY38" s="144"/>
      <c r="AZ38" s="144"/>
      <c r="BA38" s="316"/>
      <c r="BB38" s="313" t="s">
        <v>1206</v>
      </c>
      <c r="BC38" s="395" t="s">
        <v>1987</v>
      </c>
      <c r="BD38" s="396"/>
      <c r="BE38" s="396"/>
      <c r="BF38" s="468"/>
      <c r="BG38" s="468"/>
      <c r="BH38" s="468"/>
      <c r="BI38" s="468"/>
      <c r="BJ38" s="468"/>
      <c r="BL38" s="124"/>
      <c r="BN38" s="204"/>
      <c r="BO38" s="393"/>
      <c r="BP38" s="393"/>
      <c r="BQ38" s="393"/>
      <c r="BR38" s="393"/>
      <c r="BS38" s="140"/>
      <c r="BT38" s="393"/>
      <c r="BU38" s="393"/>
      <c r="BV38" s="393"/>
      <c r="BW38" s="393"/>
      <c r="BX38" s="140"/>
      <c r="BY38" s="393"/>
      <c r="BZ38" s="393"/>
      <c r="CA38" s="393"/>
      <c r="CB38" s="393"/>
      <c r="CC38" s="140"/>
      <c r="CD38" s="393"/>
      <c r="CE38" s="393"/>
      <c r="CF38" s="393"/>
      <c r="CG38" s="393"/>
      <c r="CH38" s="140"/>
      <c r="CI38" s="393"/>
      <c r="CJ38" s="393"/>
      <c r="CK38" s="393"/>
      <c r="CL38" s="393"/>
      <c r="CM38" s="140"/>
      <c r="CN38" s="393"/>
      <c r="CO38" s="393"/>
      <c r="CP38" s="393"/>
      <c r="CQ38" s="393"/>
      <c r="CR38" s="140"/>
      <c r="CS38" s="393"/>
      <c r="CT38" s="393"/>
      <c r="CU38" s="393"/>
      <c r="CV38" s="393"/>
      <c r="CW38" s="140"/>
      <c r="CX38" s="393"/>
      <c r="CY38" s="393"/>
      <c r="CZ38" s="393"/>
      <c r="DA38" s="393"/>
      <c r="DB38" s="141"/>
      <c r="DC38" s="124"/>
      <c r="DD38" s="316"/>
      <c r="DE38" s="316"/>
      <c r="DF38" s="124"/>
      <c r="DG38" s="123"/>
      <c r="DH38" s="141"/>
      <c r="DI38" s="141"/>
      <c r="DJ38" s="141"/>
      <c r="DK38" s="141"/>
      <c r="DL38" s="141"/>
      <c r="DM38" s="141"/>
      <c r="DN38" s="141"/>
      <c r="DO38" s="141"/>
      <c r="DP38" s="141"/>
      <c r="DQ38" s="141"/>
      <c r="DR38" s="141"/>
      <c r="DS38" s="141"/>
      <c r="DT38" s="141"/>
      <c r="DU38" s="141"/>
      <c r="DV38" s="141"/>
      <c r="DW38" s="141"/>
      <c r="DX38" s="141"/>
      <c r="DY38" s="141"/>
      <c r="DZ38" s="141"/>
      <c r="EA38" s="141"/>
      <c r="EB38" s="141"/>
      <c r="EC38" s="141"/>
      <c r="ED38" s="141"/>
      <c r="EE38" s="141"/>
      <c r="EF38" s="141"/>
      <c r="EG38" s="141"/>
      <c r="EH38" s="141"/>
      <c r="EI38" s="141"/>
      <c r="EJ38" s="141"/>
      <c r="EK38" s="141"/>
      <c r="EL38" s="141"/>
      <c r="EM38" s="141"/>
      <c r="EN38" s="141"/>
      <c r="EO38" s="141"/>
      <c r="EP38" s="141"/>
      <c r="EQ38" s="141"/>
      <c r="ER38" s="141"/>
      <c r="ES38" s="141"/>
      <c r="ET38" s="141"/>
      <c r="EV38" s="124"/>
    </row>
    <row r="39" spans="2:152" x14ac:dyDescent="0.2">
      <c r="B39" s="147">
        <f>+B36+1</f>
        <v>23</v>
      </c>
      <c r="C39" s="318" t="s">
        <v>1988</v>
      </c>
      <c r="D39" s="150"/>
      <c r="E39" s="150" t="s">
        <v>341</v>
      </c>
      <c r="F39" s="151">
        <v>3</v>
      </c>
      <c r="G39" s="397">
        <v>0.39200000000000002</v>
      </c>
      <c r="H39" s="398">
        <v>8.7999999999999995E-2</v>
      </c>
      <c r="I39" s="398">
        <v>1.76</v>
      </c>
      <c r="J39" s="399">
        <v>3.9729999999999999</v>
      </c>
      <c r="K39" s="449">
        <f>SUM(G39:J39)</f>
        <v>6.2130000000000001</v>
      </c>
      <c r="L39" s="401">
        <v>0.40200000000000002</v>
      </c>
      <c r="M39" s="402">
        <v>0.09</v>
      </c>
      <c r="N39" s="402">
        <v>1.7829999999999999</v>
      </c>
      <c r="O39" s="402">
        <v>4.266</v>
      </c>
      <c r="P39" s="449">
        <f>SUM(L39:O39)</f>
        <v>6.5410000000000004</v>
      </c>
      <c r="Q39" s="397">
        <v>0.41899999999999998</v>
      </c>
      <c r="R39" s="398">
        <v>9.4E-2</v>
      </c>
      <c r="S39" s="398">
        <v>1.8839999999999999</v>
      </c>
      <c r="T39" s="399">
        <v>4.2549999999999999</v>
      </c>
      <c r="U39" s="449">
        <f>SUM(Q39:T39)</f>
        <v>6.6519999999999992</v>
      </c>
      <c r="V39" s="397">
        <v>0.40600000000000003</v>
      </c>
      <c r="W39" s="398">
        <v>9.0999999999999998E-2</v>
      </c>
      <c r="X39" s="398">
        <v>1.8280000000000001</v>
      </c>
      <c r="Y39" s="399">
        <v>4.1260000000000003</v>
      </c>
      <c r="Z39" s="449">
        <f>SUM(V39:Y39)</f>
        <v>6.4510000000000005</v>
      </c>
      <c r="AA39" s="397">
        <v>0.49299999999999999</v>
      </c>
      <c r="AB39" s="398">
        <v>0.111</v>
      </c>
      <c r="AC39" s="398">
        <v>2.218</v>
      </c>
      <c r="AD39" s="399">
        <v>5.0060000000000002</v>
      </c>
      <c r="AE39" s="449">
        <f>SUM(AA39:AD39)</f>
        <v>7.8280000000000003</v>
      </c>
      <c r="AF39" s="397">
        <v>0.498</v>
      </c>
      <c r="AG39" s="398">
        <v>0.112</v>
      </c>
      <c r="AH39" s="398">
        <v>2.2389999999999999</v>
      </c>
      <c r="AI39" s="399">
        <v>5.0549999999999997</v>
      </c>
      <c r="AJ39" s="449">
        <f>SUM(AF39:AI39)</f>
        <v>7.9039999999999999</v>
      </c>
      <c r="AK39" s="397">
        <v>0.503</v>
      </c>
      <c r="AL39" s="398">
        <v>0.113</v>
      </c>
      <c r="AM39" s="398">
        <v>2.2610000000000001</v>
      </c>
      <c r="AN39" s="399">
        <v>5.1050000000000004</v>
      </c>
      <c r="AO39" s="449">
        <f>SUM(AK39:AN39)</f>
        <v>7.9820000000000011</v>
      </c>
      <c r="AP39" s="397">
        <v>0.50700000000000001</v>
      </c>
      <c r="AQ39" s="398">
        <v>0.114</v>
      </c>
      <c r="AR39" s="398">
        <v>2.2829999999999999</v>
      </c>
      <c r="AS39" s="399">
        <v>5.1539999999999999</v>
      </c>
      <c r="AT39" s="449">
        <f>SUM(AP39:AS39)</f>
        <v>8.0579999999999998</v>
      </c>
      <c r="AU39" s="293"/>
      <c r="AV39" s="428"/>
      <c r="AW39" s="394"/>
      <c r="AX39" s="249"/>
      <c r="AY39" s="144">
        <f>IF(SUM(BO39:DA39)=0,0,$BO$4)</f>
        <v>0</v>
      </c>
      <c r="AZ39" s="144"/>
      <c r="BA39" s="316"/>
      <c r="BB39" s="147">
        <f>+BB36+1</f>
        <v>23</v>
      </c>
      <c r="BC39" s="318" t="s">
        <v>1988</v>
      </c>
      <c r="BD39" s="150" t="s">
        <v>341</v>
      </c>
      <c r="BE39" s="151">
        <v>3</v>
      </c>
      <c r="BF39" s="155" t="s">
        <v>1989</v>
      </c>
      <c r="BG39" s="405" t="s">
        <v>1990</v>
      </c>
      <c r="BH39" s="405" t="s">
        <v>1991</v>
      </c>
      <c r="BI39" s="273" t="s">
        <v>1992</v>
      </c>
      <c r="BJ39" s="450" t="s">
        <v>1993</v>
      </c>
      <c r="BL39" s="124"/>
      <c r="BN39" s="204"/>
      <c r="BO39" s="407">
        <f t="shared" ref="BO39:BR40" si="43">IF(ISNUMBER(G39),0,1)</f>
        <v>0</v>
      </c>
      <c r="BP39" s="407">
        <f t="shared" si="43"/>
        <v>0</v>
      </c>
      <c r="BQ39" s="407">
        <f t="shared" si="43"/>
        <v>0</v>
      </c>
      <c r="BR39" s="407">
        <f t="shared" si="43"/>
        <v>0</v>
      </c>
      <c r="BS39" s="141"/>
      <c r="BT39" s="407">
        <f t="shared" ref="BT39:BW40" si="44">IF(ISNUMBER(L39),0,1)</f>
        <v>0</v>
      </c>
      <c r="BU39" s="407">
        <f t="shared" si="44"/>
        <v>0</v>
      </c>
      <c r="BV39" s="407">
        <f t="shared" si="44"/>
        <v>0</v>
      </c>
      <c r="BW39" s="407">
        <f t="shared" si="44"/>
        <v>0</v>
      </c>
      <c r="BX39" s="141"/>
      <c r="BY39" s="407">
        <f t="shared" ref="BY39:CB40" si="45">IF(ISNUMBER(Q39),0,1)</f>
        <v>0</v>
      </c>
      <c r="BZ39" s="407">
        <f t="shared" si="45"/>
        <v>0</v>
      </c>
      <c r="CA39" s="407">
        <f t="shared" si="45"/>
        <v>0</v>
      </c>
      <c r="CB39" s="407">
        <f t="shared" si="45"/>
        <v>0</v>
      </c>
      <c r="CC39" s="141"/>
      <c r="CD39" s="407">
        <f t="shared" ref="CD39:CG40" si="46">IF(ISNUMBER(V39),0,1)</f>
        <v>0</v>
      </c>
      <c r="CE39" s="407">
        <f t="shared" si="46"/>
        <v>0</v>
      </c>
      <c r="CF39" s="407">
        <f t="shared" si="46"/>
        <v>0</v>
      </c>
      <c r="CG39" s="407">
        <f t="shared" si="46"/>
        <v>0</v>
      </c>
      <c r="CH39" s="141"/>
      <c r="CI39" s="407">
        <f t="shared" ref="CI39:CL40" si="47">IF(ISNUMBER(AA39),0,1)</f>
        <v>0</v>
      </c>
      <c r="CJ39" s="407">
        <f t="shared" si="47"/>
        <v>0</v>
      </c>
      <c r="CK39" s="407">
        <f t="shared" si="47"/>
        <v>0</v>
      </c>
      <c r="CL39" s="407">
        <f t="shared" si="47"/>
        <v>0</v>
      </c>
      <c r="CM39" s="141"/>
      <c r="CN39" s="407">
        <f t="shared" ref="CN39:CQ40" si="48">IF(ISNUMBER(AF39),0,1)</f>
        <v>0</v>
      </c>
      <c r="CO39" s="407">
        <f t="shared" si="48"/>
        <v>0</v>
      </c>
      <c r="CP39" s="407">
        <f t="shared" si="48"/>
        <v>0</v>
      </c>
      <c r="CQ39" s="407">
        <f t="shared" si="48"/>
        <v>0</v>
      </c>
      <c r="CR39" s="141"/>
      <c r="CS39" s="407">
        <f t="shared" ref="CS39:CV40" si="49">IF(ISNUMBER(AK39),0,1)</f>
        <v>0</v>
      </c>
      <c r="CT39" s="407">
        <f t="shared" si="49"/>
        <v>0</v>
      </c>
      <c r="CU39" s="407">
        <f t="shared" si="49"/>
        <v>0</v>
      </c>
      <c r="CV39" s="407">
        <f t="shared" si="49"/>
        <v>0</v>
      </c>
      <c r="CW39" s="141"/>
      <c r="CX39" s="407">
        <f t="shared" ref="CX39:DA40" si="50">IF(ISNUMBER(AP39),0,1)</f>
        <v>0</v>
      </c>
      <c r="CY39" s="407">
        <f t="shared" si="50"/>
        <v>0</v>
      </c>
      <c r="CZ39" s="407">
        <f t="shared" si="50"/>
        <v>0</v>
      </c>
      <c r="DA39" s="407">
        <f t="shared" si="50"/>
        <v>0</v>
      </c>
      <c r="DB39" s="141"/>
      <c r="DC39" s="124"/>
      <c r="DD39" s="316"/>
      <c r="DE39" s="316"/>
      <c r="DF39" s="124"/>
      <c r="DG39" s="123"/>
      <c r="DH39" s="141"/>
      <c r="DI39" s="141"/>
      <c r="DJ39" s="141"/>
      <c r="DK39" s="141"/>
      <c r="DL39" s="141"/>
      <c r="DM39" s="141"/>
      <c r="DN39" s="141"/>
      <c r="DO39" s="141"/>
      <c r="DP39" s="141"/>
      <c r="DQ39" s="141"/>
      <c r="DR39" s="141"/>
      <c r="DS39" s="141"/>
      <c r="DT39" s="141"/>
      <c r="DU39" s="141"/>
      <c r="DV39" s="141"/>
      <c r="DW39" s="141"/>
      <c r="DX39" s="141"/>
      <c r="DY39" s="141"/>
      <c r="DZ39" s="141"/>
      <c r="EA39" s="141"/>
      <c r="EB39" s="141"/>
      <c r="EC39" s="141"/>
      <c r="ED39" s="141"/>
      <c r="EE39" s="141"/>
      <c r="EF39" s="141"/>
      <c r="EG39" s="141"/>
      <c r="EH39" s="141"/>
      <c r="EI39" s="141"/>
      <c r="EJ39" s="141"/>
      <c r="EK39" s="141"/>
      <c r="EL39" s="141"/>
      <c r="EM39" s="141"/>
      <c r="EN39" s="141"/>
      <c r="EO39" s="141"/>
      <c r="EP39" s="141"/>
      <c r="EQ39" s="141"/>
      <c r="ER39" s="141"/>
      <c r="ES39" s="141"/>
      <c r="ET39" s="141"/>
      <c r="EU39" s="141"/>
      <c r="EV39" s="124"/>
    </row>
    <row r="40" spans="2:152" x14ac:dyDescent="0.2">
      <c r="B40" s="159">
        <f>+B39+1</f>
        <v>24</v>
      </c>
      <c r="C40" s="324" t="s">
        <v>1994</v>
      </c>
      <c r="D40" s="162"/>
      <c r="E40" s="162" t="s">
        <v>341</v>
      </c>
      <c r="F40" s="163">
        <v>3</v>
      </c>
      <c r="G40" s="330">
        <v>0</v>
      </c>
      <c r="H40" s="331">
        <v>0</v>
      </c>
      <c r="I40" s="331">
        <v>0</v>
      </c>
      <c r="J40" s="332">
        <v>0</v>
      </c>
      <c r="K40" s="451">
        <f>SUM(G40:J40)</f>
        <v>0</v>
      </c>
      <c r="L40" s="330">
        <v>0</v>
      </c>
      <c r="M40" s="331">
        <v>0</v>
      </c>
      <c r="N40" s="331">
        <v>0</v>
      </c>
      <c r="O40" s="332">
        <v>0</v>
      </c>
      <c r="P40" s="451">
        <f>SUM(L40:O40)</f>
        <v>0</v>
      </c>
      <c r="Q40" s="330">
        <v>0</v>
      </c>
      <c r="R40" s="331">
        <v>0</v>
      </c>
      <c r="S40" s="331">
        <v>0</v>
      </c>
      <c r="T40" s="332">
        <v>0</v>
      </c>
      <c r="U40" s="451">
        <f>SUM(Q40:T40)</f>
        <v>0</v>
      </c>
      <c r="V40" s="330">
        <v>0</v>
      </c>
      <c r="W40" s="331">
        <v>0</v>
      </c>
      <c r="X40" s="331">
        <v>0</v>
      </c>
      <c r="Y40" s="332">
        <v>0</v>
      </c>
      <c r="Z40" s="451">
        <f>SUM(V40:Y40)</f>
        <v>0</v>
      </c>
      <c r="AA40" s="330">
        <v>0</v>
      </c>
      <c r="AB40" s="331">
        <v>0</v>
      </c>
      <c r="AC40" s="331">
        <v>0</v>
      </c>
      <c r="AD40" s="332">
        <v>0</v>
      </c>
      <c r="AE40" s="451">
        <f>SUM(AA40:AD40)</f>
        <v>0</v>
      </c>
      <c r="AF40" s="330">
        <v>0</v>
      </c>
      <c r="AG40" s="331">
        <v>0</v>
      </c>
      <c r="AH40" s="331">
        <v>0</v>
      </c>
      <c r="AI40" s="332">
        <v>0</v>
      </c>
      <c r="AJ40" s="451">
        <f>SUM(AF40:AI40)</f>
        <v>0</v>
      </c>
      <c r="AK40" s="330">
        <v>0</v>
      </c>
      <c r="AL40" s="331">
        <v>0</v>
      </c>
      <c r="AM40" s="331">
        <v>0</v>
      </c>
      <c r="AN40" s="332">
        <v>0</v>
      </c>
      <c r="AO40" s="451">
        <f>SUM(AK40:AN40)</f>
        <v>0</v>
      </c>
      <c r="AP40" s="330">
        <v>0</v>
      </c>
      <c r="AQ40" s="331">
        <v>0</v>
      </c>
      <c r="AR40" s="331">
        <v>0</v>
      </c>
      <c r="AS40" s="332">
        <v>0</v>
      </c>
      <c r="AT40" s="451">
        <f>SUM(AP40:AS40)</f>
        <v>0</v>
      </c>
      <c r="AU40" s="293"/>
      <c r="AV40" s="167"/>
      <c r="AW40" s="233"/>
      <c r="AX40" s="249"/>
      <c r="AY40" s="144">
        <f>IF(SUM(BO40:DA40)=0,0,$BO$4)</f>
        <v>0</v>
      </c>
      <c r="AZ40" s="144"/>
      <c r="BA40" s="316"/>
      <c r="BB40" s="159">
        <f>+BB39+1</f>
        <v>24</v>
      </c>
      <c r="BC40" s="324" t="s">
        <v>1994</v>
      </c>
      <c r="BD40" s="162" t="s">
        <v>341</v>
      </c>
      <c r="BE40" s="163">
        <v>3</v>
      </c>
      <c r="BF40" s="412" t="s">
        <v>1995</v>
      </c>
      <c r="BG40" s="413" t="s">
        <v>1996</v>
      </c>
      <c r="BH40" s="413" t="s">
        <v>1997</v>
      </c>
      <c r="BI40" s="414" t="s">
        <v>1998</v>
      </c>
      <c r="BJ40" s="452" t="s">
        <v>1999</v>
      </c>
      <c r="BL40" s="197"/>
      <c r="BM40" s="448"/>
      <c r="BN40" s="448"/>
      <c r="BO40" s="407">
        <f t="shared" si="43"/>
        <v>0</v>
      </c>
      <c r="BP40" s="407">
        <f t="shared" si="43"/>
        <v>0</v>
      </c>
      <c r="BQ40" s="407">
        <f t="shared" si="43"/>
        <v>0</v>
      </c>
      <c r="BR40" s="407">
        <f t="shared" si="43"/>
        <v>0</v>
      </c>
      <c r="BS40" s="141"/>
      <c r="BT40" s="407">
        <f t="shared" si="44"/>
        <v>0</v>
      </c>
      <c r="BU40" s="407">
        <f t="shared" si="44"/>
        <v>0</v>
      </c>
      <c r="BV40" s="407">
        <f t="shared" si="44"/>
        <v>0</v>
      </c>
      <c r="BW40" s="407">
        <f t="shared" si="44"/>
        <v>0</v>
      </c>
      <c r="BX40" s="141"/>
      <c r="BY40" s="407">
        <f t="shared" si="45"/>
        <v>0</v>
      </c>
      <c r="BZ40" s="407">
        <f t="shared" si="45"/>
        <v>0</v>
      </c>
      <c r="CA40" s="407">
        <f t="shared" si="45"/>
        <v>0</v>
      </c>
      <c r="CB40" s="407">
        <f t="shared" si="45"/>
        <v>0</v>
      </c>
      <c r="CC40" s="141"/>
      <c r="CD40" s="407">
        <f t="shared" si="46"/>
        <v>0</v>
      </c>
      <c r="CE40" s="407">
        <f t="shared" si="46"/>
        <v>0</v>
      </c>
      <c r="CF40" s="407">
        <f t="shared" si="46"/>
        <v>0</v>
      </c>
      <c r="CG40" s="407">
        <f t="shared" si="46"/>
        <v>0</v>
      </c>
      <c r="CH40" s="141"/>
      <c r="CI40" s="407">
        <f t="shared" si="47"/>
        <v>0</v>
      </c>
      <c r="CJ40" s="407">
        <f t="shared" si="47"/>
        <v>0</v>
      </c>
      <c r="CK40" s="407">
        <f t="shared" si="47"/>
        <v>0</v>
      </c>
      <c r="CL40" s="407">
        <f t="shared" si="47"/>
        <v>0</v>
      </c>
      <c r="CM40" s="141"/>
      <c r="CN40" s="407">
        <f t="shared" si="48"/>
        <v>0</v>
      </c>
      <c r="CO40" s="407">
        <f t="shared" si="48"/>
        <v>0</v>
      </c>
      <c r="CP40" s="407">
        <f t="shared" si="48"/>
        <v>0</v>
      </c>
      <c r="CQ40" s="407">
        <f t="shared" si="48"/>
        <v>0</v>
      </c>
      <c r="CR40" s="141"/>
      <c r="CS40" s="407">
        <f t="shared" si="49"/>
        <v>0</v>
      </c>
      <c r="CT40" s="407">
        <f t="shared" si="49"/>
        <v>0</v>
      </c>
      <c r="CU40" s="407">
        <f t="shared" si="49"/>
        <v>0</v>
      </c>
      <c r="CV40" s="407">
        <f t="shared" si="49"/>
        <v>0</v>
      </c>
      <c r="CW40" s="141"/>
      <c r="CX40" s="407">
        <f t="shared" si="50"/>
        <v>0</v>
      </c>
      <c r="CY40" s="407">
        <f t="shared" si="50"/>
        <v>0</v>
      </c>
      <c r="CZ40" s="407">
        <f t="shared" si="50"/>
        <v>0</v>
      </c>
      <c r="DA40" s="407">
        <f t="shared" si="50"/>
        <v>0</v>
      </c>
      <c r="DB40" s="141"/>
      <c r="DC40" s="197"/>
      <c r="DD40" s="316"/>
      <c r="DE40" s="316"/>
      <c r="DF40" s="197"/>
      <c r="DG40" s="123"/>
      <c r="DH40" s="141"/>
      <c r="DI40" s="141"/>
      <c r="DJ40" s="141"/>
      <c r="DK40" s="141"/>
      <c r="DL40" s="141"/>
      <c r="DM40" s="141"/>
      <c r="DN40" s="141"/>
      <c r="DO40" s="141"/>
      <c r="DP40" s="141"/>
      <c r="DQ40" s="141"/>
      <c r="DR40" s="141"/>
      <c r="DS40" s="141"/>
      <c r="DT40" s="141"/>
      <c r="DU40" s="141"/>
      <c r="DV40" s="141"/>
      <c r="DW40" s="141"/>
      <c r="DX40" s="141"/>
      <c r="DY40" s="141"/>
      <c r="DZ40" s="141"/>
      <c r="EA40" s="141"/>
      <c r="EB40" s="141"/>
      <c r="EC40" s="141"/>
      <c r="ED40" s="141"/>
      <c r="EE40" s="141"/>
      <c r="EF40" s="141"/>
      <c r="EG40" s="141"/>
      <c r="EH40" s="141"/>
      <c r="EI40" s="141"/>
      <c r="EJ40" s="141"/>
      <c r="EK40" s="141"/>
      <c r="EL40" s="141"/>
      <c r="EM40" s="141"/>
      <c r="EN40" s="141"/>
      <c r="EO40" s="141"/>
      <c r="EP40" s="141"/>
      <c r="EQ40" s="141"/>
      <c r="ER40" s="141"/>
      <c r="ES40" s="141"/>
      <c r="ET40" s="141"/>
      <c r="EU40" s="141"/>
      <c r="EV40" s="197"/>
    </row>
    <row r="41" spans="2:152" ht="15.75" thickBot="1" x14ac:dyDescent="0.3">
      <c r="B41" s="174">
        <f>+B40+1</f>
        <v>25</v>
      </c>
      <c r="C41" s="334" t="s">
        <v>2000</v>
      </c>
      <c r="D41" s="177"/>
      <c r="E41" s="177" t="s">
        <v>341</v>
      </c>
      <c r="F41" s="178">
        <v>3</v>
      </c>
      <c r="G41" s="336">
        <f>G36+G39+G40</f>
        <v>63.265000000000001</v>
      </c>
      <c r="H41" s="337">
        <f>H36+H39+H40</f>
        <v>9.9540000000000006</v>
      </c>
      <c r="I41" s="337">
        <f>I36+I39+I40</f>
        <v>93.436000000000007</v>
      </c>
      <c r="J41" s="338">
        <f>J36+J39+J40</f>
        <v>177.68600000000004</v>
      </c>
      <c r="K41" s="462">
        <f>SUM(G41:J41)</f>
        <v>344.34100000000001</v>
      </c>
      <c r="L41" s="336">
        <f>L36+L39+L40</f>
        <v>62.611999999999995</v>
      </c>
      <c r="M41" s="337">
        <f>M36+M39+M40</f>
        <v>10.895</v>
      </c>
      <c r="N41" s="337">
        <f>N36+N39+N40</f>
        <v>101.202</v>
      </c>
      <c r="O41" s="338">
        <f>O36+O39+O40</f>
        <v>203.66399999999999</v>
      </c>
      <c r="P41" s="462">
        <f>SUM(L41:O41)</f>
        <v>378.37299999999999</v>
      </c>
      <c r="Q41" s="336">
        <f>Q36+Q39+Q40</f>
        <v>71.195999999999984</v>
      </c>
      <c r="R41" s="337">
        <f>R36+R39+R40</f>
        <v>10.576000000000001</v>
      </c>
      <c r="S41" s="337">
        <f>S36+S39+S40</f>
        <v>97.6</v>
      </c>
      <c r="T41" s="338">
        <f>T36+T39+T40</f>
        <v>179.22299999999998</v>
      </c>
      <c r="U41" s="462">
        <f>SUM(Q41:T41)</f>
        <v>358.59499999999997</v>
      </c>
      <c r="V41" s="336">
        <f>V36+V39+V40</f>
        <v>60.477000000000011</v>
      </c>
      <c r="W41" s="337">
        <f>W36+W39+W40</f>
        <v>16.824999999999999</v>
      </c>
      <c r="X41" s="337">
        <f>X36+X39+X40</f>
        <v>88.147999999999996</v>
      </c>
      <c r="Y41" s="338">
        <f>Y36+Y39+Y40</f>
        <v>173.17000000000002</v>
      </c>
      <c r="Z41" s="462">
        <f>SUM(V41:Y41)</f>
        <v>338.62</v>
      </c>
      <c r="AA41" s="336">
        <f>AA36+AA39+AA40</f>
        <v>60.304000000000002</v>
      </c>
      <c r="AB41" s="337">
        <f>AB36+AB39+AB40</f>
        <v>16.775000000000002</v>
      </c>
      <c r="AC41" s="337">
        <f>AC36+AC39+AC40</f>
        <v>91.144999999999996</v>
      </c>
      <c r="AD41" s="338">
        <f>AD36+AD39+AD40</f>
        <v>184.65900000000002</v>
      </c>
      <c r="AE41" s="462">
        <f>SUM(AA41:AD41)</f>
        <v>352.88300000000004</v>
      </c>
      <c r="AF41" s="336">
        <f>AF36+AF39+AF40</f>
        <v>58.278999999999989</v>
      </c>
      <c r="AG41" s="337">
        <f>AG36+AG39+AG40</f>
        <v>16.707999999999998</v>
      </c>
      <c r="AH41" s="337">
        <f>AH36+AH39+AH40</f>
        <v>87.222000000000008</v>
      </c>
      <c r="AI41" s="338">
        <f>AI36+AI39+AI40</f>
        <v>178.77600000000001</v>
      </c>
      <c r="AJ41" s="462">
        <f>SUM(AF41:AI41)</f>
        <v>340.98500000000001</v>
      </c>
      <c r="AK41" s="336">
        <f>AK36+AK39+AK40</f>
        <v>56.503</v>
      </c>
      <c r="AL41" s="337">
        <f>AL36+AL39+AL40</f>
        <v>10.045</v>
      </c>
      <c r="AM41" s="337">
        <f>AM36+AM39+AM40</f>
        <v>87.036999999999992</v>
      </c>
      <c r="AN41" s="338">
        <f>AN36+AN39+AN40</f>
        <v>164.82699999999997</v>
      </c>
      <c r="AO41" s="462">
        <f>SUM(AK41:AN41)</f>
        <v>318.41199999999992</v>
      </c>
      <c r="AP41" s="336">
        <f>AP36+AP39+AP40</f>
        <v>56.314</v>
      </c>
      <c r="AQ41" s="337">
        <f>AQ36+AQ39+AQ40</f>
        <v>9.9979999999999993</v>
      </c>
      <c r="AR41" s="337">
        <f>AR36+AR39+AR40</f>
        <v>77.105000000000004</v>
      </c>
      <c r="AS41" s="338">
        <f>AS36+AS39+AS40</f>
        <v>158.01100000000002</v>
      </c>
      <c r="AT41" s="462">
        <f>SUM(AP41:AS41)</f>
        <v>301.428</v>
      </c>
      <c r="AU41" s="293"/>
      <c r="AV41" s="463" t="s">
        <v>2001</v>
      </c>
      <c r="AW41" s="464"/>
      <c r="AX41" s="460"/>
      <c r="AY41" s="144"/>
      <c r="AZ41" s="144"/>
      <c r="BA41" s="316"/>
      <c r="BB41" s="174">
        <f>+BB40+1</f>
        <v>25</v>
      </c>
      <c r="BC41" s="334" t="s">
        <v>2000</v>
      </c>
      <c r="BD41" s="177" t="s">
        <v>341</v>
      </c>
      <c r="BE41" s="178">
        <v>3</v>
      </c>
      <c r="BF41" s="433" t="s">
        <v>2002</v>
      </c>
      <c r="BG41" s="435" t="s">
        <v>2003</v>
      </c>
      <c r="BH41" s="435" t="s">
        <v>2004</v>
      </c>
      <c r="BI41" s="465" t="s">
        <v>2005</v>
      </c>
      <c r="BJ41" s="466" t="s">
        <v>2006</v>
      </c>
      <c r="BL41" s="188"/>
      <c r="BM41" s="469"/>
      <c r="BN41" s="469"/>
      <c r="BO41" s="393"/>
      <c r="BP41" s="393"/>
      <c r="BQ41" s="393"/>
      <c r="BR41" s="393"/>
      <c r="BS41" s="140"/>
      <c r="BT41" s="393"/>
      <c r="BU41" s="393"/>
      <c r="BV41" s="393"/>
      <c r="BW41" s="393"/>
      <c r="BX41" s="140"/>
      <c r="BY41" s="393"/>
      <c r="BZ41" s="393"/>
      <c r="CA41" s="393"/>
      <c r="CB41" s="393"/>
      <c r="CC41" s="140"/>
      <c r="CD41" s="393"/>
      <c r="CE41" s="393"/>
      <c r="CF41" s="393"/>
      <c r="CG41" s="393"/>
      <c r="CH41" s="140"/>
      <c r="CI41" s="393"/>
      <c r="CJ41" s="393"/>
      <c r="CK41" s="393"/>
      <c r="CL41" s="393"/>
      <c r="CM41" s="140"/>
      <c r="CN41" s="393"/>
      <c r="CO41" s="393"/>
      <c r="CP41" s="393"/>
      <c r="CQ41" s="393"/>
      <c r="CR41" s="140"/>
      <c r="CS41" s="393"/>
      <c r="CT41" s="393"/>
      <c r="CU41" s="393"/>
      <c r="CV41" s="393"/>
      <c r="CW41" s="140"/>
      <c r="CX41" s="393"/>
      <c r="CY41" s="393"/>
      <c r="CZ41" s="393"/>
      <c r="DA41" s="393"/>
      <c r="DB41" s="140"/>
      <c r="DC41" s="188"/>
      <c r="DD41" s="316"/>
      <c r="DE41" s="316"/>
      <c r="DF41" s="188"/>
      <c r="DG41" s="123"/>
      <c r="DH41" s="141"/>
      <c r="DI41" s="141"/>
      <c r="DJ41" s="141"/>
      <c r="DK41" s="141"/>
      <c r="DL41" s="141"/>
      <c r="DM41" s="141"/>
      <c r="DN41" s="141"/>
      <c r="DO41" s="141"/>
      <c r="DP41" s="141"/>
      <c r="DQ41" s="141"/>
      <c r="DR41" s="141"/>
      <c r="DS41" s="141"/>
      <c r="DT41" s="141"/>
      <c r="DU41" s="141"/>
      <c r="DV41" s="141"/>
      <c r="DW41" s="141"/>
      <c r="DX41" s="141"/>
      <c r="DY41" s="141"/>
      <c r="DZ41" s="141"/>
      <c r="EA41" s="141"/>
      <c r="EB41" s="141"/>
      <c r="EC41" s="141"/>
      <c r="ED41" s="141"/>
      <c r="EE41" s="141"/>
      <c r="EF41" s="141"/>
      <c r="EG41" s="141"/>
      <c r="EH41" s="141"/>
      <c r="EI41" s="141"/>
      <c r="EJ41" s="141"/>
      <c r="EK41" s="141"/>
      <c r="EL41" s="141"/>
      <c r="EM41" s="141"/>
      <c r="EN41" s="141"/>
      <c r="EO41" s="141"/>
      <c r="EP41" s="141"/>
      <c r="EQ41" s="141"/>
      <c r="ER41" s="141"/>
      <c r="ES41" s="141"/>
      <c r="ET41" s="141"/>
      <c r="EV41" s="188"/>
    </row>
    <row r="42" spans="2:152" ht="15.75" thickBot="1" x14ac:dyDescent="0.3">
      <c r="B42" s="246"/>
      <c r="C42" s="470"/>
      <c r="D42" s="392"/>
      <c r="E42" s="392"/>
      <c r="F42" s="392"/>
      <c r="G42" s="444"/>
      <c r="H42" s="444"/>
      <c r="I42" s="444"/>
      <c r="J42" s="444"/>
      <c r="K42" s="444"/>
      <c r="L42" s="444"/>
      <c r="M42" s="444"/>
      <c r="N42" s="444"/>
      <c r="O42" s="444"/>
      <c r="P42" s="444"/>
      <c r="Q42" s="444"/>
      <c r="R42" s="444"/>
      <c r="S42" s="444"/>
      <c r="T42" s="444"/>
      <c r="U42" s="444"/>
      <c r="V42" s="444"/>
      <c r="W42" s="444"/>
      <c r="X42" s="444"/>
      <c r="Y42" s="444"/>
      <c r="Z42" s="444"/>
      <c r="AA42" s="444"/>
      <c r="AB42" s="444"/>
      <c r="AC42" s="444"/>
      <c r="AD42" s="444"/>
      <c r="AE42" s="444"/>
      <c r="AF42" s="444"/>
      <c r="AG42" s="444"/>
      <c r="AH42" s="444"/>
      <c r="AI42" s="444"/>
      <c r="AJ42" s="444"/>
      <c r="AK42" s="444"/>
      <c r="AL42" s="444"/>
      <c r="AM42" s="444"/>
      <c r="AN42" s="444"/>
      <c r="AO42" s="444"/>
      <c r="AP42" s="444"/>
      <c r="AQ42" s="444"/>
      <c r="AR42" s="444"/>
      <c r="AS42" s="444"/>
      <c r="AT42" s="444"/>
      <c r="AU42" s="123"/>
      <c r="AV42" s="184"/>
      <c r="AW42" s="184"/>
      <c r="AX42" s="184"/>
      <c r="AY42" s="144"/>
      <c r="AZ42" s="144"/>
      <c r="BA42" s="316"/>
      <c r="BB42" s="246"/>
      <c r="BC42" s="470"/>
      <c r="BD42" s="392"/>
      <c r="BE42" s="392"/>
      <c r="BF42" s="471"/>
      <c r="BG42" s="471"/>
      <c r="BH42" s="471"/>
      <c r="BI42" s="471"/>
      <c r="BJ42" s="471"/>
      <c r="BL42" s="188"/>
      <c r="BM42" s="469"/>
      <c r="BN42" s="469"/>
      <c r="BO42" s="393"/>
      <c r="BP42" s="393"/>
      <c r="BQ42" s="393"/>
      <c r="BR42" s="393"/>
      <c r="BS42" s="140"/>
      <c r="BT42" s="393"/>
      <c r="BU42" s="393"/>
      <c r="BV42" s="393"/>
      <c r="BW42" s="393"/>
      <c r="BX42" s="140"/>
      <c r="BY42" s="393"/>
      <c r="BZ42" s="393"/>
      <c r="CA42" s="393"/>
      <c r="CB42" s="393"/>
      <c r="CC42" s="140"/>
      <c r="CD42" s="393"/>
      <c r="CE42" s="393"/>
      <c r="CF42" s="393"/>
      <c r="CG42" s="393"/>
      <c r="CH42" s="140"/>
      <c r="CI42" s="393"/>
      <c r="CJ42" s="393"/>
      <c r="CK42" s="393"/>
      <c r="CL42" s="393"/>
      <c r="CM42" s="140"/>
      <c r="CN42" s="393"/>
      <c r="CO42" s="393"/>
      <c r="CP42" s="393"/>
      <c r="CQ42" s="393"/>
      <c r="CR42" s="140"/>
      <c r="CS42" s="393"/>
      <c r="CT42" s="393"/>
      <c r="CU42" s="393"/>
      <c r="CV42" s="393"/>
      <c r="CW42" s="140"/>
      <c r="CX42" s="393"/>
      <c r="CY42" s="393"/>
      <c r="CZ42" s="393"/>
      <c r="DA42" s="393"/>
      <c r="DB42" s="140"/>
      <c r="DC42" s="188"/>
      <c r="DD42" s="316"/>
      <c r="DE42" s="316"/>
      <c r="DF42" s="188"/>
      <c r="DG42" s="123"/>
      <c r="DI42" s="141"/>
      <c r="DJ42" s="141"/>
      <c r="DK42" s="141"/>
      <c r="DL42" s="141"/>
      <c r="DM42" s="141"/>
      <c r="DN42" s="141"/>
      <c r="DO42" s="141"/>
      <c r="DP42" s="141"/>
      <c r="DQ42" s="141"/>
      <c r="DR42" s="141"/>
      <c r="DS42" s="141"/>
      <c r="DT42" s="141"/>
      <c r="DU42" s="141"/>
      <c r="DV42" s="141"/>
      <c r="DW42" s="141"/>
      <c r="DX42" s="141"/>
      <c r="DY42" s="141"/>
      <c r="DZ42" s="141"/>
      <c r="EA42" s="141"/>
      <c r="EB42" s="141"/>
      <c r="EC42" s="141"/>
      <c r="ED42" s="141"/>
      <c r="EE42" s="141"/>
      <c r="EF42" s="141"/>
      <c r="EG42" s="141"/>
      <c r="EH42" s="141"/>
      <c r="EI42" s="141"/>
      <c r="EJ42" s="141"/>
      <c r="EK42" s="141"/>
      <c r="EL42" s="141"/>
      <c r="EM42" s="141"/>
      <c r="EN42" s="141"/>
      <c r="EO42" s="141"/>
      <c r="EP42" s="141"/>
      <c r="EQ42" s="141"/>
      <c r="ER42" s="141"/>
      <c r="ES42" s="141"/>
      <c r="ET42" s="141"/>
      <c r="EU42" s="472"/>
      <c r="EV42" s="188"/>
    </row>
    <row r="43" spans="2:152" ht="15.75" thickBot="1" x14ac:dyDescent="0.3">
      <c r="B43" s="313" t="s">
        <v>1247</v>
      </c>
      <c r="C43" s="146" t="s">
        <v>2007</v>
      </c>
      <c r="D43" s="392"/>
      <c r="E43" s="396"/>
      <c r="F43" s="396"/>
      <c r="G43" s="446"/>
      <c r="H43" s="446"/>
      <c r="I43" s="446"/>
      <c r="J43" s="446"/>
      <c r="K43" s="446"/>
      <c r="L43" s="446"/>
      <c r="M43" s="446"/>
      <c r="N43" s="446"/>
      <c r="O43" s="446"/>
      <c r="P43" s="446"/>
      <c r="Q43" s="446"/>
      <c r="R43" s="446"/>
      <c r="S43" s="446"/>
      <c r="T43" s="446"/>
      <c r="U43" s="446"/>
      <c r="V43" s="446"/>
      <c r="W43" s="446"/>
      <c r="X43" s="446"/>
      <c r="Y43" s="446"/>
      <c r="Z43" s="446"/>
      <c r="AA43" s="446"/>
      <c r="AB43" s="446"/>
      <c r="AC43" s="446"/>
      <c r="AD43" s="446"/>
      <c r="AE43" s="446"/>
      <c r="AF43" s="446"/>
      <c r="AG43" s="446"/>
      <c r="AH43" s="446"/>
      <c r="AI43" s="446"/>
      <c r="AJ43" s="446"/>
      <c r="AK43" s="446"/>
      <c r="AL43" s="446"/>
      <c r="AM43" s="446"/>
      <c r="AN43" s="446"/>
      <c r="AO43" s="446"/>
      <c r="AP43" s="446"/>
      <c r="AQ43" s="446"/>
      <c r="AR43" s="446"/>
      <c r="AS43" s="446"/>
      <c r="AT43" s="446"/>
      <c r="AU43" s="123"/>
      <c r="AV43" s="184"/>
      <c r="AW43" s="184"/>
      <c r="AX43" s="184"/>
      <c r="AY43" s="144"/>
      <c r="AZ43" s="144"/>
      <c r="BA43" s="316"/>
      <c r="BB43" s="313" t="s">
        <v>1247</v>
      </c>
      <c r="BC43" s="146" t="s">
        <v>2007</v>
      </c>
      <c r="BD43" s="396"/>
      <c r="BE43" s="396"/>
      <c r="BF43" s="473"/>
      <c r="BG43" s="473"/>
      <c r="BH43" s="473"/>
      <c r="BI43" s="473"/>
      <c r="BJ43" s="473"/>
      <c r="BL43" s="188"/>
      <c r="BM43" s="469"/>
      <c r="BN43" s="469"/>
      <c r="BO43" s="393"/>
      <c r="BP43" s="393"/>
      <c r="BQ43" s="393"/>
      <c r="BR43" s="393"/>
      <c r="BS43" s="140"/>
      <c r="BT43" s="393"/>
      <c r="BU43" s="393"/>
      <c r="BV43" s="393"/>
      <c r="BW43" s="393"/>
      <c r="BX43" s="140"/>
      <c r="BY43" s="393"/>
      <c r="BZ43" s="393"/>
      <c r="CA43" s="393"/>
      <c r="CB43" s="393"/>
      <c r="CC43" s="140"/>
      <c r="CD43" s="393"/>
      <c r="CE43" s="393"/>
      <c r="CF43" s="393"/>
      <c r="CG43" s="393"/>
      <c r="CH43" s="140"/>
      <c r="CI43" s="393"/>
      <c r="CJ43" s="393"/>
      <c r="CK43" s="393"/>
      <c r="CL43" s="393"/>
      <c r="CM43" s="140"/>
      <c r="CN43" s="393"/>
      <c r="CO43" s="393"/>
      <c r="CP43" s="393"/>
      <c r="CQ43" s="393"/>
      <c r="CR43" s="140"/>
      <c r="CS43" s="393"/>
      <c r="CT43" s="393"/>
      <c r="CU43" s="393"/>
      <c r="CV43" s="393"/>
      <c r="CW43" s="140"/>
      <c r="CX43" s="393"/>
      <c r="CY43" s="393"/>
      <c r="CZ43" s="393"/>
      <c r="DA43" s="393"/>
      <c r="DB43" s="472"/>
      <c r="DC43" s="188"/>
      <c r="DD43" s="316"/>
      <c r="DE43" s="316"/>
      <c r="DF43" s="188"/>
      <c r="DG43" s="474"/>
      <c r="DH43" s="141"/>
      <c r="DI43" s="141"/>
      <c r="DJ43" s="141"/>
      <c r="DK43" s="141"/>
      <c r="DL43" s="141"/>
      <c r="DM43" s="141"/>
      <c r="DN43" s="141"/>
      <c r="DO43" s="141"/>
      <c r="DP43" s="141"/>
      <c r="DQ43" s="141"/>
      <c r="DR43" s="141"/>
      <c r="DS43" s="141"/>
      <c r="DT43" s="141"/>
      <c r="DU43" s="141"/>
      <c r="DV43" s="141"/>
      <c r="DW43" s="141"/>
      <c r="DX43" s="141"/>
      <c r="DY43" s="141"/>
      <c r="DZ43" s="141"/>
      <c r="EA43" s="141"/>
      <c r="EB43" s="141"/>
      <c r="EC43" s="141"/>
      <c r="ED43" s="141"/>
      <c r="EE43" s="141"/>
      <c r="EF43" s="141"/>
      <c r="EG43" s="141"/>
      <c r="EH43" s="141"/>
      <c r="EI43" s="141"/>
      <c r="EJ43" s="141"/>
      <c r="EK43" s="141"/>
      <c r="EL43" s="141"/>
      <c r="EM43" s="141"/>
      <c r="EN43" s="141"/>
      <c r="EO43" s="141"/>
      <c r="EP43" s="141"/>
      <c r="EQ43" s="141"/>
      <c r="ER43" s="141"/>
      <c r="ES43" s="141"/>
      <c r="ET43" s="141"/>
      <c r="EU43" s="472"/>
      <c r="EV43" s="188"/>
    </row>
    <row r="44" spans="2:152" x14ac:dyDescent="0.25">
      <c r="B44" s="147">
        <f>+B41+1</f>
        <v>26</v>
      </c>
      <c r="C44" s="165" t="s">
        <v>2008</v>
      </c>
      <c r="D44" s="475"/>
      <c r="E44" s="150" t="s">
        <v>341</v>
      </c>
      <c r="F44" s="151">
        <v>3</v>
      </c>
      <c r="G44" s="397" t="s">
        <v>259</v>
      </c>
      <c r="H44" s="398" t="s">
        <v>259</v>
      </c>
      <c r="I44" s="398" t="s">
        <v>259</v>
      </c>
      <c r="J44" s="399" t="s">
        <v>259</v>
      </c>
      <c r="K44" s="476">
        <f t="shared" ref="K44:K54" si="51">SUM(G44:J44)</f>
        <v>0</v>
      </c>
      <c r="L44" s="397" t="s">
        <v>259</v>
      </c>
      <c r="M44" s="398" t="s">
        <v>259</v>
      </c>
      <c r="N44" s="398" t="s">
        <v>259</v>
      </c>
      <c r="O44" s="399" t="s">
        <v>259</v>
      </c>
      <c r="P44" s="476">
        <f t="shared" ref="P44:P54" si="52">SUM(L44:O44)</f>
        <v>0</v>
      </c>
      <c r="Q44" s="397" t="s">
        <v>259</v>
      </c>
      <c r="R44" s="398" t="s">
        <v>259</v>
      </c>
      <c r="S44" s="398" t="s">
        <v>259</v>
      </c>
      <c r="T44" s="399" t="s">
        <v>259</v>
      </c>
      <c r="U44" s="476">
        <f t="shared" ref="U44:U54" si="53">SUM(Q44:T44)</f>
        <v>0</v>
      </c>
      <c r="V44" s="397" t="s">
        <v>259</v>
      </c>
      <c r="W44" s="398" t="s">
        <v>259</v>
      </c>
      <c r="X44" s="398" t="s">
        <v>259</v>
      </c>
      <c r="Y44" s="399" t="s">
        <v>259</v>
      </c>
      <c r="Z44" s="476">
        <f t="shared" ref="Z44:Z54" si="54">SUM(V44:Y44)</f>
        <v>0</v>
      </c>
      <c r="AA44" s="397" t="s">
        <v>259</v>
      </c>
      <c r="AB44" s="398" t="s">
        <v>259</v>
      </c>
      <c r="AC44" s="398" t="s">
        <v>259</v>
      </c>
      <c r="AD44" s="399" t="s">
        <v>259</v>
      </c>
      <c r="AE44" s="476">
        <f t="shared" ref="AE44:AE54" si="55">SUM(AA44:AD44)</f>
        <v>0</v>
      </c>
      <c r="AF44" s="397" t="s">
        <v>259</v>
      </c>
      <c r="AG44" s="398" t="s">
        <v>259</v>
      </c>
      <c r="AH44" s="398" t="s">
        <v>259</v>
      </c>
      <c r="AI44" s="399" t="s">
        <v>259</v>
      </c>
      <c r="AJ44" s="476">
        <f t="shared" ref="AJ44:AJ54" si="56">SUM(AF44:AI44)</f>
        <v>0</v>
      </c>
      <c r="AK44" s="397" t="s">
        <v>259</v>
      </c>
      <c r="AL44" s="398" t="s">
        <v>259</v>
      </c>
      <c r="AM44" s="398" t="s">
        <v>259</v>
      </c>
      <c r="AN44" s="399" t="s">
        <v>259</v>
      </c>
      <c r="AO44" s="476">
        <f t="shared" ref="AO44:AO54" si="57">SUM(AK44:AN44)</f>
        <v>0</v>
      </c>
      <c r="AP44" s="397" t="s">
        <v>259</v>
      </c>
      <c r="AQ44" s="398" t="s">
        <v>259</v>
      </c>
      <c r="AR44" s="398" t="s">
        <v>259</v>
      </c>
      <c r="AS44" s="399" t="s">
        <v>259</v>
      </c>
      <c r="AT44" s="476">
        <f t="shared" ref="AT44:AT54" si="58">SUM(AP44:AS44)</f>
        <v>0</v>
      </c>
      <c r="AU44" s="293"/>
      <c r="AV44" s="428"/>
      <c r="AW44" s="394" t="s">
        <v>2009</v>
      </c>
      <c r="AX44" s="249"/>
      <c r="AY44" s="144">
        <f>(IF(SUM(BO44:DA44)=0,IF(BM44=1,$BM$4,0),$BO$4))</f>
        <v>0</v>
      </c>
      <c r="AZ44" s="144"/>
      <c r="BA44" s="316"/>
      <c r="BB44" s="147">
        <f>+BB41+1</f>
        <v>26</v>
      </c>
      <c r="BC44" s="477" t="s">
        <v>2010</v>
      </c>
      <c r="BD44" s="150" t="s">
        <v>341</v>
      </c>
      <c r="BE44" s="151">
        <v>3</v>
      </c>
      <c r="BF44" s="478" t="s">
        <v>2011</v>
      </c>
      <c r="BG44" s="479" t="s">
        <v>2012</v>
      </c>
      <c r="BH44" s="479" t="s">
        <v>2013</v>
      </c>
      <c r="BI44" s="480" t="s">
        <v>2014</v>
      </c>
      <c r="BJ44" s="481" t="s">
        <v>2015</v>
      </c>
      <c r="BL44" s="188"/>
      <c r="BM44" s="482">
        <f xml:space="preserve"> IF( AND( OR( C44 = DB44, C44=""), SUM(G44:AT44) &lt;&gt; 0), 1, 0 )</f>
        <v>0</v>
      </c>
      <c r="BO44" s="158">
        <f xml:space="preserve"> IF( OR( $C$44 = $DB$44, $C$44 =""), 0, IF( ISNUMBER( G44 ), 0, 1 ))</f>
        <v>0</v>
      </c>
      <c r="BP44" s="158">
        <f xml:space="preserve"> IF( OR( $C$44 = $DB$44, $C$44 =""), 0, IF( ISNUMBER( H44 ), 0, 1 ))</f>
        <v>0</v>
      </c>
      <c r="BQ44" s="158">
        <f xml:space="preserve"> IF( OR( $C$44 = $DB$44, $C$44 =""), 0, IF( ISNUMBER( I44 ), 0, 1 ))</f>
        <v>0</v>
      </c>
      <c r="BR44" s="158">
        <f xml:space="preserve"> IF( OR( $C$44 = $DB$44, $C$44 =""), 0, IF( ISNUMBER( J44 ), 0, 1 ))</f>
        <v>0</v>
      </c>
      <c r="BS44" s="141"/>
      <c r="BT44" s="158">
        <f xml:space="preserve"> IF( OR( $C$44 = $DB$44, $C$44 =""), 0, IF( ISNUMBER( L44 ), 0, 1 ))</f>
        <v>0</v>
      </c>
      <c r="BU44" s="158">
        <f xml:space="preserve"> IF( OR( $C$44 = $DB$44, $C$44 =""), 0, IF( ISNUMBER( M44 ), 0, 1 ))</f>
        <v>0</v>
      </c>
      <c r="BV44" s="158">
        <f xml:space="preserve"> IF( OR( $C$44 = $DB$44, $C$44 =""), 0, IF( ISNUMBER( N44 ), 0, 1 ))</f>
        <v>0</v>
      </c>
      <c r="BW44" s="158">
        <f xml:space="preserve"> IF( OR( $C$44 = $DB$44, $C$44 =""), 0, IF( ISNUMBER( O44 ), 0, 1 ))</f>
        <v>0</v>
      </c>
      <c r="BX44" s="141"/>
      <c r="BY44" s="158">
        <f xml:space="preserve"> IF( OR( $C$44 = $DB$44, $C$44 =""), 0, IF( ISNUMBER( Q44 ), 0, 1 ))</f>
        <v>0</v>
      </c>
      <c r="BZ44" s="158">
        <f xml:space="preserve"> IF( OR( $C$44 = $DB$44, $C$44 =""), 0, IF( ISNUMBER( R44 ), 0, 1 ))</f>
        <v>0</v>
      </c>
      <c r="CA44" s="158">
        <f xml:space="preserve"> IF( OR( $C$44 = $DB$44, $C$44 =""), 0, IF( ISNUMBER( S44 ), 0, 1 ))</f>
        <v>0</v>
      </c>
      <c r="CB44" s="158">
        <f xml:space="preserve"> IF( OR( $C$44 = $DB$44, $C$44 =""), 0, IF( ISNUMBER( T44 ), 0, 1 ))</f>
        <v>0</v>
      </c>
      <c r="CC44" s="141"/>
      <c r="CD44" s="158">
        <f xml:space="preserve"> IF( OR( $C$44 = $DB$44, $C$44 =""), 0, IF( ISNUMBER( V44 ), 0, 1 ))</f>
        <v>0</v>
      </c>
      <c r="CE44" s="158">
        <f xml:space="preserve"> IF( OR( $C$44 = $DB$44, $C$44 =""), 0, IF( ISNUMBER( W44 ), 0, 1 ))</f>
        <v>0</v>
      </c>
      <c r="CF44" s="158">
        <f xml:space="preserve"> IF( OR( $C$44 = $DB$44, $C$44 =""), 0, IF( ISNUMBER( X44 ), 0, 1 ))</f>
        <v>0</v>
      </c>
      <c r="CG44" s="158">
        <f xml:space="preserve"> IF( OR( $C$44 = $DB$44, $C$44 =""), 0, IF( ISNUMBER( Y44 ), 0, 1 ))</f>
        <v>0</v>
      </c>
      <c r="CH44" s="141"/>
      <c r="CI44" s="158">
        <f xml:space="preserve"> IF( OR( $C$44 = $DB$44, $C$44 =""), 0, IF( ISNUMBER( AA44 ), 0, 1 ))</f>
        <v>0</v>
      </c>
      <c r="CJ44" s="158">
        <f xml:space="preserve"> IF( OR( $C$44 = $DB$44, $C$44 =""), 0, IF( ISNUMBER( AB44 ), 0, 1 ))</f>
        <v>0</v>
      </c>
      <c r="CK44" s="158">
        <f xml:space="preserve"> IF( OR( $C$44 = $DB$44, $C$44 =""), 0, IF( ISNUMBER( AC44 ), 0, 1 ))</f>
        <v>0</v>
      </c>
      <c r="CL44" s="158">
        <f xml:space="preserve"> IF( OR( $C$44 = $DB$44, $C$44 =""), 0, IF( ISNUMBER( AD44 ), 0, 1 ))</f>
        <v>0</v>
      </c>
      <c r="CM44" s="141"/>
      <c r="CN44" s="158">
        <f xml:space="preserve"> IF( OR( $C$44 = $DB$44, $C$44 =""), 0, IF( ISNUMBER( AF44 ), 0, 1 ))</f>
        <v>0</v>
      </c>
      <c r="CO44" s="158">
        <f xml:space="preserve"> IF( OR( $C$44 = $DB$44, $C$44 =""), 0, IF( ISNUMBER( AG44 ), 0, 1 ))</f>
        <v>0</v>
      </c>
      <c r="CP44" s="158">
        <f xml:space="preserve"> IF( OR( $C$44 = $DB$44, $C$44 =""), 0, IF( ISNUMBER( AH44 ), 0, 1 ))</f>
        <v>0</v>
      </c>
      <c r="CQ44" s="158">
        <f xml:space="preserve"> IF( OR( $C$44 = $DB$44, $C$44 =""), 0, IF( ISNUMBER( AI44 ), 0, 1 ))</f>
        <v>0</v>
      </c>
      <c r="CR44" s="141"/>
      <c r="CS44" s="158">
        <f xml:space="preserve"> IF( OR( $C$44 = $DB$44, $C$44 =""), 0, IF( ISNUMBER( AK44 ), 0, 1 ))</f>
        <v>0</v>
      </c>
      <c r="CT44" s="158">
        <f xml:space="preserve"> IF( OR( $C$44 = $DB$44, $C$44 =""), 0, IF( ISNUMBER( AL44 ), 0, 1 ))</f>
        <v>0</v>
      </c>
      <c r="CU44" s="158">
        <f xml:space="preserve"> IF( OR( $C$44 = $DB$44, $C$44 =""), 0, IF( ISNUMBER( AM44 ), 0, 1 ))</f>
        <v>0</v>
      </c>
      <c r="CV44" s="158">
        <f xml:space="preserve"> IF( OR( $C$44 = $DB$44, $C$44 =""), 0, IF( ISNUMBER( AN44 ), 0, 1 ))</f>
        <v>0</v>
      </c>
      <c r="CW44" s="141"/>
      <c r="CX44" s="158">
        <f xml:space="preserve"> IF( OR( $C$44 = $DB$44, $C$44 =""), 0, IF( ISNUMBER( AP44 ), 0, 1 ))</f>
        <v>0</v>
      </c>
      <c r="CY44" s="158">
        <f xml:space="preserve"> IF( OR( $C$44 = $DB$44, $C$44 =""), 0, IF( ISNUMBER( AQ44 ), 0, 1 ))</f>
        <v>0</v>
      </c>
      <c r="CZ44" s="158">
        <f xml:space="preserve"> IF( OR( $C$44 = $DB$44, $C$44 =""), 0, IF( ISNUMBER( AR44 ), 0, 1 ))</f>
        <v>0</v>
      </c>
      <c r="DA44" s="158">
        <f xml:space="preserve"> IF( OR( $C$44 = $DB$44, $C$44 =""), 0, IF( ISNUMBER( AS44 ), 0, 1 ))</f>
        <v>0</v>
      </c>
      <c r="DB44" s="483" t="s">
        <v>2008</v>
      </c>
      <c r="DC44" s="188"/>
      <c r="DD44" s="316"/>
      <c r="DE44" s="316"/>
      <c r="DF44" s="188"/>
      <c r="DG44" s="484"/>
      <c r="DH44" s="141"/>
      <c r="DI44" s="141"/>
      <c r="DJ44" s="141"/>
      <c r="DK44" s="141"/>
      <c r="DL44" s="141"/>
      <c r="DM44" s="141"/>
      <c r="DN44" s="141"/>
      <c r="DO44" s="141"/>
      <c r="DP44" s="141"/>
      <c r="DQ44" s="141"/>
      <c r="DR44" s="141"/>
      <c r="DS44" s="141"/>
      <c r="DT44" s="141"/>
      <c r="DU44" s="141"/>
      <c r="DV44" s="141"/>
      <c r="DW44" s="141"/>
      <c r="DX44" s="141"/>
      <c r="DY44" s="141"/>
      <c r="DZ44" s="141"/>
      <c r="EA44" s="141"/>
      <c r="EB44" s="141"/>
      <c r="EC44" s="141"/>
      <c r="ED44" s="141"/>
      <c r="EE44" s="141"/>
      <c r="EF44" s="141"/>
      <c r="EG44" s="141"/>
      <c r="EH44" s="141"/>
      <c r="EI44" s="141"/>
      <c r="EJ44" s="141"/>
      <c r="EK44" s="141"/>
      <c r="EL44" s="141"/>
      <c r="EM44" s="141"/>
      <c r="EN44" s="141"/>
      <c r="EO44" s="141"/>
      <c r="EP44" s="141"/>
      <c r="EQ44" s="141"/>
      <c r="ER44" s="141"/>
      <c r="ES44" s="141"/>
      <c r="ET44" s="141"/>
      <c r="EU44" s="472"/>
      <c r="EV44" s="188"/>
    </row>
    <row r="45" spans="2:152" x14ac:dyDescent="0.25">
      <c r="B45" s="159">
        <f>+B44+1</f>
        <v>27</v>
      </c>
      <c r="C45" s="165" t="s">
        <v>2016</v>
      </c>
      <c r="D45" s="485"/>
      <c r="E45" s="162" t="s">
        <v>341</v>
      </c>
      <c r="F45" s="163">
        <v>3</v>
      </c>
      <c r="G45" s="330" t="s">
        <v>259</v>
      </c>
      <c r="H45" s="331" t="s">
        <v>259</v>
      </c>
      <c r="I45" s="331" t="s">
        <v>259</v>
      </c>
      <c r="J45" s="332" t="s">
        <v>259</v>
      </c>
      <c r="K45" s="486">
        <f t="shared" si="51"/>
        <v>0</v>
      </c>
      <c r="L45" s="330" t="s">
        <v>259</v>
      </c>
      <c r="M45" s="331" t="s">
        <v>259</v>
      </c>
      <c r="N45" s="331" t="s">
        <v>259</v>
      </c>
      <c r="O45" s="332" t="s">
        <v>259</v>
      </c>
      <c r="P45" s="486">
        <f t="shared" si="52"/>
        <v>0</v>
      </c>
      <c r="Q45" s="330" t="s">
        <v>259</v>
      </c>
      <c r="R45" s="331" t="s">
        <v>259</v>
      </c>
      <c r="S45" s="331" t="s">
        <v>259</v>
      </c>
      <c r="T45" s="332" t="s">
        <v>259</v>
      </c>
      <c r="U45" s="486">
        <f t="shared" si="53"/>
        <v>0</v>
      </c>
      <c r="V45" s="330" t="s">
        <v>259</v>
      </c>
      <c r="W45" s="331" t="s">
        <v>259</v>
      </c>
      <c r="X45" s="331" t="s">
        <v>259</v>
      </c>
      <c r="Y45" s="332" t="s">
        <v>259</v>
      </c>
      <c r="Z45" s="486">
        <f t="shared" si="54"/>
        <v>0</v>
      </c>
      <c r="AA45" s="330" t="s">
        <v>259</v>
      </c>
      <c r="AB45" s="331" t="s">
        <v>259</v>
      </c>
      <c r="AC45" s="331" t="s">
        <v>259</v>
      </c>
      <c r="AD45" s="332" t="s">
        <v>259</v>
      </c>
      <c r="AE45" s="486">
        <f t="shared" si="55"/>
        <v>0</v>
      </c>
      <c r="AF45" s="330" t="s">
        <v>259</v>
      </c>
      <c r="AG45" s="331" t="s">
        <v>259</v>
      </c>
      <c r="AH45" s="331" t="s">
        <v>259</v>
      </c>
      <c r="AI45" s="332" t="s">
        <v>259</v>
      </c>
      <c r="AJ45" s="486">
        <f t="shared" si="56"/>
        <v>0</v>
      </c>
      <c r="AK45" s="330" t="s">
        <v>259</v>
      </c>
      <c r="AL45" s="331" t="s">
        <v>259</v>
      </c>
      <c r="AM45" s="331" t="s">
        <v>259</v>
      </c>
      <c r="AN45" s="332" t="s">
        <v>259</v>
      </c>
      <c r="AO45" s="486">
        <f t="shared" si="57"/>
        <v>0</v>
      </c>
      <c r="AP45" s="330" t="s">
        <v>259</v>
      </c>
      <c r="AQ45" s="331" t="s">
        <v>259</v>
      </c>
      <c r="AR45" s="331" t="s">
        <v>259</v>
      </c>
      <c r="AS45" s="332" t="s">
        <v>259</v>
      </c>
      <c r="AT45" s="486">
        <f t="shared" si="58"/>
        <v>0</v>
      </c>
      <c r="AU45" s="293"/>
      <c r="AV45" s="167"/>
      <c r="AW45" s="233" t="s">
        <v>2009</v>
      </c>
      <c r="AX45" s="249"/>
      <c r="AY45" s="144">
        <f t="shared" ref="AY45:AY52" si="59">(IF(SUM(BO45:DA45)=0,IF(BM45=1,$BM$4,0),$BO$4))</f>
        <v>0</v>
      </c>
      <c r="AZ45" s="144"/>
      <c r="BA45" s="316"/>
      <c r="BB45" s="159">
        <f t="shared" ref="BB45:BB53" si="60">+BB44+1</f>
        <v>27</v>
      </c>
      <c r="BC45" s="487" t="s">
        <v>2017</v>
      </c>
      <c r="BD45" s="162" t="s">
        <v>341</v>
      </c>
      <c r="BE45" s="163">
        <v>3</v>
      </c>
      <c r="BF45" s="488" t="s">
        <v>2018</v>
      </c>
      <c r="BG45" s="489" t="s">
        <v>2019</v>
      </c>
      <c r="BH45" s="489" t="s">
        <v>2020</v>
      </c>
      <c r="BI45" s="490" t="s">
        <v>2021</v>
      </c>
      <c r="BJ45" s="491" t="s">
        <v>2022</v>
      </c>
      <c r="BL45" s="188"/>
      <c r="BM45" s="482">
        <f t="shared" ref="BM45:BM53" si="61" xml:space="preserve"> IF( AND( OR( C45 = DB45, C45=""), SUM(G45:AT45) &lt;&gt; 0), 1, 0 )</f>
        <v>0</v>
      </c>
      <c r="BO45" s="158">
        <f xml:space="preserve"> IF( OR( $C$45 = $DB$45, $C$45 =""), 0, IF( ISNUMBER( G45 ), 0, 1 ))</f>
        <v>0</v>
      </c>
      <c r="BP45" s="158">
        <f xml:space="preserve"> IF( OR( $C$45 = $DB$45, $C$45 =""), 0, IF( ISNUMBER( H45 ), 0, 1 ))</f>
        <v>0</v>
      </c>
      <c r="BQ45" s="158">
        <f xml:space="preserve"> IF( OR( $C$45 = $DB$45, $C$45 =""), 0, IF( ISNUMBER( I45 ), 0, 1 ))</f>
        <v>0</v>
      </c>
      <c r="BR45" s="158">
        <f xml:space="preserve"> IF( OR( $C$45 = $DB$45, $C$45 =""), 0, IF( ISNUMBER( J45 ), 0, 1 ))</f>
        <v>0</v>
      </c>
      <c r="BS45" s="141"/>
      <c r="BT45" s="158">
        <f xml:space="preserve"> IF( OR( $C$45 = $DB$45, $C$45 =""), 0, IF( ISNUMBER( L45 ), 0, 1 ))</f>
        <v>0</v>
      </c>
      <c r="BU45" s="158">
        <f xml:space="preserve"> IF( OR( $C$45 = $DB$45, $C$45 =""), 0, IF( ISNUMBER( M45 ), 0, 1 ))</f>
        <v>0</v>
      </c>
      <c r="BV45" s="158">
        <f xml:space="preserve"> IF( OR( $C$45 = $DB$45, $C$45 =""), 0, IF( ISNUMBER( N45 ), 0, 1 ))</f>
        <v>0</v>
      </c>
      <c r="BW45" s="158">
        <f xml:space="preserve"> IF( OR( $C$45 = $DB$45, $C$45 =""), 0, IF( ISNUMBER( O45 ), 0, 1 ))</f>
        <v>0</v>
      </c>
      <c r="BX45" s="141"/>
      <c r="BY45" s="158">
        <f xml:space="preserve"> IF( OR( $C$45 = $DB$45, $C$45 =""), 0, IF( ISNUMBER( Q45 ), 0, 1 ))</f>
        <v>0</v>
      </c>
      <c r="BZ45" s="158">
        <f xml:space="preserve"> IF( OR( $C$45 = $DB$45, $C$45 =""), 0, IF( ISNUMBER( R45 ), 0, 1 ))</f>
        <v>0</v>
      </c>
      <c r="CA45" s="158">
        <f xml:space="preserve"> IF( OR( $C$45 = $DB$45, $C$45 =""), 0, IF( ISNUMBER( S45 ), 0, 1 ))</f>
        <v>0</v>
      </c>
      <c r="CB45" s="158">
        <f xml:space="preserve"> IF( OR( $C$45 = $DB$45, $C$45 =""), 0, IF( ISNUMBER( T45 ), 0, 1 ))</f>
        <v>0</v>
      </c>
      <c r="CC45" s="141"/>
      <c r="CD45" s="158">
        <f xml:space="preserve"> IF( OR( $C$45 = $DB$45, $C$45 =""), 0, IF( ISNUMBER( V45 ), 0, 1 ))</f>
        <v>0</v>
      </c>
      <c r="CE45" s="158">
        <f xml:space="preserve"> IF( OR( $C$45 = $DB$45, $C$45 =""), 0, IF( ISNUMBER( W45 ), 0, 1 ))</f>
        <v>0</v>
      </c>
      <c r="CF45" s="158">
        <f xml:space="preserve"> IF( OR( $C$45 = $DB$45, $C$45 =""), 0, IF( ISNUMBER( X45 ), 0, 1 ))</f>
        <v>0</v>
      </c>
      <c r="CG45" s="158">
        <f xml:space="preserve"> IF( OR( $C$45 = $DB$45, $C$45 =""), 0, IF( ISNUMBER( Y45 ), 0, 1 ))</f>
        <v>0</v>
      </c>
      <c r="CH45" s="393"/>
      <c r="CI45" s="158">
        <f xml:space="preserve"> IF( OR( $C$45 = $DB$45, $C$45 =""), 0, IF( ISNUMBER( AA45 ), 0, 1 ))</f>
        <v>0</v>
      </c>
      <c r="CJ45" s="158">
        <f xml:space="preserve"> IF( OR( $C$45 = $DB$45, $C$45 =""), 0, IF( ISNUMBER( AB45 ), 0, 1 ))</f>
        <v>0</v>
      </c>
      <c r="CK45" s="158">
        <f xml:space="preserve"> IF( OR( $C$45 = $DB$45, $C$45 =""), 0, IF( ISNUMBER( AC45 ), 0, 1 ))</f>
        <v>0</v>
      </c>
      <c r="CL45" s="158">
        <f xml:space="preserve"> IF( OR( $C$45 = $DB$45, $C$45 =""), 0, IF( ISNUMBER( AD45 ), 0, 1 ))</f>
        <v>0</v>
      </c>
      <c r="CM45" s="141"/>
      <c r="CN45" s="158">
        <f xml:space="preserve"> IF( OR( $C$45 = $DB$45, $C$45 =""), 0, IF( ISNUMBER( AF45 ), 0, 1 ))</f>
        <v>0</v>
      </c>
      <c r="CO45" s="158">
        <f xml:space="preserve"> IF( OR( $C$45 = $DB$45, $C$45 =""), 0, IF( ISNUMBER( AG45 ), 0, 1 ))</f>
        <v>0</v>
      </c>
      <c r="CP45" s="158">
        <f xml:space="preserve"> IF( OR( $C$45 = $DB$45, $C$45 =""), 0, IF( ISNUMBER( AH45 ), 0, 1 ))</f>
        <v>0</v>
      </c>
      <c r="CQ45" s="158">
        <f xml:space="preserve"> IF( OR( $C$45 = $DB$45, $C$45 =""), 0, IF( ISNUMBER( AI45 ), 0, 1 ))</f>
        <v>0</v>
      </c>
      <c r="CR45" s="141"/>
      <c r="CS45" s="158">
        <f xml:space="preserve"> IF( OR( $C$45 = $DB$45, $C$45 =""), 0, IF( ISNUMBER( AK45 ), 0, 1 ))</f>
        <v>0</v>
      </c>
      <c r="CT45" s="158">
        <f xml:space="preserve"> IF( OR( $C$45 = $DB$45, $C$45 =""), 0, IF( ISNUMBER( AL45 ), 0, 1 ))</f>
        <v>0</v>
      </c>
      <c r="CU45" s="158">
        <f xml:space="preserve"> IF( OR( $C$45 = $DB$45, $C$45 =""), 0, IF( ISNUMBER( AM45 ), 0, 1 ))</f>
        <v>0</v>
      </c>
      <c r="CV45" s="158">
        <f xml:space="preserve"> IF( OR( $C$45 = $DB$45, $C$45 =""), 0, IF( ISNUMBER( AN45 ), 0, 1 ))</f>
        <v>0</v>
      </c>
      <c r="CW45" s="141"/>
      <c r="CX45" s="158">
        <f xml:space="preserve"> IF( OR( $C$45 = $DB$45, $C$45 =""), 0, IF( ISNUMBER( AP45 ), 0, 1 ))</f>
        <v>0</v>
      </c>
      <c r="CY45" s="158">
        <f xml:space="preserve"> IF( OR( $C$45 = $DB$45, $C$45 =""), 0, IF( ISNUMBER( AQ45 ), 0, 1 ))</f>
        <v>0</v>
      </c>
      <c r="CZ45" s="158">
        <f xml:space="preserve"> IF( OR( $C$45 = $DB$45, $C$45 =""), 0, IF( ISNUMBER( AR45 ), 0, 1 ))</f>
        <v>0</v>
      </c>
      <c r="DA45" s="158">
        <f xml:space="preserve"> IF( OR( $C$45 = $DB$45, $C$45 =""), 0, IF( ISNUMBER( AS45 ), 0, 1 ))</f>
        <v>0</v>
      </c>
      <c r="DB45" s="483" t="s">
        <v>2016</v>
      </c>
      <c r="DC45" s="188"/>
      <c r="DD45" s="316"/>
      <c r="DE45" s="316"/>
      <c r="DF45" s="188"/>
      <c r="DG45" s="484"/>
      <c r="DH45" s="141"/>
      <c r="DI45" s="141"/>
      <c r="DJ45" s="141"/>
      <c r="DK45" s="141"/>
      <c r="DL45" s="141"/>
      <c r="DM45" s="141"/>
      <c r="DN45" s="141"/>
      <c r="DO45" s="141"/>
      <c r="DP45" s="141"/>
      <c r="DQ45" s="141"/>
      <c r="DR45" s="141"/>
      <c r="DS45" s="141"/>
      <c r="DT45" s="141"/>
      <c r="DU45" s="141"/>
      <c r="DV45" s="141"/>
      <c r="DW45" s="141"/>
      <c r="DX45" s="141"/>
      <c r="DY45" s="141"/>
      <c r="DZ45" s="141"/>
      <c r="EA45" s="141"/>
      <c r="EB45" s="141"/>
      <c r="EC45" s="141"/>
      <c r="ED45" s="141"/>
      <c r="EE45" s="141"/>
      <c r="EF45" s="141"/>
      <c r="EG45" s="141"/>
      <c r="EH45" s="141"/>
      <c r="EI45" s="141"/>
      <c r="EJ45" s="141"/>
      <c r="EK45" s="141"/>
      <c r="EL45" s="141"/>
      <c r="EM45" s="141"/>
      <c r="EN45" s="141"/>
      <c r="EO45" s="141"/>
      <c r="EP45" s="141"/>
      <c r="EQ45" s="141"/>
      <c r="ER45" s="141"/>
      <c r="ES45" s="141"/>
      <c r="ET45" s="141"/>
      <c r="EU45" s="472"/>
      <c r="EV45" s="188"/>
    </row>
    <row r="46" spans="2:152" x14ac:dyDescent="0.25">
      <c r="B46" s="159">
        <f>+B45+1</f>
        <v>28</v>
      </c>
      <c r="C46" s="165" t="s">
        <v>2023</v>
      </c>
      <c r="D46" s="485"/>
      <c r="E46" s="162" t="s">
        <v>341</v>
      </c>
      <c r="F46" s="163">
        <v>3</v>
      </c>
      <c r="G46" s="330" t="s">
        <v>259</v>
      </c>
      <c r="H46" s="331" t="s">
        <v>259</v>
      </c>
      <c r="I46" s="331" t="s">
        <v>259</v>
      </c>
      <c r="J46" s="332" t="s">
        <v>259</v>
      </c>
      <c r="K46" s="486">
        <f t="shared" si="51"/>
        <v>0</v>
      </c>
      <c r="L46" s="330" t="s">
        <v>259</v>
      </c>
      <c r="M46" s="331" t="s">
        <v>259</v>
      </c>
      <c r="N46" s="331" t="s">
        <v>259</v>
      </c>
      <c r="O46" s="332" t="s">
        <v>259</v>
      </c>
      <c r="P46" s="486">
        <f t="shared" si="52"/>
        <v>0</v>
      </c>
      <c r="Q46" s="330" t="s">
        <v>259</v>
      </c>
      <c r="R46" s="331" t="s">
        <v>259</v>
      </c>
      <c r="S46" s="331" t="s">
        <v>259</v>
      </c>
      <c r="T46" s="332" t="s">
        <v>259</v>
      </c>
      <c r="U46" s="486">
        <f t="shared" si="53"/>
        <v>0</v>
      </c>
      <c r="V46" s="330" t="s">
        <v>259</v>
      </c>
      <c r="W46" s="331" t="s">
        <v>259</v>
      </c>
      <c r="X46" s="331" t="s">
        <v>259</v>
      </c>
      <c r="Y46" s="332" t="s">
        <v>259</v>
      </c>
      <c r="Z46" s="486">
        <f t="shared" si="54"/>
        <v>0</v>
      </c>
      <c r="AA46" s="330" t="s">
        <v>259</v>
      </c>
      <c r="AB46" s="331" t="s">
        <v>259</v>
      </c>
      <c r="AC46" s="331" t="s">
        <v>259</v>
      </c>
      <c r="AD46" s="332" t="s">
        <v>259</v>
      </c>
      <c r="AE46" s="486">
        <f t="shared" si="55"/>
        <v>0</v>
      </c>
      <c r="AF46" s="330" t="s">
        <v>259</v>
      </c>
      <c r="AG46" s="331" t="s">
        <v>259</v>
      </c>
      <c r="AH46" s="331" t="s">
        <v>259</v>
      </c>
      <c r="AI46" s="332" t="s">
        <v>259</v>
      </c>
      <c r="AJ46" s="486">
        <f t="shared" si="56"/>
        <v>0</v>
      </c>
      <c r="AK46" s="330" t="s">
        <v>259</v>
      </c>
      <c r="AL46" s="331" t="s">
        <v>259</v>
      </c>
      <c r="AM46" s="331" t="s">
        <v>259</v>
      </c>
      <c r="AN46" s="332" t="s">
        <v>259</v>
      </c>
      <c r="AO46" s="486">
        <f t="shared" si="57"/>
        <v>0</v>
      </c>
      <c r="AP46" s="330" t="s">
        <v>259</v>
      </c>
      <c r="AQ46" s="331" t="s">
        <v>259</v>
      </c>
      <c r="AR46" s="331" t="s">
        <v>259</v>
      </c>
      <c r="AS46" s="332" t="s">
        <v>259</v>
      </c>
      <c r="AT46" s="486">
        <f t="shared" si="58"/>
        <v>0</v>
      </c>
      <c r="AU46" s="293"/>
      <c r="AV46" s="167"/>
      <c r="AW46" s="233" t="s">
        <v>2009</v>
      </c>
      <c r="AX46" s="249"/>
      <c r="AY46" s="144">
        <f t="shared" si="59"/>
        <v>0</v>
      </c>
      <c r="AZ46" s="144"/>
      <c r="BA46" s="316"/>
      <c r="BB46" s="159">
        <f t="shared" si="60"/>
        <v>28</v>
      </c>
      <c r="BC46" s="487" t="s">
        <v>2024</v>
      </c>
      <c r="BD46" s="162" t="s">
        <v>341</v>
      </c>
      <c r="BE46" s="163">
        <v>3</v>
      </c>
      <c r="BF46" s="488" t="s">
        <v>2025</v>
      </c>
      <c r="BG46" s="489" t="s">
        <v>2026</v>
      </c>
      <c r="BH46" s="489" t="s">
        <v>2027</v>
      </c>
      <c r="BI46" s="490" t="s">
        <v>2028</v>
      </c>
      <c r="BJ46" s="491" t="s">
        <v>2029</v>
      </c>
      <c r="BL46" s="188"/>
      <c r="BM46" s="482">
        <f t="shared" si="61"/>
        <v>0</v>
      </c>
      <c r="BO46" s="158">
        <f xml:space="preserve"> IF( OR( $C$46 = $DB$46, $C$46 =""), 0, IF( ISNUMBER( G46 ), 0, 1 ))</f>
        <v>0</v>
      </c>
      <c r="BP46" s="158">
        <f xml:space="preserve"> IF( OR( $C$46 = $DB$46, $C$46 =""), 0, IF( ISNUMBER( H46 ), 0, 1 ))</f>
        <v>0</v>
      </c>
      <c r="BQ46" s="158">
        <f xml:space="preserve"> IF( OR( $C$46 = $DB$46, $C$46 =""), 0, IF( ISNUMBER( I46 ), 0, 1 ))</f>
        <v>0</v>
      </c>
      <c r="BR46" s="158">
        <f xml:space="preserve"> IF( OR( $C$46 = $DB$46, $C$46 =""), 0, IF( ISNUMBER( J46 ), 0, 1 ))</f>
        <v>0</v>
      </c>
      <c r="BS46" s="141"/>
      <c r="BT46" s="158">
        <f xml:space="preserve"> IF( OR( $C$46 = $DB$46, $C$46 =""), 0, IF( ISNUMBER( L46 ), 0, 1 ))</f>
        <v>0</v>
      </c>
      <c r="BU46" s="158">
        <f xml:space="preserve"> IF( OR( $C$46 = $DB$46, $C$46 =""), 0, IF( ISNUMBER( M46 ), 0, 1 ))</f>
        <v>0</v>
      </c>
      <c r="BV46" s="158">
        <f xml:space="preserve"> IF( OR( $C$46 = $DB$46, $C$46 =""), 0, IF( ISNUMBER( N46 ), 0, 1 ))</f>
        <v>0</v>
      </c>
      <c r="BW46" s="158">
        <f xml:space="preserve"> IF( OR( $C$46 = $DB$46, $C$46 =""), 0, IF( ISNUMBER( O46 ), 0, 1 ))</f>
        <v>0</v>
      </c>
      <c r="BX46" s="141"/>
      <c r="BY46" s="158">
        <f xml:space="preserve"> IF( OR( $C$46 = $DB$46, $C$46 =""), 0, IF( ISNUMBER( Q46 ), 0, 1 ))</f>
        <v>0</v>
      </c>
      <c r="BZ46" s="158">
        <f xml:space="preserve"> IF( OR( $C$46 = $DB$46, $C$46 =""), 0, IF( ISNUMBER( R46 ), 0, 1 ))</f>
        <v>0</v>
      </c>
      <c r="CA46" s="158">
        <f xml:space="preserve"> IF( OR( $C$46 = $DB$46, $C$46 =""), 0, IF( ISNUMBER( S46 ), 0, 1 ))</f>
        <v>0</v>
      </c>
      <c r="CB46" s="158">
        <f xml:space="preserve"> IF( OR( $C$46 = $DB$46, $C$46 =""), 0, IF( ISNUMBER( T46 ), 0, 1 ))</f>
        <v>0</v>
      </c>
      <c r="CC46" s="141"/>
      <c r="CD46" s="158">
        <f xml:space="preserve"> IF( OR( $C$46 = $DB$46, $C$46 =""), 0, IF( ISNUMBER( V46 ), 0, 1 ))</f>
        <v>0</v>
      </c>
      <c r="CE46" s="158">
        <f xml:space="preserve"> IF( OR( $C$46 = $DB$46, $C$46 =""), 0, IF( ISNUMBER( W46 ), 0, 1 ))</f>
        <v>0</v>
      </c>
      <c r="CF46" s="158">
        <f xml:space="preserve"> IF( OR( $C$46 = $DB$46, $C$46 =""), 0, IF( ISNUMBER( X46 ), 0, 1 ))</f>
        <v>0</v>
      </c>
      <c r="CG46" s="158">
        <f xml:space="preserve"> IF( OR( $C$46 = $DB$46, $C$46 =""), 0, IF( ISNUMBER( Y46 ), 0, 1 ))</f>
        <v>0</v>
      </c>
      <c r="CH46" s="393"/>
      <c r="CI46" s="158">
        <f xml:space="preserve"> IF( OR( $C$46 = $DB$46, $C$46 =""), 0, IF( ISNUMBER( AA46 ), 0, 1 ))</f>
        <v>0</v>
      </c>
      <c r="CJ46" s="158">
        <f xml:space="preserve"> IF( OR( $C$46 = $DB$46, $C$46 =""), 0, IF( ISNUMBER( AB46 ), 0, 1 ))</f>
        <v>0</v>
      </c>
      <c r="CK46" s="158">
        <f xml:space="preserve"> IF( OR( $C$46 = $DB$46, $C$46 =""), 0, IF( ISNUMBER( AC46 ), 0, 1 ))</f>
        <v>0</v>
      </c>
      <c r="CL46" s="158">
        <f xml:space="preserve"> IF( OR( $C$46 = $DB$46, $C$46 =""), 0, IF( ISNUMBER( AD46 ), 0, 1 ))</f>
        <v>0</v>
      </c>
      <c r="CM46" s="141"/>
      <c r="CN46" s="158">
        <f xml:space="preserve"> IF( OR( $C$46 = $DB$46, $C$46 =""), 0, IF( ISNUMBER( AF46 ), 0, 1 ))</f>
        <v>0</v>
      </c>
      <c r="CO46" s="158">
        <f xml:space="preserve"> IF( OR( $C$46 = $DB$46, $C$46 =""), 0, IF( ISNUMBER( AG46 ), 0, 1 ))</f>
        <v>0</v>
      </c>
      <c r="CP46" s="158">
        <f xml:space="preserve"> IF( OR( $C$46 = $DB$46, $C$46 =""), 0, IF( ISNUMBER( AH46 ), 0, 1 ))</f>
        <v>0</v>
      </c>
      <c r="CQ46" s="158">
        <f xml:space="preserve"> IF( OR( $C$46 = $DB$46, $C$46 =""), 0, IF( ISNUMBER( AI46 ), 0, 1 ))</f>
        <v>0</v>
      </c>
      <c r="CR46" s="141"/>
      <c r="CS46" s="158">
        <f xml:space="preserve"> IF( OR( $C$46 = $DB$46, $C$46 =""), 0, IF( ISNUMBER( AK46 ), 0, 1 ))</f>
        <v>0</v>
      </c>
      <c r="CT46" s="158">
        <f xml:space="preserve"> IF( OR( $C$46 = $DB$46, $C$46 =""), 0, IF( ISNUMBER( AL46 ), 0, 1 ))</f>
        <v>0</v>
      </c>
      <c r="CU46" s="158">
        <f xml:space="preserve"> IF( OR( $C$46 = $DB$46, $C$46 =""), 0, IF( ISNUMBER( AM46 ), 0, 1 ))</f>
        <v>0</v>
      </c>
      <c r="CV46" s="158">
        <f xml:space="preserve"> IF( OR( $C$46 = $DB$46, $C$46 =""), 0, IF( ISNUMBER( AN46 ), 0, 1 ))</f>
        <v>0</v>
      </c>
      <c r="CW46" s="141"/>
      <c r="CX46" s="158">
        <f xml:space="preserve"> IF( OR( $C$46 = $DB$46, $C$46 =""), 0, IF( ISNUMBER( AP46 ), 0, 1 ))</f>
        <v>0</v>
      </c>
      <c r="CY46" s="158">
        <f xml:space="preserve"> IF( OR( $C$46 = $DB$46, $C$46 =""), 0, IF( ISNUMBER( AQ46 ), 0, 1 ))</f>
        <v>0</v>
      </c>
      <c r="CZ46" s="158">
        <f xml:space="preserve"> IF( OR( $C$46 = $DB$46, $C$46 =""), 0, IF( ISNUMBER( AR46 ), 0, 1 ))</f>
        <v>0</v>
      </c>
      <c r="DA46" s="158">
        <f xml:space="preserve"> IF( OR( $C$46 = $DB$46, $C$46 =""), 0, IF( ISNUMBER( AS46 ), 0, 1 ))</f>
        <v>0</v>
      </c>
      <c r="DB46" s="483" t="s">
        <v>2023</v>
      </c>
      <c r="DC46" s="188"/>
      <c r="DD46" s="316"/>
      <c r="DE46" s="316"/>
      <c r="DF46" s="188"/>
      <c r="DG46" s="484"/>
      <c r="DH46" s="141"/>
      <c r="DI46" s="141"/>
      <c r="DJ46" s="141"/>
      <c r="DK46" s="141"/>
      <c r="DL46" s="141"/>
      <c r="DM46" s="141"/>
      <c r="DN46" s="141"/>
      <c r="DO46" s="141"/>
      <c r="DP46" s="141"/>
      <c r="DQ46" s="141"/>
      <c r="DR46" s="141"/>
      <c r="DS46" s="141"/>
      <c r="DT46" s="141"/>
      <c r="DU46" s="141"/>
      <c r="DV46" s="141"/>
      <c r="DW46" s="141"/>
      <c r="DX46" s="141"/>
      <c r="DY46" s="141"/>
      <c r="DZ46" s="141"/>
      <c r="EA46" s="141"/>
      <c r="EB46" s="141"/>
      <c r="EC46" s="141"/>
      <c r="ED46" s="141"/>
      <c r="EE46" s="141"/>
      <c r="EF46" s="141"/>
      <c r="EG46" s="141"/>
      <c r="EH46" s="141"/>
      <c r="EI46" s="141"/>
      <c r="EJ46" s="141"/>
      <c r="EK46" s="141"/>
      <c r="EL46" s="141"/>
      <c r="EM46" s="141"/>
      <c r="EN46" s="141"/>
      <c r="EO46" s="141"/>
      <c r="EP46" s="141"/>
      <c r="EQ46" s="141"/>
      <c r="ER46" s="141"/>
      <c r="ES46" s="141"/>
      <c r="ET46" s="141"/>
      <c r="EU46" s="472"/>
      <c r="EV46" s="188"/>
    </row>
    <row r="47" spans="2:152" x14ac:dyDescent="0.25">
      <c r="B47" s="492">
        <f>+B46+1</f>
        <v>29</v>
      </c>
      <c r="C47" s="165" t="s">
        <v>2030</v>
      </c>
      <c r="D47" s="485"/>
      <c r="E47" s="162" t="s">
        <v>341</v>
      </c>
      <c r="F47" s="163">
        <v>3</v>
      </c>
      <c r="G47" s="330" t="s">
        <v>259</v>
      </c>
      <c r="H47" s="331" t="s">
        <v>259</v>
      </c>
      <c r="I47" s="331" t="s">
        <v>259</v>
      </c>
      <c r="J47" s="332" t="s">
        <v>259</v>
      </c>
      <c r="K47" s="486">
        <f t="shared" si="51"/>
        <v>0</v>
      </c>
      <c r="L47" s="330" t="s">
        <v>259</v>
      </c>
      <c r="M47" s="331" t="s">
        <v>259</v>
      </c>
      <c r="N47" s="331" t="s">
        <v>259</v>
      </c>
      <c r="O47" s="332" t="s">
        <v>259</v>
      </c>
      <c r="P47" s="486">
        <f t="shared" si="52"/>
        <v>0</v>
      </c>
      <c r="Q47" s="330" t="s">
        <v>259</v>
      </c>
      <c r="R47" s="331" t="s">
        <v>259</v>
      </c>
      <c r="S47" s="331" t="s">
        <v>259</v>
      </c>
      <c r="T47" s="332" t="s">
        <v>259</v>
      </c>
      <c r="U47" s="486">
        <f t="shared" si="53"/>
        <v>0</v>
      </c>
      <c r="V47" s="330" t="s">
        <v>259</v>
      </c>
      <c r="W47" s="331" t="s">
        <v>259</v>
      </c>
      <c r="X47" s="331" t="s">
        <v>259</v>
      </c>
      <c r="Y47" s="332" t="s">
        <v>259</v>
      </c>
      <c r="Z47" s="486">
        <f t="shared" si="54"/>
        <v>0</v>
      </c>
      <c r="AA47" s="330" t="s">
        <v>259</v>
      </c>
      <c r="AB47" s="331" t="s">
        <v>259</v>
      </c>
      <c r="AC47" s="331" t="s">
        <v>259</v>
      </c>
      <c r="AD47" s="332" t="s">
        <v>259</v>
      </c>
      <c r="AE47" s="486">
        <f t="shared" si="55"/>
        <v>0</v>
      </c>
      <c r="AF47" s="330" t="s">
        <v>259</v>
      </c>
      <c r="AG47" s="331" t="s">
        <v>259</v>
      </c>
      <c r="AH47" s="331" t="s">
        <v>259</v>
      </c>
      <c r="AI47" s="332" t="s">
        <v>259</v>
      </c>
      <c r="AJ47" s="486">
        <f t="shared" si="56"/>
        <v>0</v>
      </c>
      <c r="AK47" s="330" t="s">
        <v>259</v>
      </c>
      <c r="AL47" s="331" t="s">
        <v>259</v>
      </c>
      <c r="AM47" s="331" t="s">
        <v>259</v>
      </c>
      <c r="AN47" s="332" t="s">
        <v>259</v>
      </c>
      <c r="AO47" s="486">
        <f t="shared" si="57"/>
        <v>0</v>
      </c>
      <c r="AP47" s="330" t="s">
        <v>259</v>
      </c>
      <c r="AQ47" s="331" t="s">
        <v>259</v>
      </c>
      <c r="AR47" s="331" t="s">
        <v>259</v>
      </c>
      <c r="AS47" s="332" t="s">
        <v>259</v>
      </c>
      <c r="AT47" s="486">
        <f t="shared" si="58"/>
        <v>0</v>
      </c>
      <c r="AU47" s="293"/>
      <c r="AV47" s="167"/>
      <c r="AW47" s="233" t="s">
        <v>2009</v>
      </c>
      <c r="AX47" s="249"/>
      <c r="AY47" s="144">
        <f t="shared" si="59"/>
        <v>0</v>
      </c>
      <c r="AZ47" s="144"/>
      <c r="BA47" s="316"/>
      <c r="BB47" s="492">
        <f t="shared" si="60"/>
        <v>29</v>
      </c>
      <c r="BC47" s="487" t="s">
        <v>2031</v>
      </c>
      <c r="BD47" s="162" t="s">
        <v>341</v>
      </c>
      <c r="BE47" s="163">
        <v>3</v>
      </c>
      <c r="BF47" s="488" t="s">
        <v>2032</v>
      </c>
      <c r="BG47" s="489" t="s">
        <v>2033</v>
      </c>
      <c r="BH47" s="489" t="s">
        <v>2034</v>
      </c>
      <c r="BI47" s="490" t="s">
        <v>2035</v>
      </c>
      <c r="BJ47" s="491" t="s">
        <v>2036</v>
      </c>
      <c r="BL47" s="188"/>
      <c r="BM47" s="482">
        <f t="shared" si="61"/>
        <v>0</v>
      </c>
      <c r="BO47" s="158">
        <f xml:space="preserve"> IF( OR( $C$47 = $DB$47, $C$47 =""), 0, IF( ISNUMBER( G47 ), 0, 1 ))</f>
        <v>0</v>
      </c>
      <c r="BP47" s="158">
        <f xml:space="preserve"> IF( OR( $C$47 = $DB$47, $C$47 =""), 0, IF( ISNUMBER( H47 ), 0, 1 ))</f>
        <v>0</v>
      </c>
      <c r="BQ47" s="158">
        <f xml:space="preserve"> IF( OR( $C$47 = $DB$47, $C$47 =""), 0, IF( ISNUMBER( I47 ), 0, 1 ))</f>
        <v>0</v>
      </c>
      <c r="BR47" s="158">
        <f xml:space="preserve"> IF( OR( $C$47 = $DB$47, $C$47 =""), 0, IF( ISNUMBER( J47 ), 0, 1 ))</f>
        <v>0</v>
      </c>
      <c r="BS47" s="141"/>
      <c r="BT47" s="158">
        <f xml:space="preserve"> IF( OR( $C$47 = $DB$47, $C$47 =""), 0, IF( ISNUMBER( L47 ), 0, 1 ))</f>
        <v>0</v>
      </c>
      <c r="BU47" s="158">
        <f xml:space="preserve"> IF( OR( $C$47 = $DB$47, $C$47 =""), 0, IF( ISNUMBER( M47 ), 0, 1 ))</f>
        <v>0</v>
      </c>
      <c r="BV47" s="158">
        <f xml:space="preserve"> IF( OR( $C$47 = $DB$47, $C$47 =""), 0, IF( ISNUMBER( N47 ), 0, 1 ))</f>
        <v>0</v>
      </c>
      <c r="BW47" s="158">
        <f xml:space="preserve"> IF( OR( $C$47 = $DB$47, $C$47 =""), 0, IF( ISNUMBER( O47 ), 0, 1 ))</f>
        <v>0</v>
      </c>
      <c r="BX47" s="141"/>
      <c r="BY47" s="158">
        <f xml:space="preserve"> IF( OR( $C$47 = $DB$47, $C$47 =""), 0, IF( ISNUMBER( Q47 ), 0, 1 ))</f>
        <v>0</v>
      </c>
      <c r="BZ47" s="158">
        <f xml:space="preserve"> IF( OR( $C$47 = $DB$47, $C$47 =""), 0, IF( ISNUMBER( R47 ), 0, 1 ))</f>
        <v>0</v>
      </c>
      <c r="CA47" s="158">
        <f xml:space="preserve"> IF( OR( $C$47 = $DB$47, $C$47 =""), 0, IF( ISNUMBER( S47 ), 0, 1 ))</f>
        <v>0</v>
      </c>
      <c r="CB47" s="158">
        <f xml:space="preserve"> IF( OR( $C$47 = $DB$47, $C$47 =""), 0, IF( ISNUMBER( T47 ), 0, 1 ))</f>
        <v>0</v>
      </c>
      <c r="CC47" s="141"/>
      <c r="CD47" s="158">
        <f xml:space="preserve"> IF( OR( $C$47 = $DB$47, $C$47 =""), 0, IF( ISNUMBER( V47 ), 0, 1 ))</f>
        <v>0</v>
      </c>
      <c r="CE47" s="158">
        <f xml:space="preserve"> IF( OR( $C$47 = $DB$47, $C$47 =""), 0, IF( ISNUMBER( W47 ), 0, 1 ))</f>
        <v>0</v>
      </c>
      <c r="CF47" s="158">
        <f xml:space="preserve"> IF( OR( $C$47 = $DB$47, $C$47 =""), 0, IF( ISNUMBER( X47 ), 0, 1 ))</f>
        <v>0</v>
      </c>
      <c r="CG47" s="158">
        <f xml:space="preserve"> IF( OR( $C$47 = $DB$47, $C$47 =""), 0, IF( ISNUMBER( Y47 ), 0, 1 ))</f>
        <v>0</v>
      </c>
      <c r="CH47" s="141"/>
      <c r="CI47" s="158">
        <f xml:space="preserve"> IF( OR( $C$47 = $DB$47, $C$47 =""), 0, IF( ISNUMBER( AA47 ), 0, 1 ))</f>
        <v>0</v>
      </c>
      <c r="CJ47" s="158">
        <f xml:space="preserve"> IF( OR( $C$47 = $DB$47, $C$47 =""), 0, IF( ISNUMBER( AB47 ), 0, 1 ))</f>
        <v>0</v>
      </c>
      <c r="CK47" s="158">
        <f xml:space="preserve"> IF( OR( $C$47 = $DB$47, $C$47 =""), 0, IF( ISNUMBER( AC47 ), 0, 1 ))</f>
        <v>0</v>
      </c>
      <c r="CL47" s="158">
        <f xml:space="preserve"> IF( OR( $C$47 = $DB$47, $C$47 =""), 0, IF( ISNUMBER( AD47 ), 0, 1 ))</f>
        <v>0</v>
      </c>
      <c r="CM47" s="141"/>
      <c r="CN47" s="158">
        <f xml:space="preserve"> IF( OR( $C$47 = $DB$47, $C$47 =""), 0, IF( ISNUMBER( AF47 ), 0, 1 ))</f>
        <v>0</v>
      </c>
      <c r="CO47" s="158">
        <f xml:space="preserve"> IF( OR( $C$47 = $DB$47, $C$47 =""), 0, IF( ISNUMBER( AG47 ), 0, 1 ))</f>
        <v>0</v>
      </c>
      <c r="CP47" s="158">
        <f xml:space="preserve"> IF( OR( $C$47 = $DB$47, $C$47 =""), 0, IF( ISNUMBER( AH47 ), 0, 1 ))</f>
        <v>0</v>
      </c>
      <c r="CQ47" s="158">
        <f xml:space="preserve"> IF( OR( $C$47 = $DB$47, $C$47 =""), 0, IF( ISNUMBER( AI47 ), 0, 1 ))</f>
        <v>0</v>
      </c>
      <c r="CR47" s="141"/>
      <c r="CS47" s="158">
        <f xml:space="preserve"> IF( OR( $C$47 = $DB$47, $C$47 =""), 0, IF( ISNUMBER( AK47 ), 0, 1 ))</f>
        <v>0</v>
      </c>
      <c r="CT47" s="158">
        <f xml:space="preserve"> IF( OR( $C$47 = $DB$47, $C$47 =""), 0, IF( ISNUMBER( AL47 ), 0, 1 ))</f>
        <v>0</v>
      </c>
      <c r="CU47" s="158">
        <f xml:space="preserve"> IF( OR( $C$47 = $DB$47, $C$47 =""), 0, IF( ISNUMBER( AM47 ), 0, 1 ))</f>
        <v>0</v>
      </c>
      <c r="CV47" s="158">
        <f xml:space="preserve"> IF( OR( $C$47 = $DB$47, $C$47 =""), 0, IF( ISNUMBER( AN47 ), 0, 1 ))</f>
        <v>0</v>
      </c>
      <c r="CW47" s="141"/>
      <c r="CX47" s="158">
        <f xml:space="preserve"> IF( OR( $C$47 = $DB$47, $C$47 =""), 0, IF( ISNUMBER( AP47 ), 0, 1 ))</f>
        <v>0</v>
      </c>
      <c r="CY47" s="158">
        <f xml:space="preserve"> IF( OR( $C$47 = $DB$47, $C$47 =""), 0, IF( ISNUMBER( AQ47 ), 0, 1 ))</f>
        <v>0</v>
      </c>
      <c r="CZ47" s="158">
        <f xml:space="preserve"> IF( OR( $C$47 = $DB$47, $C$47 =""), 0, IF( ISNUMBER( AR47 ), 0, 1 ))</f>
        <v>0</v>
      </c>
      <c r="DA47" s="158">
        <f xml:space="preserve"> IF( OR( $C$47 = $DB$47, $C$47 =""), 0, IF( ISNUMBER( AS47 ), 0, 1 ))</f>
        <v>0</v>
      </c>
      <c r="DB47" s="483" t="s">
        <v>2030</v>
      </c>
      <c r="DC47" s="188"/>
      <c r="DD47" s="316"/>
      <c r="DE47" s="316"/>
      <c r="DF47" s="188"/>
      <c r="DG47" s="484"/>
      <c r="DH47" s="141"/>
      <c r="DI47" s="141"/>
      <c r="DJ47" s="141"/>
      <c r="DK47" s="141"/>
      <c r="DL47" s="141"/>
      <c r="DM47" s="141"/>
      <c r="DN47" s="141"/>
      <c r="DO47" s="141"/>
      <c r="DP47" s="141"/>
      <c r="DQ47" s="141"/>
      <c r="DR47" s="141"/>
      <c r="DS47" s="141"/>
      <c r="DT47" s="141"/>
      <c r="DU47" s="141"/>
      <c r="DV47" s="141"/>
      <c r="DW47" s="141"/>
      <c r="DX47" s="141"/>
      <c r="DY47" s="141"/>
      <c r="DZ47" s="141"/>
      <c r="EA47" s="141"/>
      <c r="EB47" s="141"/>
      <c r="EC47" s="141"/>
      <c r="ED47" s="141"/>
      <c r="EE47" s="141"/>
      <c r="EF47" s="141"/>
      <c r="EG47" s="141"/>
      <c r="EH47" s="141"/>
      <c r="EI47" s="141"/>
      <c r="EJ47" s="141"/>
      <c r="EK47" s="141"/>
      <c r="EL47" s="141"/>
      <c r="EM47" s="141"/>
      <c r="EN47" s="141"/>
      <c r="EO47" s="141"/>
      <c r="EP47" s="141"/>
      <c r="EQ47" s="141"/>
      <c r="ER47" s="141"/>
      <c r="ES47" s="141"/>
      <c r="ET47" s="141"/>
      <c r="EU47" s="472"/>
      <c r="EV47" s="188"/>
    </row>
    <row r="48" spans="2:152" x14ac:dyDescent="0.25">
      <c r="B48" s="159">
        <f>+B47+1</f>
        <v>30</v>
      </c>
      <c r="C48" s="165" t="s">
        <v>2037</v>
      </c>
      <c r="D48" s="485"/>
      <c r="E48" s="162" t="s">
        <v>341</v>
      </c>
      <c r="F48" s="163">
        <v>3</v>
      </c>
      <c r="G48" s="330" t="s">
        <v>259</v>
      </c>
      <c r="H48" s="331" t="s">
        <v>259</v>
      </c>
      <c r="I48" s="331" t="s">
        <v>259</v>
      </c>
      <c r="J48" s="332" t="s">
        <v>259</v>
      </c>
      <c r="K48" s="486">
        <f t="shared" si="51"/>
        <v>0</v>
      </c>
      <c r="L48" s="330" t="s">
        <v>259</v>
      </c>
      <c r="M48" s="331" t="s">
        <v>259</v>
      </c>
      <c r="N48" s="331" t="s">
        <v>259</v>
      </c>
      <c r="O48" s="332" t="s">
        <v>259</v>
      </c>
      <c r="P48" s="486">
        <f t="shared" si="52"/>
        <v>0</v>
      </c>
      <c r="Q48" s="330" t="s">
        <v>259</v>
      </c>
      <c r="R48" s="331" t="s">
        <v>259</v>
      </c>
      <c r="S48" s="331" t="s">
        <v>259</v>
      </c>
      <c r="T48" s="332" t="s">
        <v>259</v>
      </c>
      <c r="U48" s="486">
        <f t="shared" si="53"/>
        <v>0</v>
      </c>
      <c r="V48" s="330" t="s">
        <v>259</v>
      </c>
      <c r="W48" s="331" t="s">
        <v>259</v>
      </c>
      <c r="X48" s="331" t="s">
        <v>259</v>
      </c>
      <c r="Y48" s="332" t="s">
        <v>259</v>
      </c>
      <c r="Z48" s="486">
        <f t="shared" si="54"/>
        <v>0</v>
      </c>
      <c r="AA48" s="330" t="s">
        <v>259</v>
      </c>
      <c r="AB48" s="331" t="s">
        <v>259</v>
      </c>
      <c r="AC48" s="331" t="s">
        <v>259</v>
      </c>
      <c r="AD48" s="332" t="s">
        <v>259</v>
      </c>
      <c r="AE48" s="486">
        <f t="shared" si="55"/>
        <v>0</v>
      </c>
      <c r="AF48" s="330" t="s">
        <v>259</v>
      </c>
      <c r="AG48" s="331" t="s">
        <v>259</v>
      </c>
      <c r="AH48" s="331" t="s">
        <v>259</v>
      </c>
      <c r="AI48" s="332" t="s">
        <v>259</v>
      </c>
      <c r="AJ48" s="486">
        <f t="shared" si="56"/>
        <v>0</v>
      </c>
      <c r="AK48" s="330" t="s">
        <v>259</v>
      </c>
      <c r="AL48" s="331" t="s">
        <v>259</v>
      </c>
      <c r="AM48" s="331" t="s">
        <v>259</v>
      </c>
      <c r="AN48" s="332" t="s">
        <v>259</v>
      </c>
      <c r="AO48" s="486">
        <f t="shared" si="57"/>
        <v>0</v>
      </c>
      <c r="AP48" s="330" t="s">
        <v>259</v>
      </c>
      <c r="AQ48" s="331" t="s">
        <v>259</v>
      </c>
      <c r="AR48" s="331" t="s">
        <v>259</v>
      </c>
      <c r="AS48" s="332" t="s">
        <v>259</v>
      </c>
      <c r="AT48" s="486">
        <f t="shared" si="58"/>
        <v>0</v>
      </c>
      <c r="AU48" s="293"/>
      <c r="AV48" s="167"/>
      <c r="AW48" s="233" t="s">
        <v>2009</v>
      </c>
      <c r="AX48" s="249"/>
      <c r="AY48" s="144">
        <f t="shared" si="59"/>
        <v>0</v>
      </c>
      <c r="AZ48" s="144"/>
      <c r="BA48" s="316"/>
      <c r="BB48" s="159">
        <f t="shared" si="60"/>
        <v>30</v>
      </c>
      <c r="BC48" s="487" t="s">
        <v>2038</v>
      </c>
      <c r="BD48" s="162" t="s">
        <v>341</v>
      </c>
      <c r="BE48" s="163">
        <v>3</v>
      </c>
      <c r="BF48" s="488" t="s">
        <v>2039</v>
      </c>
      <c r="BG48" s="489" t="s">
        <v>2040</v>
      </c>
      <c r="BH48" s="489" t="s">
        <v>2041</v>
      </c>
      <c r="BI48" s="490" t="s">
        <v>2042</v>
      </c>
      <c r="BJ48" s="491" t="s">
        <v>2043</v>
      </c>
      <c r="BL48" s="188"/>
      <c r="BM48" s="482">
        <f t="shared" si="61"/>
        <v>0</v>
      </c>
      <c r="BO48" s="158">
        <f xml:space="preserve"> IF( OR( $C$48 = $DB$48, $C$48 =""), 0, IF( ISNUMBER( G48 ), 0, 1 ))</f>
        <v>0</v>
      </c>
      <c r="BP48" s="158">
        <f xml:space="preserve"> IF( OR( $C$48 = $DB$48, $C$48 =""), 0, IF( ISNUMBER( H48 ), 0, 1 ))</f>
        <v>0</v>
      </c>
      <c r="BQ48" s="158">
        <f xml:space="preserve"> IF( OR( $C$48 = $DB$48, $C$48 =""), 0, IF( ISNUMBER( I48 ), 0, 1 ))</f>
        <v>0</v>
      </c>
      <c r="BR48" s="158">
        <f xml:space="preserve"> IF( OR( $C$48 = $DB$48, $C$48 =""), 0, IF( ISNUMBER( J48 ), 0, 1 ))</f>
        <v>0</v>
      </c>
      <c r="BS48" s="141"/>
      <c r="BT48" s="158">
        <f xml:space="preserve"> IF( OR( $C$48 = $DB$48, $C$48 =""), 0, IF( ISNUMBER( L48 ), 0, 1 ))</f>
        <v>0</v>
      </c>
      <c r="BU48" s="158">
        <f xml:space="preserve"> IF( OR( $C$48 = $DB$48, $C$48 =""), 0, IF( ISNUMBER( M48 ), 0, 1 ))</f>
        <v>0</v>
      </c>
      <c r="BV48" s="158">
        <f xml:space="preserve"> IF( OR( $C$48 = $DB$48, $C$48 =""), 0, IF( ISNUMBER( N48 ), 0, 1 ))</f>
        <v>0</v>
      </c>
      <c r="BW48" s="158">
        <f xml:space="preserve"> IF( OR( $C$48 = $DB$48, $C$48 =""), 0, IF( ISNUMBER( O48 ), 0, 1 ))</f>
        <v>0</v>
      </c>
      <c r="BX48" s="141"/>
      <c r="BY48" s="158">
        <f xml:space="preserve"> IF( OR( $C$48 = $DB$48, $C$48 =""), 0, IF( ISNUMBER( Q48 ), 0, 1 ))</f>
        <v>0</v>
      </c>
      <c r="BZ48" s="158">
        <f xml:space="preserve"> IF( OR( $C$48 = $DB$48, $C$48 =""), 0, IF( ISNUMBER( R48 ), 0, 1 ))</f>
        <v>0</v>
      </c>
      <c r="CA48" s="158">
        <f xml:space="preserve"> IF( OR( $C$48 = $DB$48, $C$48 =""), 0, IF( ISNUMBER( S48 ), 0, 1 ))</f>
        <v>0</v>
      </c>
      <c r="CB48" s="158">
        <f xml:space="preserve"> IF( OR( $C$48 = $DB$48, $C$48 =""), 0, IF( ISNUMBER( T48 ), 0, 1 ))</f>
        <v>0</v>
      </c>
      <c r="CC48" s="141"/>
      <c r="CD48" s="158">
        <f xml:space="preserve"> IF( OR( $C$48 = $DB$48, $C$48 =""), 0, IF( ISNUMBER( V48 ), 0, 1 ))</f>
        <v>0</v>
      </c>
      <c r="CE48" s="158">
        <f xml:space="preserve"> IF( OR( $C$48 = $DB$48, $C$48 =""), 0, IF( ISNUMBER( W48 ), 0, 1 ))</f>
        <v>0</v>
      </c>
      <c r="CF48" s="158">
        <f xml:space="preserve"> IF( OR( $C$48 = $DB$48, $C$48 =""), 0, IF( ISNUMBER( X48 ), 0, 1 ))</f>
        <v>0</v>
      </c>
      <c r="CG48" s="158">
        <f xml:space="preserve"> IF( OR( $C$48 = $DB$48, $C$48 =""), 0, IF( ISNUMBER( Y48 ), 0, 1 ))</f>
        <v>0</v>
      </c>
      <c r="CH48" s="141"/>
      <c r="CI48" s="158">
        <f xml:space="preserve"> IF( OR( $C$48 = $DB$48, $C$48 =""), 0, IF( ISNUMBER( AA48 ), 0, 1 ))</f>
        <v>0</v>
      </c>
      <c r="CJ48" s="158">
        <f xml:space="preserve"> IF( OR( $C$48 = $DB$48, $C$48 =""), 0, IF( ISNUMBER( AB48 ), 0, 1 ))</f>
        <v>0</v>
      </c>
      <c r="CK48" s="158">
        <f xml:space="preserve"> IF( OR( $C$48 = $DB$48, $C$48 =""), 0, IF( ISNUMBER( AC48 ), 0, 1 ))</f>
        <v>0</v>
      </c>
      <c r="CL48" s="158">
        <f xml:space="preserve"> IF( OR( $C$48 = $DB$48, $C$48 =""), 0, IF( ISNUMBER( AD48 ), 0, 1 ))</f>
        <v>0</v>
      </c>
      <c r="CM48" s="141"/>
      <c r="CN48" s="158">
        <f xml:space="preserve"> IF( OR( $C$48 = $DB$48, $C$48 =""), 0, IF( ISNUMBER( AF48 ), 0, 1 ))</f>
        <v>0</v>
      </c>
      <c r="CO48" s="158">
        <f xml:space="preserve"> IF( OR( $C$48 = $DB$48, $C$48 =""), 0, IF( ISNUMBER( AG48 ), 0, 1 ))</f>
        <v>0</v>
      </c>
      <c r="CP48" s="158">
        <f xml:space="preserve"> IF( OR( $C$48 = $DB$48, $C$48 =""), 0, IF( ISNUMBER( AH48 ), 0, 1 ))</f>
        <v>0</v>
      </c>
      <c r="CQ48" s="158">
        <f xml:space="preserve"> IF( OR( $C$48 = $DB$48, $C$48 =""), 0, IF( ISNUMBER( AI48 ), 0, 1 ))</f>
        <v>0</v>
      </c>
      <c r="CR48" s="141"/>
      <c r="CS48" s="158">
        <f xml:space="preserve"> IF( OR( $C$48 = $DB$48, $C$48 =""), 0, IF( ISNUMBER( AK48 ), 0, 1 ))</f>
        <v>0</v>
      </c>
      <c r="CT48" s="158">
        <f xml:space="preserve"> IF( OR( $C$48 = $DB$48, $C$48 =""), 0, IF( ISNUMBER( AL48 ), 0, 1 ))</f>
        <v>0</v>
      </c>
      <c r="CU48" s="158">
        <f xml:space="preserve"> IF( OR( $C$48 = $DB$48, $C$48 =""), 0, IF( ISNUMBER( AM48 ), 0, 1 ))</f>
        <v>0</v>
      </c>
      <c r="CV48" s="158">
        <f xml:space="preserve"> IF( OR( $C$48 = $DB$48, $C$48 =""), 0, IF( ISNUMBER( AN48 ), 0, 1 ))</f>
        <v>0</v>
      </c>
      <c r="CW48" s="141"/>
      <c r="CX48" s="158">
        <f xml:space="preserve"> IF( OR( $C$48 = $DB$48, $C$48 =""), 0, IF( ISNUMBER( AP48 ), 0, 1 ))</f>
        <v>0</v>
      </c>
      <c r="CY48" s="158">
        <f xml:space="preserve"> IF( OR( $C$48 = $DB$48, $C$48 =""), 0, IF( ISNUMBER( AQ48 ), 0, 1 ))</f>
        <v>0</v>
      </c>
      <c r="CZ48" s="158">
        <f xml:space="preserve"> IF( OR( $C$48 = $DB$48, $C$48 =""), 0, IF( ISNUMBER( AR48 ), 0, 1 ))</f>
        <v>0</v>
      </c>
      <c r="DA48" s="158">
        <f xml:space="preserve"> IF( OR( $C$48 = $DB$48, $C$48 =""), 0, IF( ISNUMBER( AS48 ), 0, 1 ))</f>
        <v>0</v>
      </c>
      <c r="DB48" s="483" t="s">
        <v>2037</v>
      </c>
      <c r="DC48" s="188"/>
      <c r="DD48" s="316"/>
      <c r="DE48" s="316"/>
      <c r="DF48" s="188"/>
      <c r="DG48" s="484"/>
      <c r="DH48" s="141"/>
      <c r="DI48" s="141"/>
      <c r="DJ48" s="141"/>
      <c r="DK48" s="141"/>
      <c r="DL48" s="141"/>
      <c r="DM48" s="141"/>
      <c r="DN48" s="141"/>
      <c r="DO48" s="141"/>
      <c r="DP48" s="141"/>
      <c r="DQ48" s="141"/>
      <c r="DR48" s="141"/>
      <c r="DS48" s="141"/>
      <c r="DT48" s="141"/>
      <c r="DU48" s="141"/>
      <c r="DV48" s="141"/>
      <c r="DW48" s="141"/>
      <c r="DX48" s="141"/>
      <c r="DY48" s="141"/>
      <c r="DZ48" s="141"/>
      <c r="EA48" s="141"/>
      <c r="EB48" s="141"/>
      <c r="EC48" s="141"/>
      <c r="ED48" s="141"/>
      <c r="EE48" s="141"/>
      <c r="EF48" s="141"/>
      <c r="EG48" s="141"/>
      <c r="EH48" s="141"/>
      <c r="EI48" s="141"/>
      <c r="EJ48" s="141"/>
      <c r="EK48" s="141"/>
      <c r="EL48" s="141"/>
      <c r="EM48" s="141"/>
      <c r="EN48" s="141"/>
      <c r="EO48" s="141"/>
      <c r="EP48" s="141"/>
      <c r="EQ48" s="141"/>
      <c r="ER48" s="141"/>
      <c r="ES48" s="141"/>
      <c r="ET48" s="141"/>
      <c r="EU48" s="472"/>
      <c r="EV48" s="188"/>
    </row>
    <row r="49" spans="2:152" x14ac:dyDescent="0.25">
      <c r="B49" s="493">
        <f t="shared" ref="B49:B54" si="62">+B48+1</f>
        <v>31</v>
      </c>
      <c r="C49" s="165" t="s">
        <v>2044</v>
      </c>
      <c r="D49" s="494"/>
      <c r="E49" s="162" t="s">
        <v>341</v>
      </c>
      <c r="F49" s="163">
        <v>3</v>
      </c>
      <c r="G49" s="330" t="s">
        <v>259</v>
      </c>
      <c r="H49" s="331" t="s">
        <v>259</v>
      </c>
      <c r="I49" s="331" t="s">
        <v>259</v>
      </c>
      <c r="J49" s="332" t="s">
        <v>259</v>
      </c>
      <c r="K49" s="486">
        <f>SUM(G49:J49)</f>
        <v>0</v>
      </c>
      <c r="L49" s="330" t="s">
        <v>259</v>
      </c>
      <c r="M49" s="331" t="s">
        <v>259</v>
      </c>
      <c r="N49" s="331" t="s">
        <v>259</v>
      </c>
      <c r="O49" s="332" t="s">
        <v>259</v>
      </c>
      <c r="P49" s="486">
        <f>SUM(L49:O49)</f>
        <v>0</v>
      </c>
      <c r="Q49" s="330" t="s">
        <v>259</v>
      </c>
      <c r="R49" s="331" t="s">
        <v>259</v>
      </c>
      <c r="S49" s="331" t="s">
        <v>259</v>
      </c>
      <c r="T49" s="332" t="s">
        <v>259</v>
      </c>
      <c r="U49" s="486">
        <f>SUM(Q49:T49)</f>
        <v>0</v>
      </c>
      <c r="V49" s="330" t="s">
        <v>259</v>
      </c>
      <c r="W49" s="331" t="s">
        <v>259</v>
      </c>
      <c r="X49" s="331" t="s">
        <v>259</v>
      </c>
      <c r="Y49" s="332" t="s">
        <v>259</v>
      </c>
      <c r="Z49" s="486">
        <f>SUM(V49:Y49)</f>
        <v>0</v>
      </c>
      <c r="AA49" s="330" t="s">
        <v>259</v>
      </c>
      <c r="AB49" s="331" t="s">
        <v>259</v>
      </c>
      <c r="AC49" s="331" t="s">
        <v>259</v>
      </c>
      <c r="AD49" s="332" t="s">
        <v>259</v>
      </c>
      <c r="AE49" s="486">
        <f>SUM(AA49:AD49)</f>
        <v>0</v>
      </c>
      <c r="AF49" s="330" t="s">
        <v>259</v>
      </c>
      <c r="AG49" s="331" t="s">
        <v>259</v>
      </c>
      <c r="AH49" s="331" t="s">
        <v>259</v>
      </c>
      <c r="AI49" s="332" t="s">
        <v>259</v>
      </c>
      <c r="AJ49" s="486">
        <f>SUM(AF49:AI49)</f>
        <v>0</v>
      </c>
      <c r="AK49" s="330" t="s">
        <v>259</v>
      </c>
      <c r="AL49" s="331" t="s">
        <v>259</v>
      </c>
      <c r="AM49" s="331" t="s">
        <v>259</v>
      </c>
      <c r="AN49" s="332" t="s">
        <v>259</v>
      </c>
      <c r="AO49" s="486">
        <f>SUM(AK49:AN49)</f>
        <v>0</v>
      </c>
      <c r="AP49" s="330" t="s">
        <v>259</v>
      </c>
      <c r="AQ49" s="331" t="s">
        <v>259</v>
      </c>
      <c r="AR49" s="331" t="s">
        <v>259</v>
      </c>
      <c r="AS49" s="332" t="s">
        <v>259</v>
      </c>
      <c r="AT49" s="486">
        <f>SUM(AP49:AS49)</f>
        <v>0</v>
      </c>
      <c r="AU49" s="293"/>
      <c r="AV49" s="167"/>
      <c r="AW49" s="233" t="s">
        <v>2009</v>
      </c>
      <c r="AX49" s="249"/>
      <c r="AY49" s="144">
        <f t="shared" si="59"/>
        <v>0</v>
      </c>
      <c r="AZ49" s="144"/>
      <c r="BA49" s="316"/>
      <c r="BB49" s="159">
        <f t="shared" si="60"/>
        <v>31</v>
      </c>
      <c r="BC49" s="487" t="s">
        <v>2045</v>
      </c>
      <c r="BD49" s="162" t="s">
        <v>341</v>
      </c>
      <c r="BE49" s="163">
        <v>4</v>
      </c>
      <c r="BF49" s="488" t="s">
        <v>2046</v>
      </c>
      <c r="BG49" s="489" t="s">
        <v>2047</v>
      </c>
      <c r="BH49" s="489" t="s">
        <v>2048</v>
      </c>
      <c r="BI49" s="490" t="s">
        <v>2049</v>
      </c>
      <c r="BJ49" s="491" t="s">
        <v>2050</v>
      </c>
      <c r="BL49" s="188"/>
      <c r="BM49" s="482">
        <f t="shared" si="61"/>
        <v>0</v>
      </c>
      <c r="BN49" s="316"/>
      <c r="BO49" s="158">
        <f xml:space="preserve"> IF( OR( $C$49 = $DB$49, $C$49 =""), 0, IF( ISNUMBER( G49 ), 0, 1 ))</f>
        <v>0</v>
      </c>
      <c r="BP49" s="158">
        <f xml:space="preserve"> IF( OR( $C$49 = $DB$49, $C$49 =""), 0, IF( ISNUMBER( H49 ), 0, 1 ))</f>
        <v>0</v>
      </c>
      <c r="BQ49" s="158">
        <f xml:space="preserve"> IF( OR( $C$49 = $DB$49, $C$49 =""), 0, IF( ISNUMBER( I49 ), 0, 1 ))</f>
        <v>0</v>
      </c>
      <c r="BR49" s="158">
        <f xml:space="preserve"> IF( OR( $C$49 = $DB$49, $C$49 =""), 0, IF( ISNUMBER( J49 ), 0, 1 ))</f>
        <v>0</v>
      </c>
      <c r="BS49" s="141"/>
      <c r="BT49" s="158">
        <f xml:space="preserve"> IF( OR( $C$49 = $DB$49, $C$49 =""), 0, IF( ISNUMBER( L49 ), 0, 1 ))</f>
        <v>0</v>
      </c>
      <c r="BU49" s="158">
        <f xml:space="preserve"> IF( OR( $C$49 = $DB$49, $C$49 =""), 0, IF( ISNUMBER( M49 ), 0, 1 ))</f>
        <v>0</v>
      </c>
      <c r="BV49" s="158">
        <f xml:space="preserve"> IF( OR( $C$49 = $DB$49, $C$49 =""), 0, IF( ISNUMBER( N49 ), 0, 1 ))</f>
        <v>0</v>
      </c>
      <c r="BW49" s="158">
        <f xml:space="preserve"> IF( OR( $C$49 = $DB$49, $C$49 =""), 0, IF( ISNUMBER( O49 ), 0, 1 ))</f>
        <v>0</v>
      </c>
      <c r="BX49" s="141"/>
      <c r="BY49" s="158">
        <f xml:space="preserve"> IF( OR( $C$49 = $DB$49, $C$49 =""), 0, IF( ISNUMBER( Q49 ), 0, 1 ))</f>
        <v>0</v>
      </c>
      <c r="BZ49" s="158">
        <f xml:space="preserve"> IF( OR( $C$49 = $DB$49, $C$49 =""), 0, IF( ISNUMBER( R49 ), 0, 1 ))</f>
        <v>0</v>
      </c>
      <c r="CA49" s="158">
        <f xml:space="preserve"> IF( OR( $C$49 = $DB$49, $C$49 =""), 0, IF( ISNUMBER( S49 ), 0, 1 ))</f>
        <v>0</v>
      </c>
      <c r="CB49" s="158">
        <f xml:space="preserve"> IF( OR( $C$49 = $DB$49, $C$49 =""), 0, IF( ISNUMBER( T49 ), 0, 1 ))</f>
        <v>0</v>
      </c>
      <c r="CC49" s="141"/>
      <c r="CD49" s="158">
        <f xml:space="preserve"> IF( OR( $C$49 = $DB$49, $C$49 =""), 0, IF( ISNUMBER( V49 ), 0, 1 ))</f>
        <v>0</v>
      </c>
      <c r="CE49" s="158">
        <f xml:space="preserve"> IF( OR( $C$49 = $DB$49, $C$49 =""), 0, IF( ISNUMBER( W49 ), 0, 1 ))</f>
        <v>0</v>
      </c>
      <c r="CF49" s="158">
        <f xml:space="preserve"> IF( OR( $C$49 = $DB$49, $C$49 =""), 0, IF( ISNUMBER( X49 ), 0, 1 ))</f>
        <v>0</v>
      </c>
      <c r="CG49" s="158">
        <f xml:space="preserve"> IF( OR( $C$49 = $DB$49, $C$49 =""), 0, IF( ISNUMBER( Y49 ), 0, 1 ))</f>
        <v>0</v>
      </c>
      <c r="CH49" s="141"/>
      <c r="CI49" s="158">
        <f xml:space="preserve"> IF( OR( $C$49 = $DB$49, $C$49 =""), 0, IF( ISNUMBER( AA49 ), 0, 1 ))</f>
        <v>0</v>
      </c>
      <c r="CJ49" s="158">
        <f xml:space="preserve"> IF( OR( $C$49 = $DB$49, $C$49 =""), 0, IF( ISNUMBER( AB49 ), 0, 1 ))</f>
        <v>0</v>
      </c>
      <c r="CK49" s="158">
        <f xml:space="preserve"> IF( OR( $C$49 = $DB$49, $C$49 =""), 0, IF( ISNUMBER( AC49 ), 0, 1 ))</f>
        <v>0</v>
      </c>
      <c r="CL49" s="158">
        <f xml:space="preserve"> IF( OR( $C$49 = $DB$49, $C$49 =""), 0, IF( ISNUMBER( AD49 ), 0, 1 ))</f>
        <v>0</v>
      </c>
      <c r="CM49" s="141"/>
      <c r="CN49" s="158">
        <f xml:space="preserve"> IF( OR( $C$49 = $DB$49, $C$49 =""), 0, IF( ISNUMBER( AF49 ), 0, 1 ))</f>
        <v>0</v>
      </c>
      <c r="CO49" s="158">
        <f xml:space="preserve"> IF( OR( $C$49 = $DB$49, $C$49 =""), 0, IF( ISNUMBER( AG49 ), 0, 1 ))</f>
        <v>0</v>
      </c>
      <c r="CP49" s="158">
        <f xml:space="preserve"> IF( OR( $C$49 = $DB$49, $C$49 =""), 0, IF( ISNUMBER( AH49 ), 0, 1 ))</f>
        <v>0</v>
      </c>
      <c r="CQ49" s="158">
        <f xml:space="preserve"> IF( OR( $C$49 = $DB$49, $C$49 =""), 0, IF( ISNUMBER( AI49 ), 0, 1 ))</f>
        <v>0</v>
      </c>
      <c r="CR49" s="141"/>
      <c r="CS49" s="158">
        <f xml:space="preserve"> IF( OR( $C$49 = $DB$49, $C$49 =""), 0, IF( ISNUMBER( AK49 ), 0, 1 ))</f>
        <v>0</v>
      </c>
      <c r="CT49" s="158">
        <f xml:space="preserve"> IF( OR( $C$49 = $DB$49, $C$49 =""), 0, IF( ISNUMBER( AL49 ), 0, 1 ))</f>
        <v>0</v>
      </c>
      <c r="CU49" s="158">
        <f xml:space="preserve"> IF( OR( $C$49 = $DB$49, $C$49 =""), 0, IF( ISNUMBER( AM49 ), 0, 1 ))</f>
        <v>0</v>
      </c>
      <c r="CV49" s="158">
        <f xml:space="preserve"> IF( OR( $C$49 = $DB$49, $C$49 =""), 0, IF( ISNUMBER( AN49 ), 0, 1 ))</f>
        <v>0</v>
      </c>
      <c r="CW49" s="141"/>
      <c r="CX49" s="158">
        <f xml:space="preserve"> IF( OR( $C$49 = $DB$49, $C$49 =""), 0, IF( ISNUMBER( AP49 ), 0, 1 ))</f>
        <v>0</v>
      </c>
      <c r="CY49" s="158">
        <f xml:space="preserve"> IF( OR( $C$49 = $DB$49, $C$49 =""), 0, IF( ISNUMBER( AQ49 ), 0, 1 ))</f>
        <v>0</v>
      </c>
      <c r="CZ49" s="158">
        <f xml:space="preserve"> IF( OR( $C$49 = $DB$49, $C$49 =""), 0, IF( ISNUMBER( AR49 ), 0, 1 ))</f>
        <v>0</v>
      </c>
      <c r="DA49" s="158">
        <f xml:space="preserve"> IF( OR( $C$49 = $DB$49, $C$49 =""), 0, IF( ISNUMBER( AS49 ), 0, 1 ))</f>
        <v>0</v>
      </c>
      <c r="DB49" s="483" t="s">
        <v>2044</v>
      </c>
      <c r="DC49" s="188"/>
      <c r="DD49" s="316"/>
      <c r="DE49" s="316"/>
      <c r="DF49" s="188"/>
      <c r="DG49" s="484"/>
      <c r="DH49" s="141"/>
      <c r="DI49" s="141"/>
      <c r="DJ49" s="141"/>
      <c r="DK49" s="141"/>
      <c r="DL49" s="141"/>
      <c r="DM49" s="141"/>
      <c r="DN49" s="141"/>
      <c r="DO49" s="141"/>
      <c r="DP49" s="141"/>
      <c r="DQ49" s="141"/>
      <c r="DR49" s="141"/>
      <c r="DS49" s="141"/>
      <c r="DT49" s="141"/>
      <c r="DU49" s="141"/>
      <c r="DV49" s="141"/>
      <c r="DW49" s="141"/>
      <c r="DX49" s="141"/>
      <c r="DY49" s="141"/>
      <c r="DZ49" s="141"/>
      <c r="EA49" s="141"/>
      <c r="EB49" s="141"/>
      <c r="EC49" s="141"/>
      <c r="ED49" s="141"/>
      <c r="EE49" s="141"/>
      <c r="EF49" s="141"/>
      <c r="EG49" s="141"/>
      <c r="EH49" s="141"/>
      <c r="EI49" s="141"/>
      <c r="EJ49" s="141"/>
      <c r="EK49" s="141"/>
      <c r="EL49" s="141"/>
      <c r="EM49" s="141"/>
      <c r="EN49" s="141"/>
      <c r="EO49" s="141"/>
      <c r="EP49" s="141"/>
      <c r="EQ49" s="141"/>
      <c r="ER49" s="141"/>
      <c r="ES49" s="141"/>
      <c r="ET49" s="141"/>
      <c r="EU49" s="472"/>
      <c r="EV49" s="188"/>
    </row>
    <row r="50" spans="2:152" x14ac:dyDescent="0.25">
      <c r="B50" s="493">
        <f t="shared" si="62"/>
        <v>32</v>
      </c>
      <c r="C50" s="165" t="s">
        <v>2051</v>
      </c>
      <c r="D50" s="494"/>
      <c r="E50" s="162" t="s">
        <v>341</v>
      </c>
      <c r="F50" s="163">
        <v>3</v>
      </c>
      <c r="G50" s="330" t="s">
        <v>259</v>
      </c>
      <c r="H50" s="331" t="s">
        <v>259</v>
      </c>
      <c r="I50" s="331" t="s">
        <v>259</v>
      </c>
      <c r="J50" s="332" t="s">
        <v>259</v>
      </c>
      <c r="K50" s="486">
        <f>SUM(G50:J50)</f>
        <v>0</v>
      </c>
      <c r="L50" s="330" t="s">
        <v>259</v>
      </c>
      <c r="M50" s="331" t="s">
        <v>259</v>
      </c>
      <c r="N50" s="331" t="s">
        <v>259</v>
      </c>
      <c r="O50" s="332" t="s">
        <v>259</v>
      </c>
      <c r="P50" s="486">
        <f>SUM(L50:O50)</f>
        <v>0</v>
      </c>
      <c r="Q50" s="330" t="s">
        <v>259</v>
      </c>
      <c r="R50" s="331" t="s">
        <v>259</v>
      </c>
      <c r="S50" s="331" t="s">
        <v>259</v>
      </c>
      <c r="T50" s="332" t="s">
        <v>259</v>
      </c>
      <c r="U50" s="486">
        <f>SUM(Q50:T50)</f>
        <v>0</v>
      </c>
      <c r="V50" s="330" t="s">
        <v>259</v>
      </c>
      <c r="W50" s="331" t="s">
        <v>259</v>
      </c>
      <c r="X50" s="331" t="s">
        <v>259</v>
      </c>
      <c r="Y50" s="332" t="s">
        <v>259</v>
      </c>
      <c r="Z50" s="486">
        <f>SUM(V50:Y50)</f>
        <v>0</v>
      </c>
      <c r="AA50" s="330" t="s">
        <v>259</v>
      </c>
      <c r="AB50" s="331" t="s">
        <v>259</v>
      </c>
      <c r="AC50" s="331" t="s">
        <v>259</v>
      </c>
      <c r="AD50" s="332" t="s">
        <v>259</v>
      </c>
      <c r="AE50" s="486">
        <f>SUM(AA50:AD50)</f>
        <v>0</v>
      </c>
      <c r="AF50" s="330" t="s">
        <v>259</v>
      </c>
      <c r="AG50" s="331" t="s">
        <v>259</v>
      </c>
      <c r="AH50" s="331" t="s">
        <v>259</v>
      </c>
      <c r="AI50" s="332" t="s">
        <v>259</v>
      </c>
      <c r="AJ50" s="486">
        <f>SUM(AF50:AI50)</f>
        <v>0</v>
      </c>
      <c r="AK50" s="330" t="s">
        <v>259</v>
      </c>
      <c r="AL50" s="331" t="s">
        <v>259</v>
      </c>
      <c r="AM50" s="331" t="s">
        <v>259</v>
      </c>
      <c r="AN50" s="332" t="s">
        <v>259</v>
      </c>
      <c r="AO50" s="486">
        <f>SUM(AK50:AN50)</f>
        <v>0</v>
      </c>
      <c r="AP50" s="330" t="s">
        <v>259</v>
      </c>
      <c r="AQ50" s="331" t="s">
        <v>259</v>
      </c>
      <c r="AR50" s="331" t="s">
        <v>259</v>
      </c>
      <c r="AS50" s="332" t="s">
        <v>259</v>
      </c>
      <c r="AT50" s="486">
        <f>SUM(AP50:AS50)</f>
        <v>0</v>
      </c>
      <c r="AU50" s="293"/>
      <c r="AV50" s="167"/>
      <c r="AW50" s="233" t="s">
        <v>2009</v>
      </c>
      <c r="AX50" s="249"/>
      <c r="AY50" s="144">
        <f t="shared" si="59"/>
        <v>0</v>
      </c>
      <c r="AZ50" s="144"/>
      <c r="BA50" s="316"/>
      <c r="BB50" s="159">
        <f t="shared" si="60"/>
        <v>32</v>
      </c>
      <c r="BC50" s="487" t="s">
        <v>2052</v>
      </c>
      <c r="BD50" s="162" t="s">
        <v>341</v>
      </c>
      <c r="BE50" s="163">
        <v>5</v>
      </c>
      <c r="BF50" s="488" t="s">
        <v>2053</v>
      </c>
      <c r="BG50" s="489" t="s">
        <v>2054</v>
      </c>
      <c r="BH50" s="489" t="s">
        <v>2055</v>
      </c>
      <c r="BI50" s="490" t="s">
        <v>2056</v>
      </c>
      <c r="BJ50" s="491" t="s">
        <v>2057</v>
      </c>
      <c r="BL50" s="188"/>
      <c r="BM50" s="482">
        <f t="shared" si="61"/>
        <v>0</v>
      </c>
      <c r="BN50" s="316"/>
      <c r="BO50" s="158">
        <f xml:space="preserve"> IF( OR( $C$50 = $DB$50, $C$50 =""), 0, IF( ISNUMBER( G50 ), 0, 1 ))</f>
        <v>0</v>
      </c>
      <c r="BP50" s="158">
        <f xml:space="preserve"> IF( OR( $C$50 = $DB$50, $C$50 =""), 0, IF( ISNUMBER( H50 ), 0, 1 ))</f>
        <v>0</v>
      </c>
      <c r="BQ50" s="158">
        <f xml:space="preserve"> IF( OR( $C$50 = $DB$50, $C$50 =""), 0, IF( ISNUMBER( I50 ), 0, 1 ))</f>
        <v>0</v>
      </c>
      <c r="BR50" s="158">
        <f xml:space="preserve"> IF( OR( $C$50 = $DB$50, $C$50 =""), 0, IF( ISNUMBER( J50 ), 0, 1 ))</f>
        <v>0</v>
      </c>
      <c r="BS50" s="141"/>
      <c r="BT50" s="158">
        <f xml:space="preserve"> IF( OR( $C$50 = $DB$50, $C$50 =""), 0, IF( ISNUMBER( L50 ), 0, 1 ))</f>
        <v>0</v>
      </c>
      <c r="BU50" s="158">
        <f xml:space="preserve"> IF( OR( $C$50 = $DB$50, $C$50 =""), 0, IF( ISNUMBER( M50 ), 0, 1 ))</f>
        <v>0</v>
      </c>
      <c r="BV50" s="158">
        <f xml:space="preserve"> IF( OR( $C$50 = $DB$50, $C$50 =""), 0, IF( ISNUMBER( N50 ), 0, 1 ))</f>
        <v>0</v>
      </c>
      <c r="BW50" s="158">
        <f xml:space="preserve"> IF( OR( $C$50 = $DB$50, $C$50 =""), 0, IF( ISNUMBER( O50 ), 0, 1 ))</f>
        <v>0</v>
      </c>
      <c r="BX50" s="141"/>
      <c r="BY50" s="158">
        <f xml:space="preserve"> IF( OR( $C$50 = $DB$50, $C$50 =""), 0, IF( ISNUMBER( Q50 ), 0, 1 ))</f>
        <v>0</v>
      </c>
      <c r="BZ50" s="158">
        <f xml:space="preserve"> IF( OR( $C$50 = $DB$50, $C$50 =""), 0, IF( ISNUMBER( R50 ), 0, 1 ))</f>
        <v>0</v>
      </c>
      <c r="CA50" s="158">
        <f xml:space="preserve"> IF( OR( $C$50 = $DB$50, $C$50 =""), 0, IF( ISNUMBER( S50 ), 0, 1 ))</f>
        <v>0</v>
      </c>
      <c r="CB50" s="158">
        <f xml:space="preserve"> IF( OR( $C$50 = $DB$50, $C$50 =""), 0, IF( ISNUMBER( T50 ), 0, 1 ))</f>
        <v>0</v>
      </c>
      <c r="CC50" s="141"/>
      <c r="CD50" s="158">
        <f xml:space="preserve"> IF( OR( $C$50 = $DB$50, $C$50 =""), 0, IF( ISNUMBER( V50 ), 0, 1 ))</f>
        <v>0</v>
      </c>
      <c r="CE50" s="158">
        <f xml:space="preserve"> IF( OR( $C$50 = $DB$50, $C$50 =""), 0, IF( ISNUMBER( W50 ), 0, 1 ))</f>
        <v>0</v>
      </c>
      <c r="CF50" s="158">
        <f xml:space="preserve"> IF( OR( $C$50 = $DB$50, $C$50 =""), 0, IF( ISNUMBER( X50 ), 0, 1 ))</f>
        <v>0</v>
      </c>
      <c r="CG50" s="158">
        <f xml:space="preserve"> IF( OR( $C$50 = $DB$50, $C$50 =""), 0, IF( ISNUMBER( Y50 ), 0, 1 ))</f>
        <v>0</v>
      </c>
      <c r="CH50" s="141"/>
      <c r="CI50" s="158">
        <f xml:space="preserve"> IF( OR( $C$50 = $DB$50, $C$50 =""), 0, IF( ISNUMBER( AA50 ), 0, 1 ))</f>
        <v>0</v>
      </c>
      <c r="CJ50" s="158">
        <f xml:space="preserve"> IF( OR( $C$50 = $DB$50, $C$50 =""), 0, IF( ISNUMBER( AB50 ), 0, 1 ))</f>
        <v>0</v>
      </c>
      <c r="CK50" s="158">
        <f xml:space="preserve"> IF( OR( $C$50 = $DB$50, $C$50 =""), 0, IF( ISNUMBER( AC50 ), 0, 1 ))</f>
        <v>0</v>
      </c>
      <c r="CL50" s="158">
        <f xml:space="preserve"> IF( OR( $C$50 = $DB$50, $C$50 =""), 0, IF( ISNUMBER( AD50 ), 0, 1 ))</f>
        <v>0</v>
      </c>
      <c r="CM50" s="141"/>
      <c r="CN50" s="158">
        <f xml:space="preserve"> IF( OR( $C$50 = $DB$50, $C$50 =""), 0, IF( ISNUMBER( AF50 ), 0, 1 ))</f>
        <v>0</v>
      </c>
      <c r="CO50" s="158">
        <f xml:space="preserve"> IF( OR( $C$50 = $DB$50, $C$50 =""), 0, IF( ISNUMBER( AG50 ), 0, 1 ))</f>
        <v>0</v>
      </c>
      <c r="CP50" s="158">
        <f xml:space="preserve"> IF( OR( $C$50 = $DB$50, $C$50 =""), 0, IF( ISNUMBER( AH50 ), 0, 1 ))</f>
        <v>0</v>
      </c>
      <c r="CQ50" s="158">
        <f xml:space="preserve"> IF( OR( $C$50 = $DB$50, $C$50 =""), 0, IF( ISNUMBER( AI50 ), 0, 1 ))</f>
        <v>0</v>
      </c>
      <c r="CR50" s="141"/>
      <c r="CS50" s="158">
        <f xml:space="preserve"> IF( OR( $C$50 = $DB$50, $C$50 =""), 0, IF( ISNUMBER( AK50 ), 0, 1 ))</f>
        <v>0</v>
      </c>
      <c r="CT50" s="158">
        <f xml:space="preserve"> IF( OR( $C$50 = $DB$50, $C$50 =""), 0, IF( ISNUMBER( AL50 ), 0, 1 ))</f>
        <v>0</v>
      </c>
      <c r="CU50" s="158">
        <f xml:space="preserve"> IF( OR( $C$50 = $DB$50, $C$50 =""), 0, IF( ISNUMBER( AM50 ), 0, 1 ))</f>
        <v>0</v>
      </c>
      <c r="CV50" s="158">
        <f xml:space="preserve"> IF( OR( $C$50 = $DB$50, $C$50 =""), 0, IF( ISNUMBER( AN50 ), 0, 1 ))</f>
        <v>0</v>
      </c>
      <c r="CW50" s="141"/>
      <c r="CX50" s="158">
        <f xml:space="preserve"> IF( OR( $C$50 = $DB$50, $C$50 =""), 0, IF( ISNUMBER( AP50 ), 0, 1 ))</f>
        <v>0</v>
      </c>
      <c r="CY50" s="158">
        <f xml:space="preserve"> IF( OR( $C$50 = $DB$50, $C$50 =""), 0, IF( ISNUMBER( AQ50 ), 0, 1 ))</f>
        <v>0</v>
      </c>
      <c r="CZ50" s="158">
        <f xml:space="preserve"> IF( OR( $C$50 = $DB$50, $C$50 =""), 0, IF( ISNUMBER( AR50 ), 0, 1 ))</f>
        <v>0</v>
      </c>
      <c r="DA50" s="158">
        <f xml:space="preserve"> IF( OR( $C$50 = $DB$50, $C$50 =""), 0, IF( ISNUMBER( AS50 ), 0, 1 ))</f>
        <v>0</v>
      </c>
      <c r="DB50" s="483" t="s">
        <v>2051</v>
      </c>
      <c r="DC50" s="188"/>
      <c r="DD50" s="316"/>
      <c r="DE50" s="316"/>
      <c r="DF50" s="188"/>
      <c r="DG50" s="484"/>
      <c r="DH50" s="141"/>
      <c r="DI50" s="141"/>
      <c r="DJ50" s="141"/>
      <c r="DK50" s="141"/>
      <c r="DL50" s="141"/>
      <c r="DM50" s="141"/>
      <c r="DN50" s="141"/>
      <c r="DO50" s="141"/>
      <c r="DP50" s="141"/>
      <c r="DQ50" s="141"/>
      <c r="DR50" s="141"/>
      <c r="DS50" s="141"/>
      <c r="DT50" s="141"/>
      <c r="DU50" s="141"/>
      <c r="DV50" s="141"/>
      <c r="DW50" s="141"/>
      <c r="DX50" s="141"/>
      <c r="DY50" s="141"/>
      <c r="DZ50" s="141"/>
      <c r="EA50" s="141"/>
      <c r="EB50" s="141"/>
      <c r="EC50" s="141"/>
      <c r="ED50" s="141"/>
      <c r="EE50" s="141"/>
      <c r="EF50" s="141"/>
      <c r="EG50" s="141"/>
      <c r="EH50" s="141"/>
      <c r="EI50" s="141"/>
      <c r="EJ50" s="141"/>
      <c r="EK50" s="141"/>
      <c r="EL50" s="141"/>
      <c r="EM50" s="141"/>
      <c r="EN50" s="141"/>
      <c r="EO50" s="141"/>
      <c r="EP50" s="141"/>
      <c r="EQ50" s="141"/>
      <c r="ER50" s="141"/>
      <c r="ES50" s="141"/>
      <c r="ET50" s="141"/>
      <c r="EU50" s="472"/>
      <c r="EV50" s="188"/>
    </row>
    <row r="51" spans="2:152" x14ac:dyDescent="0.25">
      <c r="B51" s="493">
        <f t="shared" si="62"/>
        <v>33</v>
      </c>
      <c r="C51" s="165" t="s">
        <v>2058</v>
      </c>
      <c r="D51" s="494"/>
      <c r="E51" s="162" t="s">
        <v>341</v>
      </c>
      <c r="F51" s="163">
        <v>3</v>
      </c>
      <c r="G51" s="330" t="s">
        <v>259</v>
      </c>
      <c r="H51" s="331" t="s">
        <v>259</v>
      </c>
      <c r="I51" s="331" t="s">
        <v>259</v>
      </c>
      <c r="J51" s="332" t="s">
        <v>259</v>
      </c>
      <c r="K51" s="486">
        <f>SUM(G51:J51)</f>
        <v>0</v>
      </c>
      <c r="L51" s="330" t="s">
        <v>259</v>
      </c>
      <c r="M51" s="331" t="s">
        <v>259</v>
      </c>
      <c r="N51" s="331" t="s">
        <v>259</v>
      </c>
      <c r="O51" s="332" t="s">
        <v>259</v>
      </c>
      <c r="P51" s="486">
        <f>SUM(L51:O51)</f>
        <v>0</v>
      </c>
      <c r="Q51" s="330" t="s">
        <v>259</v>
      </c>
      <c r="R51" s="331" t="s">
        <v>259</v>
      </c>
      <c r="S51" s="331" t="s">
        <v>259</v>
      </c>
      <c r="T51" s="332" t="s">
        <v>259</v>
      </c>
      <c r="U51" s="486">
        <f>SUM(Q51:T51)</f>
        <v>0</v>
      </c>
      <c r="V51" s="330" t="s">
        <v>259</v>
      </c>
      <c r="W51" s="331" t="s">
        <v>259</v>
      </c>
      <c r="X51" s="331" t="s">
        <v>259</v>
      </c>
      <c r="Y51" s="332" t="s">
        <v>259</v>
      </c>
      <c r="Z51" s="486">
        <f>SUM(V51:Y51)</f>
        <v>0</v>
      </c>
      <c r="AA51" s="330" t="s">
        <v>259</v>
      </c>
      <c r="AB51" s="331" t="s">
        <v>259</v>
      </c>
      <c r="AC51" s="331" t="s">
        <v>259</v>
      </c>
      <c r="AD51" s="332" t="s">
        <v>259</v>
      </c>
      <c r="AE51" s="486">
        <f>SUM(AA51:AD51)</f>
        <v>0</v>
      </c>
      <c r="AF51" s="330" t="s">
        <v>259</v>
      </c>
      <c r="AG51" s="331" t="s">
        <v>259</v>
      </c>
      <c r="AH51" s="331" t="s">
        <v>259</v>
      </c>
      <c r="AI51" s="332" t="s">
        <v>259</v>
      </c>
      <c r="AJ51" s="486">
        <f>SUM(AF51:AI51)</f>
        <v>0</v>
      </c>
      <c r="AK51" s="330" t="s">
        <v>259</v>
      </c>
      <c r="AL51" s="331" t="s">
        <v>259</v>
      </c>
      <c r="AM51" s="331" t="s">
        <v>259</v>
      </c>
      <c r="AN51" s="332" t="s">
        <v>259</v>
      </c>
      <c r="AO51" s="486">
        <f>SUM(AK51:AN51)</f>
        <v>0</v>
      </c>
      <c r="AP51" s="330" t="s">
        <v>259</v>
      </c>
      <c r="AQ51" s="331" t="s">
        <v>259</v>
      </c>
      <c r="AR51" s="331" t="s">
        <v>259</v>
      </c>
      <c r="AS51" s="332" t="s">
        <v>259</v>
      </c>
      <c r="AT51" s="486">
        <f>SUM(AP51:AS51)</f>
        <v>0</v>
      </c>
      <c r="AU51" s="293"/>
      <c r="AV51" s="167"/>
      <c r="AW51" s="233" t="s">
        <v>2009</v>
      </c>
      <c r="AX51" s="249"/>
      <c r="AY51" s="144">
        <f t="shared" si="59"/>
        <v>0</v>
      </c>
      <c r="AZ51" s="144"/>
      <c r="BA51" s="316"/>
      <c r="BB51" s="159">
        <f t="shared" si="60"/>
        <v>33</v>
      </c>
      <c r="BC51" s="487" t="s">
        <v>2059</v>
      </c>
      <c r="BD51" s="162" t="s">
        <v>341</v>
      </c>
      <c r="BE51" s="163">
        <v>6</v>
      </c>
      <c r="BF51" s="488" t="s">
        <v>2060</v>
      </c>
      <c r="BG51" s="489" t="s">
        <v>2061</v>
      </c>
      <c r="BH51" s="489" t="s">
        <v>2062</v>
      </c>
      <c r="BI51" s="490" t="s">
        <v>2063</v>
      </c>
      <c r="BJ51" s="491" t="s">
        <v>2064</v>
      </c>
      <c r="BL51" s="188"/>
      <c r="BM51" s="482">
        <f t="shared" si="61"/>
        <v>0</v>
      </c>
      <c r="BN51" s="316"/>
      <c r="BO51" s="158">
        <f xml:space="preserve"> IF( OR( $C$51 = $DB$51, $C$51 =""), 0, IF( ISNUMBER( G51 ), 0, 1 ))</f>
        <v>0</v>
      </c>
      <c r="BP51" s="158">
        <f xml:space="preserve"> IF( OR( $C$51 = $DB$51, $C$51 =""), 0, IF( ISNUMBER( H51 ), 0, 1 ))</f>
        <v>0</v>
      </c>
      <c r="BQ51" s="158">
        <f xml:space="preserve"> IF( OR( $C$51 = $DB$51, $C$51 =""), 0, IF( ISNUMBER( I51 ), 0, 1 ))</f>
        <v>0</v>
      </c>
      <c r="BR51" s="158">
        <f xml:space="preserve"> IF( OR( $C$51 = $DB$51, $C$51 =""), 0, IF( ISNUMBER( J51 ), 0, 1 ))</f>
        <v>0</v>
      </c>
      <c r="BS51" s="141"/>
      <c r="BT51" s="158">
        <f xml:space="preserve"> IF( OR( $C$51 = $DB$51, $C$51 =""), 0, IF( ISNUMBER( L51 ), 0, 1 ))</f>
        <v>0</v>
      </c>
      <c r="BU51" s="158">
        <f xml:space="preserve"> IF( OR( $C$51 = $DB$51, $C$51 =""), 0, IF( ISNUMBER( M51 ), 0, 1 ))</f>
        <v>0</v>
      </c>
      <c r="BV51" s="158">
        <f xml:space="preserve"> IF( OR( $C$51 = $DB$51, $C$51 =""), 0, IF( ISNUMBER( N51 ), 0, 1 ))</f>
        <v>0</v>
      </c>
      <c r="BW51" s="158">
        <f xml:space="preserve"> IF( OR( $C$51 = $DB$51, $C$51 =""), 0, IF( ISNUMBER( O51 ), 0, 1 ))</f>
        <v>0</v>
      </c>
      <c r="BX51" s="141"/>
      <c r="BY51" s="158">
        <f xml:space="preserve"> IF( OR( $C$51 = $DB$51, $C$51 =""), 0, IF( ISNUMBER( Q51 ), 0, 1 ))</f>
        <v>0</v>
      </c>
      <c r="BZ51" s="158">
        <f xml:space="preserve"> IF( OR( $C$51 = $DB$51, $C$51 =""), 0, IF( ISNUMBER( R51 ), 0, 1 ))</f>
        <v>0</v>
      </c>
      <c r="CA51" s="158">
        <f xml:space="preserve"> IF( OR( $C$51 = $DB$51, $C$51 =""), 0, IF( ISNUMBER( S51 ), 0, 1 ))</f>
        <v>0</v>
      </c>
      <c r="CB51" s="158">
        <f xml:space="preserve"> IF( OR( $C$51 = $DB$51, $C$51 =""), 0, IF( ISNUMBER( T51 ), 0, 1 ))</f>
        <v>0</v>
      </c>
      <c r="CC51" s="141"/>
      <c r="CD51" s="158">
        <f xml:space="preserve"> IF( OR( $C$51 = $DB$51, $C$51 =""), 0, IF( ISNUMBER( V51 ), 0, 1 ))</f>
        <v>0</v>
      </c>
      <c r="CE51" s="158">
        <f xml:space="preserve"> IF( OR( $C$51 = $DB$51, $C$51 =""), 0, IF( ISNUMBER( W51 ), 0, 1 ))</f>
        <v>0</v>
      </c>
      <c r="CF51" s="158">
        <f xml:space="preserve"> IF( OR( $C$51 = $DB$51, $C$51 =""), 0, IF( ISNUMBER( X51 ), 0, 1 ))</f>
        <v>0</v>
      </c>
      <c r="CG51" s="158">
        <f xml:space="preserve"> IF( OR( $C$51 = $DB$51, $C$51 =""), 0, IF( ISNUMBER( Y51 ), 0, 1 ))</f>
        <v>0</v>
      </c>
      <c r="CH51" s="141"/>
      <c r="CI51" s="158">
        <f xml:space="preserve"> IF( OR( $C$51 = $DB$51, $C$51 =""), 0, IF( ISNUMBER( AA51 ), 0, 1 ))</f>
        <v>0</v>
      </c>
      <c r="CJ51" s="158">
        <f xml:space="preserve"> IF( OR( $C$51 = $DB$51, $C$51 =""), 0, IF( ISNUMBER( AB51 ), 0, 1 ))</f>
        <v>0</v>
      </c>
      <c r="CK51" s="158">
        <f xml:space="preserve"> IF( OR( $C$51 = $DB$51, $C$51 =""), 0, IF( ISNUMBER( AC51 ), 0, 1 ))</f>
        <v>0</v>
      </c>
      <c r="CL51" s="158">
        <f xml:space="preserve"> IF( OR( $C$51 = $DB$51, $C$51 =""), 0, IF( ISNUMBER( AD51 ), 0, 1 ))</f>
        <v>0</v>
      </c>
      <c r="CM51" s="141"/>
      <c r="CN51" s="158">
        <f xml:space="preserve"> IF( OR( $C$51 = $DB$51, $C$51 =""), 0, IF( ISNUMBER( AF51 ), 0, 1 ))</f>
        <v>0</v>
      </c>
      <c r="CO51" s="158">
        <f xml:space="preserve"> IF( OR( $C$51 = $DB$51, $C$51 =""), 0, IF( ISNUMBER( AG51 ), 0, 1 ))</f>
        <v>0</v>
      </c>
      <c r="CP51" s="158">
        <f xml:space="preserve"> IF( OR( $C$51 = $DB$51, $C$51 =""), 0, IF( ISNUMBER( AH51 ), 0, 1 ))</f>
        <v>0</v>
      </c>
      <c r="CQ51" s="158">
        <f xml:space="preserve"> IF( OR( $C$51 = $DB$51, $C$51 =""), 0, IF( ISNUMBER( AI51 ), 0, 1 ))</f>
        <v>0</v>
      </c>
      <c r="CR51" s="141"/>
      <c r="CS51" s="158">
        <f xml:space="preserve"> IF( OR( $C$51 = $DB$51, $C$51 =""), 0, IF( ISNUMBER( AK51 ), 0, 1 ))</f>
        <v>0</v>
      </c>
      <c r="CT51" s="158">
        <f xml:space="preserve"> IF( OR( $C$51 = $DB$51, $C$51 =""), 0, IF( ISNUMBER( AL51 ), 0, 1 ))</f>
        <v>0</v>
      </c>
      <c r="CU51" s="158">
        <f xml:space="preserve"> IF( OR( $C$51 = $DB$51, $C$51 =""), 0, IF( ISNUMBER( AM51 ), 0, 1 ))</f>
        <v>0</v>
      </c>
      <c r="CV51" s="158">
        <f xml:space="preserve"> IF( OR( $C$51 = $DB$51, $C$51 =""), 0, IF( ISNUMBER( AN51 ), 0, 1 ))</f>
        <v>0</v>
      </c>
      <c r="CW51" s="141"/>
      <c r="CX51" s="158">
        <f xml:space="preserve"> IF( OR( $C$51 = $DB$51, $C$51 =""), 0, IF( ISNUMBER( AP51 ), 0, 1 ))</f>
        <v>0</v>
      </c>
      <c r="CY51" s="158">
        <f xml:space="preserve"> IF( OR( $C$51 = $DB$51, $C$51 =""), 0, IF( ISNUMBER( AQ51 ), 0, 1 ))</f>
        <v>0</v>
      </c>
      <c r="CZ51" s="158">
        <f xml:space="preserve"> IF( OR( $C$51 = $DB$51, $C$51 =""), 0, IF( ISNUMBER( AR51 ), 0, 1 ))</f>
        <v>0</v>
      </c>
      <c r="DA51" s="158">
        <f xml:space="preserve"> IF( OR( $C$51 = $DB$51, $C$51 =""), 0, IF( ISNUMBER( AS51 ), 0, 1 ))</f>
        <v>0</v>
      </c>
      <c r="DB51" s="483" t="s">
        <v>2058</v>
      </c>
      <c r="DC51" s="188"/>
      <c r="DD51" s="316"/>
      <c r="DE51" s="316"/>
      <c r="DF51" s="188"/>
      <c r="DG51" s="484"/>
      <c r="DH51" s="141"/>
      <c r="DI51" s="141"/>
      <c r="DJ51" s="141"/>
      <c r="DK51" s="141"/>
      <c r="DL51" s="141"/>
      <c r="DM51" s="141"/>
      <c r="DN51" s="141"/>
      <c r="DO51" s="141"/>
      <c r="DP51" s="141"/>
      <c r="DQ51" s="141"/>
      <c r="DR51" s="141"/>
      <c r="DS51" s="141"/>
      <c r="DT51" s="141"/>
      <c r="DU51" s="141"/>
      <c r="DV51" s="141"/>
      <c r="DW51" s="141"/>
      <c r="DX51" s="141"/>
      <c r="DY51" s="141"/>
      <c r="DZ51" s="141"/>
      <c r="EA51" s="141"/>
      <c r="EB51" s="141"/>
      <c r="EC51" s="141"/>
      <c r="ED51" s="141"/>
      <c r="EE51" s="141"/>
      <c r="EF51" s="141"/>
      <c r="EG51" s="141"/>
      <c r="EH51" s="141"/>
      <c r="EI51" s="141"/>
      <c r="EJ51" s="141"/>
      <c r="EK51" s="141"/>
      <c r="EL51" s="141"/>
      <c r="EM51" s="141"/>
      <c r="EN51" s="141"/>
      <c r="EO51" s="141"/>
      <c r="EP51" s="141"/>
      <c r="EQ51" s="141"/>
      <c r="ER51" s="141"/>
      <c r="ES51" s="141"/>
      <c r="ET51" s="141"/>
      <c r="EU51" s="472"/>
      <c r="EV51" s="188"/>
    </row>
    <row r="52" spans="2:152" x14ac:dyDescent="0.25">
      <c r="B52" s="493">
        <f t="shared" si="62"/>
        <v>34</v>
      </c>
      <c r="C52" s="165" t="s">
        <v>2065</v>
      </c>
      <c r="D52" s="494"/>
      <c r="E52" s="162" t="s">
        <v>341</v>
      </c>
      <c r="F52" s="163">
        <v>3</v>
      </c>
      <c r="G52" s="330" t="s">
        <v>259</v>
      </c>
      <c r="H52" s="331" t="s">
        <v>259</v>
      </c>
      <c r="I52" s="331" t="s">
        <v>259</v>
      </c>
      <c r="J52" s="332" t="s">
        <v>259</v>
      </c>
      <c r="K52" s="486">
        <f>SUM(G52:J52)</f>
        <v>0</v>
      </c>
      <c r="L52" s="330" t="s">
        <v>259</v>
      </c>
      <c r="M52" s="331" t="s">
        <v>259</v>
      </c>
      <c r="N52" s="331" t="s">
        <v>259</v>
      </c>
      <c r="O52" s="332" t="s">
        <v>259</v>
      </c>
      <c r="P52" s="486">
        <f>SUM(L52:O52)</f>
        <v>0</v>
      </c>
      <c r="Q52" s="330" t="s">
        <v>259</v>
      </c>
      <c r="R52" s="331" t="s">
        <v>259</v>
      </c>
      <c r="S52" s="331" t="s">
        <v>259</v>
      </c>
      <c r="T52" s="332" t="s">
        <v>259</v>
      </c>
      <c r="U52" s="486">
        <f>SUM(Q52:T52)</f>
        <v>0</v>
      </c>
      <c r="V52" s="330" t="s">
        <v>259</v>
      </c>
      <c r="W52" s="331" t="s">
        <v>259</v>
      </c>
      <c r="X52" s="331" t="s">
        <v>259</v>
      </c>
      <c r="Y52" s="332" t="s">
        <v>259</v>
      </c>
      <c r="Z52" s="486">
        <f>SUM(V52:Y52)</f>
        <v>0</v>
      </c>
      <c r="AA52" s="330" t="s">
        <v>259</v>
      </c>
      <c r="AB52" s="331" t="s">
        <v>259</v>
      </c>
      <c r="AC52" s="331" t="s">
        <v>259</v>
      </c>
      <c r="AD52" s="332" t="s">
        <v>259</v>
      </c>
      <c r="AE52" s="486">
        <f>SUM(AA52:AD52)</f>
        <v>0</v>
      </c>
      <c r="AF52" s="330" t="s">
        <v>259</v>
      </c>
      <c r="AG52" s="331" t="s">
        <v>259</v>
      </c>
      <c r="AH52" s="331" t="s">
        <v>259</v>
      </c>
      <c r="AI52" s="332" t="s">
        <v>259</v>
      </c>
      <c r="AJ52" s="486">
        <f>SUM(AF52:AI52)</f>
        <v>0</v>
      </c>
      <c r="AK52" s="330" t="s">
        <v>259</v>
      </c>
      <c r="AL52" s="331" t="s">
        <v>259</v>
      </c>
      <c r="AM52" s="331" t="s">
        <v>259</v>
      </c>
      <c r="AN52" s="332" t="s">
        <v>259</v>
      </c>
      <c r="AO52" s="486">
        <f>SUM(AK52:AN52)</f>
        <v>0</v>
      </c>
      <c r="AP52" s="330" t="s">
        <v>259</v>
      </c>
      <c r="AQ52" s="331" t="s">
        <v>259</v>
      </c>
      <c r="AR52" s="331" t="s">
        <v>259</v>
      </c>
      <c r="AS52" s="332" t="s">
        <v>259</v>
      </c>
      <c r="AT52" s="486">
        <f>SUM(AP52:AS52)</f>
        <v>0</v>
      </c>
      <c r="AU52" s="293"/>
      <c r="AV52" s="167"/>
      <c r="AW52" s="233" t="s">
        <v>2009</v>
      </c>
      <c r="AX52" s="249"/>
      <c r="AY52" s="144">
        <f t="shared" si="59"/>
        <v>0</v>
      </c>
      <c r="AZ52" s="144"/>
      <c r="BA52" s="316"/>
      <c r="BB52" s="159">
        <f t="shared" si="60"/>
        <v>34</v>
      </c>
      <c r="BC52" s="487" t="s">
        <v>2066</v>
      </c>
      <c r="BD52" s="162" t="s">
        <v>341</v>
      </c>
      <c r="BE52" s="163">
        <v>7</v>
      </c>
      <c r="BF52" s="488" t="s">
        <v>2067</v>
      </c>
      <c r="BG52" s="489" t="s">
        <v>2068</v>
      </c>
      <c r="BH52" s="489" t="s">
        <v>2069</v>
      </c>
      <c r="BI52" s="490" t="s">
        <v>2070</v>
      </c>
      <c r="BJ52" s="491" t="s">
        <v>2071</v>
      </c>
      <c r="BL52" s="188"/>
      <c r="BM52" s="482">
        <f t="shared" si="61"/>
        <v>0</v>
      </c>
      <c r="BN52" s="316"/>
      <c r="BO52" s="158">
        <f xml:space="preserve"> IF( OR( $C$52 = $DB$52, $C$52 =""), 0, IF( ISNUMBER( G52 ), 0, 1 ))</f>
        <v>0</v>
      </c>
      <c r="BP52" s="158">
        <f xml:space="preserve"> IF( OR( $C$52 = $DB$52, $C$52 =""), 0, IF( ISNUMBER( H52 ), 0, 1 ))</f>
        <v>0</v>
      </c>
      <c r="BQ52" s="158">
        <f xml:space="preserve"> IF( OR( $C$52 = $DB$52, $C$52 =""), 0, IF( ISNUMBER( I52 ), 0, 1 ))</f>
        <v>0</v>
      </c>
      <c r="BR52" s="158">
        <f xml:space="preserve"> IF( OR( $C$52 = $DB$52, $C$52 =""), 0, IF( ISNUMBER( J52 ), 0, 1 ))</f>
        <v>0</v>
      </c>
      <c r="BS52" s="141"/>
      <c r="BT52" s="158">
        <f xml:space="preserve"> IF( OR( $C$52 = $DB$52, $C$52 =""), 0, IF( ISNUMBER( L52 ), 0, 1 ))</f>
        <v>0</v>
      </c>
      <c r="BU52" s="158">
        <f xml:space="preserve"> IF( OR( $C$52 = $DB$52, $C$52 =""), 0, IF( ISNUMBER( M52 ), 0, 1 ))</f>
        <v>0</v>
      </c>
      <c r="BV52" s="158">
        <f xml:space="preserve"> IF( OR( $C$52 = $DB$52, $C$52 =""), 0, IF( ISNUMBER( N52 ), 0, 1 ))</f>
        <v>0</v>
      </c>
      <c r="BW52" s="158">
        <f xml:space="preserve"> IF( OR( $C$52 = $DB$52, $C$52 =""), 0, IF( ISNUMBER( O52 ), 0, 1 ))</f>
        <v>0</v>
      </c>
      <c r="BX52" s="141"/>
      <c r="BY52" s="158">
        <f xml:space="preserve"> IF( OR( $C$52 = $DB$52, $C$52 =""), 0, IF( ISNUMBER( Q52 ), 0, 1 ))</f>
        <v>0</v>
      </c>
      <c r="BZ52" s="158">
        <f xml:space="preserve"> IF( OR( $C$52 = $DB$52, $C$52 =""), 0, IF( ISNUMBER( R52 ), 0, 1 ))</f>
        <v>0</v>
      </c>
      <c r="CA52" s="158">
        <f xml:space="preserve"> IF( OR( $C$52 = $DB$52, $C$52 =""), 0, IF( ISNUMBER( S52 ), 0, 1 ))</f>
        <v>0</v>
      </c>
      <c r="CB52" s="158">
        <f xml:space="preserve"> IF( OR( $C$52 = $DB$52, $C$52 =""), 0, IF( ISNUMBER( T52 ), 0, 1 ))</f>
        <v>0</v>
      </c>
      <c r="CC52" s="141"/>
      <c r="CD52" s="158">
        <f xml:space="preserve"> IF( OR( $C$52 = $DB$52, $C$52 =""), 0, IF( ISNUMBER( V52 ), 0, 1 ))</f>
        <v>0</v>
      </c>
      <c r="CE52" s="158">
        <f xml:space="preserve"> IF( OR( $C$52 = $DB$52, $C$52 =""), 0, IF( ISNUMBER( W52 ), 0, 1 ))</f>
        <v>0</v>
      </c>
      <c r="CF52" s="158">
        <f xml:space="preserve"> IF( OR( $C$52 = $DB$52, $C$52 =""), 0, IF( ISNUMBER( X52 ), 0, 1 ))</f>
        <v>0</v>
      </c>
      <c r="CG52" s="158">
        <f xml:space="preserve"> IF( OR( $C$52 = $DB$52, $C$52 =""), 0, IF( ISNUMBER( Y52 ), 0, 1 ))</f>
        <v>0</v>
      </c>
      <c r="CH52" s="141"/>
      <c r="CI52" s="158">
        <f xml:space="preserve"> IF( OR( $C$52 = $DB$52, $C$52 =""), 0, IF( ISNUMBER( AA52 ), 0, 1 ))</f>
        <v>0</v>
      </c>
      <c r="CJ52" s="158">
        <f xml:space="preserve"> IF( OR( $C$52 = $DB$52, $C$52 =""), 0, IF( ISNUMBER( AB52 ), 0, 1 ))</f>
        <v>0</v>
      </c>
      <c r="CK52" s="158">
        <f xml:space="preserve"> IF( OR( $C$52 = $DB$52, $C$52 =""), 0, IF( ISNUMBER( AC52 ), 0, 1 ))</f>
        <v>0</v>
      </c>
      <c r="CL52" s="158">
        <f xml:space="preserve"> IF( OR( $C$52 = $DB$52, $C$52 =""), 0, IF( ISNUMBER( AD52 ), 0, 1 ))</f>
        <v>0</v>
      </c>
      <c r="CM52" s="141"/>
      <c r="CN52" s="158">
        <f xml:space="preserve"> IF( OR( $C$52 = $DB$52, $C$52 =""), 0, IF( ISNUMBER( AF52 ), 0, 1 ))</f>
        <v>0</v>
      </c>
      <c r="CO52" s="158">
        <f xml:space="preserve"> IF( OR( $C$52 = $DB$52, $C$52 =""), 0, IF( ISNUMBER( AG52 ), 0, 1 ))</f>
        <v>0</v>
      </c>
      <c r="CP52" s="158">
        <f xml:space="preserve"> IF( OR( $C$52 = $DB$52, $C$52 =""), 0, IF( ISNUMBER( AH52 ), 0, 1 ))</f>
        <v>0</v>
      </c>
      <c r="CQ52" s="158">
        <f xml:space="preserve"> IF( OR( $C$52 = $DB$52, $C$52 =""), 0, IF( ISNUMBER( AI52 ), 0, 1 ))</f>
        <v>0</v>
      </c>
      <c r="CR52" s="141"/>
      <c r="CS52" s="158">
        <f xml:space="preserve"> IF( OR( $C$52 = $DB$52, $C$52 =""), 0, IF( ISNUMBER( AK52 ), 0, 1 ))</f>
        <v>0</v>
      </c>
      <c r="CT52" s="158">
        <f xml:space="preserve"> IF( OR( $C$52 = $DB$52, $C$52 =""), 0, IF( ISNUMBER( AL52 ), 0, 1 ))</f>
        <v>0</v>
      </c>
      <c r="CU52" s="158">
        <f xml:space="preserve"> IF( OR( $C$52 = $DB$52, $C$52 =""), 0, IF( ISNUMBER( AM52 ), 0, 1 ))</f>
        <v>0</v>
      </c>
      <c r="CV52" s="158">
        <f xml:space="preserve"> IF( OR( $C$52 = $DB$52, $C$52 =""), 0, IF( ISNUMBER( AN52 ), 0, 1 ))</f>
        <v>0</v>
      </c>
      <c r="CW52" s="141"/>
      <c r="CX52" s="158">
        <f xml:space="preserve"> IF( OR( $C$52 = $DB$52, $C$52 =""), 0, IF( ISNUMBER( AP52 ), 0, 1 ))</f>
        <v>0</v>
      </c>
      <c r="CY52" s="158">
        <f xml:space="preserve"> IF( OR( $C$52 = $DB$52, $C$52 =""), 0, IF( ISNUMBER( AQ52 ), 0, 1 ))</f>
        <v>0</v>
      </c>
      <c r="CZ52" s="158">
        <f xml:space="preserve"> IF( OR( $C$52 = $DB$52, $C$52 =""), 0, IF( ISNUMBER( AR52 ), 0, 1 ))</f>
        <v>0</v>
      </c>
      <c r="DA52" s="158">
        <f xml:space="preserve"> IF( OR( $C$52 = $DB$52, $C$52 =""), 0, IF( ISNUMBER( AS52 ), 0, 1 ))</f>
        <v>0</v>
      </c>
      <c r="DB52" s="483" t="s">
        <v>2065</v>
      </c>
      <c r="DC52" s="188"/>
      <c r="DD52" s="316"/>
      <c r="DE52" s="316"/>
      <c r="DF52" s="188"/>
      <c r="DG52" s="484"/>
      <c r="DH52" s="141"/>
      <c r="DI52" s="141"/>
      <c r="DJ52" s="141"/>
      <c r="DK52" s="141"/>
      <c r="DL52" s="141"/>
      <c r="DM52" s="141"/>
      <c r="DN52" s="141"/>
      <c r="DO52" s="141"/>
      <c r="DP52" s="141"/>
      <c r="DQ52" s="141"/>
      <c r="DR52" s="141"/>
      <c r="DS52" s="141"/>
      <c r="DT52" s="141"/>
      <c r="DU52" s="141"/>
      <c r="DV52" s="141"/>
      <c r="DW52" s="141"/>
      <c r="DX52" s="141"/>
      <c r="DY52" s="141"/>
      <c r="DZ52" s="141"/>
      <c r="EA52" s="141"/>
      <c r="EB52" s="141"/>
      <c r="EC52" s="141"/>
      <c r="ED52" s="141"/>
      <c r="EE52" s="141"/>
      <c r="EF52" s="141"/>
      <c r="EG52" s="141"/>
      <c r="EH52" s="141"/>
      <c r="EI52" s="141"/>
      <c r="EJ52" s="141"/>
      <c r="EK52" s="141"/>
      <c r="EL52" s="141"/>
      <c r="EM52" s="141"/>
      <c r="EN52" s="141"/>
      <c r="EO52" s="141"/>
      <c r="EP52" s="141"/>
      <c r="EQ52" s="141"/>
      <c r="ER52" s="141"/>
      <c r="ES52" s="141"/>
      <c r="ET52" s="141"/>
      <c r="EU52" s="472"/>
      <c r="EV52" s="188"/>
    </row>
    <row r="53" spans="2:152" x14ac:dyDescent="0.25">
      <c r="B53" s="493">
        <f t="shared" si="62"/>
        <v>35</v>
      </c>
      <c r="C53" s="165" t="s">
        <v>2072</v>
      </c>
      <c r="D53" s="494"/>
      <c r="E53" s="162" t="s">
        <v>341</v>
      </c>
      <c r="F53" s="163">
        <v>3</v>
      </c>
      <c r="G53" s="330" t="s">
        <v>259</v>
      </c>
      <c r="H53" s="331" t="s">
        <v>259</v>
      </c>
      <c r="I53" s="331" t="s">
        <v>259</v>
      </c>
      <c r="J53" s="332" t="s">
        <v>259</v>
      </c>
      <c r="K53" s="486">
        <f>SUM(G53:J53)</f>
        <v>0</v>
      </c>
      <c r="L53" s="330" t="s">
        <v>259</v>
      </c>
      <c r="M53" s="331" t="s">
        <v>259</v>
      </c>
      <c r="N53" s="331" t="s">
        <v>259</v>
      </c>
      <c r="O53" s="332" t="s">
        <v>259</v>
      </c>
      <c r="P53" s="486">
        <f>SUM(L53:O53)</f>
        <v>0</v>
      </c>
      <c r="Q53" s="330" t="s">
        <v>259</v>
      </c>
      <c r="R53" s="331" t="s">
        <v>259</v>
      </c>
      <c r="S53" s="331" t="s">
        <v>259</v>
      </c>
      <c r="T53" s="332" t="s">
        <v>259</v>
      </c>
      <c r="U53" s="486">
        <f>SUM(Q53:T53)</f>
        <v>0</v>
      </c>
      <c r="V53" s="330" t="s">
        <v>259</v>
      </c>
      <c r="W53" s="331" t="s">
        <v>259</v>
      </c>
      <c r="X53" s="331" t="s">
        <v>259</v>
      </c>
      <c r="Y53" s="332" t="s">
        <v>259</v>
      </c>
      <c r="Z53" s="486">
        <f>SUM(V53:Y53)</f>
        <v>0</v>
      </c>
      <c r="AA53" s="330" t="s">
        <v>259</v>
      </c>
      <c r="AB53" s="331" t="s">
        <v>259</v>
      </c>
      <c r="AC53" s="331" t="s">
        <v>259</v>
      </c>
      <c r="AD53" s="332" t="s">
        <v>259</v>
      </c>
      <c r="AE53" s="486">
        <f>SUM(AA53:AD53)</f>
        <v>0</v>
      </c>
      <c r="AF53" s="330" t="s">
        <v>259</v>
      </c>
      <c r="AG53" s="331" t="s">
        <v>259</v>
      </c>
      <c r="AH53" s="331" t="s">
        <v>259</v>
      </c>
      <c r="AI53" s="332" t="s">
        <v>259</v>
      </c>
      <c r="AJ53" s="486">
        <f>SUM(AF53:AI53)</f>
        <v>0</v>
      </c>
      <c r="AK53" s="330" t="s">
        <v>259</v>
      </c>
      <c r="AL53" s="331" t="s">
        <v>259</v>
      </c>
      <c r="AM53" s="331" t="s">
        <v>259</v>
      </c>
      <c r="AN53" s="332" t="s">
        <v>259</v>
      </c>
      <c r="AO53" s="486">
        <f>SUM(AK53:AN53)</f>
        <v>0</v>
      </c>
      <c r="AP53" s="330" t="s">
        <v>259</v>
      </c>
      <c r="AQ53" s="331" t="s">
        <v>259</v>
      </c>
      <c r="AR53" s="331" t="s">
        <v>259</v>
      </c>
      <c r="AS53" s="332" t="s">
        <v>259</v>
      </c>
      <c r="AT53" s="486">
        <f>SUM(AP53:AS53)</f>
        <v>0</v>
      </c>
      <c r="AU53" s="293"/>
      <c r="AV53" s="167"/>
      <c r="AW53" s="233" t="s">
        <v>2009</v>
      </c>
      <c r="AX53" s="249"/>
      <c r="AY53" s="144">
        <f>(IF(SUM(BO53:DA53)=0,IF(BM53=1,$BM$4,0),$BO$4))</f>
        <v>0</v>
      </c>
      <c r="AZ53" s="144"/>
      <c r="BA53" s="316"/>
      <c r="BB53" s="159">
        <f t="shared" si="60"/>
        <v>35</v>
      </c>
      <c r="BC53" s="487" t="s">
        <v>2073</v>
      </c>
      <c r="BD53" s="162" t="s">
        <v>341</v>
      </c>
      <c r="BE53" s="163">
        <v>8</v>
      </c>
      <c r="BF53" s="488" t="s">
        <v>2074</v>
      </c>
      <c r="BG53" s="489" t="s">
        <v>2075</v>
      </c>
      <c r="BH53" s="489" t="s">
        <v>2076</v>
      </c>
      <c r="BI53" s="490" t="s">
        <v>2077</v>
      </c>
      <c r="BJ53" s="491" t="s">
        <v>2078</v>
      </c>
      <c r="BL53" s="124"/>
      <c r="BM53" s="482">
        <f t="shared" si="61"/>
        <v>0</v>
      </c>
      <c r="BN53" s="316"/>
      <c r="BO53" s="158">
        <f xml:space="preserve"> IF( OR( $C$53 = $DB$53, $C$53 =""), 0, IF( ISNUMBER( G53 ), 0, 1 ))</f>
        <v>0</v>
      </c>
      <c r="BP53" s="158">
        <f xml:space="preserve"> IF( OR( $C$53 = $DB$53, $C$53 =""), 0, IF( ISNUMBER( H53 ), 0, 1 ))</f>
        <v>0</v>
      </c>
      <c r="BQ53" s="158">
        <f xml:space="preserve"> IF( OR( $C$53 = $DB$53, $C$53 =""), 0, IF( ISNUMBER( I53 ), 0, 1 ))</f>
        <v>0</v>
      </c>
      <c r="BR53" s="158">
        <f xml:space="preserve"> IF( OR( $C$53 = $DB$53, $C$53 =""), 0, IF( ISNUMBER( J53 ), 0, 1 ))</f>
        <v>0</v>
      </c>
      <c r="BS53" s="141"/>
      <c r="BT53" s="158">
        <f xml:space="preserve"> IF( OR( $C$53 = $DB$53, $C$53 =""), 0, IF( ISNUMBER( L53 ), 0, 1 ))</f>
        <v>0</v>
      </c>
      <c r="BU53" s="158">
        <f xml:space="preserve"> IF( OR( $C$53 = $DB$53, $C$53 =""), 0, IF( ISNUMBER( M53 ), 0, 1 ))</f>
        <v>0</v>
      </c>
      <c r="BV53" s="158">
        <f xml:space="preserve"> IF( OR( $C$53 = $DB$53, $C$53 =""), 0, IF( ISNUMBER( N53 ), 0, 1 ))</f>
        <v>0</v>
      </c>
      <c r="BW53" s="158">
        <f xml:space="preserve"> IF( OR( $C$53 = $DB$53, $C$53 =""), 0, IF( ISNUMBER( O53 ), 0, 1 ))</f>
        <v>0</v>
      </c>
      <c r="BX53" s="141"/>
      <c r="BY53" s="158">
        <f xml:space="preserve"> IF( OR( $C$53 = $DB$53, $C$53 =""), 0, IF( ISNUMBER( Q53 ), 0, 1 ))</f>
        <v>0</v>
      </c>
      <c r="BZ53" s="158">
        <f xml:space="preserve"> IF( OR( $C$53 = $DB$53, $C$53 =""), 0, IF( ISNUMBER( R53 ), 0, 1 ))</f>
        <v>0</v>
      </c>
      <c r="CA53" s="158">
        <f xml:space="preserve"> IF( OR( $C$53 = $DB$53, $C$53 =""), 0, IF( ISNUMBER( S53 ), 0, 1 ))</f>
        <v>0</v>
      </c>
      <c r="CB53" s="158">
        <f xml:space="preserve"> IF( OR( $C$53 = $DB$53, $C$53 =""), 0, IF( ISNUMBER( T53 ), 0, 1 ))</f>
        <v>0</v>
      </c>
      <c r="CC53" s="141"/>
      <c r="CD53" s="158">
        <f xml:space="preserve"> IF( OR( $C$53 = $DB$53, $C$53 =""), 0, IF( ISNUMBER( V53 ), 0, 1 ))</f>
        <v>0</v>
      </c>
      <c r="CE53" s="158">
        <f xml:space="preserve"> IF( OR( $C$53 = $DB$53, $C$53 =""), 0, IF( ISNUMBER( W53 ), 0, 1 ))</f>
        <v>0</v>
      </c>
      <c r="CF53" s="158">
        <f xml:space="preserve"> IF( OR( $C$53 = $DB$53, $C$53 =""), 0, IF( ISNUMBER( X53 ), 0, 1 ))</f>
        <v>0</v>
      </c>
      <c r="CG53" s="158">
        <f xml:space="preserve"> IF( OR( $C$53 = $DB$53, $C$53 =""), 0, IF( ISNUMBER( Y53 ), 0, 1 ))</f>
        <v>0</v>
      </c>
      <c r="CH53" s="141"/>
      <c r="CI53" s="158">
        <f xml:space="preserve"> IF( OR( $C$53 = $DB$53, $C$53 =""), 0, IF( ISNUMBER( AA53 ), 0, 1 ))</f>
        <v>0</v>
      </c>
      <c r="CJ53" s="158">
        <f xml:space="preserve"> IF( OR( $C$53 = $DB$53, $C$53 =""), 0, IF( ISNUMBER( AB53 ), 0, 1 ))</f>
        <v>0</v>
      </c>
      <c r="CK53" s="158">
        <f xml:space="preserve"> IF( OR( $C$53 = $DB$53, $C$53 =""), 0, IF( ISNUMBER( AC53 ), 0, 1 ))</f>
        <v>0</v>
      </c>
      <c r="CL53" s="158">
        <f xml:space="preserve"> IF( OR( $C$53 = $DB$53, $C$53 =""), 0, IF( ISNUMBER( AD53 ), 0, 1 ))</f>
        <v>0</v>
      </c>
      <c r="CM53" s="141"/>
      <c r="CN53" s="158">
        <f xml:space="preserve"> IF( OR( $C$53 = $DB$53, $C$53 =""), 0, IF( ISNUMBER( AF53 ), 0, 1 ))</f>
        <v>0</v>
      </c>
      <c r="CO53" s="158">
        <f xml:space="preserve"> IF( OR( $C$53 = $DB$53, $C$53 =""), 0, IF( ISNUMBER( AG53 ), 0, 1 ))</f>
        <v>0</v>
      </c>
      <c r="CP53" s="158">
        <f xml:space="preserve"> IF( OR( $C$53 = $DB$53, $C$53 =""), 0, IF( ISNUMBER( AH53 ), 0, 1 ))</f>
        <v>0</v>
      </c>
      <c r="CQ53" s="158">
        <f xml:space="preserve"> IF( OR( $C$53 = $DB$53, $C$53 =""), 0, IF( ISNUMBER( AI53 ), 0, 1 ))</f>
        <v>0</v>
      </c>
      <c r="CR53" s="141"/>
      <c r="CS53" s="158">
        <f xml:space="preserve"> IF( OR( $C$53 = $DB$53, $C$53 =""), 0, IF( ISNUMBER( AK53 ), 0, 1 ))</f>
        <v>0</v>
      </c>
      <c r="CT53" s="158">
        <f xml:space="preserve"> IF( OR( $C$53 = $DB$53, $C$53 =""), 0, IF( ISNUMBER( AL53 ), 0, 1 ))</f>
        <v>0</v>
      </c>
      <c r="CU53" s="158">
        <f xml:space="preserve"> IF( OR( $C$53 = $DB$53, $C$53 =""), 0, IF( ISNUMBER( AM53 ), 0, 1 ))</f>
        <v>0</v>
      </c>
      <c r="CV53" s="158">
        <f xml:space="preserve"> IF( OR( $C$53 = $DB$53, $C$53 =""), 0, IF( ISNUMBER( AN53 ), 0, 1 ))</f>
        <v>0</v>
      </c>
      <c r="CW53" s="141"/>
      <c r="CX53" s="158">
        <f xml:space="preserve"> IF( OR( $C$53 = $DB$53, $C$53 =""), 0, IF( ISNUMBER( AP53 ), 0, 1 ))</f>
        <v>0</v>
      </c>
      <c r="CY53" s="158">
        <f xml:space="preserve"> IF( OR( $C$53 = $DB$53, $C$53 =""), 0, IF( ISNUMBER( AQ53 ), 0, 1 ))</f>
        <v>0</v>
      </c>
      <c r="CZ53" s="158">
        <f xml:space="preserve"> IF( OR( $C$53 = $DB$53, $C$53 =""), 0, IF( ISNUMBER( AR53 ), 0, 1 ))</f>
        <v>0</v>
      </c>
      <c r="DA53" s="158">
        <f xml:space="preserve"> IF( OR( $C$53 = $DB$53, $C$53 =""), 0, IF( ISNUMBER( AS53 ), 0, 1 ))</f>
        <v>0</v>
      </c>
      <c r="DB53" s="483" t="s">
        <v>2072</v>
      </c>
      <c r="DC53" s="124"/>
      <c r="DD53" s="316"/>
      <c r="DE53" s="316"/>
      <c r="DF53" s="124"/>
      <c r="DG53" s="484"/>
      <c r="DH53" s="141"/>
      <c r="DI53" s="141"/>
      <c r="DJ53" s="141"/>
      <c r="DK53" s="141"/>
      <c r="DL53" s="141"/>
      <c r="DM53" s="141"/>
      <c r="DN53" s="141"/>
      <c r="DO53" s="141"/>
      <c r="DP53" s="141"/>
      <c r="DQ53" s="141"/>
      <c r="DR53" s="141"/>
      <c r="DS53" s="141"/>
      <c r="DT53" s="141"/>
      <c r="DU53" s="141"/>
      <c r="DV53" s="141"/>
      <c r="DW53" s="141"/>
      <c r="DX53" s="141"/>
      <c r="DY53" s="141"/>
      <c r="DZ53" s="141"/>
      <c r="EA53" s="141"/>
      <c r="EB53" s="141"/>
      <c r="EC53" s="141"/>
      <c r="ED53" s="141"/>
      <c r="EE53" s="141"/>
      <c r="EF53" s="141"/>
      <c r="EG53" s="141"/>
      <c r="EH53" s="141"/>
      <c r="EI53" s="141"/>
      <c r="EJ53" s="141"/>
      <c r="EK53" s="141"/>
      <c r="EL53" s="141"/>
      <c r="EM53" s="141"/>
      <c r="EN53" s="141"/>
      <c r="EO53" s="141"/>
      <c r="EP53" s="141"/>
      <c r="EQ53" s="141"/>
      <c r="ER53" s="141"/>
      <c r="ES53" s="141"/>
      <c r="ET53" s="141"/>
      <c r="EU53" s="472"/>
      <c r="EV53" s="124"/>
    </row>
    <row r="54" spans="2:152" ht="15.75" thickBot="1" x14ac:dyDescent="0.3">
      <c r="B54" s="174">
        <f t="shared" si="62"/>
        <v>36</v>
      </c>
      <c r="C54" s="334" t="s">
        <v>2079</v>
      </c>
      <c r="D54" s="176"/>
      <c r="E54" s="177" t="s">
        <v>341</v>
      </c>
      <c r="F54" s="178">
        <v>3</v>
      </c>
      <c r="G54" s="495">
        <f>SUM(G44:G53)</f>
        <v>0</v>
      </c>
      <c r="H54" s="496">
        <f>SUM(H44:H53)</f>
        <v>0</v>
      </c>
      <c r="I54" s="496">
        <f>SUM(I44:I53)</f>
        <v>0</v>
      </c>
      <c r="J54" s="497">
        <f>SUM(J44:J53)</f>
        <v>0</v>
      </c>
      <c r="K54" s="498">
        <f t="shared" si="51"/>
        <v>0</v>
      </c>
      <c r="L54" s="495">
        <f>SUM(L44:L53)</f>
        <v>0</v>
      </c>
      <c r="M54" s="496">
        <f>SUM(M44:M53)</f>
        <v>0</v>
      </c>
      <c r="N54" s="496">
        <f>SUM(N44:N53)</f>
        <v>0</v>
      </c>
      <c r="O54" s="497">
        <f>SUM(O44:O53)</f>
        <v>0</v>
      </c>
      <c r="P54" s="498">
        <f t="shared" si="52"/>
        <v>0</v>
      </c>
      <c r="Q54" s="495">
        <f>SUM(Q44:Q53)</f>
        <v>0</v>
      </c>
      <c r="R54" s="496">
        <f>SUM(R44:R53)</f>
        <v>0</v>
      </c>
      <c r="S54" s="496">
        <f>SUM(S44:S53)</f>
        <v>0</v>
      </c>
      <c r="T54" s="497">
        <f>SUM(T44:T53)</f>
        <v>0</v>
      </c>
      <c r="U54" s="498">
        <f t="shared" si="53"/>
        <v>0</v>
      </c>
      <c r="V54" s="495">
        <f>SUM(V44:V53)</f>
        <v>0</v>
      </c>
      <c r="W54" s="496">
        <f>SUM(W44:W53)</f>
        <v>0</v>
      </c>
      <c r="X54" s="496">
        <f>SUM(X44:X53)</f>
        <v>0</v>
      </c>
      <c r="Y54" s="497">
        <f>SUM(Y44:Y53)</f>
        <v>0</v>
      </c>
      <c r="Z54" s="498">
        <f t="shared" si="54"/>
        <v>0</v>
      </c>
      <c r="AA54" s="495">
        <f>SUM(AA44:AA53)</f>
        <v>0</v>
      </c>
      <c r="AB54" s="496">
        <f>SUM(AB44:AB53)</f>
        <v>0</v>
      </c>
      <c r="AC54" s="496">
        <f>SUM(AC44:AC53)</f>
        <v>0</v>
      </c>
      <c r="AD54" s="497">
        <f>SUM(AD44:AD53)</f>
        <v>0</v>
      </c>
      <c r="AE54" s="498">
        <f t="shared" si="55"/>
        <v>0</v>
      </c>
      <c r="AF54" s="495">
        <f>SUM(AF44:AF53)</f>
        <v>0</v>
      </c>
      <c r="AG54" s="496">
        <f>SUM(AG44:AG53)</f>
        <v>0</v>
      </c>
      <c r="AH54" s="496">
        <f>SUM(AH44:AH53)</f>
        <v>0</v>
      </c>
      <c r="AI54" s="497">
        <f>SUM(AI44:AI53)</f>
        <v>0</v>
      </c>
      <c r="AJ54" s="498">
        <f t="shared" si="56"/>
        <v>0</v>
      </c>
      <c r="AK54" s="495">
        <f>SUM(AK44:AK53)</f>
        <v>0</v>
      </c>
      <c r="AL54" s="496">
        <f>SUM(AL44:AL53)</f>
        <v>0</v>
      </c>
      <c r="AM54" s="496">
        <f>SUM(AM44:AM53)</f>
        <v>0</v>
      </c>
      <c r="AN54" s="497">
        <f>SUM(AN44:AN53)</f>
        <v>0</v>
      </c>
      <c r="AO54" s="498">
        <f t="shared" si="57"/>
        <v>0</v>
      </c>
      <c r="AP54" s="495">
        <f>SUM(AP44:AP53)</f>
        <v>0</v>
      </c>
      <c r="AQ54" s="496">
        <f>SUM(AQ44:AQ53)</f>
        <v>0</v>
      </c>
      <c r="AR54" s="496">
        <f>SUM(AR44:AR53)</f>
        <v>0</v>
      </c>
      <c r="AS54" s="497">
        <f>SUM(AS44:AS53)</f>
        <v>0</v>
      </c>
      <c r="AT54" s="498">
        <f t="shared" si="58"/>
        <v>0</v>
      </c>
      <c r="AU54" s="293"/>
      <c r="AV54" s="463" t="s">
        <v>2080</v>
      </c>
      <c r="AW54" s="464"/>
      <c r="AX54" s="460"/>
      <c r="AY54" s="144"/>
      <c r="AZ54" s="144"/>
      <c r="BA54" s="316"/>
      <c r="BB54" s="174">
        <v>36</v>
      </c>
      <c r="BC54" s="334" t="s">
        <v>2079</v>
      </c>
      <c r="BD54" s="177" t="s">
        <v>341</v>
      </c>
      <c r="BE54" s="178">
        <v>3</v>
      </c>
      <c r="BF54" s="499" t="s">
        <v>2081</v>
      </c>
      <c r="BG54" s="500" t="s">
        <v>2082</v>
      </c>
      <c r="BH54" s="500" t="s">
        <v>2083</v>
      </c>
      <c r="BI54" s="501" t="s">
        <v>2084</v>
      </c>
      <c r="BJ54" s="502" t="s">
        <v>2085</v>
      </c>
      <c r="BL54" s="124"/>
      <c r="DC54" s="124"/>
      <c r="DD54" s="316"/>
      <c r="DE54" s="316"/>
      <c r="DF54" s="124"/>
      <c r="DG54" s="474"/>
      <c r="DH54" s="141"/>
      <c r="DI54" s="141"/>
      <c r="DJ54" s="141"/>
      <c r="DK54" s="141"/>
      <c r="DL54" s="141"/>
      <c r="DM54" s="141"/>
      <c r="DN54" s="141"/>
      <c r="DO54" s="141"/>
      <c r="DP54" s="141"/>
      <c r="DQ54" s="141"/>
      <c r="DR54" s="141"/>
      <c r="DS54" s="141"/>
      <c r="DT54" s="141"/>
      <c r="DU54" s="141"/>
      <c r="DV54" s="141"/>
      <c r="DW54" s="141"/>
      <c r="DX54" s="141"/>
      <c r="DY54" s="141"/>
      <c r="DZ54" s="141"/>
      <c r="EA54" s="141"/>
      <c r="EB54" s="141"/>
      <c r="EC54" s="141"/>
      <c r="ED54" s="141"/>
      <c r="EE54" s="141"/>
      <c r="EF54" s="141"/>
      <c r="EG54" s="141"/>
      <c r="EH54" s="141"/>
      <c r="EI54" s="141"/>
      <c r="EJ54" s="141"/>
      <c r="EK54" s="141"/>
      <c r="EL54" s="141"/>
      <c r="EM54" s="141"/>
      <c r="EN54" s="141"/>
      <c r="EO54" s="141"/>
      <c r="EP54" s="141"/>
      <c r="EQ54" s="141"/>
      <c r="ER54" s="141"/>
      <c r="ES54" s="141"/>
      <c r="ET54" s="141"/>
      <c r="EU54" s="472"/>
      <c r="EV54" s="124"/>
    </row>
    <row r="55" spans="2:152" ht="15.75" thickBot="1" x14ac:dyDescent="0.3">
      <c r="B55" s="246"/>
      <c r="C55" s="470"/>
      <c r="D55" s="392"/>
      <c r="E55" s="392"/>
      <c r="F55" s="392"/>
      <c r="G55" s="444"/>
      <c r="H55" s="444"/>
      <c r="I55" s="444"/>
      <c r="J55" s="444"/>
      <c r="K55" s="444"/>
      <c r="L55" s="444"/>
      <c r="M55" s="444"/>
      <c r="N55" s="444"/>
      <c r="O55" s="444"/>
      <c r="P55" s="444"/>
      <c r="Q55" s="444"/>
      <c r="R55" s="444"/>
      <c r="S55" s="444"/>
      <c r="T55" s="444"/>
      <c r="U55" s="444"/>
      <c r="V55" s="444"/>
      <c r="W55" s="444"/>
      <c r="X55" s="444"/>
      <c r="Y55" s="444"/>
      <c r="Z55" s="444"/>
      <c r="AA55" s="444"/>
      <c r="AB55" s="444"/>
      <c r="AC55" s="444"/>
      <c r="AD55" s="444"/>
      <c r="AE55" s="444"/>
      <c r="AF55" s="444"/>
      <c r="AG55" s="444"/>
      <c r="AH55" s="444"/>
      <c r="AI55" s="444"/>
      <c r="AJ55" s="444"/>
      <c r="AK55" s="444"/>
      <c r="AL55" s="444"/>
      <c r="AM55" s="444"/>
      <c r="AN55" s="444"/>
      <c r="AO55" s="444"/>
      <c r="AP55" s="444"/>
      <c r="AQ55" s="444"/>
      <c r="AR55" s="444"/>
      <c r="AS55" s="444"/>
      <c r="AT55" s="444"/>
      <c r="AU55" s="123"/>
      <c r="AV55" s="184"/>
      <c r="AW55" s="184"/>
      <c r="AX55" s="184"/>
      <c r="AY55" s="144"/>
      <c r="AZ55" s="144"/>
      <c r="BA55" s="316"/>
      <c r="BB55" s="246"/>
      <c r="BC55" s="470"/>
      <c r="BD55" s="392"/>
      <c r="BE55" s="392"/>
      <c r="BF55" s="471"/>
      <c r="BG55" s="471"/>
      <c r="BH55" s="471"/>
      <c r="BI55" s="471"/>
      <c r="BJ55" s="471"/>
      <c r="BL55" s="124"/>
      <c r="DC55" s="124"/>
      <c r="DD55" s="316"/>
      <c r="DE55" s="316"/>
      <c r="DF55" s="124"/>
      <c r="DG55" s="474"/>
      <c r="DH55" s="141"/>
      <c r="DI55" s="141"/>
      <c r="DJ55" s="141"/>
      <c r="DK55" s="141"/>
      <c r="DL55" s="141"/>
      <c r="DM55" s="141"/>
      <c r="DN55" s="141"/>
      <c r="DO55" s="141"/>
      <c r="DP55" s="141"/>
      <c r="DQ55" s="141"/>
      <c r="DR55" s="141"/>
      <c r="DS55" s="141"/>
      <c r="DT55" s="141"/>
      <c r="DU55" s="141"/>
      <c r="DV55" s="141"/>
      <c r="DW55" s="141"/>
      <c r="DX55" s="141"/>
      <c r="DY55" s="141"/>
      <c r="DZ55" s="141"/>
      <c r="EA55" s="141"/>
      <c r="EB55" s="141"/>
      <c r="EC55" s="141"/>
      <c r="ED55" s="141"/>
      <c r="EE55" s="141"/>
      <c r="EF55" s="141"/>
      <c r="EG55" s="141"/>
      <c r="EH55" s="141"/>
      <c r="EI55" s="141"/>
      <c r="EJ55" s="141"/>
      <c r="EK55" s="141"/>
      <c r="EL55" s="141"/>
      <c r="EM55" s="141"/>
      <c r="EN55" s="141"/>
      <c r="EO55" s="141"/>
      <c r="EP55" s="141"/>
      <c r="EQ55" s="141"/>
      <c r="ER55" s="141"/>
      <c r="ES55" s="141"/>
      <c r="ET55" s="141"/>
      <c r="EU55" s="472"/>
      <c r="EV55" s="124"/>
    </row>
    <row r="56" spans="2:152" ht="15" customHeight="1" thickBot="1" x14ac:dyDescent="0.3">
      <c r="B56" s="313" t="s">
        <v>1256</v>
      </c>
      <c r="C56" s="146" t="s">
        <v>2086</v>
      </c>
      <c r="D56" s="392"/>
      <c r="E56" s="396"/>
      <c r="F56" s="396"/>
      <c r="G56" s="446"/>
      <c r="H56" s="446"/>
      <c r="I56" s="446"/>
      <c r="J56" s="446"/>
      <c r="K56" s="446"/>
      <c r="L56" s="446"/>
      <c r="M56" s="446"/>
      <c r="N56" s="446"/>
      <c r="O56" s="446"/>
      <c r="P56" s="446"/>
      <c r="Q56" s="446"/>
      <c r="R56" s="446"/>
      <c r="S56" s="446"/>
      <c r="T56" s="446"/>
      <c r="U56" s="446"/>
      <c r="V56" s="446"/>
      <c r="W56" s="446"/>
      <c r="X56" s="446"/>
      <c r="Y56" s="446"/>
      <c r="Z56" s="446"/>
      <c r="AA56" s="446"/>
      <c r="AB56" s="446"/>
      <c r="AC56" s="446"/>
      <c r="AD56" s="446"/>
      <c r="AE56" s="446"/>
      <c r="AF56" s="446"/>
      <c r="AG56" s="446"/>
      <c r="AH56" s="446"/>
      <c r="AI56" s="446"/>
      <c r="AJ56" s="446"/>
      <c r="AK56" s="446"/>
      <c r="AL56" s="446"/>
      <c r="AM56" s="446"/>
      <c r="AN56" s="446"/>
      <c r="AO56" s="446"/>
      <c r="AP56" s="446"/>
      <c r="AQ56" s="446"/>
      <c r="AR56" s="446"/>
      <c r="AS56" s="446"/>
      <c r="AT56" s="446"/>
      <c r="AU56" s="123"/>
      <c r="AV56" s="184"/>
      <c r="AW56" s="184"/>
      <c r="AX56" s="184"/>
      <c r="AY56" s="144"/>
      <c r="AZ56" s="144"/>
      <c r="BA56" s="316"/>
      <c r="BB56" s="313" t="s">
        <v>1256</v>
      </c>
      <c r="BC56" s="146" t="s">
        <v>2086</v>
      </c>
      <c r="BD56" s="396"/>
      <c r="BE56" s="396"/>
      <c r="BF56" s="473"/>
      <c r="BG56" s="473"/>
      <c r="BH56" s="473"/>
      <c r="BI56" s="473"/>
      <c r="BJ56" s="473"/>
      <c r="BL56" s="124"/>
      <c r="DC56" s="124"/>
      <c r="DD56" s="316"/>
      <c r="DE56" s="316"/>
      <c r="DF56" s="124"/>
      <c r="DG56" s="474"/>
      <c r="DH56" s="141"/>
      <c r="DI56" s="141"/>
      <c r="DJ56" s="141"/>
      <c r="DK56" s="141"/>
      <c r="DL56" s="141"/>
      <c r="DM56" s="141"/>
      <c r="DN56" s="141"/>
      <c r="DO56" s="141"/>
      <c r="DP56" s="141"/>
      <c r="DQ56" s="141"/>
      <c r="DR56" s="141"/>
      <c r="DS56" s="141"/>
      <c r="DT56" s="141"/>
      <c r="DU56" s="141"/>
      <c r="DV56" s="141"/>
      <c r="DW56" s="141"/>
      <c r="DX56" s="141"/>
      <c r="DY56" s="141"/>
      <c r="DZ56" s="141"/>
      <c r="EA56" s="141"/>
      <c r="EB56" s="141"/>
      <c r="EC56" s="141"/>
      <c r="ED56" s="141"/>
      <c r="EE56" s="141"/>
      <c r="EF56" s="141"/>
      <c r="EG56" s="141"/>
      <c r="EH56" s="141"/>
      <c r="EI56" s="141"/>
      <c r="EJ56" s="141"/>
      <c r="EK56" s="141"/>
      <c r="EL56" s="141"/>
      <c r="EM56" s="141"/>
      <c r="EN56" s="141"/>
      <c r="EO56" s="141"/>
      <c r="EP56" s="141"/>
      <c r="EQ56" s="141"/>
      <c r="ER56" s="141"/>
      <c r="ES56" s="141"/>
      <c r="ET56" s="141"/>
      <c r="EU56" s="472"/>
      <c r="EV56" s="124"/>
    </row>
    <row r="57" spans="2:152" ht="15" customHeight="1" thickBot="1" x14ac:dyDescent="0.3">
      <c r="B57" s="503">
        <f>+B54+1</f>
        <v>37</v>
      </c>
      <c r="C57" s="504" t="s">
        <v>2087</v>
      </c>
      <c r="D57" s="505"/>
      <c r="E57" s="505" t="s">
        <v>341</v>
      </c>
      <c r="F57" s="506">
        <v>3</v>
      </c>
      <c r="G57" s="507">
        <f>G41+G54</f>
        <v>63.265000000000001</v>
      </c>
      <c r="H57" s="508">
        <f>H41+H54</f>
        <v>9.9540000000000006</v>
      </c>
      <c r="I57" s="508">
        <f>I41+I54</f>
        <v>93.436000000000007</v>
      </c>
      <c r="J57" s="509">
        <f>J41+J54</f>
        <v>177.68600000000004</v>
      </c>
      <c r="K57" s="510">
        <f>SUM(G57:J57)</f>
        <v>344.34100000000001</v>
      </c>
      <c r="L57" s="507">
        <f>L41+L54</f>
        <v>62.611999999999995</v>
      </c>
      <c r="M57" s="508">
        <f>M41+M54</f>
        <v>10.895</v>
      </c>
      <c r="N57" s="508">
        <f>N41+N54</f>
        <v>101.202</v>
      </c>
      <c r="O57" s="509">
        <f>O41+O54</f>
        <v>203.66399999999999</v>
      </c>
      <c r="P57" s="510">
        <f>SUM(L57:O57)</f>
        <v>378.37299999999999</v>
      </c>
      <c r="Q57" s="507">
        <f>Q41+Q54</f>
        <v>71.195999999999984</v>
      </c>
      <c r="R57" s="508">
        <f>R41+R54</f>
        <v>10.576000000000001</v>
      </c>
      <c r="S57" s="508">
        <f>S41+S54</f>
        <v>97.6</v>
      </c>
      <c r="T57" s="509">
        <f>T41+T54</f>
        <v>179.22299999999998</v>
      </c>
      <c r="U57" s="510">
        <f>SUM(Q57:T57)</f>
        <v>358.59499999999997</v>
      </c>
      <c r="V57" s="507">
        <f>V41+V54</f>
        <v>60.477000000000011</v>
      </c>
      <c r="W57" s="508">
        <f>W41+W54</f>
        <v>16.824999999999999</v>
      </c>
      <c r="X57" s="508">
        <f>X41+X54</f>
        <v>88.147999999999996</v>
      </c>
      <c r="Y57" s="509">
        <f>Y41+Y54</f>
        <v>173.17000000000002</v>
      </c>
      <c r="Z57" s="510">
        <f>SUM(V57:Y57)</f>
        <v>338.62</v>
      </c>
      <c r="AA57" s="507">
        <f>AA41+AA54</f>
        <v>60.304000000000002</v>
      </c>
      <c r="AB57" s="508">
        <f>AB41+AB54</f>
        <v>16.775000000000002</v>
      </c>
      <c r="AC57" s="508">
        <f>AC41+AC54</f>
        <v>91.144999999999996</v>
      </c>
      <c r="AD57" s="509">
        <f>AD41+AD54</f>
        <v>184.65900000000002</v>
      </c>
      <c r="AE57" s="510">
        <f>SUM(AA57:AD57)</f>
        <v>352.88300000000004</v>
      </c>
      <c r="AF57" s="507">
        <f>AF41+AF54</f>
        <v>58.278999999999989</v>
      </c>
      <c r="AG57" s="508">
        <f>AG41+AG54</f>
        <v>16.707999999999998</v>
      </c>
      <c r="AH57" s="508">
        <f>AH41+AH54</f>
        <v>87.222000000000008</v>
      </c>
      <c r="AI57" s="509">
        <f>AI41+AI54</f>
        <v>178.77600000000001</v>
      </c>
      <c r="AJ57" s="510">
        <f>SUM(AF57:AI57)</f>
        <v>340.98500000000001</v>
      </c>
      <c r="AK57" s="507">
        <f>AK41+AK54</f>
        <v>56.503</v>
      </c>
      <c r="AL57" s="508">
        <f>AL41+AL54</f>
        <v>10.045</v>
      </c>
      <c r="AM57" s="508">
        <f>AM41+AM54</f>
        <v>87.036999999999992</v>
      </c>
      <c r="AN57" s="509">
        <f>AN41+AN54</f>
        <v>164.82699999999997</v>
      </c>
      <c r="AO57" s="510">
        <f>SUM(AK57:AN57)</f>
        <v>318.41199999999992</v>
      </c>
      <c r="AP57" s="507">
        <f>AP41+AP54</f>
        <v>56.314</v>
      </c>
      <c r="AQ57" s="508">
        <f>AQ41+AQ54</f>
        <v>9.9979999999999993</v>
      </c>
      <c r="AR57" s="508">
        <f>AR41+AR54</f>
        <v>77.105000000000004</v>
      </c>
      <c r="AS57" s="509">
        <f>AS41+AS54</f>
        <v>158.01100000000002</v>
      </c>
      <c r="AT57" s="510">
        <f>SUM(AP57:AS57)</f>
        <v>301.428</v>
      </c>
      <c r="AU57" s="293"/>
      <c r="AV57" s="511" t="s">
        <v>2088</v>
      </c>
      <c r="AW57" s="512"/>
      <c r="AX57" s="460"/>
      <c r="AY57" s="144"/>
      <c r="AZ57" s="144"/>
      <c r="BA57" s="316"/>
      <c r="BB57" s="503">
        <f>+BB54+1</f>
        <v>37</v>
      </c>
      <c r="BC57" s="504" t="s">
        <v>2089</v>
      </c>
      <c r="BD57" s="505" t="s">
        <v>341</v>
      </c>
      <c r="BE57" s="506">
        <v>3</v>
      </c>
      <c r="BF57" s="513" t="s">
        <v>2090</v>
      </c>
      <c r="BG57" s="514" t="s">
        <v>2091</v>
      </c>
      <c r="BH57" s="514" t="s">
        <v>2092</v>
      </c>
      <c r="BI57" s="515" t="s">
        <v>2093</v>
      </c>
      <c r="BJ57" s="516" t="s">
        <v>2094</v>
      </c>
      <c r="BL57" s="124"/>
      <c r="DC57" s="124"/>
      <c r="DD57" s="316"/>
      <c r="DE57" s="316"/>
      <c r="DF57" s="124"/>
      <c r="DG57" s="474"/>
      <c r="DH57" s="141"/>
      <c r="DI57" s="141"/>
      <c r="DJ57" s="141"/>
      <c r="DK57" s="141"/>
      <c r="DL57" s="141"/>
      <c r="DM57" s="141"/>
      <c r="DN57" s="141"/>
      <c r="DO57" s="141"/>
      <c r="DP57" s="141"/>
      <c r="DQ57" s="141"/>
      <c r="DR57" s="141"/>
      <c r="DS57" s="141"/>
      <c r="DT57" s="141"/>
      <c r="DU57" s="141"/>
      <c r="DV57" s="141"/>
      <c r="DW57" s="141"/>
      <c r="DX57" s="141"/>
      <c r="DY57" s="141"/>
      <c r="DZ57" s="141"/>
      <c r="EA57" s="141"/>
      <c r="EB57" s="141"/>
      <c r="EC57" s="141"/>
      <c r="ED57" s="141"/>
      <c r="EE57" s="141"/>
      <c r="EF57" s="141"/>
      <c r="EG57" s="141"/>
      <c r="EH57" s="141"/>
      <c r="EI57" s="141"/>
      <c r="EJ57" s="141"/>
      <c r="EK57" s="141"/>
      <c r="EL57" s="141"/>
      <c r="EM57" s="141"/>
      <c r="EN57" s="141"/>
      <c r="EO57" s="141"/>
      <c r="EP57" s="141"/>
      <c r="EQ57" s="141"/>
      <c r="ER57" s="141"/>
      <c r="ES57" s="141"/>
      <c r="ET57" s="141"/>
      <c r="EU57" s="472"/>
      <c r="EV57" s="124"/>
    </row>
    <row r="58" spans="2:152" ht="15" customHeight="1" x14ac:dyDescent="0.25">
      <c r="B58" s="293"/>
      <c r="C58" s="293"/>
      <c r="D58" s="517"/>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518"/>
      <c r="AL58" s="519"/>
      <c r="AM58" s="293"/>
      <c r="AN58" s="293"/>
      <c r="AO58" s="293"/>
      <c r="AP58" s="293"/>
      <c r="AQ58" s="293"/>
      <c r="AR58" s="293"/>
      <c r="AS58" s="293"/>
      <c r="AT58" s="293"/>
      <c r="AU58" s="293"/>
      <c r="AV58" s="520"/>
      <c r="AW58" s="521"/>
      <c r="AX58" s="521"/>
      <c r="AY58" s="521"/>
      <c r="AZ58" s="521"/>
      <c r="BA58" s="316"/>
      <c r="DG58" s="474"/>
      <c r="DH58" s="141"/>
      <c r="DI58" s="141"/>
      <c r="DJ58" s="141"/>
      <c r="DK58" s="141"/>
      <c r="DL58" s="141"/>
      <c r="DM58" s="141"/>
      <c r="DN58" s="141"/>
      <c r="DO58" s="141"/>
      <c r="DP58" s="141"/>
      <c r="DQ58" s="141"/>
      <c r="DR58" s="141"/>
      <c r="DS58" s="141"/>
      <c r="DT58" s="141"/>
      <c r="DU58" s="141"/>
      <c r="DV58" s="141"/>
      <c r="DW58" s="141"/>
      <c r="DX58" s="141"/>
      <c r="DY58" s="141"/>
      <c r="DZ58" s="141"/>
      <c r="EA58" s="141"/>
      <c r="EB58" s="141"/>
      <c r="EC58" s="141"/>
      <c r="ED58" s="141"/>
      <c r="EE58" s="141"/>
      <c r="EF58" s="141"/>
      <c r="EG58" s="141"/>
      <c r="EH58" s="141"/>
      <c r="EI58" s="141"/>
      <c r="EJ58" s="141"/>
      <c r="EK58" s="141"/>
      <c r="EL58" s="141"/>
      <c r="EM58" s="141"/>
      <c r="EN58" s="141"/>
      <c r="EO58" s="141"/>
      <c r="EP58" s="141"/>
      <c r="EQ58" s="141"/>
      <c r="ER58" s="141"/>
      <c r="ES58" s="141"/>
      <c r="ET58" s="141"/>
      <c r="EU58" s="472"/>
    </row>
    <row r="59" spans="2:152" ht="15" customHeight="1" x14ac:dyDescent="0.25">
      <c r="B59" s="279" t="s">
        <v>1573</v>
      </c>
      <c r="C59" s="280"/>
      <c r="D59" s="250"/>
      <c r="E59" s="250"/>
      <c r="F59" s="250"/>
      <c r="G59" s="123"/>
      <c r="H59" s="522"/>
      <c r="I59" s="522"/>
      <c r="J59" s="522"/>
      <c r="K59" s="522"/>
      <c r="L59" s="522"/>
      <c r="M59" s="522"/>
      <c r="N59" s="522"/>
      <c r="O59" s="522"/>
      <c r="P59" s="522"/>
      <c r="Q59" s="522"/>
      <c r="R59" s="293"/>
      <c r="S59" s="293"/>
      <c r="T59" s="293"/>
      <c r="U59" s="293"/>
      <c r="V59" s="293"/>
      <c r="W59" s="293"/>
      <c r="X59" s="293"/>
      <c r="Y59" s="293"/>
      <c r="Z59" s="293"/>
      <c r="AA59" s="293"/>
      <c r="AB59" s="293"/>
      <c r="AC59" s="293"/>
      <c r="AD59" s="293"/>
      <c r="AE59" s="293"/>
      <c r="AF59" s="293"/>
      <c r="AG59" s="293"/>
      <c r="AH59" s="293"/>
      <c r="AI59" s="293"/>
      <c r="AJ59" s="293"/>
      <c r="AK59" s="523"/>
      <c r="AL59" s="123"/>
      <c r="AM59" s="293"/>
      <c r="AN59" s="293"/>
      <c r="AO59" s="293"/>
      <c r="AP59" s="293"/>
      <c r="AQ59" s="293"/>
      <c r="AR59" s="293"/>
      <c r="AS59" s="293"/>
      <c r="AT59" s="293"/>
      <c r="AU59" s="293"/>
      <c r="AV59" s="520"/>
      <c r="AW59" s="521"/>
      <c r="AX59" s="521"/>
      <c r="AY59" s="521"/>
      <c r="AZ59" s="521"/>
      <c r="BA59" s="316"/>
    </row>
    <row r="60" spans="2:152" ht="15" customHeight="1" x14ac:dyDescent="0.25">
      <c r="B60" s="283"/>
      <c r="C60" s="284" t="s">
        <v>1051</v>
      </c>
      <c r="D60" s="250"/>
      <c r="E60" s="250"/>
      <c r="F60" s="250"/>
      <c r="G60" s="123"/>
      <c r="H60" s="522"/>
      <c r="I60" s="522"/>
      <c r="J60" s="522"/>
      <c r="K60" s="522"/>
      <c r="L60" s="522"/>
      <c r="M60" s="522"/>
      <c r="N60" s="522"/>
      <c r="O60" s="522"/>
      <c r="P60" s="522"/>
      <c r="Q60" s="522"/>
      <c r="R60" s="293"/>
      <c r="S60" s="293"/>
      <c r="T60" s="293"/>
      <c r="U60" s="293"/>
      <c r="V60" s="293"/>
      <c r="W60" s="293"/>
      <c r="X60" s="293"/>
      <c r="Y60" s="293"/>
      <c r="Z60" s="293"/>
      <c r="AA60" s="293"/>
      <c r="AB60" s="293"/>
      <c r="AC60" s="293"/>
      <c r="AD60" s="293"/>
      <c r="AE60" s="293"/>
      <c r="AF60" s="293"/>
      <c r="AG60" s="293"/>
      <c r="AH60" s="293"/>
      <c r="AI60" s="293"/>
      <c r="AJ60" s="293"/>
      <c r="AK60" s="523"/>
      <c r="AL60" s="123"/>
      <c r="AM60" s="293"/>
      <c r="AN60" s="293"/>
      <c r="AO60" s="293"/>
      <c r="AP60" s="293"/>
      <c r="AQ60" s="293"/>
      <c r="AR60" s="293"/>
      <c r="AS60" s="293"/>
      <c r="AT60" s="293"/>
      <c r="AU60" s="293"/>
      <c r="AV60" s="520"/>
      <c r="AW60" s="521"/>
      <c r="AX60" s="521"/>
      <c r="AY60" s="521"/>
      <c r="AZ60" s="521"/>
      <c r="BA60" s="316"/>
    </row>
    <row r="61" spans="2:152" ht="15" customHeight="1" x14ac:dyDescent="0.25">
      <c r="B61" s="285"/>
      <c r="C61" s="284" t="s">
        <v>1052</v>
      </c>
      <c r="D61" s="250"/>
      <c r="E61" s="250"/>
      <c r="F61" s="250"/>
      <c r="G61" s="123"/>
      <c r="H61" s="522"/>
      <c r="I61" s="522"/>
      <c r="J61" s="522"/>
      <c r="K61" s="522"/>
      <c r="L61" s="522"/>
      <c r="M61" s="522"/>
      <c r="N61" s="522"/>
      <c r="O61" s="522"/>
      <c r="P61" s="522"/>
      <c r="Q61" s="522"/>
      <c r="R61" s="293"/>
      <c r="S61" s="293"/>
      <c r="T61" s="293"/>
      <c r="U61" s="293"/>
      <c r="V61" s="293"/>
      <c r="W61" s="293"/>
      <c r="X61" s="293"/>
      <c r="Y61" s="293"/>
      <c r="Z61" s="293"/>
      <c r="AA61" s="293"/>
      <c r="AB61" s="293"/>
      <c r="AC61" s="293"/>
      <c r="AD61" s="293"/>
      <c r="AE61" s="293"/>
      <c r="AF61" s="293"/>
      <c r="AG61" s="293"/>
      <c r="AH61" s="293"/>
      <c r="AI61" s="293"/>
      <c r="AJ61" s="293"/>
      <c r="AK61" s="523"/>
      <c r="AL61" s="123"/>
      <c r="AM61" s="293"/>
      <c r="AN61" s="293"/>
      <c r="AO61" s="293"/>
      <c r="AP61" s="293"/>
      <c r="AQ61" s="293"/>
      <c r="AR61" s="293"/>
      <c r="AS61" s="293"/>
      <c r="AT61" s="293"/>
      <c r="AU61" s="293"/>
      <c r="AV61" s="520"/>
      <c r="AW61" s="521"/>
      <c r="AX61" s="521"/>
      <c r="AY61" s="521"/>
      <c r="AZ61" s="521"/>
      <c r="BA61" s="316"/>
    </row>
    <row r="62" spans="2:152" ht="15" customHeight="1" x14ac:dyDescent="0.25">
      <c r="B62" s="286"/>
      <c r="C62" s="284" t="s">
        <v>1053</v>
      </c>
      <c r="D62" s="250"/>
      <c r="E62" s="250"/>
      <c r="F62" s="250"/>
      <c r="G62" s="123"/>
      <c r="H62" s="522"/>
      <c r="I62" s="522"/>
      <c r="J62" s="522"/>
      <c r="K62" s="522"/>
      <c r="L62" s="522"/>
      <c r="M62" s="522"/>
      <c r="N62" s="522"/>
      <c r="O62" s="522"/>
      <c r="P62" s="522"/>
      <c r="Q62" s="522"/>
      <c r="R62" s="293"/>
      <c r="S62" s="293"/>
      <c r="T62" s="293"/>
      <c r="U62" s="293"/>
      <c r="V62" s="293"/>
      <c r="W62" s="293"/>
      <c r="X62" s="293"/>
      <c r="Y62" s="293"/>
      <c r="Z62" s="293"/>
      <c r="AA62" s="293"/>
      <c r="AB62" s="293"/>
      <c r="AC62" s="293"/>
      <c r="AD62" s="293"/>
      <c r="AE62" s="293"/>
      <c r="AF62" s="293"/>
      <c r="AG62" s="293"/>
      <c r="AH62" s="293"/>
      <c r="AI62" s="293"/>
      <c r="AJ62" s="293"/>
      <c r="AK62" s="523"/>
      <c r="AL62" s="123"/>
      <c r="AM62" s="293"/>
      <c r="AN62" s="293"/>
      <c r="AO62" s="293"/>
      <c r="AP62" s="293"/>
      <c r="AQ62" s="293"/>
      <c r="AR62" s="293"/>
      <c r="AS62" s="293"/>
      <c r="AT62" s="293"/>
      <c r="AU62" s="293"/>
      <c r="AV62" s="520"/>
      <c r="AW62" s="521"/>
      <c r="AX62" s="521"/>
      <c r="AY62" s="521"/>
      <c r="AZ62" s="521"/>
      <c r="BA62" s="316"/>
    </row>
    <row r="63" spans="2:152" ht="15" customHeight="1" x14ac:dyDescent="0.25">
      <c r="B63" s="287"/>
      <c r="C63" s="284" t="s">
        <v>1054</v>
      </c>
      <c r="D63" s="250"/>
      <c r="E63" s="250"/>
      <c r="F63" s="250"/>
      <c r="G63" s="123"/>
      <c r="H63" s="522"/>
      <c r="I63" s="522"/>
      <c r="J63" s="522"/>
      <c r="K63" s="522"/>
      <c r="L63" s="522"/>
      <c r="M63" s="522"/>
      <c r="N63" s="522"/>
      <c r="O63" s="522"/>
      <c r="P63" s="522"/>
      <c r="Q63" s="522"/>
      <c r="R63" s="293"/>
      <c r="S63" s="293"/>
      <c r="T63" s="293"/>
      <c r="U63" s="293"/>
      <c r="V63" s="293"/>
      <c r="W63" s="293"/>
      <c r="X63" s="293"/>
      <c r="Y63" s="293"/>
      <c r="Z63" s="293"/>
      <c r="AA63" s="293"/>
      <c r="AB63" s="293"/>
      <c r="AC63" s="293"/>
      <c r="AD63" s="293"/>
      <c r="AE63" s="293"/>
      <c r="AF63" s="293"/>
      <c r="AG63" s="293"/>
      <c r="AH63" s="293"/>
      <c r="AI63" s="293"/>
      <c r="AJ63" s="293"/>
      <c r="AK63" s="523"/>
      <c r="AL63" s="123"/>
      <c r="AM63" s="293"/>
      <c r="AN63" s="293"/>
      <c r="AO63" s="293"/>
      <c r="AP63" s="293"/>
      <c r="AQ63" s="293"/>
      <c r="AR63" s="293"/>
      <c r="AS63" s="293"/>
      <c r="AT63" s="293"/>
      <c r="AU63" s="293"/>
      <c r="AV63" s="520"/>
      <c r="AW63" s="521"/>
      <c r="AX63" s="521"/>
      <c r="AY63" s="521"/>
      <c r="AZ63" s="521"/>
      <c r="BA63" s="316"/>
    </row>
    <row r="64" spans="2:152" ht="15" customHeight="1" thickBot="1" x14ac:dyDescent="0.25">
      <c r="B64" s="524"/>
      <c r="C64" s="284"/>
      <c r="D64" s="250"/>
      <c r="E64" s="250"/>
      <c r="F64" s="250"/>
      <c r="G64" s="123"/>
      <c r="H64" s="522"/>
      <c r="I64" s="522"/>
      <c r="J64" s="522"/>
      <c r="K64" s="522"/>
      <c r="L64" s="522"/>
      <c r="M64" s="522"/>
      <c r="N64" s="522"/>
      <c r="O64" s="522"/>
      <c r="P64" s="522"/>
      <c r="Q64" s="522"/>
      <c r="R64" s="293"/>
      <c r="S64" s="293"/>
      <c r="T64" s="293"/>
      <c r="U64" s="293"/>
      <c r="V64" s="293"/>
      <c r="W64" s="293"/>
      <c r="X64" s="293"/>
      <c r="Y64" s="293"/>
      <c r="Z64" s="293"/>
      <c r="AA64" s="293"/>
      <c r="AB64" s="293"/>
      <c r="AC64" s="293"/>
      <c r="AD64" s="293"/>
      <c r="AE64" s="293"/>
      <c r="AF64" s="293"/>
      <c r="AG64" s="293"/>
      <c r="AH64" s="293"/>
      <c r="AI64" s="293"/>
      <c r="AJ64" s="293"/>
      <c r="AK64" s="523"/>
      <c r="AL64" s="123"/>
      <c r="AM64" s="293"/>
      <c r="AN64" s="293"/>
      <c r="AO64" s="293"/>
      <c r="AP64" s="293"/>
      <c r="AQ64" s="293"/>
      <c r="AR64" s="293"/>
      <c r="AS64" s="293"/>
      <c r="AT64" s="293"/>
      <c r="AU64" s="293"/>
      <c r="AV64" s="520"/>
      <c r="AW64" s="521"/>
      <c r="AX64" s="521"/>
      <c r="AY64" s="521"/>
      <c r="AZ64" s="521"/>
      <c r="BA64" s="316"/>
      <c r="BN64" s="204"/>
      <c r="BO64" s="204"/>
      <c r="BP64" s="204"/>
      <c r="BQ64" s="204"/>
      <c r="BR64" s="204"/>
      <c r="BS64" s="204"/>
      <c r="BT64" s="204"/>
      <c r="BU64" s="204"/>
      <c r="BV64" s="204"/>
      <c r="BW64" s="204"/>
      <c r="BX64" s="204"/>
      <c r="BY64" s="204"/>
      <c r="BZ64" s="204"/>
      <c r="CA64" s="204"/>
      <c r="CB64" s="204"/>
      <c r="CC64" s="204"/>
      <c r="CD64" s="204"/>
      <c r="CE64" s="204"/>
      <c r="CF64" s="204"/>
      <c r="CG64" s="204"/>
      <c r="CH64" s="204"/>
      <c r="CI64" s="204"/>
      <c r="CJ64" s="204"/>
      <c r="CK64" s="204"/>
      <c r="CL64" s="204"/>
      <c r="CM64" s="204"/>
      <c r="CN64" s="204"/>
      <c r="CO64" s="204"/>
      <c r="CP64" s="204"/>
      <c r="CQ64" s="204"/>
      <c r="CR64" s="204"/>
      <c r="CS64" s="204"/>
      <c r="CT64" s="204"/>
      <c r="CU64" s="204"/>
      <c r="CV64" s="204"/>
      <c r="CW64" s="204"/>
      <c r="CX64" s="204"/>
      <c r="CY64" s="204"/>
      <c r="CZ64" s="204"/>
      <c r="DA64" s="204"/>
      <c r="DB64" s="204"/>
      <c r="DG64" s="204"/>
      <c r="DH64" s="204"/>
      <c r="DI64" s="204"/>
      <c r="DJ64" s="204"/>
      <c r="DK64" s="204"/>
      <c r="DL64" s="204"/>
      <c r="DM64" s="204"/>
      <c r="DN64" s="204"/>
      <c r="DO64" s="204"/>
      <c r="DP64" s="204"/>
      <c r="DQ64" s="204"/>
      <c r="DR64" s="204"/>
      <c r="DS64" s="204"/>
      <c r="DT64" s="204"/>
      <c r="DU64" s="204"/>
      <c r="DV64" s="204"/>
      <c r="DW64" s="204"/>
      <c r="DX64" s="204"/>
      <c r="DY64" s="204"/>
      <c r="DZ64" s="204"/>
      <c r="EA64" s="204"/>
      <c r="EB64" s="204"/>
      <c r="EC64" s="204"/>
      <c r="ED64" s="204"/>
      <c r="EE64" s="204"/>
      <c r="EF64" s="204"/>
      <c r="EG64" s="204"/>
      <c r="EH64" s="204"/>
      <c r="EI64" s="204"/>
      <c r="EJ64" s="204"/>
      <c r="EK64" s="204"/>
      <c r="EL64" s="204"/>
      <c r="EM64" s="204"/>
      <c r="EN64" s="204"/>
      <c r="EO64" s="204"/>
      <c r="EP64" s="204"/>
      <c r="EQ64" s="204"/>
      <c r="ER64" s="204"/>
      <c r="ES64" s="204"/>
      <c r="ET64" s="204"/>
      <c r="EU64" s="204"/>
    </row>
    <row r="65" spans="2:151" ht="15" customHeight="1" thickBot="1" x14ac:dyDescent="0.25">
      <c r="B65" s="1077" t="s">
        <v>2095</v>
      </c>
      <c r="C65" s="1094"/>
      <c r="D65" s="1094"/>
      <c r="E65" s="1094"/>
      <c r="F65" s="1094"/>
      <c r="G65" s="1094"/>
      <c r="H65" s="1094"/>
      <c r="I65" s="1094"/>
      <c r="J65" s="1094"/>
      <c r="K65" s="1094"/>
      <c r="L65" s="1094"/>
      <c r="M65" s="1094"/>
      <c r="N65" s="1094"/>
      <c r="O65" s="1094"/>
      <c r="P65" s="1094"/>
      <c r="Q65" s="1094"/>
      <c r="R65" s="1094"/>
      <c r="S65" s="1094"/>
      <c r="T65" s="1094"/>
      <c r="U65" s="1095"/>
      <c r="V65" s="293"/>
      <c r="W65" s="293"/>
      <c r="X65" s="293"/>
      <c r="Y65" s="293"/>
      <c r="Z65" s="293"/>
      <c r="AA65" s="293"/>
      <c r="AB65" s="293"/>
      <c r="AC65" s="293"/>
      <c r="AD65" s="293"/>
      <c r="AE65" s="293"/>
      <c r="AF65" s="293"/>
      <c r="AG65" s="293"/>
      <c r="AH65" s="293"/>
      <c r="AI65" s="293"/>
      <c r="AJ65" s="293"/>
      <c r="AK65" s="523"/>
      <c r="AL65" s="123"/>
      <c r="AM65" s="293"/>
      <c r="AN65" s="293"/>
      <c r="AO65" s="293"/>
      <c r="AP65" s="293"/>
      <c r="AQ65" s="293"/>
      <c r="AR65" s="293"/>
      <c r="AS65" s="293"/>
      <c r="AT65" s="293"/>
      <c r="AU65" s="293"/>
      <c r="AV65" s="520"/>
      <c r="AW65" s="521"/>
      <c r="AX65" s="521"/>
      <c r="AY65" s="521"/>
      <c r="AZ65" s="521"/>
      <c r="BA65" s="316"/>
      <c r="BN65" s="204"/>
      <c r="BO65" s="204"/>
      <c r="BP65" s="204"/>
      <c r="BQ65" s="204"/>
      <c r="BR65" s="204"/>
      <c r="BS65" s="204"/>
      <c r="BT65" s="204"/>
      <c r="BU65" s="204"/>
      <c r="BV65" s="204"/>
      <c r="BW65" s="204"/>
      <c r="BX65" s="204"/>
      <c r="BY65" s="204"/>
      <c r="BZ65" s="204"/>
      <c r="CA65" s="204"/>
      <c r="CB65" s="204"/>
      <c r="CC65" s="204"/>
      <c r="CD65" s="204"/>
      <c r="CE65" s="204"/>
      <c r="CF65" s="204"/>
      <c r="CG65" s="204"/>
      <c r="CH65" s="204"/>
      <c r="CI65" s="204"/>
      <c r="CJ65" s="204"/>
      <c r="CK65" s="204"/>
      <c r="CL65" s="204"/>
      <c r="CM65" s="204"/>
      <c r="CN65" s="204"/>
      <c r="CO65" s="204"/>
      <c r="CP65" s="204"/>
      <c r="CQ65" s="204"/>
      <c r="CR65" s="204"/>
      <c r="CS65" s="204"/>
      <c r="CT65" s="204"/>
      <c r="CU65" s="204"/>
      <c r="CV65" s="204"/>
      <c r="CW65" s="204"/>
      <c r="CX65" s="204"/>
      <c r="CY65" s="204"/>
      <c r="CZ65" s="204"/>
      <c r="DA65" s="204"/>
      <c r="DB65" s="204"/>
      <c r="DG65" s="204"/>
      <c r="DH65" s="204"/>
      <c r="DI65" s="204"/>
      <c r="DJ65" s="204"/>
      <c r="DK65" s="204"/>
      <c r="DL65" s="204"/>
      <c r="DM65" s="204"/>
      <c r="DN65" s="204"/>
      <c r="DO65" s="204"/>
      <c r="DP65" s="204"/>
      <c r="DQ65" s="204"/>
      <c r="DR65" s="204"/>
      <c r="DS65" s="204"/>
      <c r="DT65" s="204"/>
      <c r="DU65" s="204"/>
      <c r="DV65" s="204"/>
      <c r="DW65" s="204"/>
      <c r="DX65" s="204"/>
      <c r="DY65" s="204"/>
      <c r="DZ65" s="204"/>
      <c r="EA65" s="204"/>
      <c r="EB65" s="204"/>
      <c r="EC65" s="204"/>
      <c r="ED65" s="204"/>
      <c r="EE65" s="204"/>
      <c r="EF65" s="204"/>
      <c r="EG65" s="204"/>
      <c r="EH65" s="204"/>
      <c r="EI65" s="204"/>
      <c r="EJ65" s="204"/>
      <c r="EK65" s="204"/>
      <c r="EL65" s="204"/>
      <c r="EM65" s="204"/>
      <c r="EN65" s="204"/>
      <c r="EO65" s="204"/>
      <c r="EP65" s="204"/>
      <c r="EQ65" s="204"/>
      <c r="ER65" s="204"/>
      <c r="ES65" s="204"/>
      <c r="ET65" s="204"/>
      <c r="EU65" s="204"/>
    </row>
    <row r="66" spans="2:151" ht="15" customHeight="1" thickBot="1" x14ac:dyDescent="0.3">
      <c r="B66" s="289"/>
      <c r="C66" s="290"/>
      <c r="D66" s="525"/>
      <c r="E66" s="291"/>
      <c r="F66" s="291"/>
      <c r="G66" s="291"/>
      <c r="H66" s="291"/>
      <c r="I66" s="291"/>
      <c r="J66" s="291"/>
      <c r="K66" s="291"/>
      <c r="L66" s="291"/>
      <c r="M66" s="291"/>
      <c r="N66" s="291"/>
      <c r="O66" s="291"/>
      <c r="P66" s="291"/>
      <c r="Q66" s="291"/>
      <c r="R66" s="291"/>
      <c r="S66" s="291"/>
      <c r="T66" s="291"/>
      <c r="U66" s="291"/>
      <c r="V66" s="291"/>
      <c r="W66" s="291"/>
      <c r="X66" s="291"/>
      <c r="Y66" s="291"/>
      <c r="Z66" s="291"/>
      <c r="AA66" s="291"/>
      <c r="AB66" s="291"/>
      <c r="AC66" s="291"/>
      <c r="AD66" s="291"/>
      <c r="AE66" s="291"/>
      <c r="AF66" s="291"/>
      <c r="AG66" s="291"/>
      <c r="AH66" s="291"/>
      <c r="AI66" s="291"/>
      <c r="AJ66" s="291"/>
      <c r="AK66" s="523"/>
      <c r="AL66" s="123"/>
      <c r="AM66" s="123"/>
      <c r="AN66" s="123"/>
      <c r="AO66" s="123"/>
      <c r="AP66" s="123"/>
      <c r="AQ66" s="123"/>
      <c r="AR66" s="123"/>
      <c r="AS66" s="123"/>
      <c r="AT66" s="123"/>
      <c r="AU66" s="123"/>
      <c r="AV66" s="184"/>
      <c r="AW66" s="521"/>
      <c r="AX66" s="521"/>
      <c r="AY66" s="521"/>
      <c r="AZ66" s="521"/>
      <c r="BA66" s="316"/>
      <c r="BN66" s="204"/>
      <c r="BO66" s="204"/>
      <c r="BP66" s="204"/>
      <c r="BQ66" s="204"/>
      <c r="BR66" s="204"/>
      <c r="BS66" s="204"/>
      <c r="BT66" s="204"/>
      <c r="BU66" s="204"/>
      <c r="BV66" s="204"/>
      <c r="BW66" s="204"/>
      <c r="BX66" s="204"/>
      <c r="BY66" s="204"/>
      <c r="BZ66" s="204"/>
      <c r="CA66" s="204"/>
      <c r="CB66" s="204"/>
      <c r="CC66" s="204"/>
      <c r="CD66" s="204"/>
      <c r="CE66" s="204"/>
      <c r="CF66" s="204"/>
      <c r="CG66" s="204"/>
      <c r="CH66" s="204"/>
      <c r="CI66" s="204"/>
      <c r="CJ66" s="204"/>
      <c r="CK66" s="204"/>
      <c r="CL66" s="204"/>
      <c r="CM66" s="204"/>
      <c r="CN66" s="204"/>
      <c r="CO66" s="204"/>
      <c r="CP66" s="204"/>
      <c r="CQ66" s="204"/>
      <c r="CR66" s="204"/>
      <c r="CS66" s="204"/>
      <c r="CT66" s="204"/>
      <c r="CU66" s="204"/>
      <c r="CV66" s="204"/>
      <c r="CW66" s="204"/>
      <c r="CX66" s="204"/>
      <c r="CY66" s="204"/>
      <c r="CZ66" s="204"/>
      <c r="DA66" s="204"/>
      <c r="DB66" s="204"/>
      <c r="DG66" s="204"/>
      <c r="DH66" s="204"/>
      <c r="DI66" s="204"/>
      <c r="DJ66" s="204"/>
      <c r="DK66" s="204"/>
      <c r="DL66" s="204"/>
      <c r="DM66" s="204"/>
      <c r="DN66" s="204"/>
      <c r="DO66" s="204"/>
      <c r="DP66" s="204"/>
      <c r="DQ66" s="204"/>
      <c r="DR66" s="204"/>
      <c r="DS66" s="204"/>
      <c r="DT66" s="204"/>
      <c r="DU66" s="204"/>
      <c r="DV66" s="204"/>
      <c r="DW66" s="204"/>
      <c r="DX66" s="204"/>
      <c r="DY66" s="204"/>
      <c r="DZ66" s="204"/>
      <c r="EA66" s="204"/>
      <c r="EB66" s="204"/>
      <c r="EC66" s="204"/>
      <c r="ED66" s="204"/>
      <c r="EE66" s="204"/>
      <c r="EF66" s="204"/>
      <c r="EG66" s="204"/>
      <c r="EH66" s="204"/>
      <c r="EI66" s="204"/>
      <c r="EJ66" s="204"/>
      <c r="EK66" s="204"/>
      <c r="EL66" s="204"/>
      <c r="EM66" s="204"/>
      <c r="EN66" s="204"/>
      <c r="EO66" s="204"/>
      <c r="EP66" s="204"/>
      <c r="EQ66" s="204"/>
      <c r="ER66" s="204"/>
      <c r="ES66" s="204"/>
      <c r="ET66" s="204"/>
      <c r="EU66" s="204"/>
    </row>
    <row r="67" spans="2:151" ht="60" customHeight="1" thickBot="1" x14ac:dyDescent="0.3">
      <c r="B67" s="1124" t="s">
        <v>2096</v>
      </c>
      <c r="C67" s="1125"/>
      <c r="D67" s="1125"/>
      <c r="E67" s="1125"/>
      <c r="F67" s="1125"/>
      <c r="G67" s="1125"/>
      <c r="H67" s="1125"/>
      <c r="I67" s="1125"/>
      <c r="J67" s="1125"/>
      <c r="K67" s="1125"/>
      <c r="L67" s="1125"/>
      <c r="M67" s="1125"/>
      <c r="N67" s="1125"/>
      <c r="O67" s="1125"/>
      <c r="P67" s="1125"/>
      <c r="Q67" s="1125"/>
      <c r="R67" s="1125"/>
      <c r="S67" s="1125"/>
      <c r="T67" s="1125"/>
      <c r="U67" s="1126"/>
      <c r="V67" s="291"/>
      <c r="W67" s="291"/>
      <c r="X67" s="291"/>
      <c r="Y67" s="291"/>
      <c r="Z67" s="291"/>
      <c r="AA67" s="291"/>
      <c r="AB67" s="291"/>
      <c r="AC67" s="291"/>
      <c r="AD67" s="291"/>
      <c r="AE67" s="291"/>
      <c r="AF67" s="291"/>
      <c r="AG67" s="291"/>
      <c r="AH67" s="291"/>
      <c r="AI67" s="291"/>
      <c r="AJ67" s="291"/>
      <c r="AK67" s="523"/>
      <c r="AL67" s="123"/>
      <c r="AM67" s="123"/>
      <c r="AN67" s="123"/>
      <c r="AO67" s="123"/>
      <c r="AP67" s="123"/>
      <c r="AQ67" s="123"/>
      <c r="AR67" s="123"/>
      <c r="AS67" s="123"/>
      <c r="AT67" s="123"/>
      <c r="AU67" s="123"/>
      <c r="AV67" s="184"/>
      <c r="AW67" s="521"/>
      <c r="AX67" s="521"/>
      <c r="AY67" s="521"/>
      <c r="AZ67" s="521"/>
      <c r="BA67" s="316"/>
      <c r="BN67" s="204"/>
      <c r="BO67" s="204"/>
      <c r="BP67" s="204"/>
      <c r="BQ67" s="204"/>
      <c r="BR67" s="204"/>
      <c r="BS67" s="204"/>
      <c r="BT67" s="204"/>
      <c r="BU67" s="204"/>
      <c r="BV67" s="204"/>
      <c r="BW67" s="204"/>
      <c r="BX67" s="204"/>
      <c r="BY67" s="204"/>
      <c r="BZ67" s="204"/>
      <c r="CA67" s="204"/>
      <c r="CB67" s="204"/>
      <c r="CC67" s="204"/>
      <c r="CD67" s="204"/>
      <c r="CE67" s="204"/>
      <c r="CF67" s="204"/>
      <c r="CG67" s="204"/>
      <c r="CH67" s="204"/>
      <c r="CI67" s="204"/>
      <c r="CJ67" s="204"/>
      <c r="CK67" s="204"/>
      <c r="CL67" s="204"/>
      <c r="CM67" s="204"/>
      <c r="CN67" s="204"/>
      <c r="CO67" s="204"/>
      <c r="CP67" s="204"/>
      <c r="CQ67" s="204"/>
      <c r="CR67" s="204"/>
      <c r="CS67" s="204"/>
      <c r="CT67" s="204"/>
      <c r="CU67" s="204"/>
      <c r="CV67" s="204"/>
      <c r="CW67" s="204"/>
      <c r="CX67" s="204"/>
      <c r="CY67" s="204"/>
      <c r="CZ67" s="204"/>
      <c r="DA67" s="204"/>
      <c r="DB67" s="204"/>
      <c r="DG67" s="204"/>
      <c r="DH67" s="204"/>
      <c r="DI67" s="204"/>
      <c r="DJ67" s="204"/>
      <c r="DK67" s="204"/>
      <c r="DL67" s="204"/>
      <c r="DM67" s="204"/>
      <c r="DN67" s="204"/>
      <c r="DO67" s="204"/>
      <c r="DP67" s="204"/>
      <c r="DQ67" s="204"/>
      <c r="DR67" s="204"/>
      <c r="DS67" s="204"/>
      <c r="DT67" s="204"/>
      <c r="DU67" s="204"/>
      <c r="DV67" s="204"/>
      <c r="DW67" s="204"/>
      <c r="DX67" s="204"/>
      <c r="DY67" s="204"/>
      <c r="DZ67" s="204"/>
      <c r="EA67" s="204"/>
      <c r="EB67" s="204"/>
      <c r="EC67" s="204"/>
      <c r="ED67" s="204"/>
      <c r="EE67" s="204"/>
      <c r="EF67" s="204"/>
      <c r="EG67" s="204"/>
      <c r="EH67" s="204"/>
      <c r="EI67" s="204"/>
      <c r="EJ67" s="204"/>
      <c r="EK67" s="204"/>
      <c r="EL67" s="204"/>
      <c r="EM67" s="204"/>
      <c r="EN67" s="204"/>
      <c r="EO67" s="204"/>
      <c r="EP67" s="204"/>
      <c r="EQ67" s="204"/>
      <c r="ER67" s="204"/>
      <c r="ES67" s="204"/>
      <c r="ET67" s="204"/>
      <c r="EU67" s="204"/>
    </row>
    <row r="68" spans="2:151" ht="15" customHeight="1" thickBot="1" x14ac:dyDescent="0.3">
      <c r="B68" s="289"/>
      <c r="C68" s="290"/>
      <c r="D68" s="525"/>
      <c r="E68" s="291"/>
      <c r="F68" s="291"/>
      <c r="G68" s="291"/>
      <c r="H68" s="291"/>
      <c r="I68" s="291"/>
      <c r="J68" s="291"/>
      <c r="K68" s="291"/>
      <c r="L68" s="291"/>
      <c r="M68" s="291"/>
      <c r="N68" s="291"/>
      <c r="O68" s="291"/>
      <c r="P68" s="291"/>
      <c r="Q68" s="291"/>
      <c r="R68" s="291"/>
      <c r="S68" s="291"/>
      <c r="T68" s="291"/>
      <c r="U68" s="291"/>
      <c r="V68" s="291"/>
      <c r="W68" s="291"/>
      <c r="X68" s="291"/>
      <c r="Y68" s="291"/>
      <c r="Z68" s="291"/>
      <c r="AA68" s="291"/>
      <c r="AB68" s="291"/>
      <c r="AC68" s="291"/>
      <c r="AD68" s="291"/>
      <c r="AE68" s="291"/>
      <c r="AF68" s="291"/>
      <c r="AG68" s="291"/>
      <c r="AH68" s="291"/>
      <c r="AI68" s="291"/>
      <c r="AJ68" s="291"/>
      <c r="AK68" s="523"/>
      <c r="AL68" s="123"/>
      <c r="AM68" s="123"/>
      <c r="AN68" s="123"/>
      <c r="AO68" s="123"/>
      <c r="AP68" s="123"/>
      <c r="AQ68" s="123"/>
      <c r="AR68" s="123"/>
      <c r="AS68" s="123"/>
      <c r="AT68" s="123"/>
      <c r="AU68" s="123"/>
      <c r="AV68" s="184"/>
      <c r="AW68" s="521"/>
      <c r="AX68" s="521"/>
      <c r="AY68" s="521"/>
      <c r="AZ68" s="521"/>
      <c r="BA68" s="316"/>
      <c r="BN68" s="204"/>
      <c r="BO68" s="204"/>
      <c r="BP68" s="204"/>
      <c r="BQ68" s="204"/>
      <c r="BR68" s="204"/>
      <c r="BS68" s="204"/>
      <c r="BT68" s="204"/>
      <c r="BU68" s="204"/>
      <c r="BV68" s="204"/>
      <c r="BW68" s="204"/>
      <c r="BX68" s="204"/>
      <c r="BY68" s="204"/>
      <c r="BZ68" s="204"/>
      <c r="CA68" s="204"/>
      <c r="CB68" s="204"/>
      <c r="CC68" s="204"/>
      <c r="CD68" s="204"/>
      <c r="CE68" s="204"/>
      <c r="CF68" s="204"/>
      <c r="CG68" s="204"/>
      <c r="CH68" s="204"/>
      <c r="CI68" s="204"/>
      <c r="CJ68" s="204"/>
      <c r="CK68" s="204"/>
      <c r="CL68" s="204"/>
      <c r="CM68" s="204"/>
      <c r="CN68" s="204"/>
      <c r="CO68" s="204"/>
      <c r="CP68" s="204"/>
      <c r="CQ68" s="204"/>
      <c r="CR68" s="204"/>
      <c r="CS68" s="204"/>
      <c r="CT68" s="204"/>
      <c r="CU68" s="204"/>
      <c r="CV68" s="204"/>
      <c r="CW68" s="204"/>
      <c r="CX68" s="204"/>
      <c r="CY68" s="204"/>
      <c r="CZ68" s="204"/>
      <c r="DA68" s="204"/>
      <c r="DB68" s="204"/>
      <c r="DG68" s="204"/>
      <c r="DH68" s="204"/>
      <c r="DI68" s="204"/>
      <c r="DJ68" s="204"/>
      <c r="DK68" s="204"/>
      <c r="DL68" s="204"/>
      <c r="DM68" s="204"/>
      <c r="DN68" s="204"/>
      <c r="DO68" s="204"/>
      <c r="DP68" s="204"/>
      <c r="DQ68" s="204"/>
      <c r="DR68" s="204"/>
      <c r="DS68" s="204"/>
      <c r="DT68" s="204"/>
      <c r="DU68" s="204"/>
      <c r="DV68" s="204"/>
      <c r="DW68" s="204"/>
      <c r="DX68" s="204"/>
      <c r="DY68" s="204"/>
      <c r="DZ68" s="204"/>
      <c r="EA68" s="204"/>
      <c r="EB68" s="204"/>
      <c r="EC68" s="204"/>
      <c r="ED68" s="204"/>
      <c r="EE68" s="204"/>
      <c r="EF68" s="204"/>
      <c r="EG68" s="204"/>
      <c r="EH68" s="204"/>
      <c r="EI68" s="204"/>
      <c r="EJ68" s="204"/>
      <c r="EK68" s="204"/>
      <c r="EL68" s="204"/>
      <c r="EM68" s="204"/>
      <c r="EN68" s="204"/>
      <c r="EO68" s="204"/>
      <c r="EP68" s="204"/>
      <c r="EQ68" s="204"/>
      <c r="ER68" s="204"/>
      <c r="ES68" s="204"/>
      <c r="ET68" s="204"/>
      <c r="EU68" s="204"/>
    </row>
    <row r="69" spans="2:151" ht="15" customHeight="1" x14ac:dyDescent="0.25">
      <c r="B69" s="115" t="s">
        <v>1576</v>
      </c>
      <c r="C69" s="1119" t="s">
        <v>1064</v>
      </c>
      <c r="D69" s="1119"/>
      <c r="E69" s="1119"/>
      <c r="F69" s="1119"/>
      <c r="G69" s="1119"/>
      <c r="H69" s="1119"/>
      <c r="I69" s="1119"/>
      <c r="J69" s="1119"/>
      <c r="K69" s="1119"/>
      <c r="L69" s="1119"/>
      <c r="M69" s="1119"/>
      <c r="N69" s="1119"/>
      <c r="O69" s="1119"/>
      <c r="P69" s="1119"/>
      <c r="Q69" s="1119"/>
      <c r="R69" s="1119"/>
      <c r="S69" s="1119"/>
      <c r="T69" s="1119"/>
      <c r="U69" s="1120"/>
      <c r="V69" s="526"/>
      <c r="W69" s="526"/>
      <c r="X69" s="526"/>
      <c r="Y69" s="526"/>
      <c r="Z69" s="526"/>
      <c r="AA69" s="526"/>
      <c r="AB69" s="526"/>
      <c r="AC69" s="526"/>
      <c r="AD69" s="526"/>
      <c r="AE69" s="526"/>
      <c r="AF69" s="526"/>
      <c r="AG69" s="526"/>
      <c r="AH69" s="526"/>
      <c r="AI69" s="526"/>
      <c r="AJ69" s="526"/>
      <c r="AK69" s="523"/>
      <c r="AL69" s="123"/>
      <c r="AM69" s="123"/>
      <c r="AN69" s="123"/>
      <c r="AO69" s="123"/>
      <c r="AP69" s="123"/>
      <c r="AQ69" s="123"/>
      <c r="AR69" s="123"/>
      <c r="AS69" s="123"/>
      <c r="AT69" s="123"/>
      <c r="AU69" s="123"/>
      <c r="AV69" s="184"/>
      <c r="AW69" s="521"/>
      <c r="AX69" s="521"/>
      <c r="AY69" s="521"/>
      <c r="AZ69" s="521"/>
      <c r="BA69" s="316"/>
      <c r="BN69" s="204"/>
      <c r="BO69" s="204"/>
      <c r="BP69" s="204"/>
      <c r="BQ69" s="204"/>
      <c r="BR69" s="204"/>
      <c r="BS69" s="204"/>
      <c r="BT69" s="204"/>
      <c r="BU69" s="204"/>
      <c r="BV69" s="204"/>
      <c r="BW69" s="204"/>
      <c r="BX69" s="204"/>
      <c r="BY69" s="204"/>
      <c r="BZ69" s="204"/>
      <c r="CA69" s="204"/>
      <c r="CB69" s="204"/>
      <c r="CC69" s="204"/>
      <c r="CD69" s="204"/>
      <c r="CE69" s="204"/>
      <c r="CF69" s="204"/>
      <c r="CG69" s="204"/>
      <c r="CH69" s="204"/>
      <c r="CI69" s="204"/>
      <c r="CJ69" s="204"/>
      <c r="CK69" s="204"/>
      <c r="CL69" s="204"/>
      <c r="CM69" s="204"/>
      <c r="CN69" s="204"/>
      <c r="CO69" s="204"/>
      <c r="CP69" s="204"/>
      <c r="CQ69" s="204"/>
      <c r="CR69" s="204"/>
      <c r="CS69" s="204"/>
      <c r="CT69" s="204"/>
      <c r="CU69" s="204"/>
      <c r="CV69" s="204"/>
      <c r="CW69" s="204"/>
      <c r="CX69" s="204"/>
      <c r="CY69" s="204"/>
      <c r="CZ69" s="204"/>
      <c r="DA69" s="204"/>
      <c r="DB69" s="204"/>
      <c r="DG69" s="204"/>
      <c r="DH69" s="204"/>
      <c r="DI69" s="204"/>
      <c r="DJ69" s="204"/>
      <c r="DK69" s="204"/>
      <c r="DL69" s="204"/>
      <c r="DM69" s="204"/>
      <c r="DN69" s="204"/>
      <c r="DO69" s="204"/>
      <c r="DP69" s="204"/>
      <c r="DQ69" s="204"/>
      <c r="DR69" s="204"/>
      <c r="DS69" s="204"/>
      <c r="DT69" s="204"/>
      <c r="DU69" s="204"/>
      <c r="DV69" s="204"/>
      <c r="DW69" s="204"/>
      <c r="DX69" s="204"/>
      <c r="DY69" s="204"/>
      <c r="DZ69" s="204"/>
      <c r="EA69" s="204"/>
      <c r="EB69" s="204"/>
      <c r="EC69" s="204"/>
      <c r="ED69" s="204"/>
      <c r="EE69" s="204"/>
      <c r="EF69" s="204"/>
      <c r="EG69" s="204"/>
      <c r="EH69" s="204"/>
      <c r="EI69" s="204"/>
      <c r="EJ69" s="204"/>
      <c r="EK69" s="204"/>
      <c r="EL69" s="204"/>
      <c r="EM69" s="204"/>
      <c r="EN69" s="204"/>
      <c r="EO69" s="204"/>
      <c r="EP69" s="204"/>
      <c r="EQ69" s="204"/>
      <c r="ER69" s="204"/>
      <c r="ES69" s="204"/>
      <c r="ET69" s="204"/>
      <c r="EU69" s="204"/>
    </row>
    <row r="70" spans="2:151" ht="15" customHeight="1" x14ac:dyDescent="0.25">
      <c r="B70" s="527" t="s">
        <v>2097</v>
      </c>
      <c r="C70" s="528" t="str">
        <f>$C$8</f>
        <v>Operating expenditure (excluding Atypical expenditure)</v>
      </c>
      <c r="D70" s="528"/>
      <c r="E70" s="528"/>
      <c r="F70" s="528"/>
      <c r="G70" s="528"/>
      <c r="H70" s="528"/>
      <c r="I70" s="528"/>
      <c r="J70" s="528"/>
      <c r="K70" s="528"/>
      <c r="L70" s="528"/>
      <c r="M70" s="528"/>
      <c r="N70" s="528"/>
      <c r="O70" s="528"/>
      <c r="P70" s="528"/>
      <c r="Q70" s="528"/>
      <c r="R70" s="528"/>
      <c r="S70" s="528"/>
      <c r="T70" s="528"/>
      <c r="U70" s="529"/>
      <c r="V70" s="526"/>
      <c r="W70" s="526"/>
      <c r="X70" s="526"/>
      <c r="Y70" s="526"/>
      <c r="Z70" s="526"/>
      <c r="AA70" s="526"/>
      <c r="AB70" s="526"/>
      <c r="AC70" s="526"/>
      <c r="AD70" s="526"/>
      <c r="AE70" s="526"/>
      <c r="AF70" s="526"/>
      <c r="AG70" s="526"/>
      <c r="AH70" s="526"/>
      <c r="AI70" s="526"/>
      <c r="AJ70" s="526"/>
      <c r="AK70" s="523"/>
      <c r="AL70" s="123"/>
      <c r="AM70" s="123"/>
      <c r="AN70" s="123"/>
      <c r="AO70" s="123"/>
      <c r="AP70" s="123"/>
      <c r="AQ70" s="123"/>
      <c r="AR70" s="123"/>
      <c r="AS70" s="123"/>
      <c r="AT70" s="123"/>
      <c r="AU70" s="123"/>
      <c r="AV70" s="184"/>
      <c r="AW70" s="521"/>
      <c r="AX70" s="521"/>
      <c r="AY70" s="521"/>
      <c r="AZ70" s="521"/>
      <c r="BA70" s="316"/>
      <c r="BN70" s="204"/>
      <c r="BO70" s="204"/>
      <c r="BP70" s="204"/>
      <c r="BQ70" s="204"/>
      <c r="BR70" s="204"/>
      <c r="BS70" s="204"/>
      <c r="BT70" s="204"/>
      <c r="BU70" s="204"/>
      <c r="BV70" s="204"/>
      <c r="BW70" s="204"/>
      <c r="BX70" s="204"/>
      <c r="BY70" s="204"/>
      <c r="BZ70" s="204"/>
      <c r="CA70" s="204"/>
      <c r="CB70" s="204"/>
      <c r="CC70" s="204"/>
      <c r="CD70" s="204"/>
      <c r="CE70" s="204"/>
      <c r="CF70" s="204"/>
      <c r="CG70" s="204"/>
      <c r="CH70" s="204"/>
      <c r="CI70" s="204"/>
      <c r="CJ70" s="204"/>
      <c r="CK70" s="204"/>
      <c r="CL70" s="204"/>
      <c r="CM70" s="204"/>
      <c r="CN70" s="204"/>
      <c r="CO70" s="204"/>
      <c r="CP70" s="204"/>
      <c r="CQ70" s="204"/>
      <c r="CR70" s="204"/>
      <c r="CS70" s="204"/>
      <c r="CT70" s="204"/>
      <c r="CU70" s="204"/>
      <c r="CV70" s="204"/>
      <c r="CW70" s="204"/>
      <c r="CX70" s="204"/>
      <c r="CY70" s="204"/>
      <c r="CZ70" s="204"/>
      <c r="DA70" s="204"/>
      <c r="DB70" s="204"/>
      <c r="DG70" s="204"/>
      <c r="DH70" s="204"/>
      <c r="DI70" s="204"/>
      <c r="DJ70" s="204"/>
      <c r="DK70" s="204"/>
      <c r="DL70" s="204"/>
      <c r="DM70" s="204"/>
      <c r="DN70" s="204"/>
      <c r="DO70" s="204"/>
      <c r="DP70" s="204"/>
      <c r="DQ70" s="204"/>
      <c r="DR70" s="204"/>
      <c r="DS70" s="204"/>
      <c r="DT70" s="204"/>
      <c r="DU70" s="204"/>
      <c r="DV70" s="204"/>
      <c r="DW70" s="204"/>
      <c r="DX70" s="204"/>
      <c r="DY70" s="204"/>
      <c r="DZ70" s="204"/>
      <c r="EA70" s="204"/>
      <c r="EB70" s="204"/>
      <c r="EC70" s="204"/>
      <c r="ED70" s="204"/>
      <c r="EE70" s="204"/>
      <c r="EF70" s="204"/>
      <c r="EG70" s="204"/>
      <c r="EH70" s="204"/>
      <c r="EI70" s="204"/>
      <c r="EJ70" s="204"/>
      <c r="EK70" s="204"/>
      <c r="EL70" s="204"/>
      <c r="EM70" s="204"/>
      <c r="EN70" s="204"/>
      <c r="EO70" s="204"/>
      <c r="EP70" s="204"/>
      <c r="EQ70" s="204"/>
      <c r="ER70" s="204"/>
      <c r="ES70" s="204"/>
      <c r="ET70" s="204"/>
      <c r="EU70" s="204"/>
    </row>
    <row r="71" spans="2:151" ht="15" customHeight="1" x14ac:dyDescent="0.25">
      <c r="B71" s="530">
        <v>1</v>
      </c>
      <c r="C71" s="1113" t="s">
        <v>2098</v>
      </c>
      <c r="D71" s="1113"/>
      <c r="E71" s="1113"/>
      <c r="F71" s="1113"/>
      <c r="G71" s="1113"/>
      <c r="H71" s="1113"/>
      <c r="I71" s="1113"/>
      <c r="J71" s="1113"/>
      <c r="K71" s="1113"/>
      <c r="L71" s="1113"/>
      <c r="M71" s="1113"/>
      <c r="N71" s="1113"/>
      <c r="O71" s="1113"/>
      <c r="P71" s="1113"/>
      <c r="Q71" s="1113"/>
      <c r="R71" s="1113"/>
      <c r="S71" s="1113"/>
      <c r="T71" s="1113"/>
      <c r="U71" s="1114"/>
      <c r="V71" s="531"/>
      <c r="W71" s="531"/>
      <c r="X71" s="531"/>
      <c r="Y71" s="531"/>
      <c r="Z71" s="531"/>
      <c r="AA71" s="531"/>
      <c r="AB71" s="531"/>
      <c r="AC71" s="531"/>
      <c r="AD71" s="531"/>
      <c r="AE71" s="531"/>
      <c r="AF71" s="531"/>
      <c r="AG71" s="531"/>
      <c r="AH71" s="531"/>
      <c r="AI71" s="531"/>
      <c r="AJ71" s="531"/>
      <c r="AK71" s="532"/>
      <c r="AL71" s="533"/>
      <c r="AM71" s="123"/>
      <c r="AN71" s="123"/>
      <c r="AO71" s="123"/>
      <c r="AP71" s="123"/>
      <c r="AQ71" s="123"/>
      <c r="AR71" s="123"/>
      <c r="AS71" s="123"/>
      <c r="AT71" s="123"/>
      <c r="AU71" s="123"/>
      <c r="AV71" s="184"/>
      <c r="AW71" s="521"/>
      <c r="AX71" s="521"/>
      <c r="AY71" s="521"/>
      <c r="AZ71" s="521"/>
      <c r="BA71" s="316"/>
      <c r="BN71" s="204"/>
      <c r="BO71" s="204"/>
      <c r="BP71" s="204"/>
      <c r="BQ71" s="204"/>
      <c r="BR71" s="204"/>
      <c r="BS71" s="204"/>
      <c r="BT71" s="204"/>
      <c r="BU71" s="204"/>
      <c r="BV71" s="204"/>
      <c r="BW71" s="204"/>
      <c r="BX71" s="204"/>
      <c r="BY71" s="204"/>
      <c r="BZ71" s="204"/>
      <c r="CA71" s="204"/>
      <c r="CB71" s="204"/>
      <c r="CC71" s="204"/>
      <c r="CD71" s="204"/>
      <c r="CE71" s="204"/>
      <c r="CF71" s="204"/>
      <c r="CG71" s="204"/>
      <c r="CH71" s="204"/>
      <c r="CI71" s="204"/>
      <c r="CJ71" s="204"/>
      <c r="CK71" s="204"/>
      <c r="CL71" s="204"/>
      <c r="CM71" s="204"/>
      <c r="CN71" s="204"/>
      <c r="CO71" s="204"/>
      <c r="CP71" s="204"/>
      <c r="CQ71" s="204"/>
      <c r="CR71" s="204"/>
      <c r="CS71" s="204"/>
      <c r="CT71" s="204"/>
      <c r="CU71" s="204"/>
      <c r="CV71" s="204"/>
      <c r="CW71" s="204"/>
      <c r="CX71" s="204"/>
      <c r="CY71" s="204"/>
      <c r="CZ71" s="204"/>
      <c r="DA71" s="204"/>
      <c r="DB71" s="204"/>
      <c r="DG71" s="204"/>
      <c r="DH71" s="204"/>
      <c r="DI71" s="204"/>
      <c r="DJ71" s="204"/>
      <c r="DK71" s="204"/>
      <c r="DL71" s="204"/>
      <c r="DM71" s="204"/>
      <c r="DN71" s="204"/>
      <c r="DO71" s="204"/>
      <c r="DP71" s="204"/>
      <c r="DQ71" s="204"/>
      <c r="DR71" s="204"/>
      <c r="DS71" s="204"/>
      <c r="DT71" s="204"/>
      <c r="DU71" s="204"/>
      <c r="DV71" s="204"/>
      <c r="DW71" s="204"/>
      <c r="DX71" s="204"/>
      <c r="DY71" s="204"/>
      <c r="DZ71" s="204"/>
      <c r="EA71" s="204"/>
      <c r="EB71" s="204"/>
      <c r="EC71" s="204"/>
      <c r="ED71" s="204"/>
      <c r="EE71" s="204"/>
      <c r="EF71" s="204"/>
      <c r="EG71" s="204"/>
      <c r="EH71" s="204"/>
      <c r="EI71" s="204"/>
      <c r="EJ71" s="204"/>
      <c r="EK71" s="204"/>
      <c r="EL71" s="204"/>
      <c r="EM71" s="204"/>
      <c r="EN71" s="204"/>
      <c r="EO71" s="204"/>
      <c r="EP71" s="204"/>
      <c r="EQ71" s="204"/>
      <c r="ER71" s="204"/>
      <c r="ES71" s="204"/>
      <c r="ET71" s="204"/>
      <c r="EU71" s="204"/>
    </row>
    <row r="72" spans="2:151" ht="60.75" customHeight="1" x14ac:dyDescent="0.25">
      <c r="B72" s="530">
        <f>+B71+1</f>
        <v>2</v>
      </c>
      <c r="C72" s="1113" t="s">
        <v>2099</v>
      </c>
      <c r="D72" s="1113"/>
      <c r="E72" s="1113"/>
      <c r="F72" s="1113"/>
      <c r="G72" s="1113"/>
      <c r="H72" s="1113"/>
      <c r="I72" s="1113"/>
      <c r="J72" s="1113"/>
      <c r="K72" s="1113"/>
      <c r="L72" s="1113"/>
      <c r="M72" s="1113"/>
      <c r="N72" s="1113"/>
      <c r="O72" s="1113"/>
      <c r="P72" s="1113"/>
      <c r="Q72" s="1113"/>
      <c r="R72" s="1113"/>
      <c r="S72" s="1113"/>
      <c r="T72" s="1113"/>
      <c r="U72" s="1114"/>
      <c r="V72" s="531"/>
      <c r="W72" s="531"/>
      <c r="X72" s="531"/>
      <c r="Y72" s="531"/>
      <c r="Z72" s="531"/>
      <c r="AA72" s="531"/>
      <c r="AB72" s="531"/>
      <c r="AC72" s="531"/>
      <c r="AD72" s="531"/>
      <c r="AE72" s="531"/>
      <c r="AF72" s="531"/>
      <c r="AG72" s="531"/>
      <c r="AH72" s="531"/>
      <c r="AI72" s="531"/>
      <c r="AJ72" s="531"/>
      <c r="AK72" s="532"/>
      <c r="AL72" s="533"/>
      <c r="AM72" s="123"/>
      <c r="AN72" s="123"/>
      <c r="AO72" s="123"/>
      <c r="AP72" s="123"/>
      <c r="AQ72" s="123"/>
      <c r="AR72" s="123"/>
      <c r="AS72" s="123"/>
      <c r="AT72" s="123"/>
      <c r="AU72" s="123"/>
      <c r="AV72" s="184"/>
      <c r="AW72" s="521"/>
      <c r="AX72" s="521"/>
      <c r="AY72" s="521"/>
      <c r="AZ72" s="521"/>
      <c r="BA72" s="316"/>
      <c r="BN72" s="204"/>
      <c r="BO72" s="204"/>
      <c r="BP72" s="204"/>
      <c r="BQ72" s="204"/>
      <c r="BR72" s="204"/>
      <c r="BS72" s="204"/>
      <c r="BT72" s="204"/>
      <c r="BU72" s="204"/>
      <c r="BV72" s="204"/>
      <c r="BW72" s="204"/>
      <c r="BX72" s="204"/>
      <c r="BY72" s="204"/>
      <c r="BZ72" s="204"/>
      <c r="CA72" s="204"/>
      <c r="CB72" s="204"/>
      <c r="CC72" s="204"/>
      <c r="CD72" s="204"/>
      <c r="CE72" s="204"/>
      <c r="CF72" s="204"/>
      <c r="CG72" s="204"/>
      <c r="CH72" s="204"/>
      <c r="CI72" s="204"/>
      <c r="CJ72" s="204"/>
      <c r="CK72" s="204"/>
      <c r="CL72" s="204"/>
      <c r="CM72" s="204"/>
      <c r="CN72" s="204"/>
      <c r="CO72" s="204"/>
      <c r="CP72" s="204"/>
      <c r="CQ72" s="204"/>
      <c r="CR72" s="204"/>
      <c r="CS72" s="204"/>
      <c r="CT72" s="204"/>
      <c r="CU72" s="204"/>
      <c r="CV72" s="204"/>
      <c r="CW72" s="204"/>
      <c r="CX72" s="204"/>
      <c r="CY72" s="204"/>
      <c r="CZ72" s="204"/>
      <c r="DA72" s="204"/>
      <c r="DB72" s="204"/>
      <c r="DG72" s="204"/>
      <c r="DH72" s="204"/>
      <c r="DI72" s="204"/>
      <c r="DJ72" s="204"/>
      <c r="DK72" s="204"/>
      <c r="DL72" s="204"/>
      <c r="DM72" s="204"/>
      <c r="DN72" s="204"/>
      <c r="DO72" s="204"/>
      <c r="DP72" s="204"/>
      <c r="DQ72" s="204"/>
      <c r="DR72" s="204"/>
      <c r="DS72" s="204"/>
      <c r="DT72" s="204"/>
      <c r="DU72" s="204"/>
      <c r="DV72" s="204"/>
      <c r="DW72" s="204"/>
      <c r="DX72" s="204"/>
      <c r="DY72" s="204"/>
      <c r="DZ72" s="204"/>
      <c r="EA72" s="204"/>
      <c r="EB72" s="204"/>
      <c r="EC72" s="204"/>
      <c r="ED72" s="204"/>
      <c r="EE72" s="204"/>
      <c r="EF72" s="204"/>
      <c r="EG72" s="204"/>
      <c r="EH72" s="204"/>
      <c r="EI72" s="204"/>
      <c r="EJ72" s="204"/>
      <c r="EK72" s="204"/>
      <c r="EL72" s="204"/>
      <c r="EM72" s="204"/>
      <c r="EN72" s="204"/>
      <c r="EO72" s="204"/>
      <c r="EP72" s="204"/>
      <c r="EQ72" s="204"/>
      <c r="ER72" s="204"/>
      <c r="ES72" s="204"/>
      <c r="ET72" s="204"/>
      <c r="EU72" s="204"/>
    </row>
    <row r="73" spans="2:151" ht="43.5" customHeight="1" x14ac:dyDescent="0.25">
      <c r="B73" s="530">
        <f t="shared" ref="B73:B81" si="63">+B72+1</f>
        <v>3</v>
      </c>
      <c r="C73" s="1113" t="s">
        <v>2100</v>
      </c>
      <c r="D73" s="1113"/>
      <c r="E73" s="1113"/>
      <c r="F73" s="1113"/>
      <c r="G73" s="1113"/>
      <c r="H73" s="1113"/>
      <c r="I73" s="1113"/>
      <c r="J73" s="1113"/>
      <c r="K73" s="1113"/>
      <c r="L73" s="1113"/>
      <c r="M73" s="1113"/>
      <c r="N73" s="1113"/>
      <c r="O73" s="1113"/>
      <c r="P73" s="1113"/>
      <c r="Q73" s="1113"/>
      <c r="R73" s="1113"/>
      <c r="S73" s="1113"/>
      <c r="T73" s="1113"/>
      <c r="U73" s="1114"/>
      <c r="V73" s="531"/>
      <c r="W73" s="531"/>
      <c r="X73" s="531"/>
      <c r="Y73" s="531"/>
      <c r="Z73" s="531"/>
      <c r="AA73" s="531"/>
      <c r="AB73" s="531"/>
      <c r="AC73" s="531"/>
      <c r="AD73" s="531"/>
      <c r="AE73" s="531"/>
      <c r="AF73" s="531"/>
      <c r="AG73" s="531"/>
      <c r="AH73" s="531"/>
      <c r="AI73" s="531"/>
      <c r="AJ73" s="531"/>
      <c r="AK73" s="532"/>
      <c r="AL73" s="533"/>
      <c r="AM73" s="123"/>
      <c r="AN73" s="123"/>
      <c r="AO73" s="123"/>
      <c r="AP73" s="123"/>
      <c r="AQ73" s="123"/>
      <c r="AR73" s="123"/>
      <c r="AS73" s="123"/>
      <c r="AT73" s="123"/>
      <c r="AU73" s="123"/>
      <c r="AV73" s="184"/>
      <c r="AW73" s="521"/>
      <c r="AX73" s="521"/>
      <c r="AY73" s="521"/>
      <c r="AZ73" s="521"/>
      <c r="BA73" s="316"/>
      <c r="BN73" s="204"/>
      <c r="BO73" s="204"/>
      <c r="BP73" s="204"/>
      <c r="BQ73" s="204"/>
      <c r="BR73" s="204"/>
      <c r="BS73" s="204"/>
      <c r="BT73" s="204"/>
      <c r="BU73" s="204"/>
      <c r="BV73" s="204"/>
      <c r="BW73" s="204"/>
      <c r="BX73" s="204"/>
      <c r="BY73" s="204"/>
      <c r="BZ73" s="204"/>
      <c r="CA73" s="204"/>
      <c r="CB73" s="204"/>
      <c r="CC73" s="204"/>
      <c r="CD73" s="204"/>
      <c r="CE73" s="204"/>
      <c r="CF73" s="204"/>
      <c r="CG73" s="204"/>
      <c r="CH73" s="204"/>
      <c r="CI73" s="204"/>
      <c r="CJ73" s="204"/>
      <c r="CK73" s="204"/>
      <c r="CL73" s="204"/>
      <c r="CM73" s="204"/>
      <c r="CN73" s="204"/>
      <c r="CO73" s="204"/>
      <c r="CP73" s="204"/>
      <c r="CQ73" s="204"/>
      <c r="CR73" s="204"/>
      <c r="CS73" s="204"/>
      <c r="CT73" s="204"/>
      <c r="CU73" s="204"/>
      <c r="CV73" s="204"/>
      <c r="CW73" s="204"/>
      <c r="CX73" s="204"/>
      <c r="CY73" s="204"/>
      <c r="CZ73" s="204"/>
      <c r="DA73" s="204"/>
      <c r="DB73" s="204"/>
      <c r="DG73" s="204"/>
      <c r="DH73" s="204"/>
      <c r="DI73" s="204"/>
      <c r="DJ73" s="204"/>
      <c r="DK73" s="204"/>
      <c r="DL73" s="204"/>
      <c r="DM73" s="204"/>
      <c r="DN73" s="204"/>
      <c r="DO73" s="204"/>
      <c r="DP73" s="204"/>
      <c r="DQ73" s="204"/>
      <c r="DR73" s="204"/>
      <c r="DS73" s="204"/>
      <c r="DT73" s="204"/>
      <c r="DU73" s="204"/>
      <c r="DV73" s="204"/>
      <c r="DW73" s="204"/>
      <c r="DX73" s="204"/>
      <c r="DY73" s="204"/>
      <c r="DZ73" s="204"/>
      <c r="EA73" s="204"/>
      <c r="EB73" s="204"/>
      <c r="EC73" s="204"/>
      <c r="ED73" s="204"/>
      <c r="EE73" s="204"/>
      <c r="EF73" s="204"/>
      <c r="EG73" s="204"/>
      <c r="EH73" s="204"/>
      <c r="EI73" s="204"/>
      <c r="EJ73" s="204"/>
      <c r="EK73" s="204"/>
      <c r="EL73" s="204"/>
      <c r="EM73" s="204"/>
      <c r="EN73" s="204"/>
      <c r="EO73" s="204"/>
      <c r="EP73" s="204"/>
      <c r="EQ73" s="204"/>
      <c r="ER73" s="204"/>
      <c r="ES73" s="204"/>
      <c r="ET73" s="204"/>
      <c r="EU73" s="204"/>
    </row>
    <row r="74" spans="2:151" ht="15" customHeight="1" x14ac:dyDescent="0.25">
      <c r="B74" s="530">
        <f t="shared" si="63"/>
        <v>4</v>
      </c>
      <c r="C74" s="1113" t="s">
        <v>2101</v>
      </c>
      <c r="D74" s="1113"/>
      <c r="E74" s="1113"/>
      <c r="F74" s="1113"/>
      <c r="G74" s="1113"/>
      <c r="H74" s="1113"/>
      <c r="I74" s="1113"/>
      <c r="J74" s="1113"/>
      <c r="K74" s="1113"/>
      <c r="L74" s="1113"/>
      <c r="M74" s="1113"/>
      <c r="N74" s="1113"/>
      <c r="O74" s="1113"/>
      <c r="P74" s="1113"/>
      <c r="Q74" s="1113"/>
      <c r="R74" s="1113"/>
      <c r="S74" s="1113"/>
      <c r="T74" s="1113"/>
      <c r="U74" s="1114"/>
      <c r="V74" s="534"/>
      <c r="W74" s="531"/>
      <c r="X74" s="531"/>
      <c r="Y74" s="531"/>
      <c r="Z74" s="531"/>
      <c r="AA74" s="531"/>
      <c r="AB74" s="531"/>
      <c r="AC74" s="531"/>
      <c r="AD74" s="531"/>
      <c r="AE74" s="531"/>
      <c r="AF74" s="531"/>
      <c r="AG74" s="531"/>
      <c r="AH74" s="531"/>
      <c r="AI74" s="531"/>
      <c r="AJ74" s="531"/>
      <c r="AK74" s="532"/>
      <c r="AL74" s="533"/>
      <c r="AM74" s="123"/>
      <c r="AN74" s="123"/>
      <c r="AO74" s="123"/>
      <c r="AP74" s="123"/>
      <c r="AQ74" s="123"/>
      <c r="AR74" s="123"/>
      <c r="AS74" s="123"/>
      <c r="AT74" s="123"/>
      <c r="AU74" s="123"/>
      <c r="AV74" s="184"/>
      <c r="AW74" s="521"/>
      <c r="AX74" s="521"/>
      <c r="AY74" s="521"/>
      <c r="AZ74" s="521"/>
      <c r="BA74" s="316"/>
      <c r="BN74" s="204"/>
      <c r="BO74" s="204"/>
      <c r="BP74" s="204"/>
      <c r="BQ74" s="204"/>
      <c r="BR74" s="204"/>
      <c r="BS74" s="204"/>
      <c r="BT74" s="204"/>
      <c r="BU74" s="204"/>
      <c r="BV74" s="204"/>
      <c r="BW74" s="204"/>
      <c r="BX74" s="204"/>
      <c r="BY74" s="204"/>
      <c r="BZ74" s="204"/>
      <c r="CA74" s="204"/>
      <c r="CB74" s="204"/>
      <c r="CC74" s="204"/>
      <c r="CD74" s="204"/>
      <c r="CE74" s="204"/>
      <c r="CF74" s="204"/>
      <c r="CG74" s="204"/>
      <c r="CH74" s="204"/>
      <c r="CI74" s="204"/>
      <c r="CJ74" s="204"/>
      <c r="CK74" s="204"/>
      <c r="CL74" s="204"/>
      <c r="CM74" s="204"/>
      <c r="CN74" s="204"/>
      <c r="CO74" s="204"/>
      <c r="CP74" s="204"/>
      <c r="CQ74" s="204"/>
      <c r="CR74" s="204"/>
      <c r="CS74" s="204"/>
      <c r="CT74" s="204"/>
      <c r="CU74" s="204"/>
      <c r="CV74" s="204"/>
      <c r="CW74" s="204"/>
      <c r="CX74" s="204"/>
      <c r="CY74" s="204"/>
      <c r="CZ74" s="204"/>
      <c r="DA74" s="204"/>
      <c r="DB74" s="204"/>
      <c r="DG74" s="204"/>
      <c r="DH74" s="204"/>
      <c r="DI74" s="204"/>
      <c r="DJ74" s="204"/>
      <c r="DK74" s="204"/>
      <c r="DL74" s="204"/>
      <c r="DM74" s="204"/>
      <c r="DN74" s="204"/>
      <c r="DO74" s="204"/>
      <c r="DP74" s="204"/>
      <c r="DQ74" s="204"/>
      <c r="DR74" s="204"/>
      <c r="DS74" s="204"/>
      <c r="DT74" s="204"/>
      <c r="DU74" s="204"/>
      <c r="DV74" s="204"/>
      <c r="DW74" s="204"/>
      <c r="DX74" s="204"/>
      <c r="DY74" s="204"/>
      <c r="DZ74" s="204"/>
      <c r="EA74" s="204"/>
      <c r="EB74" s="204"/>
      <c r="EC74" s="204"/>
      <c r="ED74" s="204"/>
      <c r="EE74" s="204"/>
      <c r="EF74" s="204"/>
      <c r="EG74" s="204"/>
      <c r="EH74" s="204"/>
      <c r="EI74" s="204"/>
      <c r="EJ74" s="204"/>
      <c r="EK74" s="204"/>
      <c r="EL74" s="204"/>
      <c r="EM74" s="204"/>
      <c r="EN74" s="204"/>
      <c r="EO74" s="204"/>
      <c r="EP74" s="204"/>
      <c r="EQ74" s="204"/>
      <c r="ER74" s="204"/>
      <c r="ES74" s="204"/>
      <c r="ET74" s="204"/>
      <c r="EU74" s="204"/>
    </row>
    <row r="75" spans="2:151" ht="15" customHeight="1" x14ac:dyDescent="0.25">
      <c r="B75" s="530">
        <f t="shared" si="63"/>
        <v>5</v>
      </c>
      <c r="C75" s="1117" t="s">
        <v>2102</v>
      </c>
      <c r="D75" s="1117"/>
      <c r="E75" s="1117"/>
      <c r="F75" s="1117"/>
      <c r="G75" s="1117"/>
      <c r="H75" s="1117"/>
      <c r="I75" s="1117"/>
      <c r="J75" s="1117"/>
      <c r="K75" s="1117"/>
      <c r="L75" s="1117"/>
      <c r="M75" s="1117"/>
      <c r="N75" s="1117"/>
      <c r="O75" s="1117"/>
      <c r="P75" s="1117"/>
      <c r="Q75" s="1117"/>
      <c r="R75" s="1117"/>
      <c r="S75" s="1117"/>
      <c r="T75" s="1117"/>
      <c r="U75" s="1118"/>
      <c r="V75" s="534"/>
      <c r="W75" s="531"/>
      <c r="X75" s="531"/>
      <c r="Y75" s="531"/>
      <c r="Z75" s="531"/>
      <c r="AA75" s="531"/>
      <c r="AB75" s="531"/>
      <c r="AC75" s="531"/>
      <c r="AD75" s="531"/>
      <c r="AE75" s="531"/>
      <c r="AF75" s="531"/>
      <c r="AG75" s="531"/>
      <c r="AH75" s="531"/>
      <c r="AI75" s="531"/>
      <c r="AJ75" s="531"/>
      <c r="AK75" s="532"/>
      <c r="AL75" s="533"/>
      <c r="AM75" s="123"/>
      <c r="AN75" s="123"/>
      <c r="AO75" s="123"/>
      <c r="AP75" s="123"/>
      <c r="AQ75" s="123"/>
      <c r="AR75" s="123"/>
      <c r="AS75" s="123"/>
      <c r="AT75" s="123"/>
      <c r="AU75" s="123"/>
      <c r="AV75" s="184"/>
      <c r="AW75" s="521"/>
      <c r="AX75" s="521"/>
      <c r="AY75" s="521"/>
      <c r="AZ75" s="521"/>
      <c r="BA75" s="316"/>
      <c r="BN75" s="204"/>
      <c r="BO75" s="204"/>
      <c r="BP75" s="204"/>
      <c r="BQ75" s="204"/>
      <c r="BR75" s="204"/>
      <c r="BS75" s="204"/>
      <c r="BT75" s="204"/>
      <c r="BU75" s="204"/>
      <c r="BV75" s="204"/>
      <c r="BW75" s="204"/>
      <c r="BX75" s="204"/>
      <c r="BY75" s="204"/>
      <c r="BZ75" s="204"/>
      <c r="CA75" s="204"/>
      <c r="CB75" s="204"/>
      <c r="CC75" s="204"/>
      <c r="CD75" s="204"/>
      <c r="CE75" s="204"/>
      <c r="CF75" s="204"/>
      <c r="CG75" s="204"/>
      <c r="CH75" s="204"/>
      <c r="CI75" s="204"/>
      <c r="CJ75" s="204"/>
      <c r="CK75" s="204"/>
      <c r="CL75" s="204"/>
      <c r="CM75" s="204"/>
      <c r="CN75" s="204"/>
      <c r="CO75" s="204"/>
      <c r="CP75" s="204"/>
      <c r="CQ75" s="204"/>
      <c r="CR75" s="204"/>
      <c r="CS75" s="204"/>
      <c r="CT75" s="204"/>
      <c r="CU75" s="204"/>
      <c r="CV75" s="204"/>
      <c r="CW75" s="204"/>
      <c r="CX75" s="204"/>
      <c r="CY75" s="204"/>
      <c r="CZ75" s="204"/>
      <c r="DA75" s="204"/>
      <c r="DB75" s="204"/>
      <c r="DG75" s="204"/>
      <c r="DH75" s="204"/>
      <c r="DI75" s="204"/>
      <c r="DJ75" s="204"/>
      <c r="DK75" s="204"/>
      <c r="DL75" s="204"/>
      <c r="DM75" s="204"/>
      <c r="DN75" s="204"/>
      <c r="DO75" s="204"/>
      <c r="DP75" s="204"/>
      <c r="DQ75" s="204"/>
      <c r="DR75" s="204"/>
      <c r="DS75" s="204"/>
      <c r="DT75" s="204"/>
      <c r="DU75" s="204"/>
      <c r="DV75" s="204"/>
      <c r="DW75" s="204"/>
      <c r="DX75" s="204"/>
      <c r="DY75" s="204"/>
      <c r="DZ75" s="204"/>
      <c r="EA75" s="204"/>
      <c r="EB75" s="204"/>
      <c r="EC75" s="204"/>
      <c r="ED75" s="204"/>
      <c r="EE75" s="204"/>
      <c r="EF75" s="204"/>
      <c r="EG75" s="204"/>
      <c r="EH75" s="204"/>
      <c r="EI75" s="204"/>
      <c r="EJ75" s="204"/>
      <c r="EK75" s="204"/>
      <c r="EL75" s="204"/>
      <c r="EM75" s="204"/>
      <c r="EN75" s="204"/>
      <c r="EO75" s="204"/>
      <c r="EP75" s="204"/>
      <c r="EQ75" s="204"/>
      <c r="ER75" s="204"/>
      <c r="ES75" s="204"/>
      <c r="ET75" s="204"/>
      <c r="EU75" s="204"/>
    </row>
    <row r="76" spans="2:151" ht="15" customHeight="1" x14ac:dyDescent="0.25">
      <c r="B76" s="530">
        <f t="shared" si="63"/>
        <v>6</v>
      </c>
      <c r="C76" s="1117" t="s">
        <v>2103</v>
      </c>
      <c r="D76" s="1117"/>
      <c r="E76" s="1117"/>
      <c r="F76" s="1117"/>
      <c r="G76" s="1117"/>
      <c r="H76" s="1117"/>
      <c r="I76" s="1117"/>
      <c r="J76" s="1117"/>
      <c r="K76" s="1117"/>
      <c r="L76" s="1117"/>
      <c r="M76" s="1117"/>
      <c r="N76" s="1117"/>
      <c r="O76" s="1117"/>
      <c r="P76" s="1117"/>
      <c r="Q76" s="1117"/>
      <c r="R76" s="1117"/>
      <c r="S76" s="1117"/>
      <c r="T76" s="1117"/>
      <c r="U76" s="1118"/>
      <c r="V76" s="534"/>
      <c r="W76" s="531"/>
      <c r="X76" s="531"/>
      <c r="Y76" s="531"/>
      <c r="Z76" s="531"/>
      <c r="AA76" s="531"/>
      <c r="AB76" s="531"/>
      <c r="AC76" s="531"/>
      <c r="AD76" s="531"/>
      <c r="AE76" s="531"/>
      <c r="AF76" s="531"/>
      <c r="AG76" s="531"/>
      <c r="AH76" s="531"/>
      <c r="AI76" s="531"/>
      <c r="AJ76" s="531"/>
      <c r="AK76" s="532"/>
      <c r="AL76" s="533"/>
      <c r="AM76" s="123"/>
      <c r="AN76" s="123"/>
      <c r="AO76" s="123"/>
      <c r="AP76" s="123"/>
      <c r="AQ76" s="123"/>
      <c r="AR76" s="123"/>
      <c r="AS76" s="123"/>
      <c r="AT76" s="123"/>
      <c r="AU76" s="123"/>
      <c r="AV76" s="184"/>
      <c r="AW76" s="521"/>
      <c r="AX76" s="521"/>
      <c r="AY76" s="521"/>
      <c r="AZ76" s="521"/>
      <c r="BA76" s="316"/>
      <c r="BN76" s="204"/>
      <c r="BO76" s="204"/>
      <c r="BP76" s="204"/>
      <c r="BQ76" s="204"/>
      <c r="BR76" s="204"/>
      <c r="BS76" s="204"/>
      <c r="BT76" s="204"/>
      <c r="BU76" s="204"/>
      <c r="BV76" s="204"/>
      <c r="BW76" s="204"/>
      <c r="BX76" s="204"/>
      <c r="BY76" s="204"/>
      <c r="BZ76" s="204"/>
      <c r="CA76" s="204"/>
      <c r="CB76" s="204"/>
      <c r="CC76" s="204"/>
      <c r="CD76" s="204"/>
      <c r="CE76" s="204"/>
      <c r="CF76" s="204"/>
      <c r="CG76" s="204"/>
      <c r="CH76" s="204"/>
      <c r="CI76" s="204"/>
      <c r="CJ76" s="204"/>
      <c r="CK76" s="204"/>
      <c r="CL76" s="204"/>
      <c r="CM76" s="204"/>
      <c r="CN76" s="204"/>
      <c r="CO76" s="204"/>
      <c r="CP76" s="204"/>
      <c r="CQ76" s="204"/>
      <c r="CR76" s="204"/>
      <c r="CS76" s="204"/>
      <c r="CT76" s="204"/>
      <c r="CU76" s="204"/>
      <c r="CV76" s="204"/>
      <c r="CW76" s="204"/>
      <c r="CX76" s="204"/>
      <c r="CY76" s="204"/>
      <c r="CZ76" s="204"/>
      <c r="DA76" s="204"/>
      <c r="DB76" s="204"/>
      <c r="DG76" s="204"/>
      <c r="DH76" s="204"/>
      <c r="DI76" s="204"/>
      <c r="DJ76" s="204"/>
      <c r="DK76" s="204"/>
      <c r="DL76" s="204"/>
      <c r="DM76" s="204"/>
      <c r="DN76" s="204"/>
      <c r="DO76" s="204"/>
      <c r="DP76" s="204"/>
      <c r="DQ76" s="204"/>
      <c r="DR76" s="204"/>
      <c r="DS76" s="204"/>
      <c r="DT76" s="204"/>
      <c r="DU76" s="204"/>
      <c r="DV76" s="204"/>
      <c r="DW76" s="204"/>
      <c r="DX76" s="204"/>
      <c r="DY76" s="204"/>
      <c r="DZ76" s="204"/>
      <c r="EA76" s="204"/>
      <c r="EB76" s="204"/>
      <c r="EC76" s="204"/>
      <c r="ED76" s="204"/>
      <c r="EE76" s="204"/>
      <c r="EF76" s="204"/>
      <c r="EG76" s="204"/>
      <c r="EH76" s="204"/>
      <c r="EI76" s="204"/>
      <c r="EJ76" s="204"/>
      <c r="EK76" s="204"/>
      <c r="EL76" s="204"/>
      <c r="EM76" s="204"/>
      <c r="EN76" s="204"/>
      <c r="EO76" s="204"/>
      <c r="EP76" s="204"/>
      <c r="EQ76" s="204"/>
      <c r="ER76" s="204"/>
      <c r="ES76" s="204"/>
      <c r="ET76" s="204"/>
      <c r="EU76" s="204"/>
    </row>
    <row r="77" spans="2:151" ht="15" customHeight="1" x14ac:dyDescent="0.25">
      <c r="B77" s="530">
        <f t="shared" si="63"/>
        <v>7</v>
      </c>
      <c r="C77" s="1117" t="s">
        <v>2104</v>
      </c>
      <c r="D77" s="1117"/>
      <c r="E77" s="1117"/>
      <c r="F77" s="1117"/>
      <c r="G77" s="1117"/>
      <c r="H77" s="1117"/>
      <c r="I77" s="1117"/>
      <c r="J77" s="1117"/>
      <c r="K77" s="1117"/>
      <c r="L77" s="1117"/>
      <c r="M77" s="1117"/>
      <c r="N77" s="1117"/>
      <c r="O77" s="1117"/>
      <c r="P77" s="1117"/>
      <c r="Q77" s="1117"/>
      <c r="R77" s="1117"/>
      <c r="S77" s="1117"/>
      <c r="T77" s="1117"/>
      <c r="U77" s="1118"/>
      <c r="V77" s="534"/>
      <c r="W77" s="531"/>
      <c r="X77" s="531"/>
      <c r="Y77" s="531"/>
      <c r="Z77" s="531"/>
      <c r="AA77" s="531"/>
      <c r="AB77" s="531"/>
      <c r="AC77" s="531"/>
      <c r="AD77" s="531"/>
      <c r="AE77" s="531"/>
      <c r="AF77" s="531"/>
      <c r="AG77" s="531"/>
      <c r="AH77" s="531"/>
      <c r="AI77" s="531"/>
      <c r="AJ77" s="531"/>
      <c r="AK77" s="532"/>
      <c r="AL77" s="533"/>
      <c r="AM77" s="123"/>
      <c r="AN77" s="123"/>
      <c r="AO77" s="123"/>
      <c r="AP77" s="123"/>
      <c r="AQ77" s="123"/>
      <c r="AR77" s="123"/>
      <c r="AS77" s="123"/>
      <c r="AT77" s="123"/>
      <c r="AU77" s="123"/>
      <c r="AV77" s="184"/>
      <c r="AW77" s="521"/>
      <c r="AX77" s="521"/>
      <c r="AY77" s="521"/>
      <c r="AZ77" s="521"/>
      <c r="BA77" s="316"/>
      <c r="BN77" s="204"/>
      <c r="BO77" s="204"/>
      <c r="BP77" s="204"/>
      <c r="BQ77" s="204"/>
      <c r="BR77" s="204"/>
      <c r="BS77" s="204"/>
      <c r="BT77" s="204"/>
      <c r="BU77" s="204"/>
      <c r="BV77" s="204"/>
      <c r="BW77" s="204"/>
      <c r="BX77" s="204"/>
      <c r="BY77" s="204"/>
      <c r="BZ77" s="204"/>
      <c r="CA77" s="204"/>
      <c r="CB77" s="204"/>
      <c r="CC77" s="204"/>
      <c r="CD77" s="204"/>
      <c r="CE77" s="204"/>
      <c r="CF77" s="204"/>
      <c r="CG77" s="204"/>
      <c r="CH77" s="204"/>
      <c r="CI77" s="204"/>
      <c r="CJ77" s="204"/>
      <c r="CK77" s="204"/>
      <c r="CL77" s="204"/>
      <c r="CM77" s="204"/>
      <c r="CN77" s="204"/>
      <c r="CO77" s="204"/>
      <c r="CP77" s="204"/>
      <c r="CQ77" s="204"/>
      <c r="CR77" s="204"/>
      <c r="CS77" s="204"/>
      <c r="CT77" s="204"/>
      <c r="CU77" s="204"/>
      <c r="CV77" s="204"/>
      <c r="CW77" s="204"/>
      <c r="CX77" s="204"/>
      <c r="CY77" s="204"/>
      <c r="CZ77" s="204"/>
      <c r="DA77" s="204"/>
      <c r="DB77" s="204"/>
      <c r="DG77" s="204"/>
      <c r="DH77" s="204"/>
      <c r="DI77" s="204"/>
      <c r="DJ77" s="204"/>
      <c r="DK77" s="204"/>
      <c r="DL77" s="204"/>
      <c r="DM77" s="204"/>
      <c r="DN77" s="204"/>
      <c r="DO77" s="204"/>
      <c r="DP77" s="204"/>
      <c r="DQ77" s="204"/>
      <c r="DR77" s="204"/>
      <c r="DS77" s="204"/>
      <c r="DT77" s="204"/>
      <c r="DU77" s="204"/>
      <c r="DV77" s="204"/>
      <c r="DW77" s="204"/>
      <c r="DX77" s="204"/>
      <c r="DY77" s="204"/>
      <c r="DZ77" s="204"/>
      <c r="EA77" s="204"/>
      <c r="EB77" s="204"/>
      <c r="EC77" s="204"/>
      <c r="ED77" s="204"/>
      <c r="EE77" s="204"/>
      <c r="EF77" s="204"/>
      <c r="EG77" s="204"/>
      <c r="EH77" s="204"/>
      <c r="EI77" s="204"/>
      <c r="EJ77" s="204"/>
      <c r="EK77" s="204"/>
      <c r="EL77" s="204"/>
      <c r="EM77" s="204"/>
      <c r="EN77" s="204"/>
      <c r="EO77" s="204"/>
      <c r="EP77" s="204"/>
      <c r="EQ77" s="204"/>
      <c r="ER77" s="204"/>
      <c r="ES77" s="204"/>
      <c r="ET77" s="204"/>
      <c r="EU77" s="204"/>
    </row>
    <row r="78" spans="2:151" ht="15" customHeight="1" x14ac:dyDescent="0.25">
      <c r="B78" s="530">
        <f t="shared" si="63"/>
        <v>8</v>
      </c>
      <c r="C78" s="1113" t="s">
        <v>2105</v>
      </c>
      <c r="D78" s="1113"/>
      <c r="E78" s="1113"/>
      <c r="F78" s="1113"/>
      <c r="G78" s="1113"/>
      <c r="H78" s="1113"/>
      <c r="I78" s="1113"/>
      <c r="J78" s="1113"/>
      <c r="K78" s="1113"/>
      <c r="L78" s="1113"/>
      <c r="M78" s="1113"/>
      <c r="N78" s="1113"/>
      <c r="O78" s="1113"/>
      <c r="P78" s="1113"/>
      <c r="Q78" s="1113"/>
      <c r="R78" s="1113"/>
      <c r="S78" s="1113"/>
      <c r="T78" s="1113"/>
      <c r="U78" s="1114"/>
      <c r="V78" s="534"/>
      <c r="W78" s="531"/>
      <c r="X78" s="531"/>
      <c r="Y78" s="531"/>
      <c r="Z78" s="531"/>
      <c r="AA78" s="531"/>
      <c r="AB78" s="531"/>
      <c r="AC78" s="531"/>
      <c r="AD78" s="531"/>
      <c r="AE78" s="531"/>
      <c r="AF78" s="531"/>
      <c r="AG78" s="531"/>
      <c r="AH78" s="531"/>
      <c r="AI78" s="531"/>
      <c r="AJ78" s="531"/>
      <c r="AK78" s="532"/>
      <c r="AL78" s="533"/>
      <c r="AM78" s="123"/>
      <c r="AN78" s="123"/>
      <c r="AO78" s="123"/>
      <c r="AP78" s="123"/>
      <c r="AQ78" s="123"/>
      <c r="AR78" s="123"/>
      <c r="AS78" s="123"/>
      <c r="AT78" s="123"/>
      <c r="AU78" s="123"/>
      <c r="AV78" s="123"/>
      <c r="BA78" s="316"/>
      <c r="BN78" s="204"/>
      <c r="BO78" s="204"/>
      <c r="BP78" s="204"/>
      <c r="BQ78" s="204"/>
      <c r="BR78" s="204"/>
      <c r="BS78" s="204"/>
      <c r="BT78" s="204"/>
      <c r="BU78" s="204"/>
      <c r="BV78" s="204"/>
      <c r="BW78" s="204"/>
      <c r="BX78" s="204"/>
      <c r="BY78" s="204"/>
      <c r="BZ78" s="204"/>
      <c r="CA78" s="204"/>
      <c r="CB78" s="204"/>
      <c r="CC78" s="204"/>
      <c r="CD78" s="204"/>
      <c r="CE78" s="204"/>
      <c r="CF78" s="204"/>
      <c r="CG78" s="204"/>
      <c r="CH78" s="204"/>
      <c r="CI78" s="204"/>
      <c r="CJ78" s="204"/>
      <c r="CK78" s="204"/>
      <c r="CL78" s="204"/>
      <c r="CM78" s="204"/>
      <c r="CN78" s="204"/>
      <c r="CO78" s="204"/>
      <c r="CP78" s="204"/>
      <c r="CQ78" s="204"/>
      <c r="CR78" s="204"/>
      <c r="CS78" s="204"/>
      <c r="CT78" s="204"/>
      <c r="CU78" s="204"/>
      <c r="CV78" s="204"/>
      <c r="CW78" s="204"/>
      <c r="CX78" s="204"/>
      <c r="CY78" s="204"/>
      <c r="CZ78" s="204"/>
      <c r="DA78" s="204"/>
      <c r="DB78" s="204"/>
      <c r="DG78" s="204"/>
      <c r="DH78" s="204"/>
      <c r="DI78" s="204"/>
      <c r="DJ78" s="204"/>
      <c r="DK78" s="204"/>
      <c r="DL78" s="204"/>
      <c r="DM78" s="204"/>
      <c r="DN78" s="204"/>
      <c r="DO78" s="204"/>
      <c r="DP78" s="204"/>
      <c r="DQ78" s="204"/>
      <c r="DR78" s="204"/>
      <c r="DS78" s="204"/>
      <c r="DT78" s="204"/>
      <c r="DU78" s="204"/>
      <c r="DV78" s="204"/>
      <c r="DW78" s="204"/>
      <c r="DX78" s="204"/>
      <c r="DY78" s="204"/>
      <c r="DZ78" s="204"/>
      <c r="EA78" s="204"/>
      <c r="EB78" s="204"/>
      <c r="EC78" s="204"/>
      <c r="ED78" s="204"/>
      <c r="EE78" s="204"/>
      <c r="EF78" s="204"/>
      <c r="EG78" s="204"/>
      <c r="EH78" s="204"/>
      <c r="EI78" s="204"/>
      <c r="EJ78" s="204"/>
      <c r="EK78" s="204"/>
      <c r="EL78" s="204"/>
      <c r="EM78" s="204"/>
      <c r="EN78" s="204"/>
      <c r="EO78" s="204"/>
      <c r="EP78" s="204"/>
      <c r="EQ78" s="204"/>
      <c r="ER78" s="204"/>
      <c r="ES78" s="204"/>
      <c r="ET78" s="204"/>
      <c r="EU78" s="204"/>
    </row>
    <row r="79" spans="2:151" ht="15" customHeight="1" x14ac:dyDescent="0.25">
      <c r="B79" s="530">
        <f t="shared" si="63"/>
        <v>9</v>
      </c>
      <c r="C79" s="1113" t="s">
        <v>2106</v>
      </c>
      <c r="D79" s="1113"/>
      <c r="E79" s="1113"/>
      <c r="F79" s="1113"/>
      <c r="G79" s="1113"/>
      <c r="H79" s="1113"/>
      <c r="I79" s="1113"/>
      <c r="J79" s="1113"/>
      <c r="K79" s="1113"/>
      <c r="L79" s="1113"/>
      <c r="M79" s="1113"/>
      <c r="N79" s="1113"/>
      <c r="O79" s="1113"/>
      <c r="P79" s="1113"/>
      <c r="Q79" s="1113"/>
      <c r="R79" s="1113"/>
      <c r="S79" s="1113"/>
      <c r="T79" s="1113"/>
      <c r="U79" s="1114"/>
      <c r="V79" s="534"/>
      <c r="W79" s="531"/>
      <c r="X79" s="531"/>
      <c r="Y79" s="531"/>
      <c r="Z79" s="531"/>
      <c r="AA79" s="531"/>
      <c r="AB79" s="531"/>
      <c r="AC79" s="531"/>
      <c r="AD79" s="531"/>
      <c r="AE79" s="531"/>
      <c r="AF79" s="531"/>
      <c r="AG79" s="531"/>
      <c r="AH79" s="531"/>
      <c r="AI79" s="531"/>
      <c r="AJ79" s="531"/>
      <c r="AK79" s="533"/>
      <c r="AL79" s="533"/>
      <c r="AM79" s="123"/>
      <c r="AN79" s="123"/>
      <c r="AO79" s="123"/>
      <c r="AP79" s="123"/>
      <c r="AQ79" s="123"/>
      <c r="AR79" s="123"/>
      <c r="AS79" s="123"/>
      <c r="AT79" s="123"/>
      <c r="AU79" s="123"/>
      <c r="AV79" s="123"/>
      <c r="BA79" s="316"/>
      <c r="BN79" s="204"/>
      <c r="BO79" s="204"/>
      <c r="BP79" s="204"/>
      <c r="BQ79" s="204"/>
      <c r="BR79" s="204"/>
      <c r="BS79" s="204"/>
      <c r="BT79" s="204"/>
      <c r="BU79" s="204"/>
      <c r="BV79" s="204"/>
      <c r="BW79" s="204"/>
      <c r="BX79" s="204"/>
      <c r="BY79" s="204"/>
      <c r="BZ79" s="204"/>
      <c r="CA79" s="204"/>
      <c r="CB79" s="204"/>
      <c r="CC79" s="204"/>
      <c r="CD79" s="204"/>
      <c r="CE79" s="204"/>
      <c r="CF79" s="204"/>
      <c r="CG79" s="204"/>
      <c r="CH79" s="204"/>
      <c r="CI79" s="204"/>
      <c r="CJ79" s="204"/>
      <c r="CK79" s="204"/>
      <c r="CL79" s="204"/>
      <c r="CM79" s="204"/>
      <c r="CN79" s="204"/>
      <c r="CO79" s="204"/>
      <c r="CP79" s="204"/>
      <c r="CQ79" s="204"/>
      <c r="CR79" s="204"/>
      <c r="CS79" s="204"/>
      <c r="CT79" s="204"/>
      <c r="CU79" s="204"/>
      <c r="CV79" s="204"/>
      <c r="CW79" s="204"/>
      <c r="CX79" s="204"/>
      <c r="CY79" s="204"/>
      <c r="CZ79" s="204"/>
      <c r="DA79" s="204"/>
      <c r="DB79" s="204"/>
      <c r="DG79" s="204"/>
      <c r="DH79" s="204"/>
      <c r="DI79" s="204"/>
      <c r="DJ79" s="204"/>
      <c r="DK79" s="204"/>
      <c r="DL79" s="204"/>
      <c r="DM79" s="204"/>
      <c r="DN79" s="204"/>
      <c r="DO79" s="204"/>
      <c r="DP79" s="204"/>
      <c r="DQ79" s="204"/>
      <c r="DR79" s="204"/>
      <c r="DS79" s="204"/>
      <c r="DT79" s="204"/>
      <c r="DU79" s="204"/>
      <c r="DV79" s="204"/>
      <c r="DW79" s="204"/>
      <c r="DX79" s="204"/>
      <c r="DY79" s="204"/>
      <c r="DZ79" s="204"/>
      <c r="EA79" s="204"/>
      <c r="EB79" s="204"/>
      <c r="EC79" s="204"/>
      <c r="ED79" s="204"/>
      <c r="EE79" s="204"/>
      <c r="EF79" s="204"/>
      <c r="EG79" s="204"/>
      <c r="EH79" s="204"/>
      <c r="EI79" s="204"/>
      <c r="EJ79" s="204"/>
      <c r="EK79" s="204"/>
      <c r="EL79" s="204"/>
      <c r="EM79" s="204"/>
      <c r="EN79" s="204"/>
      <c r="EO79" s="204"/>
      <c r="EP79" s="204"/>
      <c r="EQ79" s="204"/>
      <c r="ER79" s="204"/>
      <c r="ES79" s="204"/>
      <c r="ET79" s="204"/>
      <c r="EU79" s="204"/>
    </row>
    <row r="80" spans="2:151" ht="15" customHeight="1" x14ac:dyDescent="0.25">
      <c r="B80" s="530">
        <f t="shared" si="63"/>
        <v>10</v>
      </c>
      <c r="C80" s="1113" t="s">
        <v>2107</v>
      </c>
      <c r="D80" s="1113"/>
      <c r="E80" s="1113"/>
      <c r="F80" s="1113"/>
      <c r="G80" s="1113"/>
      <c r="H80" s="1113"/>
      <c r="I80" s="1113"/>
      <c r="J80" s="1113"/>
      <c r="K80" s="1113"/>
      <c r="L80" s="1113"/>
      <c r="M80" s="1113"/>
      <c r="N80" s="1113"/>
      <c r="O80" s="1113"/>
      <c r="P80" s="1113"/>
      <c r="Q80" s="1113"/>
      <c r="R80" s="1113"/>
      <c r="S80" s="1113"/>
      <c r="T80" s="1113"/>
      <c r="U80" s="1114"/>
      <c r="V80" s="534"/>
      <c r="W80" s="531"/>
      <c r="X80" s="531"/>
      <c r="Y80" s="531"/>
      <c r="Z80" s="531"/>
      <c r="AA80" s="531"/>
      <c r="AB80" s="531"/>
      <c r="AC80" s="531"/>
      <c r="AD80" s="531"/>
      <c r="AE80" s="531"/>
      <c r="AF80" s="531"/>
      <c r="AG80" s="531"/>
      <c r="AH80" s="531"/>
      <c r="AI80" s="531"/>
      <c r="AJ80" s="531"/>
      <c r="AK80" s="533"/>
      <c r="AL80" s="533"/>
      <c r="AM80" s="123"/>
      <c r="AN80" s="123"/>
      <c r="AO80" s="123"/>
      <c r="AP80" s="123"/>
      <c r="AQ80" s="123"/>
      <c r="AR80" s="123"/>
      <c r="AS80" s="123"/>
      <c r="AT80" s="123"/>
      <c r="AU80" s="123"/>
      <c r="AV80" s="123"/>
      <c r="BA80" s="316"/>
      <c r="BN80" s="204"/>
      <c r="BO80" s="204"/>
      <c r="BP80" s="204"/>
      <c r="BQ80" s="204"/>
      <c r="BR80" s="204"/>
      <c r="BS80" s="204"/>
      <c r="BT80" s="204"/>
      <c r="BU80" s="204"/>
      <c r="BV80" s="204"/>
      <c r="BW80" s="204"/>
      <c r="BX80" s="204"/>
      <c r="BY80" s="204"/>
      <c r="BZ80" s="204"/>
      <c r="CA80" s="204"/>
      <c r="CB80" s="204"/>
      <c r="CC80" s="204"/>
      <c r="CD80" s="204"/>
      <c r="CE80" s="204"/>
      <c r="CF80" s="204"/>
      <c r="CG80" s="204"/>
      <c r="CH80" s="204"/>
      <c r="CI80" s="204"/>
      <c r="CJ80" s="204"/>
      <c r="CK80" s="204"/>
      <c r="CL80" s="204"/>
      <c r="CM80" s="204"/>
      <c r="CN80" s="204"/>
      <c r="CO80" s="204"/>
      <c r="CP80" s="204"/>
      <c r="CQ80" s="204"/>
      <c r="CR80" s="204"/>
      <c r="CS80" s="204"/>
      <c r="CT80" s="204"/>
      <c r="CU80" s="204"/>
      <c r="CV80" s="204"/>
      <c r="CW80" s="204"/>
      <c r="CX80" s="204"/>
      <c r="CY80" s="204"/>
      <c r="CZ80" s="204"/>
      <c r="DA80" s="204"/>
      <c r="DB80" s="204"/>
      <c r="DG80" s="204"/>
      <c r="DH80" s="204"/>
      <c r="DI80" s="204"/>
      <c r="DJ80" s="204"/>
      <c r="DK80" s="204"/>
      <c r="DL80" s="204"/>
      <c r="DM80" s="204"/>
      <c r="DN80" s="204"/>
      <c r="DO80" s="204"/>
      <c r="DP80" s="204"/>
      <c r="DQ80" s="204"/>
      <c r="DR80" s="204"/>
      <c r="DS80" s="204"/>
      <c r="DT80" s="204"/>
      <c r="DU80" s="204"/>
      <c r="DV80" s="204"/>
      <c r="DW80" s="204"/>
      <c r="DX80" s="204"/>
      <c r="DY80" s="204"/>
      <c r="DZ80" s="204"/>
      <c r="EA80" s="204"/>
      <c r="EB80" s="204"/>
      <c r="EC80" s="204"/>
      <c r="ED80" s="204"/>
      <c r="EE80" s="204"/>
      <c r="EF80" s="204"/>
      <c r="EG80" s="204"/>
      <c r="EH80" s="204"/>
      <c r="EI80" s="204"/>
      <c r="EJ80" s="204"/>
      <c r="EK80" s="204"/>
      <c r="EL80" s="204"/>
      <c r="EM80" s="204"/>
      <c r="EN80" s="204"/>
      <c r="EO80" s="204"/>
      <c r="EP80" s="204"/>
      <c r="EQ80" s="204"/>
      <c r="ER80" s="204"/>
      <c r="ES80" s="204"/>
      <c r="ET80" s="204"/>
      <c r="EU80" s="204"/>
    </row>
    <row r="81" spans="2:151" ht="15" customHeight="1" x14ac:dyDescent="0.25">
      <c r="B81" s="530">
        <f t="shared" si="63"/>
        <v>11</v>
      </c>
      <c r="C81" s="1113" t="s">
        <v>2108</v>
      </c>
      <c r="D81" s="1113"/>
      <c r="E81" s="1113"/>
      <c r="F81" s="1113"/>
      <c r="G81" s="1113"/>
      <c r="H81" s="1113"/>
      <c r="I81" s="1113"/>
      <c r="J81" s="1113"/>
      <c r="K81" s="1113"/>
      <c r="L81" s="1113"/>
      <c r="M81" s="1113"/>
      <c r="N81" s="1113"/>
      <c r="O81" s="1113"/>
      <c r="P81" s="1113"/>
      <c r="Q81" s="1113"/>
      <c r="R81" s="1113"/>
      <c r="S81" s="1113"/>
      <c r="T81" s="1113"/>
      <c r="U81" s="1114"/>
      <c r="V81" s="534"/>
      <c r="W81" s="531"/>
      <c r="X81" s="531"/>
      <c r="Y81" s="531"/>
      <c r="Z81" s="531"/>
      <c r="AA81" s="531"/>
      <c r="AB81" s="531"/>
      <c r="AC81" s="531"/>
      <c r="AD81" s="531"/>
      <c r="AE81" s="531"/>
      <c r="AF81" s="531"/>
      <c r="AG81" s="531"/>
      <c r="AH81" s="531"/>
      <c r="AI81" s="531"/>
      <c r="AJ81" s="531"/>
      <c r="AK81" s="533"/>
      <c r="AL81" s="533"/>
      <c r="AM81" s="123"/>
      <c r="AN81" s="123"/>
      <c r="AO81" s="123"/>
      <c r="AP81" s="123"/>
      <c r="AQ81" s="123"/>
      <c r="AR81" s="123"/>
      <c r="AS81" s="123"/>
      <c r="AT81" s="123"/>
      <c r="AU81" s="123"/>
      <c r="AV81" s="123"/>
      <c r="BA81" s="316"/>
      <c r="BN81" s="204"/>
      <c r="BO81" s="204"/>
      <c r="BP81" s="204"/>
      <c r="BQ81" s="204"/>
      <c r="BR81" s="204"/>
      <c r="BS81" s="204"/>
      <c r="BT81" s="204"/>
      <c r="BU81" s="204"/>
      <c r="BV81" s="204"/>
      <c r="BW81" s="204"/>
      <c r="BX81" s="204"/>
      <c r="BY81" s="204"/>
      <c r="BZ81" s="204"/>
      <c r="CA81" s="204"/>
      <c r="CB81" s="204"/>
      <c r="CC81" s="204"/>
      <c r="CD81" s="204"/>
      <c r="CE81" s="204"/>
      <c r="CF81" s="204"/>
      <c r="CG81" s="204"/>
      <c r="CH81" s="204"/>
      <c r="CI81" s="204"/>
      <c r="CJ81" s="204"/>
      <c r="CK81" s="204"/>
      <c r="CL81" s="204"/>
      <c r="CM81" s="204"/>
      <c r="CN81" s="204"/>
      <c r="CO81" s="204"/>
      <c r="CP81" s="204"/>
      <c r="CQ81" s="204"/>
      <c r="CR81" s="204"/>
      <c r="CS81" s="204"/>
      <c r="CT81" s="204"/>
      <c r="CU81" s="204"/>
      <c r="CV81" s="204"/>
      <c r="CW81" s="204"/>
      <c r="CX81" s="204"/>
      <c r="CY81" s="204"/>
      <c r="CZ81" s="204"/>
      <c r="DA81" s="204"/>
      <c r="DB81" s="204"/>
      <c r="DG81" s="204"/>
      <c r="DH81" s="204"/>
      <c r="DI81" s="204"/>
      <c r="DJ81" s="204"/>
      <c r="DK81" s="204"/>
      <c r="DL81" s="204"/>
      <c r="DM81" s="204"/>
      <c r="DN81" s="204"/>
      <c r="DO81" s="204"/>
      <c r="DP81" s="204"/>
      <c r="DQ81" s="204"/>
      <c r="DR81" s="204"/>
      <c r="DS81" s="204"/>
      <c r="DT81" s="204"/>
      <c r="DU81" s="204"/>
      <c r="DV81" s="204"/>
      <c r="DW81" s="204"/>
      <c r="DX81" s="204"/>
      <c r="DY81" s="204"/>
      <c r="DZ81" s="204"/>
      <c r="EA81" s="204"/>
      <c r="EB81" s="204"/>
      <c r="EC81" s="204"/>
      <c r="ED81" s="204"/>
      <c r="EE81" s="204"/>
      <c r="EF81" s="204"/>
      <c r="EG81" s="204"/>
      <c r="EH81" s="204"/>
      <c r="EI81" s="204"/>
      <c r="EJ81" s="204"/>
      <c r="EK81" s="204"/>
      <c r="EL81" s="204"/>
      <c r="EM81" s="204"/>
      <c r="EN81" s="204"/>
      <c r="EO81" s="204"/>
      <c r="EP81" s="204"/>
      <c r="EQ81" s="204"/>
      <c r="ER81" s="204"/>
      <c r="ES81" s="204"/>
      <c r="ET81" s="204"/>
      <c r="EU81" s="204"/>
    </row>
    <row r="82" spans="2:151" ht="15" customHeight="1" x14ac:dyDescent="0.25">
      <c r="B82" s="527" t="s">
        <v>2109</v>
      </c>
      <c r="C82" s="528" t="str">
        <f>$C$23</f>
        <v>Capital Expenditure (excluding Atypical expenditure)</v>
      </c>
      <c r="D82" s="528"/>
      <c r="E82" s="528"/>
      <c r="F82" s="528"/>
      <c r="G82" s="528"/>
      <c r="H82" s="528"/>
      <c r="I82" s="528"/>
      <c r="J82" s="528"/>
      <c r="K82" s="528"/>
      <c r="L82" s="528"/>
      <c r="M82" s="528"/>
      <c r="N82" s="528"/>
      <c r="O82" s="528"/>
      <c r="P82" s="528"/>
      <c r="Q82" s="528"/>
      <c r="R82" s="528"/>
      <c r="S82" s="528"/>
      <c r="T82" s="528"/>
      <c r="U82" s="529"/>
      <c r="V82" s="534"/>
      <c r="W82" s="531"/>
      <c r="X82" s="531"/>
      <c r="Y82" s="531"/>
      <c r="Z82" s="531"/>
      <c r="AA82" s="531"/>
      <c r="AB82" s="531"/>
      <c r="AC82" s="531"/>
      <c r="AD82" s="531"/>
      <c r="AE82" s="531"/>
      <c r="AF82" s="531"/>
      <c r="AG82" s="531"/>
      <c r="AH82" s="531"/>
      <c r="AI82" s="531"/>
      <c r="AJ82" s="531"/>
      <c r="AK82" s="533"/>
      <c r="AL82" s="533"/>
      <c r="AM82" s="123"/>
      <c r="AN82" s="123"/>
      <c r="AO82" s="123"/>
      <c r="AP82" s="123"/>
      <c r="AQ82" s="123"/>
      <c r="AR82" s="123"/>
      <c r="AS82" s="123"/>
      <c r="AT82" s="123"/>
      <c r="AU82" s="123"/>
      <c r="AV82" s="123"/>
      <c r="BA82" s="316"/>
      <c r="BN82" s="204"/>
      <c r="BO82" s="204"/>
      <c r="BP82" s="204"/>
      <c r="BQ82" s="204"/>
      <c r="BR82" s="204"/>
      <c r="BS82" s="204"/>
      <c r="BT82" s="204"/>
      <c r="BU82" s="204"/>
      <c r="BV82" s="204"/>
      <c r="BW82" s="204"/>
      <c r="BX82" s="204"/>
      <c r="BY82" s="204"/>
      <c r="BZ82" s="204"/>
      <c r="CA82" s="204"/>
      <c r="CB82" s="204"/>
      <c r="CC82" s="204"/>
      <c r="CD82" s="204"/>
      <c r="CE82" s="204"/>
      <c r="CF82" s="204"/>
      <c r="CG82" s="204"/>
      <c r="CH82" s="204"/>
      <c r="CI82" s="204"/>
      <c r="CJ82" s="204"/>
      <c r="CK82" s="204"/>
      <c r="CL82" s="204"/>
      <c r="CM82" s="204"/>
      <c r="CN82" s="204"/>
      <c r="CO82" s="204"/>
      <c r="CP82" s="204"/>
      <c r="CQ82" s="204"/>
      <c r="CR82" s="204"/>
      <c r="CS82" s="204"/>
      <c r="CT82" s="204"/>
      <c r="CU82" s="204"/>
      <c r="CV82" s="204"/>
      <c r="CW82" s="204"/>
      <c r="CX82" s="204"/>
      <c r="CY82" s="204"/>
      <c r="CZ82" s="204"/>
      <c r="DA82" s="204"/>
      <c r="DB82" s="204"/>
      <c r="DG82" s="204"/>
      <c r="DH82" s="204"/>
      <c r="DI82" s="204"/>
      <c r="DJ82" s="204"/>
      <c r="DK82" s="204"/>
      <c r="DL82" s="204"/>
      <c r="DM82" s="204"/>
      <c r="DN82" s="204"/>
      <c r="DO82" s="204"/>
      <c r="DP82" s="204"/>
      <c r="DQ82" s="204"/>
      <c r="DR82" s="204"/>
      <c r="DS82" s="204"/>
      <c r="DT82" s="204"/>
      <c r="DU82" s="204"/>
      <c r="DV82" s="204"/>
      <c r="DW82" s="204"/>
      <c r="DX82" s="204"/>
      <c r="DY82" s="204"/>
      <c r="DZ82" s="204"/>
      <c r="EA82" s="204"/>
      <c r="EB82" s="204"/>
      <c r="EC82" s="204"/>
      <c r="ED82" s="204"/>
      <c r="EE82" s="204"/>
      <c r="EF82" s="204"/>
      <c r="EG82" s="204"/>
      <c r="EH82" s="204"/>
      <c r="EI82" s="204"/>
      <c r="EJ82" s="204"/>
      <c r="EK82" s="204"/>
      <c r="EL82" s="204"/>
      <c r="EM82" s="204"/>
      <c r="EN82" s="204"/>
      <c r="EO82" s="204"/>
      <c r="EP82" s="204"/>
      <c r="EQ82" s="204"/>
      <c r="ER82" s="204"/>
      <c r="ES82" s="204"/>
      <c r="ET82" s="204"/>
      <c r="EU82" s="204"/>
    </row>
    <row r="83" spans="2:151" ht="30" customHeight="1" x14ac:dyDescent="0.25">
      <c r="B83" s="530">
        <f>+B81+1</f>
        <v>12</v>
      </c>
      <c r="C83" s="1113" t="s">
        <v>2110</v>
      </c>
      <c r="D83" s="1113"/>
      <c r="E83" s="1113"/>
      <c r="F83" s="1113"/>
      <c r="G83" s="1113"/>
      <c r="H83" s="1113"/>
      <c r="I83" s="1113"/>
      <c r="J83" s="1113"/>
      <c r="K83" s="1113"/>
      <c r="L83" s="1113"/>
      <c r="M83" s="1113"/>
      <c r="N83" s="1113"/>
      <c r="O83" s="1113"/>
      <c r="P83" s="1113"/>
      <c r="Q83" s="1113"/>
      <c r="R83" s="1113"/>
      <c r="S83" s="1113"/>
      <c r="T83" s="1113"/>
      <c r="U83" s="1114"/>
      <c r="V83" s="534"/>
      <c r="W83" s="531"/>
      <c r="X83" s="531"/>
      <c r="Y83" s="531"/>
      <c r="Z83" s="531"/>
      <c r="AA83" s="531"/>
      <c r="AB83" s="531"/>
      <c r="AC83" s="531"/>
      <c r="AD83" s="531"/>
      <c r="AE83" s="531"/>
      <c r="AF83" s="531"/>
      <c r="AG83" s="531"/>
      <c r="AH83" s="531"/>
      <c r="AI83" s="531"/>
      <c r="AJ83" s="531"/>
      <c r="AK83" s="533"/>
      <c r="AL83" s="533"/>
      <c r="AM83" s="123"/>
      <c r="AN83" s="123"/>
      <c r="AO83" s="123"/>
      <c r="AP83" s="123"/>
      <c r="AQ83" s="123"/>
      <c r="AR83" s="123"/>
      <c r="AS83" s="123"/>
      <c r="AT83" s="123"/>
      <c r="AU83" s="123"/>
      <c r="AV83" s="123"/>
      <c r="BA83" s="316"/>
      <c r="BN83" s="204"/>
      <c r="BO83" s="204"/>
      <c r="BP83" s="204"/>
      <c r="BQ83" s="204"/>
      <c r="BR83" s="204"/>
      <c r="BS83" s="204"/>
      <c r="BT83" s="204"/>
      <c r="BU83" s="204"/>
      <c r="BV83" s="204"/>
      <c r="BW83" s="204"/>
      <c r="BX83" s="204"/>
      <c r="BY83" s="204"/>
      <c r="BZ83" s="204"/>
      <c r="CA83" s="204"/>
      <c r="CB83" s="204"/>
      <c r="CC83" s="204"/>
      <c r="CD83" s="204"/>
      <c r="CE83" s="204"/>
      <c r="CF83" s="204"/>
      <c r="CG83" s="204"/>
      <c r="CH83" s="204"/>
      <c r="CI83" s="204"/>
      <c r="CJ83" s="204"/>
      <c r="CK83" s="204"/>
      <c r="CL83" s="204"/>
      <c r="CM83" s="204"/>
      <c r="CN83" s="204"/>
      <c r="CO83" s="204"/>
      <c r="CP83" s="204"/>
      <c r="CQ83" s="204"/>
      <c r="CR83" s="204"/>
      <c r="CS83" s="204"/>
      <c r="CT83" s="204"/>
      <c r="CU83" s="204"/>
      <c r="CV83" s="204"/>
      <c r="CW83" s="204"/>
      <c r="CX83" s="204"/>
      <c r="CY83" s="204"/>
      <c r="CZ83" s="204"/>
      <c r="DA83" s="204"/>
      <c r="DB83" s="204"/>
      <c r="DG83" s="204"/>
      <c r="DH83" s="204"/>
      <c r="DI83" s="204"/>
      <c r="DJ83" s="204"/>
      <c r="DK83" s="204"/>
      <c r="DL83" s="204"/>
      <c r="DM83" s="204"/>
      <c r="DN83" s="204"/>
      <c r="DO83" s="204"/>
      <c r="DP83" s="204"/>
      <c r="DQ83" s="204"/>
      <c r="DR83" s="204"/>
      <c r="DS83" s="204"/>
      <c r="DT83" s="204"/>
      <c r="DU83" s="204"/>
      <c r="DV83" s="204"/>
      <c r="DW83" s="204"/>
      <c r="DX83" s="204"/>
      <c r="DY83" s="204"/>
      <c r="DZ83" s="204"/>
      <c r="EA83" s="204"/>
      <c r="EB83" s="204"/>
      <c r="EC83" s="204"/>
      <c r="ED83" s="204"/>
      <c r="EE83" s="204"/>
      <c r="EF83" s="204"/>
      <c r="EG83" s="204"/>
      <c r="EH83" s="204"/>
      <c r="EI83" s="204"/>
      <c r="EJ83" s="204"/>
      <c r="EK83" s="204"/>
      <c r="EL83" s="204"/>
      <c r="EM83" s="204"/>
      <c r="EN83" s="204"/>
      <c r="EO83" s="204"/>
      <c r="EP83" s="204"/>
      <c r="EQ83" s="204"/>
      <c r="ER83" s="204"/>
      <c r="ES83" s="204"/>
      <c r="ET83" s="204"/>
      <c r="EU83" s="204"/>
    </row>
    <row r="84" spans="2:151" ht="30" customHeight="1" x14ac:dyDescent="0.25">
      <c r="B84" s="530">
        <f>+B83+1</f>
        <v>13</v>
      </c>
      <c r="C84" s="1113" t="s">
        <v>2111</v>
      </c>
      <c r="D84" s="1113"/>
      <c r="E84" s="1113"/>
      <c r="F84" s="1113"/>
      <c r="G84" s="1113"/>
      <c r="H84" s="1113"/>
      <c r="I84" s="1113"/>
      <c r="J84" s="1113"/>
      <c r="K84" s="1113"/>
      <c r="L84" s="1113"/>
      <c r="M84" s="1113"/>
      <c r="N84" s="1113"/>
      <c r="O84" s="1113"/>
      <c r="P84" s="1113"/>
      <c r="Q84" s="1113"/>
      <c r="R84" s="1113"/>
      <c r="S84" s="1113"/>
      <c r="T84" s="1113"/>
      <c r="U84" s="1114"/>
      <c r="V84" s="534"/>
      <c r="W84" s="531"/>
      <c r="X84" s="531"/>
      <c r="Y84" s="531"/>
      <c r="Z84" s="531"/>
      <c r="AA84" s="531"/>
      <c r="AB84" s="531"/>
      <c r="AC84" s="531"/>
      <c r="AD84" s="531"/>
      <c r="AE84" s="531"/>
      <c r="AF84" s="531"/>
      <c r="AG84" s="531"/>
      <c r="AH84" s="531"/>
      <c r="AI84" s="531"/>
      <c r="AJ84" s="531"/>
      <c r="AK84" s="533"/>
      <c r="AL84" s="533"/>
      <c r="AM84" s="123"/>
      <c r="AN84" s="123"/>
      <c r="AO84" s="123"/>
      <c r="AP84" s="123"/>
      <c r="AQ84" s="123"/>
      <c r="AR84" s="123"/>
      <c r="AS84" s="123"/>
      <c r="AT84" s="123"/>
      <c r="AU84" s="123"/>
      <c r="AV84" s="123"/>
      <c r="BA84" s="316"/>
      <c r="BN84" s="204"/>
      <c r="BO84" s="204"/>
      <c r="BP84" s="204"/>
      <c r="BQ84" s="204"/>
      <c r="BR84" s="204"/>
      <c r="BS84" s="204"/>
      <c r="BT84" s="204"/>
      <c r="BU84" s="204"/>
      <c r="BV84" s="204"/>
      <c r="BW84" s="204"/>
      <c r="BX84" s="204"/>
      <c r="BY84" s="204"/>
      <c r="BZ84" s="204"/>
      <c r="CA84" s="204"/>
      <c r="CB84" s="204"/>
      <c r="CC84" s="204"/>
      <c r="CD84" s="204"/>
      <c r="CE84" s="204"/>
      <c r="CF84" s="204"/>
      <c r="CG84" s="204"/>
      <c r="CH84" s="204"/>
      <c r="CI84" s="204"/>
      <c r="CJ84" s="204"/>
      <c r="CK84" s="204"/>
      <c r="CL84" s="204"/>
      <c r="CM84" s="204"/>
      <c r="CN84" s="204"/>
      <c r="CO84" s="204"/>
      <c r="CP84" s="204"/>
      <c r="CQ84" s="204"/>
      <c r="CR84" s="204"/>
      <c r="CS84" s="204"/>
      <c r="CT84" s="204"/>
      <c r="CU84" s="204"/>
      <c r="CV84" s="204"/>
      <c r="CW84" s="204"/>
      <c r="CX84" s="204"/>
      <c r="CY84" s="204"/>
      <c r="CZ84" s="204"/>
      <c r="DA84" s="204"/>
      <c r="DB84" s="204"/>
      <c r="DG84" s="204"/>
      <c r="DH84" s="204"/>
      <c r="DI84" s="204"/>
      <c r="DJ84" s="204"/>
      <c r="DK84" s="204"/>
      <c r="DL84" s="204"/>
      <c r="DM84" s="204"/>
      <c r="DN84" s="204"/>
      <c r="DO84" s="204"/>
      <c r="DP84" s="204"/>
      <c r="DQ84" s="204"/>
      <c r="DR84" s="204"/>
      <c r="DS84" s="204"/>
      <c r="DT84" s="204"/>
      <c r="DU84" s="204"/>
      <c r="DV84" s="204"/>
      <c r="DW84" s="204"/>
      <c r="DX84" s="204"/>
      <c r="DY84" s="204"/>
      <c r="DZ84" s="204"/>
      <c r="EA84" s="204"/>
      <c r="EB84" s="204"/>
      <c r="EC84" s="204"/>
      <c r="ED84" s="204"/>
      <c r="EE84" s="204"/>
      <c r="EF84" s="204"/>
      <c r="EG84" s="204"/>
      <c r="EH84" s="204"/>
      <c r="EI84" s="204"/>
      <c r="EJ84" s="204"/>
      <c r="EK84" s="204"/>
      <c r="EL84" s="204"/>
      <c r="EM84" s="204"/>
      <c r="EN84" s="204"/>
      <c r="EO84" s="204"/>
      <c r="EP84" s="204"/>
      <c r="EQ84" s="204"/>
      <c r="ER84" s="204"/>
      <c r="ES84" s="204"/>
      <c r="ET84" s="204"/>
      <c r="EU84" s="204"/>
    </row>
    <row r="85" spans="2:151" ht="15" customHeight="1" x14ac:dyDescent="0.25">
      <c r="B85" s="530">
        <f t="shared" ref="B85:B94" si="64">+B84+1</f>
        <v>14</v>
      </c>
      <c r="C85" s="1113" t="s">
        <v>2112</v>
      </c>
      <c r="D85" s="1113"/>
      <c r="E85" s="1113"/>
      <c r="F85" s="1113"/>
      <c r="G85" s="1113"/>
      <c r="H85" s="1113"/>
      <c r="I85" s="1113"/>
      <c r="J85" s="1113"/>
      <c r="K85" s="1113"/>
      <c r="L85" s="1113"/>
      <c r="M85" s="1113"/>
      <c r="N85" s="1113"/>
      <c r="O85" s="1113"/>
      <c r="P85" s="1113"/>
      <c r="Q85" s="1113"/>
      <c r="R85" s="1113"/>
      <c r="S85" s="1113"/>
      <c r="T85" s="1113"/>
      <c r="U85" s="1114"/>
      <c r="V85" s="534"/>
      <c r="W85" s="531"/>
      <c r="X85" s="531"/>
      <c r="Y85" s="531"/>
      <c r="Z85" s="531"/>
      <c r="AA85" s="531"/>
      <c r="AB85" s="531"/>
      <c r="AC85" s="531"/>
      <c r="AD85" s="531"/>
      <c r="AE85" s="531"/>
      <c r="AF85" s="531"/>
      <c r="AG85" s="531"/>
      <c r="AH85" s="531"/>
      <c r="AI85" s="531"/>
      <c r="AJ85" s="531"/>
      <c r="AK85" s="533"/>
      <c r="AL85" s="533"/>
      <c r="AM85" s="123"/>
      <c r="AN85" s="123"/>
      <c r="AO85" s="123"/>
      <c r="AP85" s="123"/>
      <c r="AQ85" s="123"/>
      <c r="AR85" s="123"/>
      <c r="AS85" s="123"/>
      <c r="AT85" s="123"/>
      <c r="AU85" s="123"/>
      <c r="AV85" s="123"/>
      <c r="BA85" s="316"/>
      <c r="BN85" s="204"/>
      <c r="BO85" s="204"/>
      <c r="BP85" s="204"/>
      <c r="BQ85" s="204"/>
      <c r="BR85" s="204"/>
      <c r="BS85" s="204"/>
      <c r="BT85" s="204"/>
      <c r="BU85" s="204"/>
      <c r="BV85" s="204"/>
      <c r="BW85" s="204"/>
      <c r="BX85" s="204"/>
      <c r="BY85" s="204"/>
      <c r="BZ85" s="204"/>
      <c r="CA85" s="204"/>
      <c r="CB85" s="204"/>
      <c r="CC85" s="204"/>
      <c r="CD85" s="204"/>
      <c r="CE85" s="204"/>
      <c r="CF85" s="204"/>
      <c r="CG85" s="204"/>
      <c r="CH85" s="204"/>
      <c r="CI85" s="204"/>
      <c r="CJ85" s="204"/>
      <c r="CK85" s="204"/>
      <c r="CL85" s="204"/>
      <c r="CM85" s="204"/>
      <c r="CN85" s="204"/>
      <c r="CO85" s="204"/>
      <c r="CP85" s="204"/>
      <c r="CQ85" s="204"/>
      <c r="CR85" s="204"/>
      <c r="CS85" s="204"/>
      <c r="CT85" s="204"/>
      <c r="CU85" s="204"/>
      <c r="CV85" s="204"/>
      <c r="CW85" s="204"/>
      <c r="CX85" s="204"/>
      <c r="CY85" s="204"/>
      <c r="CZ85" s="204"/>
      <c r="DA85" s="204"/>
      <c r="DB85" s="204"/>
      <c r="DG85" s="204"/>
      <c r="DH85" s="204"/>
      <c r="DI85" s="204"/>
      <c r="DJ85" s="204"/>
      <c r="DK85" s="204"/>
      <c r="DL85" s="204"/>
      <c r="DM85" s="204"/>
      <c r="DN85" s="204"/>
      <c r="DO85" s="204"/>
      <c r="DP85" s="204"/>
      <c r="DQ85" s="204"/>
      <c r="DR85" s="204"/>
      <c r="DS85" s="204"/>
      <c r="DT85" s="204"/>
      <c r="DU85" s="204"/>
      <c r="DV85" s="204"/>
      <c r="DW85" s="204"/>
      <c r="DX85" s="204"/>
      <c r="DY85" s="204"/>
      <c r="DZ85" s="204"/>
      <c r="EA85" s="204"/>
      <c r="EB85" s="204"/>
      <c r="EC85" s="204"/>
      <c r="ED85" s="204"/>
      <c r="EE85" s="204"/>
      <c r="EF85" s="204"/>
      <c r="EG85" s="204"/>
      <c r="EH85" s="204"/>
      <c r="EI85" s="204"/>
      <c r="EJ85" s="204"/>
      <c r="EK85" s="204"/>
      <c r="EL85" s="204"/>
      <c r="EM85" s="204"/>
      <c r="EN85" s="204"/>
      <c r="EO85" s="204"/>
      <c r="EP85" s="204"/>
      <c r="EQ85" s="204"/>
      <c r="ER85" s="204"/>
      <c r="ES85" s="204"/>
      <c r="ET85" s="204"/>
      <c r="EU85" s="204"/>
    </row>
    <row r="86" spans="2:151" ht="15" customHeight="1" x14ac:dyDescent="0.25">
      <c r="B86" s="530">
        <f t="shared" si="64"/>
        <v>15</v>
      </c>
      <c r="C86" s="1113" t="s">
        <v>2113</v>
      </c>
      <c r="D86" s="1113"/>
      <c r="E86" s="1113"/>
      <c r="F86" s="1113"/>
      <c r="G86" s="1113"/>
      <c r="H86" s="1113"/>
      <c r="I86" s="1113"/>
      <c r="J86" s="1113"/>
      <c r="K86" s="1113"/>
      <c r="L86" s="1113"/>
      <c r="M86" s="1113"/>
      <c r="N86" s="1113"/>
      <c r="O86" s="1113"/>
      <c r="P86" s="1113"/>
      <c r="Q86" s="1113"/>
      <c r="R86" s="1113"/>
      <c r="S86" s="1113"/>
      <c r="T86" s="1113"/>
      <c r="U86" s="1114"/>
      <c r="V86" s="534"/>
      <c r="W86" s="531"/>
      <c r="X86" s="531"/>
      <c r="Y86" s="531"/>
      <c r="Z86" s="531"/>
      <c r="AA86" s="531"/>
      <c r="AB86" s="531"/>
      <c r="AC86" s="531"/>
      <c r="AD86" s="531"/>
      <c r="AE86" s="531"/>
      <c r="AF86" s="531"/>
      <c r="AG86" s="531"/>
      <c r="AH86" s="531"/>
      <c r="AI86" s="531"/>
      <c r="AJ86" s="531"/>
      <c r="AK86" s="533"/>
      <c r="AL86" s="533"/>
      <c r="AM86" s="123"/>
      <c r="AN86" s="123"/>
      <c r="AO86" s="123"/>
      <c r="AP86" s="123"/>
      <c r="AQ86" s="123"/>
      <c r="AR86" s="123"/>
      <c r="AS86" s="123"/>
      <c r="AT86" s="123"/>
      <c r="AU86" s="123"/>
      <c r="AV86" s="123"/>
      <c r="BA86" s="316"/>
      <c r="BN86" s="204"/>
      <c r="BO86" s="204"/>
      <c r="BP86" s="204"/>
      <c r="BQ86" s="204"/>
      <c r="BR86" s="204"/>
      <c r="BS86" s="204"/>
      <c r="BT86" s="204"/>
      <c r="BU86" s="204"/>
      <c r="BV86" s="204"/>
      <c r="BW86" s="204"/>
      <c r="BX86" s="204"/>
      <c r="BY86" s="204"/>
      <c r="BZ86" s="204"/>
      <c r="CA86" s="204"/>
      <c r="CB86" s="204"/>
      <c r="CC86" s="204"/>
      <c r="CD86" s="204"/>
      <c r="CE86" s="204"/>
      <c r="CF86" s="204"/>
      <c r="CG86" s="204"/>
      <c r="CH86" s="204"/>
      <c r="CI86" s="204"/>
      <c r="CJ86" s="204"/>
      <c r="CK86" s="204"/>
      <c r="CL86" s="204"/>
      <c r="CM86" s="204"/>
      <c r="CN86" s="204"/>
      <c r="CO86" s="204"/>
      <c r="CP86" s="204"/>
      <c r="CQ86" s="204"/>
      <c r="CR86" s="204"/>
      <c r="CS86" s="204"/>
      <c r="CT86" s="204"/>
      <c r="CU86" s="204"/>
      <c r="CV86" s="204"/>
      <c r="CW86" s="204"/>
      <c r="CX86" s="204"/>
      <c r="CY86" s="204"/>
      <c r="CZ86" s="204"/>
      <c r="DA86" s="204"/>
      <c r="DB86" s="204"/>
      <c r="DG86" s="204"/>
      <c r="DH86" s="204"/>
      <c r="DI86" s="204"/>
      <c r="DJ86" s="204"/>
      <c r="DK86" s="204"/>
      <c r="DL86" s="204"/>
      <c r="DM86" s="204"/>
      <c r="DN86" s="204"/>
      <c r="DO86" s="204"/>
      <c r="DP86" s="204"/>
      <c r="DQ86" s="204"/>
      <c r="DR86" s="204"/>
      <c r="DS86" s="204"/>
      <c r="DT86" s="204"/>
      <c r="DU86" s="204"/>
      <c r="DV86" s="204"/>
      <c r="DW86" s="204"/>
      <c r="DX86" s="204"/>
      <c r="DY86" s="204"/>
      <c r="DZ86" s="204"/>
      <c r="EA86" s="204"/>
      <c r="EB86" s="204"/>
      <c r="EC86" s="204"/>
      <c r="ED86" s="204"/>
      <c r="EE86" s="204"/>
      <c r="EF86" s="204"/>
      <c r="EG86" s="204"/>
      <c r="EH86" s="204"/>
      <c r="EI86" s="204"/>
      <c r="EJ86" s="204"/>
      <c r="EK86" s="204"/>
      <c r="EL86" s="204"/>
      <c r="EM86" s="204"/>
      <c r="EN86" s="204"/>
      <c r="EO86" s="204"/>
      <c r="EP86" s="204"/>
      <c r="EQ86" s="204"/>
      <c r="ER86" s="204"/>
      <c r="ES86" s="204"/>
      <c r="ET86" s="204"/>
      <c r="EU86" s="204"/>
    </row>
    <row r="87" spans="2:151" ht="45" customHeight="1" x14ac:dyDescent="0.25">
      <c r="B87" s="530">
        <f t="shared" si="64"/>
        <v>16</v>
      </c>
      <c r="C87" s="1113" t="s">
        <v>2114</v>
      </c>
      <c r="D87" s="1113"/>
      <c r="E87" s="1113"/>
      <c r="F87" s="1113"/>
      <c r="G87" s="1113"/>
      <c r="H87" s="1113"/>
      <c r="I87" s="1113"/>
      <c r="J87" s="1113"/>
      <c r="K87" s="1113"/>
      <c r="L87" s="1113"/>
      <c r="M87" s="1113"/>
      <c r="N87" s="1113"/>
      <c r="O87" s="1113"/>
      <c r="P87" s="1113"/>
      <c r="Q87" s="1113"/>
      <c r="R87" s="1113"/>
      <c r="S87" s="1113"/>
      <c r="T87" s="1113"/>
      <c r="U87" s="1114"/>
      <c r="V87" s="534"/>
      <c r="W87" s="531"/>
      <c r="X87" s="531"/>
      <c r="Y87" s="531"/>
      <c r="Z87" s="531"/>
      <c r="AA87" s="531"/>
      <c r="AB87" s="531"/>
      <c r="AC87" s="531"/>
      <c r="AD87" s="531"/>
      <c r="AE87" s="531"/>
      <c r="AF87" s="531"/>
      <c r="AG87" s="531"/>
      <c r="AH87" s="531"/>
      <c r="AI87" s="531"/>
      <c r="AJ87" s="531"/>
      <c r="AK87" s="533"/>
      <c r="AL87" s="533"/>
      <c r="AM87" s="123"/>
      <c r="AN87" s="123"/>
      <c r="AO87" s="123"/>
      <c r="AP87" s="123"/>
      <c r="AQ87" s="123"/>
      <c r="AR87" s="123"/>
      <c r="AS87" s="123"/>
      <c r="AT87" s="123"/>
      <c r="AU87" s="123"/>
      <c r="AV87" s="123"/>
      <c r="BA87" s="316"/>
      <c r="BN87" s="204"/>
      <c r="BO87" s="204"/>
      <c r="BP87" s="204"/>
      <c r="BQ87" s="204"/>
      <c r="BR87" s="204"/>
      <c r="BS87" s="204"/>
      <c r="BT87" s="204"/>
      <c r="BU87" s="204"/>
      <c r="BV87" s="204"/>
      <c r="BW87" s="204"/>
      <c r="BX87" s="204"/>
      <c r="BY87" s="204"/>
      <c r="BZ87" s="204"/>
      <c r="CA87" s="204"/>
      <c r="CB87" s="204"/>
      <c r="CC87" s="204"/>
      <c r="CD87" s="204"/>
      <c r="CE87" s="204"/>
      <c r="CF87" s="204"/>
      <c r="CG87" s="204"/>
      <c r="CH87" s="204"/>
      <c r="CI87" s="204"/>
      <c r="CJ87" s="204"/>
      <c r="CK87" s="204"/>
      <c r="CL87" s="204"/>
      <c r="CM87" s="204"/>
      <c r="CN87" s="204"/>
      <c r="CO87" s="204"/>
      <c r="CP87" s="204"/>
      <c r="CQ87" s="204"/>
      <c r="CR87" s="204"/>
      <c r="CS87" s="204"/>
      <c r="CT87" s="204"/>
      <c r="CU87" s="204"/>
      <c r="CV87" s="204"/>
      <c r="CW87" s="204"/>
      <c r="CX87" s="204"/>
      <c r="CY87" s="204"/>
      <c r="CZ87" s="204"/>
      <c r="DA87" s="204"/>
      <c r="DB87" s="204"/>
      <c r="DG87" s="204"/>
      <c r="DH87" s="204"/>
      <c r="DI87" s="204"/>
      <c r="DJ87" s="204"/>
      <c r="DK87" s="204"/>
      <c r="DL87" s="204"/>
      <c r="DM87" s="204"/>
      <c r="DN87" s="204"/>
      <c r="DO87" s="204"/>
      <c r="DP87" s="204"/>
      <c r="DQ87" s="204"/>
      <c r="DR87" s="204"/>
      <c r="DS87" s="204"/>
      <c r="DT87" s="204"/>
      <c r="DU87" s="204"/>
      <c r="DV87" s="204"/>
      <c r="DW87" s="204"/>
      <c r="DX87" s="204"/>
      <c r="DY87" s="204"/>
      <c r="DZ87" s="204"/>
      <c r="EA87" s="204"/>
      <c r="EB87" s="204"/>
      <c r="EC87" s="204"/>
      <c r="ED87" s="204"/>
      <c r="EE87" s="204"/>
      <c r="EF87" s="204"/>
      <c r="EG87" s="204"/>
      <c r="EH87" s="204"/>
      <c r="EI87" s="204"/>
      <c r="EJ87" s="204"/>
      <c r="EK87" s="204"/>
      <c r="EL87" s="204"/>
      <c r="EM87" s="204"/>
      <c r="EN87" s="204"/>
      <c r="EO87" s="204"/>
      <c r="EP87" s="204"/>
      <c r="EQ87" s="204"/>
      <c r="ER87" s="204"/>
      <c r="ES87" s="204"/>
      <c r="ET87" s="204"/>
      <c r="EU87" s="204"/>
    </row>
    <row r="88" spans="2:151" ht="15" customHeight="1" x14ac:dyDescent="0.25">
      <c r="B88" s="530">
        <f t="shared" si="64"/>
        <v>17</v>
      </c>
      <c r="C88" s="1113" t="s">
        <v>2115</v>
      </c>
      <c r="D88" s="1113"/>
      <c r="E88" s="1113"/>
      <c r="F88" s="1113"/>
      <c r="G88" s="1113"/>
      <c r="H88" s="1113"/>
      <c r="I88" s="1113"/>
      <c r="J88" s="1113"/>
      <c r="K88" s="1113"/>
      <c r="L88" s="1113"/>
      <c r="M88" s="1113"/>
      <c r="N88" s="1113"/>
      <c r="O88" s="1113"/>
      <c r="P88" s="1113"/>
      <c r="Q88" s="1113"/>
      <c r="R88" s="1113"/>
      <c r="S88" s="1113"/>
      <c r="T88" s="1113"/>
      <c r="U88" s="1114"/>
      <c r="V88" s="534"/>
      <c r="W88" s="531"/>
      <c r="X88" s="531"/>
      <c r="Y88" s="531"/>
      <c r="Z88" s="531"/>
      <c r="AA88" s="531"/>
      <c r="AB88" s="531"/>
      <c r="AC88" s="531"/>
      <c r="AD88" s="531"/>
      <c r="AE88" s="531"/>
      <c r="AF88" s="531"/>
      <c r="AG88" s="531"/>
      <c r="AH88" s="531"/>
      <c r="AI88" s="531"/>
      <c r="AJ88" s="531"/>
      <c r="AK88" s="533"/>
      <c r="AL88" s="533"/>
      <c r="AM88" s="123"/>
      <c r="AN88" s="123"/>
      <c r="AO88" s="123"/>
      <c r="AP88" s="123"/>
      <c r="AQ88" s="123"/>
      <c r="AR88" s="123"/>
      <c r="AS88" s="123"/>
      <c r="AT88" s="123"/>
      <c r="AU88" s="123"/>
      <c r="AV88" s="123"/>
      <c r="BA88" s="316"/>
      <c r="BN88" s="204"/>
      <c r="BO88" s="204"/>
      <c r="BP88" s="204"/>
      <c r="BQ88" s="204"/>
      <c r="BR88" s="204"/>
      <c r="BS88" s="204"/>
      <c r="BT88" s="204"/>
      <c r="BU88" s="204"/>
      <c r="BV88" s="204"/>
      <c r="BW88" s="204"/>
      <c r="BX88" s="204"/>
      <c r="BY88" s="204"/>
      <c r="BZ88" s="204"/>
      <c r="CA88" s="204"/>
      <c r="CB88" s="204"/>
      <c r="CC88" s="204"/>
      <c r="CD88" s="204"/>
      <c r="CE88" s="204"/>
      <c r="CF88" s="204"/>
      <c r="CG88" s="204"/>
      <c r="CH88" s="204"/>
      <c r="CI88" s="204"/>
      <c r="CJ88" s="204"/>
      <c r="CK88" s="204"/>
      <c r="CL88" s="204"/>
      <c r="CM88" s="204"/>
      <c r="CN88" s="204"/>
      <c r="CO88" s="204"/>
      <c r="CP88" s="204"/>
      <c r="CQ88" s="204"/>
      <c r="CR88" s="204"/>
      <c r="CS88" s="204"/>
      <c r="CT88" s="204"/>
      <c r="CU88" s="204"/>
      <c r="CV88" s="204"/>
      <c r="CW88" s="204"/>
      <c r="CX88" s="204"/>
      <c r="CY88" s="204"/>
      <c r="CZ88" s="204"/>
      <c r="DA88" s="204"/>
      <c r="DB88" s="204"/>
      <c r="DG88" s="204"/>
      <c r="DH88" s="204"/>
      <c r="DI88" s="204"/>
      <c r="DJ88" s="204"/>
      <c r="DK88" s="204"/>
      <c r="DL88" s="204"/>
      <c r="DM88" s="204"/>
      <c r="DN88" s="204"/>
      <c r="DO88" s="204"/>
      <c r="DP88" s="204"/>
      <c r="DQ88" s="204"/>
      <c r="DR88" s="204"/>
      <c r="DS88" s="204"/>
      <c r="DT88" s="204"/>
      <c r="DU88" s="204"/>
      <c r="DV88" s="204"/>
      <c r="DW88" s="204"/>
      <c r="DX88" s="204"/>
      <c r="DY88" s="204"/>
      <c r="DZ88" s="204"/>
      <c r="EA88" s="204"/>
      <c r="EB88" s="204"/>
      <c r="EC88" s="204"/>
      <c r="ED88" s="204"/>
      <c r="EE88" s="204"/>
      <c r="EF88" s="204"/>
      <c r="EG88" s="204"/>
      <c r="EH88" s="204"/>
      <c r="EI88" s="204"/>
      <c r="EJ88" s="204"/>
      <c r="EK88" s="204"/>
      <c r="EL88" s="204"/>
      <c r="EM88" s="204"/>
      <c r="EN88" s="204"/>
      <c r="EO88" s="204"/>
      <c r="EP88" s="204"/>
      <c r="EQ88" s="204"/>
      <c r="ER88" s="204"/>
      <c r="ES88" s="204"/>
      <c r="ET88" s="204"/>
      <c r="EU88" s="204"/>
    </row>
    <row r="89" spans="2:151" ht="15" customHeight="1" x14ac:dyDescent="0.25">
      <c r="B89" s="530">
        <f t="shared" si="64"/>
        <v>18</v>
      </c>
      <c r="C89" s="1113" t="s">
        <v>2116</v>
      </c>
      <c r="D89" s="1113"/>
      <c r="E89" s="1113"/>
      <c r="F89" s="1113"/>
      <c r="G89" s="1113"/>
      <c r="H89" s="1113"/>
      <c r="I89" s="1113"/>
      <c r="J89" s="1113"/>
      <c r="K89" s="1113"/>
      <c r="L89" s="1113"/>
      <c r="M89" s="1113"/>
      <c r="N89" s="1113"/>
      <c r="O89" s="1113"/>
      <c r="P89" s="1113"/>
      <c r="Q89" s="1113"/>
      <c r="R89" s="1113"/>
      <c r="S89" s="1113"/>
      <c r="T89" s="1113"/>
      <c r="U89" s="1114"/>
      <c r="V89" s="534"/>
      <c r="W89" s="531"/>
      <c r="X89" s="531"/>
      <c r="Y89" s="531"/>
      <c r="Z89" s="531"/>
      <c r="AA89" s="531"/>
      <c r="AB89" s="531"/>
      <c r="AC89" s="531"/>
      <c r="AD89" s="531"/>
      <c r="AE89" s="531"/>
      <c r="AF89" s="531"/>
      <c r="AG89" s="531"/>
      <c r="AH89" s="531"/>
      <c r="AI89" s="531"/>
      <c r="AJ89" s="531"/>
      <c r="AK89" s="533"/>
      <c r="AL89" s="533"/>
      <c r="AM89" s="123"/>
      <c r="AN89" s="123"/>
      <c r="AO89" s="123"/>
      <c r="AP89" s="123"/>
      <c r="AQ89" s="123"/>
      <c r="AR89" s="123"/>
      <c r="AS89" s="123"/>
      <c r="AT89" s="123"/>
      <c r="AU89" s="123"/>
      <c r="AV89" s="123"/>
      <c r="BA89" s="316"/>
      <c r="BN89" s="204"/>
      <c r="BO89" s="204"/>
      <c r="BP89" s="204"/>
      <c r="BQ89" s="204"/>
      <c r="BR89" s="204"/>
      <c r="BS89" s="204"/>
      <c r="BT89" s="204"/>
      <c r="BU89" s="204"/>
      <c r="BV89" s="204"/>
      <c r="BW89" s="204"/>
      <c r="BX89" s="204"/>
      <c r="BY89" s="204"/>
      <c r="BZ89" s="204"/>
      <c r="CA89" s="204"/>
      <c r="CB89" s="204"/>
      <c r="CC89" s="204"/>
      <c r="CD89" s="204"/>
      <c r="CE89" s="204"/>
      <c r="CF89" s="204"/>
      <c r="CG89" s="204"/>
      <c r="CH89" s="204"/>
      <c r="CI89" s="204"/>
      <c r="CJ89" s="204"/>
      <c r="CK89" s="204"/>
      <c r="CL89" s="204"/>
      <c r="CM89" s="204"/>
      <c r="CN89" s="204"/>
      <c r="CO89" s="204"/>
      <c r="CP89" s="204"/>
      <c r="CQ89" s="204"/>
      <c r="CR89" s="204"/>
      <c r="CS89" s="204"/>
      <c r="CT89" s="204"/>
      <c r="CU89" s="204"/>
      <c r="CV89" s="204"/>
      <c r="CW89" s="204"/>
      <c r="CX89" s="204"/>
      <c r="CY89" s="204"/>
      <c r="CZ89" s="204"/>
      <c r="DA89" s="204"/>
      <c r="DB89" s="204"/>
      <c r="DG89" s="204"/>
      <c r="DH89" s="204"/>
      <c r="DI89" s="204"/>
      <c r="DJ89" s="204"/>
      <c r="DK89" s="204"/>
      <c r="DL89" s="204"/>
      <c r="DM89" s="204"/>
      <c r="DN89" s="204"/>
      <c r="DO89" s="204"/>
      <c r="DP89" s="204"/>
      <c r="DQ89" s="204"/>
      <c r="DR89" s="204"/>
      <c r="DS89" s="204"/>
      <c r="DT89" s="204"/>
      <c r="DU89" s="204"/>
      <c r="DV89" s="204"/>
      <c r="DW89" s="204"/>
      <c r="DX89" s="204"/>
      <c r="DY89" s="204"/>
      <c r="DZ89" s="204"/>
      <c r="EA89" s="204"/>
      <c r="EB89" s="204"/>
      <c r="EC89" s="204"/>
      <c r="ED89" s="204"/>
      <c r="EE89" s="204"/>
      <c r="EF89" s="204"/>
      <c r="EG89" s="204"/>
      <c r="EH89" s="204"/>
      <c r="EI89" s="204"/>
      <c r="EJ89" s="204"/>
      <c r="EK89" s="204"/>
      <c r="EL89" s="204"/>
      <c r="EM89" s="204"/>
      <c r="EN89" s="204"/>
      <c r="EO89" s="204"/>
      <c r="EP89" s="204"/>
      <c r="EQ89" s="204"/>
      <c r="ER89" s="204"/>
      <c r="ES89" s="204"/>
      <c r="ET89" s="204"/>
      <c r="EU89" s="204"/>
    </row>
    <row r="90" spans="2:151" ht="15" customHeight="1" x14ac:dyDescent="0.25">
      <c r="B90" s="530">
        <f t="shared" si="64"/>
        <v>19</v>
      </c>
      <c r="C90" s="1113" t="s">
        <v>2117</v>
      </c>
      <c r="D90" s="1113"/>
      <c r="E90" s="1113"/>
      <c r="F90" s="1113"/>
      <c r="G90" s="1113"/>
      <c r="H90" s="1113"/>
      <c r="I90" s="1113"/>
      <c r="J90" s="1113"/>
      <c r="K90" s="1113"/>
      <c r="L90" s="1113"/>
      <c r="M90" s="1113"/>
      <c r="N90" s="1113"/>
      <c r="O90" s="1113"/>
      <c r="P90" s="1113"/>
      <c r="Q90" s="1113"/>
      <c r="R90" s="1113"/>
      <c r="S90" s="1113"/>
      <c r="T90" s="1113"/>
      <c r="U90" s="1114"/>
      <c r="V90" s="534"/>
      <c r="W90" s="531"/>
      <c r="X90" s="531"/>
      <c r="Y90" s="531"/>
      <c r="Z90" s="531"/>
      <c r="AA90" s="531"/>
      <c r="AB90" s="531"/>
      <c r="AC90" s="531"/>
      <c r="AD90" s="531"/>
      <c r="AE90" s="531"/>
      <c r="AF90" s="531"/>
      <c r="AG90" s="531"/>
      <c r="AH90" s="531"/>
      <c r="AI90" s="531"/>
      <c r="AJ90" s="531"/>
      <c r="AK90" s="533"/>
      <c r="AL90" s="533"/>
      <c r="AM90" s="123"/>
      <c r="AN90" s="123"/>
      <c r="AO90" s="123"/>
      <c r="AP90" s="123"/>
      <c r="AQ90" s="123"/>
      <c r="AR90" s="123"/>
      <c r="AS90" s="123"/>
      <c r="AT90" s="123"/>
      <c r="AU90" s="123"/>
      <c r="AV90" s="123"/>
      <c r="BA90" s="316"/>
      <c r="BN90" s="204"/>
      <c r="BO90" s="204"/>
      <c r="BP90" s="204"/>
      <c r="BQ90" s="204"/>
      <c r="BR90" s="204"/>
      <c r="BS90" s="204"/>
      <c r="BT90" s="204"/>
      <c r="BU90" s="204"/>
      <c r="BV90" s="204"/>
      <c r="BW90" s="204"/>
      <c r="BX90" s="204"/>
      <c r="BY90" s="204"/>
      <c r="BZ90" s="204"/>
      <c r="CA90" s="204"/>
      <c r="CB90" s="204"/>
      <c r="CC90" s="204"/>
      <c r="CD90" s="204"/>
      <c r="CE90" s="204"/>
      <c r="CF90" s="204"/>
      <c r="CG90" s="204"/>
      <c r="CH90" s="204"/>
      <c r="CI90" s="204"/>
      <c r="CJ90" s="204"/>
      <c r="CK90" s="204"/>
      <c r="CL90" s="204"/>
      <c r="CM90" s="204"/>
      <c r="CN90" s="204"/>
      <c r="CO90" s="204"/>
      <c r="CP90" s="204"/>
      <c r="CQ90" s="204"/>
      <c r="CR90" s="204"/>
      <c r="CS90" s="204"/>
      <c r="CT90" s="204"/>
      <c r="CU90" s="204"/>
      <c r="CV90" s="204"/>
      <c r="CW90" s="204"/>
      <c r="CX90" s="204"/>
      <c r="CY90" s="204"/>
      <c r="CZ90" s="204"/>
      <c r="DA90" s="204"/>
      <c r="DB90" s="204"/>
      <c r="DG90" s="204"/>
      <c r="DH90" s="204"/>
      <c r="DI90" s="204"/>
      <c r="DJ90" s="204"/>
      <c r="DK90" s="204"/>
      <c r="DL90" s="204"/>
      <c r="DM90" s="204"/>
      <c r="DN90" s="204"/>
      <c r="DO90" s="204"/>
      <c r="DP90" s="204"/>
      <c r="DQ90" s="204"/>
      <c r="DR90" s="204"/>
      <c r="DS90" s="204"/>
      <c r="DT90" s="204"/>
      <c r="DU90" s="204"/>
      <c r="DV90" s="204"/>
      <c r="DW90" s="204"/>
      <c r="DX90" s="204"/>
      <c r="DY90" s="204"/>
      <c r="DZ90" s="204"/>
      <c r="EA90" s="204"/>
      <c r="EB90" s="204"/>
      <c r="EC90" s="204"/>
      <c r="ED90" s="204"/>
      <c r="EE90" s="204"/>
      <c r="EF90" s="204"/>
      <c r="EG90" s="204"/>
      <c r="EH90" s="204"/>
      <c r="EI90" s="204"/>
      <c r="EJ90" s="204"/>
      <c r="EK90" s="204"/>
      <c r="EL90" s="204"/>
      <c r="EM90" s="204"/>
      <c r="EN90" s="204"/>
      <c r="EO90" s="204"/>
      <c r="EP90" s="204"/>
      <c r="EQ90" s="204"/>
      <c r="ER90" s="204"/>
      <c r="ES90" s="204"/>
      <c r="ET90" s="204"/>
      <c r="EU90" s="204"/>
    </row>
    <row r="91" spans="2:151" ht="15" customHeight="1" x14ac:dyDescent="0.25">
      <c r="B91" s="527" t="s">
        <v>2118</v>
      </c>
      <c r="C91" s="528" t="str">
        <f>$C$33</f>
        <v>Totex</v>
      </c>
      <c r="D91" s="528"/>
      <c r="E91" s="528"/>
      <c r="F91" s="528"/>
      <c r="G91" s="528"/>
      <c r="H91" s="528"/>
      <c r="I91" s="528"/>
      <c r="J91" s="528"/>
      <c r="K91" s="528"/>
      <c r="L91" s="528"/>
      <c r="M91" s="528"/>
      <c r="N91" s="528"/>
      <c r="O91" s="528"/>
      <c r="P91" s="528"/>
      <c r="Q91" s="528"/>
      <c r="R91" s="528"/>
      <c r="S91" s="528"/>
      <c r="T91" s="528"/>
      <c r="U91" s="529"/>
      <c r="V91" s="534"/>
      <c r="W91" s="531"/>
      <c r="X91" s="531"/>
      <c r="Y91" s="531"/>
      <c r="Z91" s="531"/>
      <c r="AA91" s="531"/>
      <c r="AB91" s="531"/>
      <c r="AC91" s="531"/>
      <c r="AD91" s="531"/>
      <c r="AE91" s="531"/>
      <c r="AF91" s="531"/>
      <c r="AG91" s="531"/>
      <c r="AH91" s="531"/>
      <c r="AI91" s="531"/>
      <c r="AJ91" s="531"/>
      <c r="AK91" s="533"/>
      <c r="AL91" s="533"/>
      <c r="AM91" s="123"/>
      <c r="AN91" s="123"/>
      <c r="AO91" s="123"/>
      <c r="AP91" s="123"/>
      <c r="AQ91" s="123"/>
      <c r="AR91" s="123"/>
      <c r="AS91" s="123"/>
      <c r="AT91" s="123"/>
      <c r="AU91" s="123"/>
      <c r="AV91" s="123"/>
      <c r="BA91" s="316"/>
      <c r="BN91" s="204"/>
      <c r="BO91" s="204"/>
      <c r="BP91" s="204"/>
      <c r="BQ91" s="204"/>
      <c r="BR91" s="204"/>
      <c r="BS91" s="204"/>
      <c r="BT91" s="204"/>
      <c r="BU91" s="204"/>
      <c r="BV91" s="204"/>
      <c r="BW91" s="204"/>
      <c r="BX91" s="204"/>
      <c r="BY91" s="204"/>
      <c r="BZ91" s="204"/>
      <c r="CA91" s="204"/>
      <c r="CB91" s="204"/>
      <c r="CC91" s="204"/>
      <c r="CD91" s="204"/>
      <c r="CE91" s="204"/>
      <c r="CF91" s="204"/>
      <c r="CG91" s="204"/>
      <c r="CH91" s="204"/>
      <c r="CI91" s="204"/>
      <c r="CJ91" s="204"/>
      <c r="CK91" s="204"/>
      <c r="CL91" s="204"/>
      <c r="CM91" s="204"/>
      <c r="CN91" s="204"/>
      <c r="CO91" s="204"/>
      <c r="CP91" s="204"/>
      <c r="CQ91" s="204"/>
      <c r="CR91" s="204"/>
      <c r="CS91" s="204"/>
      <c r="CT91" s="204"/>
      <c r="CU91" s="204"/>
      <c r="CV91" s="204"/>
      <c r="CW91" s="204"/>
      <c r="CX91" s="204"/>
      <c r="CY91" s="204"/>
      <c r="CZ91" s="204"/>
      <c r="DA91" s="204"/>
      <c r="DB91" s="204"/>
      <c r="DG91" s="204"/>
      <c r="DH91" s="204"/>
      <c r="DI91" s="204"/>
      <c r="DJ91" s="204"/>
      <c r="DK91" s="204"/>
      <c r="DL91" s="204"/>
      <c r="DM91" s="204"/>
      <c r="DN91" s="204"/>
      <c r="DO91" s="204"/>
      <c r="DP91" s="204"/>
      <c r="DQ91" s="204"/>
      <c r="DR91" s="204"/>
      <c r="DS91" s="204"/>
      <c r="DT91" s="204"/>
      <c r="DU91" s="204"/>
      <c r="DV91" s="204"/>
      <c r="DW91" s="204"/>
      <c r="DX91" s="204"/>
      <c r="DY91" s="204"/>
      <c r="DZ91" s="204"/>
      <c r="EA91" s="204"/>
      <c r="EB91" s="204"/>
      <c r="EC91" s="204"/>
      <c r="ED91" s="204"/>
      <c r="EE91" s="204"/>
      <c r="EF91" s="204"/>
      <c r="EG91" s="204"/>
      <c r="EH91" s="204"/>
      <c r="EI91" s="204"/>
      <c r="EJ91" s="204"/>
      <c r="EK91" s="204"/>
      <c r="EL91" s="204"/>
      <c r="EM91" s="204"/>
      <c r="EN91" s="204"/>
      <c r="EO91" s="204"/>
      <c r="EP91" s="204"/>
      <c r="EQ91" s="204"/>
      <c r="ER91" s="204"/>
      <c r="ES91" s="204"/>
      <c r="ET91" s="204"/>
      <c r="EU91" s="204"/>
    </row>
    <row r="92" spans="2:151" ht="15" customHeight="1" x14ac:dyDescent="0.25">
      <c r="B92" s="530">
        <f>+B90+1</f>
        <v>20</v>
      </c>
      <c r="C92" s="1113" t="s">
        <v>2119</v>
      </c>
      <c r="D92" s="1113"/>
      <c r="E92" s="1113"/>
      <c r="F92" s="1113"/>
      <c r="G92" s="1113"/>
      <c r="H92" s="1113"/>
      <c r="I92" s="1113"/>
      <c r="J92" s="1113"/>
      <c r="K92" s="1113"/>
      <c r="L92" s="1113"/>
      <c r="M92" s="1113"/>
      <c r="N92" s="1113"/>
      <c r="O92" s="1113"/>
      <c r="P92" s="1113"/>
      <c r="Q92" s="1113"/>
      <c r="R92" s="1113"/>
      <c r="S92" s="1113"/>
      <c r="T92" s="1113"/>
      <c r="U92" s="1114"/>
      <c r="V92" s="534"/>
      <c r="W92" s="531"/>
      <c r="X92" s="531"/>
      <c r="Y92" s="531"/>
      <c r="Z92" s="531"/>
      <c r="AA92" s="531"/>
      <c r="AB92" s="531"/>
      <c r="AC92" s="531"/>
      <c r="AD92" s="531"/>
      <c r="AE92" s="531"/>
      <c r="AF92" s="531"/>
      <c r="AG92" s="531"/>
      <c r="AH92" s="531"/>
      <c r="AI92" s="531"/>
      <c r="AJ92" s="531"/>
      <c r="AK92" s="533"/>
      <c r="AL92" s="533"/>
      <c r="AM92" s="123"/>
      <c r="AN92" s="123"/>
      <c r="AO92" s="123"/>
      <c r="AP92" s="123"/>
      <c r="AQ92" s="123"/>
      <c r="AR92" s="123"/>
      <c r="AS92" s="123"/>
      <c r="AT92" s="123"/>
      <c r="AU92" s="123"/>
      <c r="AV92" s="123"/>
      <c r="BA92" s="316"/>
      <c r="BN92" s="204"/>
      <c r="BO92" s="204"/>
      <c r="BP92" s="204"/>
      <c r="BQ92" s="204"/>
      <c r="BR92" s="204"/>
      <c r="BS92" s="204"/>
      <c r="BT92" s="204"/>
      <c r="BU92" s="204"/>
      <c r="BV92" s="204"/>
      <c r="BW92" s="204"/>
      <c r="BX92" s="204"/>
      <c r="BY92" s="204"/>
      <c r="BZ92" s="204"/>
      <c r="CA92" s="204"/>
      <c r="CB92" s="204"/>
      <c r="CC92" s="204"/>
      <c r="CD92" s="204"/>
      <c r="CE92" s="204"/>
      <c r="CF92" s="204"/>
      <c r="CG92" s="204"/>
      <c r="CH92" s="204"/>
      <c r="CI92" s="204"/>
      <c r="CJ92" s="204"/>
      <c r="CK92" s="204"/>
      <c r="CL92" s="204"/>
      <c r="CM92" s="204"/>
      <c r="CN92" s="204"/>
      <c r="CO92" s="204"/>
      <c r="CP92" s="204"/>
      <c r="CQ92" s="204"/>
      <c r="CR92" s="204"/>
      <c r="CS92" s="204"/>
      <c r="CT92" s="204"/>
      <c r="CU92" s="204"/>
      <c r="CV92" s="204"/>
      <c r="CW92" s="204"/>
      <c r="CX92" s="204"/>
      <c r="CY92" s="204"/>
      <c r="CZ92" s="204"/>
      <c r="DA92" s="204"/>
      <c r="DB92" s="204"/>
      <c r="DG92" s="204"/>
      <c r="DH92" s="204"/>
      <c r="DI92" s="204"/>
      <c r="DJ92" s="204"/>
      <c r="DK92" s="204"/>
      <c r="DL92" s="204"/>
      <c r="DM92" s="204"/>
      <c r="DN92" s="204"/>
      <c r="DO92" s="204"/>
      <c r="DP92" s="204"/>
      <c r="DQ92" s="204"/>
      <c r="DR92" s="204"/>
      <c r="DS92" s="204"/>
      <c r="DT92" s="204"/>
      <c r="DU92" s="204"/>
      <c r="DV92" s="204"/>
      <c r="DW92" s="204"/>
      <c r="DX92" s="204"/>
      <c r="DY92" s="204"/>
      <c r="DZ92" s="204"/>
      <c r="EA92" s="204"/>
      <c r="EB92" s="204"/>
      <c r="EC92" s="204"/>
      <c r="ED92" s="204"/>
      <c r="EE92" s="204"/>
      <c r="EF92" s="204"/>
      <c r="EG92" s="204"/>
      <c r="EH92" s="204"/>
      <c r="EI92" s="204"/>
      <c r="EJ92" s="204"/>
      <c r="EK92" s="204"/>
      <c r="EL92" s="204"/>
      <c r="EM92" s="204"/>
      <c r="EN92" s="204"/>
      <c r="EO92" s="204"/>
      <c r="EP92" s="204"/>
      <c r="EQ92" s="204"/>
      <c r="ER92" s="204"/>
      <c r="ES92" s="204"/>
      <c r="ET92" s="204"/>
      <c r="EU92" s="204"/>
    </row>
    <row r="93" spans="2:151" ht="15" customHeight="1" x14ac:dyDescent="0.25">
      <c r="B93" s="530">
        <f>+B92+1</f>
        <v>21</v>
      </c>
      <c r="C93" s="1113" t="s">
        <v>2120</v>
      </c>
      <c r="D93" s="1113"/>
      <c r="E93" s="1113"/>
      <c r="F93" s="1113"/>
      <c r="G93" s="1113"/>
      <c r="H93" s="1113"/>
      <c r="I93" s="1113"/>
      <c r="J93" s="1113"/>
      <c r="K93" s="1113"/>
      <c r="L93" s="1113"/>
      <c r="M93" s="1113"/>
      <c r="N93" s="1113"/>
      <c r="O93" s="1113"/>
      <c r="P93" s="1113"/>
      <c r="Q93" s="1113"/>
      <c r="R93" s="1113"/>
      <c r="S93" s="1113"/>
      <c r="T93" s="1113"/>
      <c r="U93" s="1114"/>
      <c r="V93" s="534"/>
      <c r="W93" s="531"/>
      <c r="X93" s="531"/>
      <c r="Y93" s="531"/>
      <c r="Z93" s="531"/>
      <c r="AA93" s="531"/>
      <c r="AB93" s="531"/>
      <c r="AC93" s="531"/>
      <c r="AD93" s="531"/>
      <c r="AE93" s="531"/>
      <c r="AF93" s="531"/>
      <c r="AG93" s="531"/>
      <c r="AH93" s="531"/>
      <c r="AI93" s="531"/>
      <c r="AJ93" s="531"/>
      <c r="AK93" s="533"/>
      <c r="AL93" s="533"/>
      <c r="AM93" s="123"/>
      <c r="AN93" s="123"/>
      <c r="AO93" s="123"/>
      <c r="AP93" s="123"/>
      <c r="AQ93" s="123"/>
      <c r="AR93" s="123"/>
      <c r="AS93" s="123"/>
      <c r="AT93" s="123"/>
      <c r="AU93" s="123"/>
      <c r="AV93" s="123"/>
      <c r="BA93" s="316"/>
      <c r="BN93" s="204"/>
      <c r="BO93" s="204"/>
      <c r="BP93" s="204"/>
      <c r="BQ93" s="204"/>
      <c r="BR93" s="204"/>
      <c r="BS93" s="204"/>
      <c r="BT93" s="204"/>
      <c r="BU93" s="204"/>
      <c r="BV93" s="204"/>
      <c r="BW93" s="204"/>
      <c r="BX93" s="204"/>
      <c r="BY93" s="204"/>
      <c r="BZ93" s="204"/>
      <c r="CA93" s="204"/>
      <c r="CB93" s="204"/>
      <c r="CC93" s="204"/>
      <c r="CD93" s="204"/>
      <c r="CE93" s="204"/>
      <c r="CF93" s="204"/>
      <c r="CG93" s="204"/>
      <c r="CH93" s="204"/>
      <c r="CI93" s="204"/>
      <c r="CJ93" s="204"/>
      <c r="CK93" s="204"/>
      <c r="CL93" s="204"/>
      <c r="CM93" s="204"/>
      <c r="CN93" s="204"/>
      <c r="CO93" s="204"/>
      <c r="CP93" s="204"/>
      <c r="CQ93" s="204"/>
      <c r="CR93" s="204"/>
      <c r="CS93" s="204"/>
      <c r="CT93" s="204"/>
      <c r="CU93" s="204"/>
      <c r="CV93" s="204"/>
      <c r="CW93" s="204"/>
      <c r="CX93" s="204"/>
      <c r="CY93" s="204"/>
      <c r="CZ93" s="204"/>
      <c r="DA93" s="204"/>
      <c r="DB93" s="204"/>
      <c r="DG93" s="204"/>
      <c r="DH93" s="204"/>
      <c r="DI93" s="204"/>
      <c r="DJ93" s="204"/>
      <c r="DK93" s="204"/>
      <c r="DL93" s="204"/>
      <c r="DM93" s="204"/>
      <c r="DN93" s="204"/>
      <c r="DO93" s="204"/>
      <c r="DP93" s="204"/>
      <c r="DQ93" s="204"/>
      <c r="DR93" s="204"/>
      <c r="DS93" s="204"/>
      <c r="DT93" s="204"/>
      <c r="DU93" s="204"/>
      <c r="DV93" s="204"/>
      <c r="DW93" s="204"/>
      <c r="DX93" s="204"/>
      <c r="DY93" s="204"/>
      <c r="DZ93" s="204"/>
      <c r="EA93" s="204"/>
      <c r="EB93" s="204"/>
      <c r="EC93" s="204"/>
      <c r="ED93" s="204"/>
      <c r="EE93" s="204"/>
      <c r="EF93" s="204"/>
      <c r="EG93" s="204"/>
      <c r="EH93" s="204"/>
      <c r="EI93" s="204"/>
      <c r="EJ93" s="204"/>
      <c r="EK93" s="204"/>
      <c r="EL93" s="204"/>
      <c r="EM93" s="204"/>
      <c r="EN93" s="204"/>
      <c r="EO93" s="204"/>
      <c r="EP93" s="204"/>
      <c r="EQ93" s="204"/>
      <c r="ER93" s="204"/>
      <c r="ES93" s="204"/>
      <c r="ET93" s="204"/>
      <c r="EU93" s="204"/>
    </row>
    <row r="94" spans="2:151" ht="15" customHeight="1" x14ac:dyDescent="0.25">
      <c r="B94" s="530">
        <f t="shared" si="64"/>
        <v>22</v>
      </c>
      <c r="C94" s="1113" t="s">
        <v>2121</v>
      </c>
      <c r="D94" s="1113"/>
      <c r="E94" s="1113"/>
      <c r="F94" s="1113"/>
      <c r="G94" s="1113"/>
      <c r="H94" s="1113"/>
      <c r="I94" s="1113"/>
      <c r="J94" s="1113"/>
      <c r="K94" s="1113"/>
      <c r="L94" s="1113"/>
      <c r="M94" s="1113"/>
      <c r="N94" s="1113"/>
      <c r="O94" s="1113"/>
      <c r="P94" s="1113"/>
      <c r="Q94" s="1113"/>
      <c r="R94" s="1113"/>
      <c r="S94" s="1113"/>
      <c r="T94" s="1113"/>
      <c r="U94" s="1114"/>
      <c r="V94" s="534"/>
      <c r="W94" s="531"/>
      <c r="X94" s="531"/>
      <c r="Y94" s="531"/>
      <c r="Z94" s="531"/>
      <c r="AA94" s="531"/>
      <c r="AB94" s="531"/>
      <c r="AC94" s="531"/>
      <c r="AD94" s="531"/>
      <c r="AE94" s="531"/>
      <c r="AF94" s="531"/>
      <c r="AG94" s="531"/>
      <c r="AH94" s="531"/>
      <c r="AI94" s="531"/>
      <c r="AJ94" s="531"/>
      <c r="AK94" s="533"/>
      <c r="AL94" s="533"/>
      <c r="AM94" s="123"/>
      <c r="AN94" s="123"/>
      <c r="AO94" s="123"/>
      <c r="AP94" s="123"/>
      <c r="AQ94" s="123"/>
      <c r="AR94" s="123"/>
      <c r="AS94" s="123"/>
      <c r="AT94" s="123"/>
      <c r="AU94" s="123"/>
      <c r="AV94" s="123"/>
      <c r="BA94" s="316"/>
      <c r="BN94" s="204"/>
      <c r="BO94" s="204"/>
      <c r="BP94" s="204"/>
      <c r="BQ94" s="204"/>
      <c r="BR94" s="204"/>
      <c r="BS94" s="204"/>
      <c r="BT94" s="204"/>
      <c r="BU94" s="204"/>
      <c r="BV94" s="204"/>
      <c r="BW94" s="204"/>
      <c r="BX94" s="204"/>
      <c r="BY94" s="204"/>
      <c r="BZ94" s="204"/>
      <c r="CA94" s="204"/>
      <c r="CB94" s="204"/>
      <c r="CC94" s="204"/>
      <c r="CD94" s="204"/>
      <c r="CE94" s="204"/>
      <c r="CF94" s="204"/>
      <c r="CG94" s="204"/>
      <c r="CH94" s="204"/>
      <c r="CI94" s="204"/>
      <c r="CJ94" s="204"/>
      <c r="CK94" s="204"/>
      <c r="CL94" s="204"/>
      <c r="CM94" s="204"/>
      <c r="CN94" s="204"/>
      <c r="CO94" s="204"/>
      <c r="CP94" s="204"/>
      <c r="CQ94" s="204"/>
      <c r="CR94" s="204"/>
      <c r="CS94" s="204"/>
      <c r="CT94" s="204"/>
      <c r="CU94" s="204"/>
      <c r="CV94" s="204"/>
      <c r="CW94" s="204"/>
      <c r="CX94" s="204"/>
      <c r="CY94" s="204"/>
      <c r="CZ94" s="204"/>
      <c r="DA94" s="204"/>
      <c r="DB94" s="204"/>
      <c r="DG94" s="204"/>
      <c r="DH94" s="204"/>
      <c r="DI94" s="204"/>
      <c r="DJ94" s="204"/>
      <c r="DK94" s="204"/>
      <c r="DL94" s="204"/>
      <c r="DM94" s="204"/>
      <c r="DN94" s="204"/>
      <c r="DO94" s="204"/>
      <c r="DP94" s="204"/>
      <c r="DQ94" s="204"/>
      <c r="DR94" s="204"/>
      <c r="DS94" s="204"/>
      <c r="DT94" s="204"/>
      <c r="DU94" s="204"/>
      <c r="DV94" s="204"/>
      <c r="DW94" s="204"/>
      <c r="DX94" s="204"/>
      <c r="DY94" s="204"/>
      <c r="DZ94" s="204"/>
      <c r="EA94" s="204"/>
      <c r="EB94" s="204"/>
      <c r="EC94" s="204"/>
      <c r="ED94" s="204"/>
      <c r="EE94" s="204"/>
      <c r="EF94" s="204"/>
      <c r="EG94" s="204"/>
      <c r="EH94" s="204"/>
      <c r="EI94" s="204"/>
      <c r="EJ94" s="204"/>
      <c r="EK94" s="204"/>
      <c r="EL94" s="204"/>
      <c r="EM94" s="204"/>
      <c r="EN94" s="204"/>
      <c r="EO94" s="204"/>
      <c r="EP94" s="204"/>
      <c r="EQ94" s="204"/>
      <c r="ER94" s="204"/>
      <c r="ES94" s="204"/>
      <c r="ET94" s="204"/>
      <c r="EU94" s="204"/>
    </row>
    <row r="95" spans="2:151" ht="15" customHeight="1" x14ac:dyDescent="0.25">
      <c r="B95" s="527" t="s">
        <v>2122</v>
      </c>
      <c r="C95" s="528" t="str">
        <f>$C$38</f>
        <v>Cash Expenditure (excluding Atypical expenditure)</v>
      </c>
      <c r="D95" s="528"/>
      <c r="E95" s="528"/>
      <c r="F95" s="528"/>
      <c r="G95" s="528"/>
      <c r="H95" s="528"/>
      <c r="I95" s="528"/>
      <c r="J95" s="528"/>
      <c r="K95" s="528"/>
      <c r="L95" s="528"/>
      <c r="M95" s="528"/>
      <c r="N95" s="528"/>
      <c r="O95" s="528"/>
      <c r="P95" s="528"/>
      <c r="Q95" s="528"/>
      <c r="R95" s="528"/>
      <c r="S95" s="528"/>
      <c r="T95" s="528"/>
      <c r="U95" s="529"/>
      <c r="V95" s="534"/>
      <c r="W95" s="531"/>
      <c r="X95" s="531"/>
      <c r="Y95" s="531"/>
      <c r="Z95" s="531"/>
      <c r="AA95" s="531"/>
      <c r="AB95" s="531"/>
      <c r="AC95" s="531"/>
      <c r="AD95" s="531"/>
      <c r="AE95" s="531"/>
      <c r="AF95" s="531"/>
      <c r="AG95" s="531"/>
      <c r="AH95" s="531"/>
      <c r="AI95" s="531"/>
      <c r="AJ95" s="531"/>
      <c r="AK95" s="533"/>
      <c r="AL95" s="533"/>
      <c r="AM95" s="123"/>
      <c r="AN95" s="123"/>
      <c r="AO95" s="123"/>
      <c r="AP95" s="123"/>
      <c r="AQ95" s="123"/>
      <c r="AR95" s="123"/>
      <c r="AS95" s="123"/>
      <c r="AT95" s="123"/>
      <c r="AU95" s="123"/>
      <c r="AV95" s="123"/>
      <c r="BA95" s="316"/>
      <c r="BN95" s="204"/>
      <c r="BO95" s="204"/>
      <c r="BP95" s="204"/>
      <c r="BQ95" s="204"/>
      <c r="BR95" s="204"/>
      <c r="BS95" s="204"/>
      <c r="BT95" s="204"/>
      <c r="BU95" s="204"/>
      <c r="BV95" s="204"/>
      <c r="BW95" s="204"/>
      <c r="BX95" s="204"/>
      <c r="BY95" s="204"/>
      <c r="BZ95" s="204"/>
      <c r="CA95" s="204"/>
      <c r="CB95" s="204"/>
      <c r="CC95" s="204"/>
      <c r="CD95" s="204"/>
      <c r="CE95" s="204"/>
      <c r="CF95" s="204"/>
      <c r="CG95" s="204"/>
      <c r="CH95" s="204"/>
      <c r="CI95" s="204"/>
      <c r="CJ95" s="204"/>
      <c r="CK95" s="204"/>
      <c r="CL95" s="204"/>
      <c r="CM95" s="204"/>
      <c r="CN95" s="204"/>
      <c r="CO95" s="204"/>
      <c r="CP95" s="204"/>
      <c r="CQ95" s="204"/>
      <c r="CR95" s="204"/>
      <c r="CS95" s="204"/>
      <c r="CT95" s="204"/>
      <c r="CU95" s="204"/>
      <c r="CV95" s="204"/>
      <c r="CW95" s="204"/>
      <c r="CX95" s="204"/>
      <c r="CY95" s="204"/>
      <c r="CZ95" s="204"/>
      <c r="DA95" s="204"/>
      <c r="DB95" s="204"/>
      <c r="DG95" s="204"/>
      <c r="DH95" s="204"/>
      <c r="DI95" s="204"/>
      <c r="DJ95" s="204"/>
      <c r="DK95" s="204"/>
      <c r="DL95" s="204"/>
      <c r="DM95" s="204"/>
      <c r="DN95" s="204"/>
      <c r="DO95" s="204"/>
      <c r="DP95" s="204"/>
      <c r="DQ95" s="204"/>
      <c r="DR95" s="204"/>
      <c r="DS95" s="204"/>
      <c r="DT95" s="204"/>
      <c r="DU95" s="204"/>
      <c r="DV95" s="204"/>
      <c r="DW95" s="204"/>
      <c r="DX95" s="204"/>
      <c r="DY95" s="204"/>
      <c r="DZ95" s="204"/>
      <c r="EA95" s="204"/>
      <c r="EB95" s="204"/>
      <c r="EC95" s="204"/>
      <c r="ED95" s="204"/>
      <c r="EE95" s="204"/>
      <c r="EF95" s="204"/>
      <c r="EG95" s="204"/>
      <c r="EH95" s="204"/>
      <c r="EI95" s="204"/>
      <c r="EJ95" s="204"/>
      <c r="EK95" s="204"/>
      <c r="EL95" s="204"/>
      <c r="EM95" s="204"/>
      <c r="EN95" s="204"/>
      <c r="EO95" s="204"/>
      <c r="EP95" s="204"/>
      <c r="EQ95" s="204"/>
      <c r="ER95" s="204"/>
      <c r="ES95" s="204"/>
      <c r="ET95" s="204"/>
      <c r="EU95" s="204"/>
    </row>
    <row r="96" spans="2:151" ht="15" customHeight="1" x14ac:dyDescent="0.25">
      <c r="B96" s="530">
        <f>+B94+1</f>
        <v>23</v>
      </c>
      <c r="C96" s="1113" t="s">
        <v>2123</v>
      </c>
      <c r="D96" s="1113"/>
      <c r="E96" s="1113"/>
      <c r="F96" s="1113"/>
      <c r="G96" s="1113"/>
      <c r="H96" s="1113"/>
      <c r="I96" s="1113"/>
      <c r="J96" s="1113"/>
      <c r="K96" s="1113"/>
      <c r="L96" s="1113"/>
      <c r="M96" s="1113"/>
      <c r="N96" s="1113"/>
      <c r="O96" s="1113"/>
      <c r="P96" s="1113"/>
      <c r="Q96" s="1113"/>
      <c r="R96" s="1113"/>
      <c r="S96" s="1113"/>
      <c r="T96" s="1113"/>
      <c r="U96" s="1114"/>
      <c r="V96" s="534"/>
      <c r="W96" s="531"/>
      <c r="X96" s="531"/>
      <c r="Y96" s="531"/>
      <c r="Z96" s="531"/>
      <c r="AA96" s="531"/>
      <c r="AB96" s="531"/>
      <c r="AC96" s="531"/>
      <c r="AD96" s="531"/>
      <c r="AE96" s="531"/>
      <c r="AF96" s="531"/>
      <c r="AG96" s="531"/>
      <c r="AH96" s="531"/>
      <c r="AI96" s="531"/>
      <c r="AJ96" s="531"/>
      <c r="AK96" s="533"/>
      <c r="AL96" s="533"/>
      <c r="AM96" s="123"/>
      <c r="AN96" s="123"/>
      <c r="AO96" s="123"/>
      <c r="AP96" s="123"/>
      <c r="AQ96" s="123"/>
      <c r="AR96" s="123"/>
      <c r="AS96" s="123"/>
      <c r="AT96" s="123"/>
      <c r="AU96" s="123"/>
      <c r="AV96" s="123"/>
      <c r="BA96" s="316"/>
      <c r="BN96" s="204"/>
      <c r="BO96" s="204"/>
      <c r="BP96" s="204"/>
      <c r="BQ96" s="204"/>
      <c r="BR96" s="204"/>
      <c r="BS96" s="204"/>
      <c r="BT96" s="204"/>
      <c r="BU96" s="204"/>
      <c r="BV96" s="204"/>
      <c r="BW96" s="204"/>
      <c r="BX96" s="204"/>
      <c r="BY96" s="204"/>
      <c r="BZ96" s="204"/>
      <c r="CA96" s="204"/>
      <c r="CB96" s="204"/>
      <c r="CC96" s="204"/>
      <c r="CD96" s="204"/>
      <c r="CE96" s="204"/>
      <c r="CF96" s="204"/>
      <c r="CG96" s="204"/>
      <c r="CH96" s="204"/>
      <c r="CI96" s="204"/>
      <c r="CJ96" s="204"/>
      <c r="CK96" s="204"/>
      <c r="CL96" s="204"/>
      <c r="CM96" s="204"/>
      <c r="CN96" s="204"/>
      <c r="CO96" s="204"/>
      <c r="CP96" s="204"/>
      <c r="CQ96" s="204"/>
      <c r="CR96" s="204"/>
      <c r="CS96" s="204"/>
      <c r="CT96" s="204"/>
      <c r="CU96" s="204"/>
      <c r="CV96" s="204"/>
      <c r="CW96" s="204"/>
      <c r="CX96" s="204"/>
      <c r="CY96" s="204"/>
      <c r="CZ96" s="204"/>
      <c r="DA96" s="204"/>
      <c r="DB96" s="204"/>
      <c r="DG96" s="204"/>
      <c r="DH96" s="204"/>
      <c r="DI96" s="204"/>
      <c r="DJ96" s="204"/>
      <c r="DK96" s="204"/>
      <c r="DL96" s="204"/>
      <c r="DM96" s="204"/>
      <c r="DN96" s="204"/>
      <c r="DO96" s="204"/>
      <c r="DP96" s="204"/>
      <c r="DQ96" s="204"/>
      <c r="DR96" s="204"/>
      <c r="DS96" s="204"/>
      <c r="DT96" s="204"/>
      <c r="DU96" s="204"/>
      <c r="DV96" s="204"/>
      <c r="DW96" s="204"/>
      <c r="DX96" s="204"/>
      <c r="DY96" s="204"/>
      <c r="DZ96" s="204"/>
      <c r="EA96" s="204"/>
      <c r="EB96" s="204"/>
      <c r="EC96" s="204"/>
      <c r="ED96" s="204"/>
      <c r="EE96" s="204"/>
      <c r="EF96" s="204"/>
      <c r="EG96" s="204"/>
      <c r="EH96" s="204"/>
      <c r="EI96" s="204"/>
      <c r="EJ96" s="204"/>
      <c r="EK96" s="204"/>
      <c r="EL96" s="204"/>
      <c r="EM96" s="204"/>
      <c r="EN96" s="204"/>
      <c r="EO96" s="204"/>
      <c r="EP96" s="204"/>
      <c r="EQ96" s="204"/>
      <c r="ER96" s="204"/>
      <c r="ES96" s="204"/>
      <c r="ET96" s="204"/>
      <c r="EU96" s="204"/>
    </row>
    <row r="97" spans="2:151" ht="15" customHeight="1" x14ac:dyDescent="0.25">
      <c r="B97" s="530">
        <f>+B96+1</f>
        <v>24</v>
      </c>
      <c r="C97" s="1113" t="s">
        <v>2124</v>
      </c>
      <c r="D97" s="1113"/>
      <c r="E97" s="1113"/>
      <c r="F97" s="1113"/>
      <c r="G97" s="1113"/>
      <c r="H97" s="1113"/>
      <c r="I97" s="1113"/>
      <c r="J97" s="1113"/>
      <c r="K97" s="1113"/>
      <c r="L97" s="1113"/>
      <c r="M97" s="1113"/>
      <c r="N97" s="1113"/>
      <c r="O97" s="1113"/>
      <c r="P97" s="1113"/>
      <c r="Q97" s="1113"/>
      <c r="R97" s="1113"/>
      <c r="S97" s="1113"/>
      <c r="T97" s="1113"/>
      <c r="U97" s="1114"/>
      <c r="V97" s="534"/>
      <c r="W97" s="531"/>
      <c r="X97" s="531"/>
      <c r="Y97" s="531"/>
      <c r="Z97" s="531"/>
      <c r="AA97" s="531"/>
      <c r="AB97" s="531"/>
      <c r="AC97" s="531"/>
      <c r="AD97" s="531"/>
      <c r="AE97" s="531"/>
      <c r="AF97" s="531"/>
      <c r="AG97" s="531"/>
      <c r="AH97" s="531"/>
      <c r="AI97" s="531"/>
      <c r="AJ97" s="531"/>
      <c r="AK97" s="533"/>
      <c r="AL97" s="533"/>
      <c r="AM97" s="123"/>
      <c r="AN97" s="123"/>
      <c r="AO97" s="123"/>
      <c r="AP97" s="123"/>
      <c r="AQ97" s="123"/>
      <c r="AR97" s="123"/>
      <c r="AS97" s="123"/>
      <c r="AT97" s="123"/>
      <c r="AU97" s="123"/>
      <c r="AV97" s="123"/>
      <c r="BA97" s="316"/>
      <c r="BN97" s="204"/>
      <c r="BO97" s="204"/>
      <c r="BP97" s="204"/>
      <c r="BQ97" s="204"/>
      <c r="BR97" s="204"/>
      <c r="BS97" s="204"/>
      <c r="BT97" s="204"/>
      <c r="BU97" s="204"/>
      <c r="BV97" s="204"/>
      <c r="BW97" s="204"/>
      <c r="BX97" s="204"/>
      <c r="BY97" s="204"/>
      <c r="BZ97" s="204"/>
      <c r="CA97" s="204"/>
      <c r="CB97" s="204"/>
      <c r="CC97" s="204"/>
      <c r="CD97" s="204"/>
      <c r="CE97" s="204"/>
      <c r="CF97" s="204"/>
      <c r="CG97" s="204"/>
      <c r="CH97" s="204"/>
      <c r="CI97" s="204"/>
      <c r="CJ97" s="204"/>
      <c r="CK97" s="204"/>
      <c r="CL97" s="204"/>
      <c r="CM97" s="204"/>
      <c r="CN97" s="204"/>
      <c r="CO97" s="204"/>
      <c r="CP97" s="204"/>
      <c r="CQ97" s="204"/>
      <c r="CR97" s="204"/>
      <c r="CS97" s="204"/>
      <c r="CT97" s="204"/>
      <c r="CU97" s="204"/>
      <c r="CV97" s="204"/>
      <c r="CW97" s="204"/>
      <c r="CX97" s="204"/>
      <c r="CY97" s="204"/>
      <c r="CZ97" s="204"/>
      <c r="DA97" s="204"/>
      <c r="DB97" s="204"/>
      <c r="DG97" s="204"/>
      <c r="DH97" s="204"/>
      <c r="DI97" s="204"/>
      <c r="DJ97" s="204"/>
      <c r="DK97" s="204"/>
      <c r="DL97" s="204"/>
      <c r="DM97" s="204"/>
      <c r="DN97" s="204"/>
      <c r="DO97" s="204"/>
      <c r="DP97" s="204"/>
      <c r="DQ97" s="204"/>
      <c r="DR97" s="204"/>
      <c r="DS97" s="204"/>
      <c r="DT97" s="204"/>
      <c r="DU97" s="204"/>
      <c r="DV97" s="204"/>
      <c r="DW97" s="204"/>
      <c r="DX97" s="204"/>
      <c r="DY97" s="204"/>
      <c r="DZ97" s="204"/>
      <c r="EA97" s="204"/>
      <c r="EB97" s="204"/>
      <c r="EC97" s="204"/>
      <c r="ED97" s="204"/>
      <c r="EE97" s="204"/>
      <c r="EF97" s="204"/>
      <c r="EG97" s="204"/>
      <c r="EH97" s="204"/>
      <c r="EI97" s="204"/>
      <c r="EJ97" s="204"/>
      <c r="EK97" s="204"/>
      <c r="EL97" s="204"/>
      <c r="EM97" s="204"/>
      <c r="EN97" s="204"/>
      <c r="EO97" s="204"/>
      <c r="EP97" s="204"/>
      <c r="EQ97" s="204"/>
      <c r="ER97" s="204"/>
      <c r="ES97" s="204"/>
      <c r="ET97" s="204"/>
      <c r="EU97" s="204"/>
    </row>
    <row r="98" spans="2:151" ht="15" customHeight="1" x14ac:dyDescent="0.25">
      <c r="B98" s="530">
        <f>+B97+1</f>
        <v>25</v>
      </c>
      <c r="C98" s="1113" t="s">
        <v>2125</v>
      </c>
      <c r="D98" s="1113"/>
      <c r="E98" s="1113"/>
      <c r="F98" s="1113"/>
      <c r="G98" s="1113"/>
      <c r="H98" s="1113"/>
      <c r="I98" s="1113"/>
      <c r="J98" s="1113"/>
      <c r="K98" s="1113"/>
      <c r="L98" s="1113"/>
      <c r="M98" s="1113"/>
      <c r="N98" s="1113"/>
      <c r="O98" s="1113"/>
      <c r="P98" s="1113"/>
      <c r="Q98" s="1113"/>
      <c r="R98" s="1113"/>
      <c r="S98" s="1113"/>
      <c r="T98" s="1113"/>
      <c r="U98" s="1114"/>
      <c r="V98" s="534"/>
      <c r="W98" s="531"/>
      <c r="X98" s="531"/>
      <c r="Y98" s="531"/>
      <c r="Z98" s="531"/>
      <c r="AA98" s="531"/>
      <c r="AB98" s="531"/>
      <c r="AC98" s="531"/>
      <c r="AD98" s="531"/>
      <c r="AE98" s="531"/>
      <c r="AF98" s="531"/>
      <c r="AG98" s="531"/>
      <c r="AH98" s="531"/>
      <c r="AI98" s="531"/>
      <c r="AJ98" s="531"/>
      <c r="AK98" s="533"/>
      <c r="AL98" s="533"/>
      <c r="AM98" s="123"/>
      <c r="AN98" s="123"/>
      <c r="AO98" s="123"/>
      <c r="AP98" s="123"/>
      <c r="AQ98" s="123"/>
      <c r="AR98" s="123"/>
      <c r="AS98" s="123"/>
      <c r="AT98" s="123"/>
      <c r="AU98" s="123"/>
      <c r="AV98" s="123"/>
      <c r="BA98" s="316"/>
      <c r="BN98" s="204"/>
      <c r="BO98" s="204"/>
      <c r="BP98" s="204"/>
      <c r="BQ98" s="204"/>
      <c r="BR98" s="204"/>
      <c r="BS98" s="204"/>
      <c r="BT98" s="204"/>
      <c r="BU98" s="204"/>
      <c r="BV98" s="204"/>
      <c r="BW98" s="204"/>
      <c r="BX98" s="204"/>
      <c r="BY98" s="204"/>
      <c r="BZ98" s="204"/>
      <c r="CA98" s="204"/>
      <c r="CB98" s="204"/>
      <c r="CC98" s="204"/>
      <c r="CD98" s="204"/>
      <c r="CE98" s="204"/>
      <c r="CF98" s="204"/>
      <c r="CG98" s="204"/>
      <c r="CH98" s="204"/>
      <c r="CI98" s="204"/>
      <c r="CJ98" s="204"/>
      <c r="CK98" s="204"/>
      <c r="CL98" s="204"/>
      <c r="CM98" s="204"/>
      <c r="CN98" s="204"/>
      <c r="CO98" s="204"/>
      <c r="CP98" s="204"/>
      <c r="CQ98" s="204"/>
      <c r="CR98" s="204"/>
      <c r="CS98" s="204"/>
      <c r="CT98" s="204"/>
      <c r="CU98" s="204"/>
      <c r="CV98" s="204"/>
      <c r="CW98" s="204"/>
      <c r="CX98" s="204"/>
      <c r="CY98" s="204"/>
      <c r="CZ98" s="204"/>
      <c r="DA98" s="204"/>
      <c r="DB98" s="204"/>
      <c r="DG98" s="204"/>
      <c r="DH98" s="204"/>
      <c r="DI98" s="204"/>
      <c r="DJ98" s="204"/>
      <c r="DK98" s="204"/>
      <c r="DL98" s="204"/>
      <c r="DM98" s="204"/>
      <c r="DN98" s="204"/>
      <c r="DO98" s="204"/>
      <c r="DP98" s="204"/>
      <c r="DQ98" s="204"/>
      <c r="DR98" s="204"/>
      <c r="DS98" s="204"/>
      <c r="DT98" s="204"/>
      <c r="DU98" s="204"/>
      <c r="DV98" s="204"/>
      <c r="DW98" s="204"/>
      <c r="DX98" s="204"/>
      <c r="DY98" s="204"/>
      <c r="DZ98" s="204"/>
      <c r="EA98" s="204"/>
      <c r="EB98" s="204"/>
      <c r="EC98" s="204"/>
      <c r="ED98" s="204"/>
      <c r="EE98" s="204"/>
      <c r="EF98" s="204"/>
      <c r="EG98" s="204"/>
      <c r="EH98" s="204"/>
      <c r="EI98" s="204"/>
      <c r="EJ98" s="204"/>
      <c r="EK98" s="204"/>
      <c r="EL98" s="204"/>
      <c r="EM98" s="204"/>
      <c r="EN98" s="204"/>
      <c r="EO98" s="204"/>
      <c r="EP98" s="204"/>
      <c r="EQ98" s="204"/>
      <c r="ER98" s="204"/>
      <c r="ES98" s="204"/>
      <c r="ET98" s="204"/>
      <c r="EU98" s="204"/>
    </row>
    <row r="99" spans="2:151" ht="15" customHeight="1" x14ac:dyDescent="0.25">
      <c r="B99" s="527" t="s">
        <v>2126</v>
      </c>
      <c r="C99" s="528" t="str">
        <f>$C$43</f>
        <v>Atypical expenditure</v>
      </c>
      <c r="D99" s="528"/>
      <c r="E99" s="528"/>
      <c r="F99" s="528"/>
      <c r="G99" s="528"/>
      <c r="H99" s="528"/>
      <c r="I99" s="528"/>
      <c r="J99" s="528"/>
      <c r="K99" s="528"/>
      <c r="L99" s="528"/>
      <c r="M99" s="528"/>
      <c r="N99" s="528"/>
      <c r="O99" s="528"/>
      <c r="P99" s="528"/>
      <c r="Q99" s="528"/>
      <c r="R99" s="528"/>
      <c r="S99" s="528"/>
      <c r="T99" s="528"/>
      <c r="U99" s="529"/>
      <c r="V99" s="534"/>
      <c r="W99" s="531"/>
      <c r="X99" s="531"/>
      <c r="Y99" s="531"/>
      <c r="Z99" s="531"/>
      <c r="AA99" s="531"/>
      <c r="AB99" s="531"/>
      <c r="AC99" s="531"/>
      <c r="AD99" s="531"/>
      <c r="AE99" s="531"/>
      <c r="AF99" s="531"/>
      <c r="AG99" s="531"/>
      <c r="AH99" s="531"/>
      <c r="AI99" s="531"/>
      <c r="AJ99" s="531"/>
      <c r="AK99" s="533"/>
      <c r="AL99" s="533"/>
      <c r="AM99" s="123"/>
      <c r="AN99" s="123"/>
      <c r="AO99" s="123"/>
      <c r="AP99" s="123"/>
      <c r="AQ99" s="123"/>
      <c r="AR99" s="123"/>
      <c r="AS99" s="123"/>
      <c r="AT99" s="123"/>
      <c r="AU99" s="123"/>
      <c r="AV99" s="123"/>
      <c r="BA99" s="316"/>
      <c r="BN99" s="204"/>
      <c r="BO99" s="204"/>
      <c r="BP99" s="204"/>
      <c r="BQ99" s="204"/>
      <c r="BR99" s="204"/>
      <c r="BS99" s="204"/>
      <c r="BT99" s="204"/>
      <c r="BU99" s="204"/>
      <c r="BV99" s="204"/>
      <c r="BW99" s="204"/>
      <c r="BX99" s="204"/>
      <c r="BY99" s="204"/>
      <c r="BZ99" s="204"/>
      <c r="CA99" s="204"/>
      <c r="CB99" s="204"/>
      <c r="CC99" s="204"/>
      <c r="CD99" s="204"/>
      <c r="CE99" s="204"/>
      <c r="CF99" s="204"/>
      <c r="CG99" s="204"/>
      <c r="CH99" s="204"/>
      <c r="CI99" s="204"/>
      <c r="CJ99" s="204"/>
      <c r="CK99" s="204"/>
      <c r="CL99" s="204"/>
      <c r="CM99" s="204"/>
      <c r="CN99" s="204"/>
      <c r="CO99" s="204"/>
      <c r="CP99" s="204"/>
      <c r="CQ99" s="204"/>
      <c r="CR99" s="204"/>
      <c r="CS99" s="204"/>
      <c r="CT99" s="204"/>
      <c r="CU99" s="204"/>
      <c r="CV99" s="204"/>
      <c r="CW99" s="204"/>
      <c r="CX99" s="204"/>
      <c r="CY99" s="204"/>
      <c r="CZ99" s="204"/>
      <c r="DA99" s="204"/>
      <c r="DB99" s="204"/>
      <c r="DG99" s="204"/>
      <c r="DH99" s="204"/>
      <c r="DI99" s="204"/>
      <c r="DJ99" s="204"/>
      <c r="DK99" s="204"/>
      <c r="DL99" s="204"/>
      <c r="DM99" s="204"/>
      <c r="DN99" s="204"/>
      <c r="DO99" s="204"/>
      <c r="DP99" s="204"/>
      <c r="DQ99" s="204"/>
      <c r="DR99" s="204"/>
      <c r="DS99" s="204"/>
      <c r="DT99" s="204"/>
      <c r="DU99" s="204"/>
      <c r="DV99" s="204"/>
      <c r="DW99" s="204"/>
      <c r="DX99" s="204"/>
      <c r="DY99" s="204"/>
      <c r="DZ99" s="204"/>
      <c r="EA99" s="204"/>
      <c r="EB99" s="204"/>
      <c r="EC99" s="204"/>
      <c r="ED99" s="204"/>
      <c r="EE99" s="204"/>
      <c r="EF99" s="204"/>
      <c r="EG99" s="204"/>
      <c r="EH99" s="204"/>
      <c r="EI99" s="204"/>
      <c r="EJ99" s="204"/>
      <c r="EK99" s="204"/>
      <c r="EL99" s="204"/>
      <c r="EM99" s="204"/>
      <c r="EN99" s="204"/>
      <c r="EO99" s="204"/>
      <c r="EP99" s="204"/>
      <c r="EQ99" s="204"/>
      <c r="ER99" s="204"/>
      <c r="ES99" s="204"/>
      <c r="ET99" s="204"/>
      <c r="EU99" s="204"/>
    </row>
    <row r="100" spans="2:151" ht="15" customHeight="1" x14ac:dyDescent="0.25">
      <c r="B100" s="307" t="s">
        <v>2127</v>
      </c>
      <c r="C100" s="1113" t="s">
        <v>2128</v>
      </c>
      <c r="D100" s="1113"/>
      <c r="E100" s="1113"/>
      <c r="F100" s="1113"/>
      <c r="G100" s="1113"/>
      <c r="H100" s="1113"/>
      <c r="I100" s="1113"/>
      <c r="J100" s="1113"/>
      <c r="K100" s="1113"/>
      <c r="L100" s="1113"/>
      <c r="M100" s="1113"/>
      <c r="N100" s="1113"/>
      <c r="O100" s="1113"/>
      <c r="P100" s="1113"/>
      <c r="Q100" s="1113"/>
      <c r="R100" s="1113"/>
      <c r="S100" s="1113"/>
      <c r="T100" s="1113"/>
      <c r="U100" s="1114"/>
      <c r="V100" s="534"/>
      <c r="W100" s="531"/>
      <c r="X100" s="531"/>
      <c r="Y100" s="531"/>
      <c r="Z100" s="531"/>
      <c r="AA100" s="531"/>
      <c r="AB100" s="531"/>
      <c r="AC100" s="531"/>
      <c r="AD100" s="531"/>
      <c r="AE100" s="531"/>
      <c r="AF100" s="531"/>
      <c r="AG100" s="531"/>
      <c r="AH100" s="531"/>
      <c r="AI100" s="531"/>
      <c r="AJ100" s="531"/>
      <c r="AK100" s="533"/>
      <c r="AL100" s="533"/>
      <c r="AM100" s="123"/>
      <c r="AN100" s="123"/>
      <c r="AO100" s="123"/>
      <c r="AP100" s="123"/>
      <c r="AQ100" s="123"/>
      <c r="AR100" s="123"/>
      <c r="AS100" s="123"/>
      <c r="AT100" s="123"/>
      <c r="AU100" s="123"/>
      <c r="AV100" s="123"/>
      <c r="BA100" s="316"/>
      <c r="BN100" s="204"/>
      <c r="BO100" s="204"/>
      <c r="BP100" s="204"/>
      <c r="BQ100" s="204"/>
      <c r="BR100" s="204"/>
      <c r="BS100" s="204"/>
      <c r="BT100" s="204"/>
      <c r="BU100" s="204"/>
      <c r="BV100" s="204"/>
      <c r="BW100" s="204"/>
      <c r="BX100" s="204"/>
      <c r="BY100" s="204"/>
      <c r="BZ100" s="204"/>
      <c r="CA100" s="204"/>
      <c r="CB100" s="204"/>
      <c r="CC100" s="204"/>
      <c r="CD100" s="204"/>
      <c r="CE100" s="204"/>
      <c r="CF100" s="204"/>
      <c r="CG100" s="204"/>
      <c r="CH100" s="204"/>
      <c r="CI100" s="204"/>
      <c r="CJ100" s="204"/>
      <c r="CK100" s="204"/>
      <c r="CL100" s="204"/>
      <c r="CM100" s="204"/>
      <c r="CN100" s="204"/>
      <c r="CO100" s="204"/>
      <c r="CP100" s="204"/>
      <c r="CQ100" s="204"/>
      <c r="CR100" s="204"/>
      <c r="CS100" s="204"/>
      <c r="CT100" s="204"/>
      <c r="CU100" s="204"/>
      <c r="CV100" s="204"/>
      <c r="CW100" s="204"/>
      <c r="CX100" s="204"/>
      <c r="CY100" s="204"/>
      <c r="CZ100" s="204"/>
      <c r="DA100" s="204"/>
      <c r="DB100" s="204"/>
      <c r="DG100" s="204"/>
      <c r="DH100" s="204"/>
      <c r="DI100" s="204"/>
      <c r="DJ100" s="204"/>
      <c r="DK100" s="204"/>
      <c r="DL100" s="204"/>
      <c r="DM100" s="204"/>
      <c r="DN100" s="204"/>
      <c r="DO100" s="204"/>
      <c r="DP100" s="204"/>
      <c r="DQ100" s="204"/>
      <c r="DR100" s="204"/>
      <c r="DS100" s="204"/>
      <c r="DT100" s="204"/>
      <c r="DU100" s="204"/>
      <c r="DV100" s="204"/>
      <c r="DW100" s="204"/>
      <c r="DX100" s="204"/>
      <c r="DY100" s="204"/>
      <c r="DZ100" s="204"/>
      <c r="EA100" s="204"/>
      <c r="EB100" s="204"/>
      <c r="EC100" s="204"/>
      <c r="ED100" s="204"/>
      <c r="EE100" s="204"/>
      <c r="EF100" s="204"/>
      <c r="EG100" s="204"/>
      <c r="EH100" s="204"/>
      <c r="EI100" s="204"/>
      <c r="EJ100" s="204"/>
      <c r="EK100" s="204"/>
      <c r="EL100" s="204"/>
      <c r="EM100" s="204"/>
      <c r="EN100" s="204"/>
      <c r="EO100" s="204"/>
      <c r="EP100" s="204"/>
      <c r="EQ100" s="204"/>
      <c r="ER100" s="204"/>
      <c r="ES100" s="204"/>
      <c r="ET100" s="204"/>
      <c r="EU100" s="204"/>
    </row>
    <row r="101" spans="2:151" ht="15" customHeight="1" x14ac:dyDescent="0.25">
      <c r="B101" s="116">
        <v>36</v>
      </c>
      <c r="C101" s="1113" t="s">
        <v>2129</v>
      </c>
      <c r="D101" s="1113"/>
      <c r="E101" s="1113"/>
      <c r="F101" s="1113"/>
      <c r="G101" s="1113"/>
      <c r="H101" s="1113"/>
      <c r="I101" s="1113"/>
      <c r="J101" s="1113"/>
      <c r="K101" s="1113"/>
      <c r="L101" s="1113"/>
      <c r="M101" s="1113"/>
      <c r="N101" s="1113"/>
      <c r="O101" s="1113"/>
      <c r="P101" s="1113"/>
      <c r="Q101" s="1113"/>
      <c r="R101" s="1113"/>
      <c r="S101" s="1113"/>
      <c r="T101" s="1113"/>
      <c r="U101" s="1114"/>
      <c r="V101" s="534"/>
      <c r="W101" s="531"/>
      <c r="X101" s="531"/>
      <c r="Y101" s="531"/>
      <c r="Z101" s="531"/>
      <c r="AA101" s="531"/>
      <c r="AB101" s="531"/>
      <c r="AC101" s="531"/>
      <c r="AD101" s="531"/>
      <c r="AE101" s="531"/>
      <c r="AF101" s="531"/>
      <c r="AG101" s="531"/>
      <c r="AH101" s="531"/>
      <c r="AI101" s="531"/>
      <c r="AJ101" s="531"/>
      <c r="AK101" s="533"/>
      <c r="AL101" s="533"/>
      <c r="AM101" s="123"/>
      <c r="AN101" s="123"/>
      <c r="AO101" s="123"/>
      <c r="AP101" s="123"/>
      <c r="AQ101" s="123"/>
      <c r="AR101" s="123"/>
      <c r="AS101" s="123"/>
      <c r="AT101" s="123"/>
      <c r="AU101" s="123"/>
      <c r="AV101" s="123"/>
      <c r="BA101" s="316"/>
      <c r="BN101" s="204"/>
      <c r="BO101" s="204"/>
      <c r="BP101" s="204"/>
      <c r="BQ101" s="204"/>
      <c r="BR101" s="204"/>
      <c r="BS101" s="204"/>
      <c r="BT101" s="204"/>
      <c r="BU101" s="204"/>
      <c r="BV101" s="204"/>
      <c r="BW101" s="204"/>
      <c r="BX101" s="204"/>
      <c r="BY101" s="204"/>
      <c r="BZ101" s="204"/>
      <c r="CA101" s="204"/>
      <c r="CB101" s="204"/>
      <c r="CC101" s="204"/>
      <c r="CD101" s="204"/>
      <c r="CE101" s="204"/>
      <c r="CF101" s="204"/>
      <c r="CG101" s="204"/>
      <c r="CH101" s="204"/>
      <c r="CI101" s="204"/>
      <c r="CJ101" s="204"/>
      <c r="CK101" s="204"/>
      <c r="CL101" s="204"/>
      <c r="CM101" s="204"/>
      <c r="CN101" s="204"/>
      <c r="CO101" s="204"/>
      <c r="CP101" s="204"/>
      <c r="CQ101" s="204"/>
      <c r="CR101" s="204"/>
      <c r="CS101" s="204"/>
      <c r="CT101" s="204"/>
      <c r="CU101" s="204"/>
      <c r="CV101" s="204"/>
      <c r="CW101" s="204"/>
      <c r="CX101" s="204"/>
      <c r="CY101" s="204"/>
      <c r="CZ101" s="204"/>
      <c r="DA101" s="204"/>
      <c r="DB101" s="204"/>
      <c r="DG101" s="204"/>
      <c r="DH101" s="204"/>
      <c r="DI101" s="204"/>
      <c r="DJ101" s="204"/>
      <c r="DK101" s="204"/>
      <c r="DL101" s="204"/>
      <c r="DM101" s="204"/>
      <c r="DN101" s="204"/>
      <c r="DO101" s="204"/>
      <c r="DP101" s="204"/>
      <c r="DQ101" s="204"/>
      <c r="DR101" s="204"/>
      <c r="DS101" s="204"/>
      <c r="DT101" s="204"/>
      <c r="DU101" s="204"/>
      <c r="DV101" s="204"/>
      <c r="DW101" s="204"/>
      <c r="DX101" s="204"/>
      <c r="DY101" s="204"/>
      <c r="DZ101" s="204"/>
      <c r="EA101" s="204"/>
      <c r="EB101" s="204"/>
      <c r="EC101" s="204"/>
      <c r="ED101" s="204"/>
      <c r="EE101" s="204"/>
      <c r="EF101" s="204"/>
      <c r="EG101" s="204"/>
      <c r="EH101" s="204"/>
      <c r="EI101" s="204"/>
      <c r="EJ101" s="204"/>
      <c r="EK101" s="204"/>
      <c r="EL101" s="204"/>
      <c r="EM101" s="204"/>
      <c r="EN101" s="204"/>
      <c r="EO101" s="204"/>
      <c r="EP101" s="204"/>
      <c r="EQ101" s="204"/>
      <c r="ER101" s="204"/>
      <c r="ES101" s="204"/>
      <c r="ET101" s="204"/>
      <c r="EU101" s="204"/>
    </row>
    <row r="102" spans="2:151" ht="15" customHeight="1" x14ac:dyDescent="0.25">
      <c r="B102" s="527" t="s">
        <v>2130</v>
      </c>
      <c r="C102" s="528" t="str">
        <f>$C$56</f>
        <v xml:space="preserve">Total expenditure </v>
      </c>
      <c r="D102" s="528"/>
      <c r="E102" s="528"/>
      <c r="F102" s="528"/>
      <c r="G102" s="528"/>
      <c r="H102" s="528"/>
      <c r="I102" s="528"/>
      <c r="J102" s="528"/>
      <c r="K102" s="528"/>
      <c r="L102" s="528"/>
      <c r="M102" s="528"/>
      <c r="N102" s="528"/>
      <c r="O102" s="528"/>
      <c r="P102" s="528"/>
      <c r="Q102" s="528"/>
      <c r="R102" s="528"/>
      <c r="S102" s="528"/>
      <c r="T102" s="528"/>
      <c r="U102" s="529"/>
      <c r="V102" s="534"/>
      <c r="W102" s="531"/>
      <c r="X102" s="531"/>
      <c r="Y102" s="531"/>
      <c r="Z102" s="531"/>
      <c r="AA102" s="531"/>
      <c r="AB102" s="531"/>
      <c r="AC102" s="531"/>
      <c r="AD102" s="531"/>
      <c r="AE102" s="531"/>
      <c r="AF102" s="531"/>
      <c r="AG102" s="531"/>
      <c r="AH102" s="531"/>
      <c r="AI102" s="531"/>
      <c r="AJ102" s="531"/>
      <c r="AK102" s="533"/>
      <c r="AL102" s="533"/>
      <c r="AM102" s="123"/>
      <c r="AN102" s="123"/>
      <c r="AO102" s="123"/>
      <c r="AP102" s="123"/>
      <c r="AQ102" s="123"/>
      <c r="AR102" s="123"/>
      <c r="AS102" s="123"/>
      <c r="AT102" s="123"/>
      <c r="AU102" s="123"/>
      <c r="AV102" s="123"/>
      <c r="BA102" s="316"/>
      <c r="BN102" s="204"/>
      <c r="BO102" s="204"/>
      <c r="BP102" s="204"/>
      <c r="BQ102" s="204"/>
      <c r="BR102" s="204"/>
      <c r="BS102" s="204"/>
      <c r="BT102" s="204"/>
      <c r="BU102" s="204"/>
      <c r="BV102" s="204"/>
      <c r="BW102" s="204"/>
      <c r="BX102" s="204"/>
      <c r="BY102" s="204"/>
      <c r="BZ102" s="204"/>
      <c r="CA102" s="204"/>
      <c r="CB102" s="204"/>
      <c r="CC102" s="204"/>
      <c r="CD102" s="204"/>
      <c r="CE102" s="204"/>
      <c r="CF102" s="204"/>
      <c r="CG102" s="204"/>
      <c r="CH102" s="204"/>
      <c r="CI102" s="204"/>
      <c r="CJ102" s="204"/>
      <c r="CK102" s="204"/>
      <c r="CL102" s="204"/>
      <c r="CM102" s="204"/>
      <c r="CN102" s="204"/>
      <c r="CO102" s="204"/>
      <c r="CP102" s="204"/>
      <c r="CQ102" s="204"/>
      <c r="CR102" s="204"/>
      <c r="CS102" s="204"/>
      <c r="CT102" s="204"/>
      <c r="CU102" s="204"/>
      <c r="CV102" s="204"/>
      <c r="CW102" s="204"/>
      <c r="CX102" s="204"/>
      <c r="CY102" s="204"/>
      <c r="CZ102" s="204"/>
      <c r="DA102" s="204"/>
      <c r="DB102" s="204"/>
      <c r="DG102" s="204"/>
      <c r="DH102" s="204"/>
      <c r="DI102" s="204"/>
      <c r="DJ102" s="204"/>
      <c r="DK102" s="204"/>
      <c r="DL102" s="204"/>
      <c r="DM102" s="204"/>
      <c r="DN102" s="204"/>
      <c r="DO102" s="204"/>
      <c r="DP102" s="204"/>
      <c r="DQ102" s="204"/>
      <c r="DR102" s="204"/>
      <c r="DS102" s="204"/>
      <c r="DT102" s="204"/>
      <c r="DU102" s="204"/>
      <c r="DV102" s="204"/>
      <c r="DW102" s="204"/>
      <c r="DX102" s="204"/>
      <c r="DY102" s="204"/>
      <c r="DZ102" s="204"/>
      <c r="EA102" s="204"/>
      <c r="EB102" s="204"/>
      <c r="EC102" s="204"/>
      <c r="ED102" s="204"/>
      <c r="EE102" s="204"/>
      <c r="EF102" s="204"/>
      <c r="EG102" s="204"/>
      <c r="EH102" s="204"/>
      <c r="EI102" s="204"/>
      <c r="EJ102" s="204"/>
      <c r="EK102" s="204"/>
      <c r="EL102" s="204"/>
      <c r="EM102" s="204"/>
      <c r="EN102" s="204"/>
      <c r="EO102" s="204"/>
      <c r="EP102" s="204"/>
      <c r="EQ102" s="204"/>
      <c r="ER102" s="204"/>
      <c r="ES102" s="204"/>
      <c r="ET102" s="204"/>
      <c r="EU102" s="204"/>
    </row>
    <row r="103" spans="2:151" ht="15" customHeight="1" thickBot="1" x14ac:dyDescent="0.3">
      <c r="B103" s="118">
        <v>37</v>
      </c>
      <c r="C103" s="1115" t="s">
        <v>2131</v>
      </c>
      <c r="D103" s="1115"/>
      <c r="E103" s="1115"/>
      <c r="F103" s="1115"/>
      <c r="G103" s="1115"/>
      <c r="H103" s="1115"/>
      <c r="I103" s="1115"/>
      <c r="J103" s="1115"/>
      <c r="K103" s="1115"/>
      <c r="L103" s="1115"/>
      <c r="M103" s="1115"/>
      <c r="N103" s="1115"/>
      <c r="O103" s="1115"/>
      <c r="P103" s="1115"/>
      <c r="Q103" s="1115"/>
      <c r="R103" s="1115"/>
      <c r="S103" s="1115"/>
      <c r="T103" s="1115"/>
      <c r="U103" s="1116"/>
      <c r="V103" s="534"/>
      <c r="W103" s="531"/>
      <c r="X103" s="531"/>
      <c r="Y103" s="531"/>
      <c r="Z103" s="531"/>
      <c r="AA103" s="531"/>
      <c r="AB103" s="531"/>
      <c r="AC103" s="531"/>
      <c r="AD103" s="531"/>
      <c r="AE103" s="531"/>
      <c r="AF103" s="531"/>
      <c r="AG103" s="531"/>
      <c r="AH103" s="531"/>
      <c r="AI103" s="531"/>
      <c r="AJ103" s="531"/>
      <c r="AK103" s="533"/>
      <c r="AL103" s="533"/>
      <c r="AM103" s="123"/>
      <c r="AN103" s="123"/>
      <c r="AO103" s="123"/>
      <c r="AP103" s="123"/>
      <c r="AQ103" s="123"/>
      <c r="AR103" s="123"/>
      <c r="AS103" s="123"/>
      <c r="AT103" s="123"/>
      <c r="AU103" s="123"/>
      <c r="AV103" s="123"/>
      <c r="BA103" s="316"/>
      <c r="BN103" s="204"/>
      <c r="BO103" s="204"/>
      <c r="BP103" s="204"/>
      <c r="BQ103" s="204"/>
      <c r="BR103" s="204"/>
      <c r="BS103" s="204"/>
      <c r="BT103" s="204"/>
      <c r="BU103" s="204"/>
      <c r="BV103" s="204"/>
      <c r="BW103" s="204"/>
      <c r="BX103" s="204"/>
      <c r="BY103" s="204"/>
      <c r="BZ103" s="204"/>
      <c r="CA103" s="204"/>
      <c r="CB103" s="204"/>
      <c r="CC103" s="204"/>
      <c r="CD103" s="204"/>
      <c r="CE103" s="204"/>
      <c r="CF103" s="204"/>
      <c r="CG103" s="204"/>
      <c r="CH103" s="204"/>
      <c r="CI103" s="204"/>
      <c r="CJ103" s="204"/>
      <c r="CK103" s="204"/>
      <c r="CL103" s="204"/>
      <c r="CM103" s="204"/>
      <c r="CN103" s="204"/>
      <c r="CO103" s="204"/>
      <c r="CP103" s="204"/>
      <c r="CQ103" s="204"/>
      <c r="CR103" s="204"/>
      <c r="CS103" s="204"/>
      <c r="CT103" s="204"/>
      <c r="CU103" s="204"/>
      <c r="CV103" s="204"/>
      <c r="CW103" s="204"/>
      <c r="CX103" s="204"/>
      <c r="CY103" s="204"/>
      <c r="CZ103" s="204"/>
      <c r="DA103" s="204"/>
      <c r="DB103" s="204"/>
      <c r="DG103" s="204"/>
      <c r="DH103" s="204"/>
      <c r="DI103" s="204"/>
      <c r="DJ103" s="204"/>
      <c r="DK103" s="204"/>
      <c r="DL103" s="204"/>
      <c r="DM103" s="204"/>
      <c r="DN103" s="204"/>
      <c r="DO103" s="204"/>
      <c r="DP103" s="204"/>
      <c r="DQ103" s="204"/>
      <c r="DR103" s="204"/>
      <c r="DS103" s="204"/>
      <c r="DT103" s="204"/>
      <c r="DU103" s="204"/>
      <c r="DV103" s="204"/>
      <c r="DW103" s="204"/>
      <c r="DX103" s="204"/>
      <c r="DY103" s="204"/>
      <c r="DZ103" s="204"/>
      <c r="EA103" s="204"/>
      <c r="EB103" s="204"/>
      <c r="EC103" s="204"/>
      <c r="ED103" s="204"/>
      <c r="EE103" s="204"/>
      <c r="EF103" s="204"/>
      <c r="EG103" s="204"/>
      <c r="EH103" s="204"/>
      <c r="EI103" s="204"/>
      <c r="EJ103" s="204"/>
      <c r="EK103" s="204"/>
      <c r="EL103" s="204"/>
      <c r="EM103" s="204"/>
      <c r="EN103" s="204"/>
      <c r="EO103" s="204"/>
      <c r="EP103" s="204"/>
      <c r="EQ103" s="204"/>
      <c r="ER103" s="204"/>
      <c r="ES103" s="204"/>
      <c r="ET103" s="204"/>
      <c r="EU103" s="204"/>
    </row>
    <row r="104" spans="2:151" x14ac:dyDescent="0.25"/>
    <row r="105" spans="2:151" x14ac:dyDescent="0.25"/>
  </sheetData>
  <sheetProtection algorithmName="SHA-512" hashValue="G2mTdOnivJ+om5FuMlVR/e1tec1iavzz9W2CL4YNWUx1LQdA01JzcUCLKMdKAXLD6S4kGS7rux3lqcoMycYDtQ==" saltValue="mFHB6P/qFq3BHL4JQHq8UQ==" spinCount="100000" sheet="1" objects="1" scenarios="1"/>
  <protectedRanges>
    <protectedRange algorithmName="SHA-512" hashValue="x0URLk1u2oOycKkdw5FwwQoeYrR5IERPt11hMrUegFtSxr+984qA6vM7Q53416xTAdsJA09er0qgdNCLwB3Ohw==" saltValue="lI7PiE/39DYfwaG0ap34SA==" spinCount="100000" sqref="C44:C53 G44:J53 L44:O53 Q44:T53 V44:Y53 AA44:AD53 AF44:AI53 AK44:AN53 AP44:AS53" name="Range5" securityDescriptor="O:WDG:WDD:(A;;CC;;;S-1-5-21-1133012813-482018047-371931052-13800)"/>
    <protectedRange algorithmName="SHA-512" hashValue="2r2IyRIUmSC3gHmIGY6d2Un40i3VZTta4Vt13j94C7xTJ70K2tGWKTAuv1NLH5hUVH0kEtfHBes7Jvyy0WK4uA==" saltValue="IigBJqGVKfBB2tQP7ssL9w==" spinCount="100000" sqref="AK9:AN12 AK14:AN17 AK20:AN20 AK24:AN28 AK30:AN30 AK34:AN35 AK39:AN40 AP39:AS40 AP34:AS35 AP24:AS28 AP30:AS30 AP20:AS20 AP14:AS17 AP9:AS12" name="Range4" securityDescriptor="O:WDG:WDD:(A;;CC;;;S-1-5-21-1133012813-482018047-371931052-13800)"/>
    <protectedRange algorithmName="SHA-512" hashValue="RccQ0+o9VlI1A+GGSak5zfMcb807BnapwqifWTyQR/V2U6jxs+6tU4jKtnXVEq3vd/WSH8XcHx5WGIPFWY2zcQ==" saltValue="OsWLfCKTlcfRQ7LWYfh0Yg==" spinCount="100000" sqref="AA9:AD12 AA14:AD17 AA20:AD20 AA24:AD28 AA34:AD35 AA30:AD30 AA39:AD40 AF9:AI12 AF14:AI17 AF20:AI20 AF24:AI28 AF30:AI30 AF34:AI35 AF39:AI40" name="Range3" securityDescriptor="O:WDG:WDD:(A;;CC;;;S-1-5-21-1133012813-482018047-371931052-13800)"/>
    <protectedRange algorithmName="SHA-512" hashValue="UxBlmCfLCvfh1Lfb6kgzHH3GSFCevenGn3H7KCE6uPQrFKnlWZ6GrVRqUNPzOSFmAAfBxMd8jeurCX4cTqMXGw==" saltValue="SCD9pWXzB2zBPEB4wGrSYg==" spinCount="100000" sqref="Q9:T12 Q14:T17 Q20:T20 Q24:T28 Q30:T30 Q34:T35 Q39:T40 V9:Y12 V14:Y17 V20:Y20 V24:Y28 V30:Y30 V34:Y35 V39:Y40" name="Range2" securityDescriptor="O:WDG:WDD:(A;;CC;;;S-1-5-21-1133012813-482018047-371931052-13800)"/>
    <protectedRange algorithmName="SHA-512" hashValue="A4qzTX8EHZ9GdJMLZDaTzIkmnPklQwWS6iTHfxFgLRCGw1nLrGbh7UVtiDRHH62O+gesWhrO/0uy1I0NTgDZZA==" saltValue="c9u+SEAvj+haIa3Uc8Ueyg==" spinCount="100000" sqref="G9:J12 G14:J17 G20:J20 G24:J28 G30:J30 L9:O12 L14:O17 L20:O20 L24:O28 L30:O30 G34:J35 G39:J40 L34:O35 L39:O40" name="Range1" securityDescriptor="O:WDG:WDD:(A;;CC;;;S-1-5-21-1133012813-482018047-371931052-13800)"/>
  </protectedRanges>
  <mergeCells count="54">
    <mergeCell ref="AV1:AZ1"/>
    <mergeCell ref="G3:K3"/>
    <mergeCell ref="L3:P3"/>
    <mergeCell ref="Q3:U3"/>
    <mergeCell ref="V3:Z3"/>
    <mergeCell ref="AA3:AE3"/>
    <mergeCell ref="AF3:AJ3"/>
    <mergeCell ref="AK3:AO3"/>
    <mergeCell ref="AP3:AT3"/>
    <mergeCell ref="B67:U67"/>
    <mergeCell ref="BF3:BJ3"/>
    <mergeCell ref="B4:C4"/>
    <mergeCell ref="BB4:BC4"/>
    <mergeCell ref="B6:F6"/>
    <mergeCell ref="G6:K6"/>
    <mergeCell ref="L6:P6"/>
    <mergeCell ref="Q6:U6"/>
    <mergeCell ref="V6:Z6"/>
    <mergeCell ref="AA6:AE6"/>
    <mergeCell ref="AF6:AJ6"/>
    <mergeCell ref="AK6:AO6"/>
    <mergeCell ref="AP6:AT6"/>
    <mergeCell ref="BB6:BE6"/>
    <mergeCell ref="BF6:BJ6"/>
    <mergeCell ref="B65:U65"/>
    <mergeCell ref="C81:U81"/>
    <mergeCell ref="C69:U69"/>
    <mergeCell ref="C71:U71"/>
    <mergeCell ref="C72:U72"/>
    <mergeCell ref="C73:U73"/>
    <mergeCell ref="C74:U74"/>
    <mergeCell ref="C75:U75"/>
    <mergeCell ref="C76:U76"/>
    <mergeCell ref="C77:U77"/>
    <mergeCell ref="C78:U78"/>
    <mergeCell ref="C79:U79"/>
    <mergeCell ref="C80:U80"/>
    <mergeCell ref="C96:U96"/>
    <mergeCell ref="C83:U83"/>
    <mergeCell ref="C84:U84"/>
    <mergeCell ref="C85:U85"/>
    <mergeCell ref="C86:U86"/>
    <mergeCell ref="C87:U87"/>
    <mergeCell ref="C88:U88"/>
    <mergeCell ref="C89:U89"/>
    <mergeCell ref="C90:U90"/>
    <mergeCell ref="C92:U92"/>
    <mergeCell ref="C93:U93"/>
    <mergeCell ref="C94:U94"/>
    <mergeCell ref="C97:U97"/>
    <mergeCell ref="C98:U98"/>
    <mergeCell ref="C100:U100"/>
    <mergeCell ref="C101:U101"/>
    <mergeCell ref="C103:U103"/>
  </mergeCells>
  <conditionalFormatting sqref="AY8:AZ31 AY35:AZ57">
    <cfRule type="cellIs" dxfId="478" priority="4" operator="equal">
      <formula>0</formula>
    </cfRule>
  </conditionalFormatting>
  <conditionalFormatting sqref="AY32:AZ32">
    <cfRule type="cellIs" dxfId="477" priority="3" operator="equal">
      <formula>0</formula>
    </cfRule>
  </conditionalFormatting>
  <conditionalFormatting sqref="AY33:AZ33 AZ34">
    <cfRule type="cellIs" dxfId="476" priority="2" operator="equal">
      <formula>0</formula>
    </cfRule>
  </conditionalFormatting>
  <conditionalFormatting sqref="AY34">
    <cfRule type="cellIs" dxfId="475" priority="1" operator="equal">
      <formula>0</formula>
    </cfRule>
  </conditionalFormatting>
  <dataValidations count="1">
    <dataValidation type="custom" errorStyle="warning" showErrorMessage="1" errorTitle="No label" error="You must enter a description in column C for any additional values." sqref="G44:AT53">
      <formula1>AND(SUM($G$44:$AT$53)&gt;0,ISTEXT($C44))</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custom" errorStyle="warning" showErrorMessage="1" errorTitle="Unexpected value" error="Value should equal the sum of the equivalent column (lines 1-5.20) in worksheet WS8._x000a__x000a_'Yes' to keep value, 'No' to edit value, or 'Cancel' to undo latest input.">
          <x14:formula1>
            <xm:f>ROUND(G20,3)=ROUND(SUM([1]WS8!#REF!,[1]WS8!#REF!),3)</xm:f>
          </x14:formula1>
          <xm:sqref>AT20 G20:AR20</xm:sqref>
        </x14:dataValidation>
        <x14:dataValidation type="custom" errorStyle="warning" showErrorMessage="1" errorTitle="Unexpected value" error="Value should be equal to the sum of the Service Charges lines (lines 6-9) in worksheet WS5._x000a__x000a_'Yes' to keep value, 'No' to edit value, or 'Cancel' to undo latest input.">
          <x14:formula1>
            <xm:f>ROUND(G11,3)=ROUND(SUM([1]WS5!#REF!),3)</xm:f>
          </x14:formula1>
          <xm:sqref>G11:AT11</xm:sqref>
        </x14:dataValidation>
        <x14:dataValidation type="custom" errorStyle="warning" allowBlank="1" showErrorMessage="1" errorTitle="Unexpected value" error="Sum of lines 14-16 should equal the value of line 39 (Total water enhancement capital expenditure) in worksheet WS2._x000a__x000a_'Yes' to keep value, 'No' to edit value, or 'Cancel' to undo latest input.">
          <x14:formula1>
            <xm:f>ROUND(SUM(G$26:G$28),3)=ROUND([1]WS2!#REF!,3)</xm:f>
          </x14:formula1>
          <xm:sqref>G26:AT28</xm:sqref>
        </x14:dataValidation>
        <x14:dataValidation type="custom" errorStyle="warning" showErrorMessage="1" errorTitle="Unexpected value" error="Value should equal the sum of the equivalent column (lines 4 and 14) in worksheet WS8._x000a__x000a_'Yes' to keep value, 'No' to edit value, or 'Cancel' to undo latest input.">
          <x14:formula1>
            <xm:f>ROUND(AS20,3)=ROUND(SUM([1]WS8!#REF!,[1]WS8!#REF!),3)</xm:f>
          </x14:formula1>
          <xm:sqref>AS20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E128"/>
  <sheetViews>
    <sheetView zoomScale="80" zoomScaleNormal="80" workbookViewId="0">
      <pane xSplit="6" ySplit="6" topLeftCell="G7" activePane="bottomRight" state="frozen"/>
      <selection pane="topRight" activeCell="G1" sqref="G1"/>
      <selection pane="bottomLeft" activeCell="A7" sqref="A7"/>
      <selection pane="bottomRight" activeCell="B6" sqref="B6:F6"/>
    </sheetView>
  </sheetViews>
  <sheetFormatPr defaultColWidth="0" defaultRowHeight="15" zeroHeight="1" x14ac:dyDescent="0.25"/>
  <cols>
    <col min="1" max="1" width="1.85546875" style="316" customWidth="1"/>
    <col min="2" max="2" width="7.5703125" style="316" customWidth="1"/>
    <col min="3" max="3" width="97.85546875" style="316" customWidth="1"/>
    <col min="4" max="4" width="13.28515625" style="316" bestFit="1" customWidth="1"/>
    <col min="5" max="6" width="6.42578125" style="316" customWidth="1"/>
    <col min="7" max="46" width="11" style="316" customWidth="1"/>
    <col min="47" max="47" width="3" style="316" customWidth="1"/>
    <col min="48" max="48" width="29.28515625" style="316" bestFit="1" customWidth="1"/>
    <col min="49" max="49" width="59" style="316" customWidth="1"/>
    <col min="50" max="50" width="3" style="316" customWidth="1"/>
    <col min="51" max="51" width="64.140625" style="316" customWidth="1"/>
    <col min="52" max="52" width="12.140625" style="316" customWidth="1"/>
    <col min="53" max="53" width="11" style="316" customWidth="1"/>
    <col min="54" max="54" width="7.5703125" style="316" customWidth="1"/>
    <col min="55" max="55" width="95.5703125" style="316" bestFit="1" customWidth="1"/>
    <col min="56" max="57" width="6.42578125" style="316" customWidth="1"/>
    <col min="58" max="62" width="14.42578125" style="316" customWidth="1"/>
    <col min="63" max="63" width="11" style="316" customWidth="1"/>
    <col min="64" max="64" width="2.42578125" style="664" hidden="1" customWidth="1"/>
    <col min="65" max="65" width="11.5703125" style="554" hidden="1" customWidth="1"/>
    <col min="66" max="66" width="2.42578125" style="554" hidden="1" customWidth="1"/>
    <col min="67" max="67" width="8.140625" style="554" hidden="1" customWidth="1"/>
    <col min="68" max="106" width="6.85546875" style="554" hidden="1" customWidth="1"/>
    <col min="107" max="107" width="59" style="554" hidden="1" customWidth="1"/>
    <col min="108" max="108" width="2.42578125" style="664" hidden="1" customWidth="1"/>
    <col min="109" max="109" width="2.42578125" style="280" hidden="1" customWidth="1"/>
    <col min="110" max="16384" width="11" style="316" hidden="1"/>
  </cols>
  <sheetData>
    <row r="1" spans="2:109" ht="20.25" x14ac:dyDescent="0.25">
      <c r="B1" s="119" t="s">
        <v>2132</v>
      </c>
      <c r="C1" s="119"/>
      <c r="D1" s="373"/>
      <c r="E1" s="119"/>
      <c r="F1" s="119"/>
      <c r="G1" s="119"/>
      <c r="H1" s="119"/>
      <c r="I1" s="119"/>
      <c r="J1" s="119"/>
      <c r="K1" s="119"/>
      <c r="L1" s="119"/>
      <c r="M1" s="119"/>
      <c r="N1" s="119"/>
      <c r="O1" s="119"/>
      <c r="P1" s="119"/>
      <c r="Q1" s="119"/>
      <c r="R1" s="119"/>
      <c r="S1" s="119"/>
      <c r="T1" s="119"/>
      <c r="U1" s="119"/>
      <c r="V1" s="119"/>
      <c r="W1" s="119"/>
      <c r="X1" s="119"/>
      <c r="Y1" s="119"/>
      <c r="Z1" s="119"/>
      <c r="AA1" s="119"/>
      <c r="AB1" s="119"/>
      <c r="AC1" s="119"/>
      <c r="AD1" s="119"/>
      <c r="AE1" s="119"/>
      <c r="AF1" s="119"/>
      <c r="AG1" s="119"/>
      <c r="AH1" s="119"/>
      <c r="AI1" s="119"/>
      <c r="AJ1" s="119"/>
      <c r="AK1" s="119"/>
      <c r="AL1" s="119"/>
      <c r="AM1" s="119"/>
      <c r="AN1" s="119"/>
      <c r="AO1" s="119"/>
      <c r="AP1" s="119"/>
      <c r="AQ1" s="119"/>
      <c r="AR1" s="119"/>
      <c r="AS1" s="119"/>
      <c r="AT1" s="120" t="str">
        <f>[1]AppValidation!$D$2</f>
        <v>Northumbrian Water</v>
      </c>
      <c r="AU1" s="119"/>
      <c r="AV1" s="122" t="s">
        <v>1094</v>
      </c>
      <c r="AW1" s="122"/>
      <c r="AX1" s="122"/>
      <c r="AY1" s="122"/>
      <c r="BB1" s="119" t="s">
        <v>1819</v>
      </c>
      <c r="BC1" s="119"/>
      <c r="BD1" s="119"/>
      <c r="BE1" s="119"/>
      <c r="BF1" s="119"/>
      <c r="BG1" s="119"/>
      <c r="BH1" s="119"/>
      <c r="BI1" s="119"/>
      <c r="BJ1" s="121" t="str">
        <f>LEFT($B$1,3)</f>
        <v>WS2</v>
      </c>
      <c r="BL1" s="124"/>
      <c r="BM1" s="204"/>
      <c r="BN1" s="204"/>
      <c r="BO1" s="125"/>
      <c r="BP1" s="125"/>
      <c r="BQ1" s="125"/>
      <c r="BR1" s="125"/>
      <c r="BS1" s="125"/>
      <c r="BT1" s="125"/>
      <c r="BU1" s="125"/>
      <c r="BV1" s="125"/>
      <c r="BW1" s="125"/>
      <c r="BX1" s="125"/>
      <c r="BY1" s="125"/>
      <c r="BZ1" s="125"/>
      <c r="CA1" s="125"/>
      <c r="CB1" s="125"/>
      <c r="CC1" s="125"/>
      <c r="CD1" s="125"/>
      <c r="CE1" s="125"/>
      <c r="CF1" s="125"/>
      <c r="CG1" s="125"/>
      <c r="CH1" s="125"/>
      <c r="CI1" s="125"/>
      <c r="CJ1" s="125"/>
      <c r="CK1" s="125"/>
      <c r="CL1" s="125"/>
      <c r="CM1" s="125"/>
      <c r="CN1" s="125"/>
      <c r="CO1" s="125"/>
      <c r="CP1" s="125"/>
      <c r="CQ1" s="125"/>
      <c r="CR1" s="125"/>
      <c r="CS1" s="125"/>
      <c r="CT1" s="125"/>
      <c r="CU1" s="125"/>
      <c r="CV1" s="125"/>
      <c r="CW1" s="125"/>
      <c r="CX1" s="125"/>
      <c r="CY1" s="125"/>
      <c r="CZ1" s="125"/>
      <c r="DA1" s="125"/>
      <c r="DB1" s="125"/>
      <c r="DC1" s="125"/>
      <c r="DD1" s="124"/>
    </row>
    <row r="2" spans="2:109" ht="15.75" thickBot="1" x14ac:dyDescent="0.3">
      <c r="B2" s="380"/>
      <c r="C2" s="535"/>
      <c r="D2" s="536"/>
      <c r="E2" s="280"/>
      <c r="F2" s="280"/>
      <c r="G2" s="280"/>
      <c r="H2" s="280"/>
      <c r="I2" s="280"/>
      <c r="J2" s="280"/>
      <c r="K2" s="280"/>
      <c r="L2" s="280"/>
      <c r="M2" s="280"/>
      <c r="N2" s="280"/>
      <c r="O2" s="280"/>
      <c r="P2" s="280"/>
      <c r="Q2" s="280"/>
      <c r="R2" s="280"/>
      <c r="S2" s="280"/>
      <c r="T2" s="280"/>
      <c r="U2" s="280"/>
      <c r="V2" s="280"/>
      <c r="W2" s="280"/>
      <c r="X2" s="280"/>
      <c r="Y2" s="280"/>
      <c r="Z2" s="280"/>
      <c r="AA2" s="280"/>
      <c r="AB2" s="280"/>
      <c r="AC2" s="280"/>
      <c r="AD2" s="280"/>
      <c r="AE2" s="280"/>
      <c r="AF2" s="280"/>
      <c r="AG2" s="280"/>
      <c r="AH2" s="280"/>
      <c r="AI2" s="280"/>
      <c r="AJ2" s="280"/>
      <c r="AK2" s="123"/>
      <c r="AL2" s="123"/>
      <c r="AM2" s="280"/>
      <c r="AN2" s="280"/>
      <c r="AO2" s="280"/>
      <c r="AP2" s="280"/>
      <c r="AQ2" s="280"/>
      <c r="AR2" s="280"/>
      <c r="AS2" s="280"/>
      <c r="AT2" s="280"/>
      <c r="AU2" s="280"/>
      <c r="AV2" s="280"/>
      <c r="AW2" s="280"/>
      <c r="AX2" s="127"/>
      <c r="AY2" s="123"/>
      <c r="BB2" s="380"/>
      <c r="BC2" s="535"/>
      <c r="BD2" s="280"/>
      <c r="BE2" s="280"/>
      <c r="BF2" s="280"/>
      <c r="BG2" s="280"/>
      <c r="BH2" s="280"/>
      <c r="BI2" s="280"/>
      <c r="BJ2" s="280"/>
      <c r="BL2" s="537"/>
      <c r="BM2" s="538"/>
      <c r="BN2" s="538"/>
      <c r="BO2" s="539"/>
      <c r="BP2" s="539"/>
      <c r="BQ2" s="539"/>
      <c r="BR2" s="539"/>
      <c r="BS2" s="539"/>
      <c r="BT2" s="539"/>
      <c r="BU2" s="539"/>
      <c r="BV2" s="539"/>
      <c r="BW2" s="539"/>
      <c r="BX2" s="539"/>
      <c r="BY2" s="539"/>
      <c r="BZ2" s="539"/>
      <c r="CA2" s="539"/>
      <c r="CB2" s="539"/>
      <c r="CC2" s="539"/>
      <c r="CD2" s="539"/>
      <c r="CE2" s="539"/>
      <c r="CF2" s="539"/>
      <c r="CG2" s="539"/>
      <c r="CH2" s="539"/>
      <c r="CI2" s="539"/>
      <c r="CJ2" s="539"/>
      <c r="CK2" s="539"/>
      <c r="CL2" s="539"/>
      <c r="CM2" s="539"/>
      <c r="CN2" s="539"/>
      <c r="CO2" s="539"/>
      <c r="CP2" s="539"/>
      <c r="CQ2" s="539"/>
      <c r="CR2" s="539"/>
      <c r="CS2" s="539"/>
      <c r="CT2" s="539"/>
      <c r="CU2" s="539"/>
      <c r="CV2" s="539"/>
      <c r="CW2" s="539"/>
      <c r="CX2" s="539"/>
      <c r="CY2" s="539"/>
      <c r="CZ2" s="539"/>
      <c r="DA2" s="539"/>
      <c r="DB2" s="539"/>
      <c r="DC2" s="539"/>
      <c r="DD2" s="537"/>
      <c r="DE2" s="540"/>
    </row>
    <row r="3" spans="2:109" ht="15.75" thickBot="1" x14ac:dyDescent="0.3">
      <c r="G3" s="1146" t="s">
        <v>1680</v>
      </c>
      <c r="H3" s="1147"/>
      <c r="I3" s="1147"/>
      <c r="J3" s="1147"/>
      <c r="K3" s="1148"/>
      <c r="L3" s="1146" t="s">
        <v>1681</v>
      </c>
      <c r="M3" s="1147"/>
      <c r="N3" s="1147"/>
      <c r="O3" s="1147"/>
      <c r="P3" s="1149"/>
      <c r="Q3" s="1150" t="s">
        <v>1682</v>
      </c>
      <c r="R3" s="1151"/>
      <c r="S3" s="1151"/>
      <c r="T3" s="1151"/>
      <c r="U3" s="1152"/>
      <c r="V3" s="1150" t="s">
        <v>1099</v>
      </c>
      <c r="W3" s="1151"/>
      <c r="X3" s="1151"/>
      <c r="Y3" s="1151"/>
      <c r="Z3" s="1152"/>
      <c r="AA3" s="1150" t="s">
        <v>1100</v>
      </c>
      <c r="AB3" s="1151"/>
      <c r="AC3" s="1151"/>
      <c r="AD3" s="1151"/>
      <c r="AE3" s="1153"/>
      <c r="AF3" s="1150" t="s">
        <v>1101</v>
      </c>
      <c r="AG3" s="1151"/>
      <c r="AH3" s="1151"/>
      <c r="AI3" s="1151"/>
      <c r="AJ3" s="1153"/>
      <c r="AK3" s="1127" t="s">
        <v>1102</v>
      </c>
      <c r="AL3" s="1132"/>
      <c r="AM3" s="1132"/>
      <c r="AN3" s="1132"/>
      <c r="AO3" s="1133"/>
      <c r="AP3" s="1127" t="s">
        <v>1103</v>
      </c>
      <c r="AQ3" s="1132"/>
      <c r="AR3" s="1132"/>
      <c r="AS3" s="1132"/>
      <c r="AT3" s="1133"/>
      <c r="AU3" s="123"/>
      <c r="AV3" s="123"/>
      <c r="AW3" s="123"/>
      <c r="AX3" s="127"/>
      <c r="AY3" s="541"/>
      <c r="BF3" s="1146" t="s">
        <v>2133</v>
      </c>
      <c r="BG3" s="1147"/>
      <c r="BH3" s="1147"/>
      <c r="BI3" s="1147"/>
      <c r="BJ3" s="1148"/>
      <c r="BL3" s="124"/>
      <c r="BM3" s="382"/>
      <c r="BN3" s="382"/>
      <c r="BO3" s="383" t="s">
        <v>1108</v>
      </c>
      <c r="BP3" s="542"/>
      <c r="BQ3" s="542"/>
      <c r="BR3" s="542"/>
      <c r="BS3" s="542"/>
      <c r="BT3" s="542"/>
      <c r="BU3" s="542"/>
      <c r="BV3" s="542"/>
      <c r="BW3" s="542"/>
      <c r="BX3" s="542"/>
      <c r="BY3" s="542"/>
      <c r="BZ3" s="542"/>
      <c r="CA3" s="542"/>
      <c r="CB3" s="542"/>
      <c r="CC3" s="542"/>
      <c r="CD3" s="542"/>
      <c r="CE3" s="542"/>
      <c r="CF3" s="542"/>
      <c r="CG3" s="542"/>
      <c r="CH3" s="542"/>
      <c r="CI3" s="542"/>
      <c r="CJ3" s="542"/>
      <c r="CK3" s="542"/>
      <c r="CL3" s="542"/>
      <c r="CM3" s="542"/>
      <c r="CN3" s="542"/>
      <c r="CO3" s="542"/>
      <c r="CP3" s="542"/>
      <c r="CQ3" s="542"/>
      <c r="CR3" s="542"/>
      <c r="CS3" s="542"/>
      <c r="CT3" s="542"/>
      <c r="CU3" s="542"/>
      <c r="CV3" s="542"/>
      <c r="CW3" s="542"/>
      <c r="CX3" s="542"/>
      <c r="CY3" s="542"/>
      <c r="CZ3" s="542"/>
      <c r="DA3" s="542"/>
      <c r="DB3" s="542"/>
      <c r="DC3" s="542"/>
      <c r="DD3" s="124"/>
      <c r="DE3" s="123"/>
    </row>
    <row r="4" spans="2:109" ht="68.25" thickBot="1" x14ac:dyDescent="0.3">
      <c r="B4" s="543" t="s">
        <v>1095</v>
      </c>
      <c r="C4" s="544"/>
      <c r="D4" s="545" t="s">
        <v>1096</v>
      </c>
      <c r="E4" s="545" t="s">
        <v>1097</v>
      </c>
      <c r="F4" s="546" t="s">
        <v>1098</v>
      </c>
      <c r="G4" s="547" t="s">
        <v>1829</v>
      </c>
      <c r="H4" s="548" t="s">
        <v>1830</v>
      </c>
      <c r="I4" s="548" t="s">
        <v>1831</v>
      </c>
      <c r="J4" s="548" t="s">
        <v>1832</v>
      </c>
      <c r="K4" s="549" t="s">
        <v>8</v>
      </c>
      <c r="L4" s="547" t="s">
        <v>1829</v>
      </c>
      <c r="M4" s="548" t="s">
        <v>1830</v>
      </c>
      <c r="N4" s="548" t="s">
        <v>1831</v>
      </c>
      <c r="O4" s="548" t="s">
        <v>1832</v>
      </c>
      <c r="P4" s="549" t="s">
        <v>8</v>
      </c>
      <c r="Q4" s="547" t="s">
        <v>1829</v>
      </c>
      <c r="R4" s="548" t="s">
        <v>1830</v>
      </c>
      <c r="S4" s="548" t="s">
        <v>1831</v>
      </c>
      <c r="T4" s="548" t="s">
        <v>1832</v>
      </c>
      <c r="U4" s="549" t="s">
        <v>8</v>
      </c>
      <c r="V4" s="547" t="s">
        <v>1829</v>
      </c>
      <c r="W4" s="548" t="s">
        <v>1830</v>
      </c>
      <c r="X4" s="548" t="s">
        <v>1831</v>
      </c>
      <c r="Y4" s="548" t="s">
        <v>1832</v>
      </c>
      <c r="Z4" s="549" t="s">
        <v>8</v>
      </c>
      <c r="AA4" s="547" t="s">
        <v>1829</v>
      </c>
      <c r="AB4" s="548" t="s">
        <v>1830</v>
      </c>
      <c r="AC4" s="548" t="s">
        <v>1831</v>
      </c>
      <c r="AD4" s="548" t="s">
        <v>1832</v>
      </c>
      <c r="AE4" s="549" t="s">
        <v>8</v>
      </c>
      <c r="AF4" s="547" t="s">
        <v>1829</v>
      </c>
      <c r="AG4" s="548" t="s">
        <v>1830</v>
      </c>
      <c r="AH4" s="548" t="s">
        <v>1831</v>
      </c>
      <c r="AI4" s="548" t="s">
        <v>1832</v>
      </c>
      <c r="AJ4" s="549" t="s">
        <v>8</v>
      </c>
      <c r="AK4" s="547" t="s">
        <v>1829</v>
      </c>
      <c r="AL4" s="548" t="s">
        <v>1830</v>
      </c>
      <c r="AM4" s="548" t="s">
        <v>1831</v>
      </c>
      <c r="AN4" s="548" t="s">
        <v>1832</v>
      </c>
      <c r="AO4" s="549" t="s">
        <v>8</v>
      </c>
      <c r="AP4" s="547" t="s">
        <v>1829</v>
      </c>
      <c r="AQ4" s="548" t="s">
        <v>1830</v>
      </c>
      <c r="AR4" s="548" t="s">
        <v>1831</v>
      </c>
      <c r="AS4" s="548" t="s">
        <v>1832</v>
      </c>
      <c r="AT4" s="550" t="s">
        <v>8</v>
      </c>
      <c r="AU4" s="123"/>
      <c r="AV4" s="385" t="s">
        <v>1104</v>
      </c>
      <c r="AW4" s="386" t="s">
        <v>1105</v>
      </c>
      <c r="AX4" s="127"/>
      <c r="AY4" s="312" t="s">
        <v>1106</v>
      </c>
      <c r="BB4" s="543" t="s">
        <v>1095</v>
      </c>
      <c r="BC4" s="544"/>
      <c r="BD4" s="545" t="s">
        <v>1097</v>
      </c>
      <c r="BE4" s="546" t="s">
        <v>1098</v>
      </c>
      <c r="BF4" s="547" t="s">
        <v>1829</v>
      </c>
      <c r="BG4" s="548" t="s">
        <v>1830</v>
      </c>
      <c r="BH4" s="548" t="s">
        <v>1831</v>
      </c>
      <c r="BI4" s="548" t="s">
        <v>1832</v>
      </c>
      <c r="BJ4" s="550" t="s">
        <v>8</v>
      </c>
      <c r="BL4" s="124"/>
      <c r="BM4" s="388" t="s">
        <v>2134</v>
      </c>
      <c r="BN4" s="551"/>
      <c r="BO4" s="388" t="s">
        <v>1112</v>
      </c>
      <c r="BP4" s="472"/>
      <c r="BQ4" s="472"/>
      <c r="BR4" s="472"/>
      <c r="BS4" s="472"/>
      <c r="BT4" s="472"/>
      <c r="BU4" s="472"/>
      <c r="BV4" s="472"/>
      <c r="BW4" s="472"/>
      <c r="BX4" s="472"/>
      <c r="BY4" s="472"/>
      <c r="BZ4" s="472"/>
      <c r="CA4" s="472"/>
      <c r="CB4" s="472"/>
      <c r="CC4" s="472"/>
      <c r="CD4" s="472"/>
      <c r="CE4" s="472"/>
      <c r="CF4" s="472"/>
      <c r="CG4" s="472"/>
      <c r="CH4" s="472"/>
      <c r="CI4" s="472"/>
      <c r="CJ4" s="472"/>
      <c r="CK4" s="472"/>
      <c r="CL4" s="472"/>
      <c r="CM4" s="472"/>
      <c r="CN4" s="472"/>
      <c r="CO4" s="472"/>
      <c r="CP4" s="472"/>
      <c r="CQ4" s="472"/>
      <c r="CR4" s="472"/>
      <c r="CS4" s="472"/>
      <c r="CT4" s="472"/>
      <c r="CU4" s="472"/>
      <c r="CV4" s="472"/>
      <c r="CW4" s="472"/>
      <c r="CX4" s="472"/>
      <c r="CY4" s="472"/>
      <c r="CZ4" s="472"/>
      <c r="DA4" s="472"/>
      <c r="DB4" s="472"/>
      <c r="DC4" s="472"/>
      <c r="DD4" s="124"/>
      <c r="DE4" s="123"/>
    </row>
    <row r="5" spans="2:109" ht="15" customHeight="1" thickBot="1" x14ac:dyDescent="0.3">
      <c r="B5" s="552"/>
      <c r="C5" s="552"/>
      <c r="D5" s="553"/>
      <c r="E5" s="553"/>
      <c r="F5" s="553"/>
      <c r="G5" s="387"/>
      <c r="H5" s="387"/>
      <c r="I5" s="387"/>
      <c r="J5" s="387"/>
      <c r="K5" s="387"/>
      <c r="L5" s="387"/>
      <c r="M5" s="387"/>
      <c r="N5" s="387"/>
      <c r="O5" s="387"/>
      <c r="P5" s="387"/>
      <c r="Q5" s="387"/>
      <c r="R5" s="387"/>
      <c r="S5" s="387"/>
      <c r="T5" s="387"/>
      <c r="U5" s="387"/>
      <c r="V5" s="387"/>
      <c r="W5" s="387"/>
      <c r="X5" s="387"/>
      <c r="Y5" s="387"/>
      <c r="Z5" s="387"/>
      <c r="AA5" s="387"/>
      <c r="AB5" s="387"/>
      <c r="AC5" s="387"/>
      <c r="AD5" s="387"/>
      <c r="AE5" s="387"/>
      <c r="AF5" s="387"/>
      <c r="AG5" s="387"/>
      <c r="AH5" s="387"/>
      <c r="AI5" s="387"/>
      <c r="AJ5" s="387"/>
      <c r="AK5" s="387"/>
      <c r="AL5" s="387"/>
      <c r="AM5" s="387"/>
      <c r="AN5" s="387"/>
      <c r="AO5" s="387"/>
      <c r="AP5" s="387"/>
      <c r="AQ5" s="387"/>
      <c r="AR5" s="387"/>
      <c r="AS5" s="387"/>
      <c r="AT5" s="387"/>
      <c r="AU5" s="282"/>
      <c r="AV5" s="387"/>
      <c r="AW5" s="387"/>
      <c r="AX5" s="387"/>
      <c r="AY5" s="387"/>
      <c r="AZ5" s="387"/>
      <c r="BB5" s="552"/>
      <c r="BC5" s="552"/>
      <c r="BD5" s="553"/>
      <c r="BE5" s="553"/>
      <c r="BF5" s="387"/>
      <c r="BG5" s="387"/>
      <c r="BH5" s="387"/>
      <c r="BI5" s="387"/>
      <c r="BJ5" s="387"/>
      <c r="BL5" s="124"/>
      <c r="BN5" s="204"/>
      <c r="BQ5" s="393"/>
      <c r="BR5" s="393"/>
      <c r="BS5" s="393"/>
      <c r="BT5" s="393"/>
      <c r="BU5" s="393"/>
      <c r="BV5" s="393"/>
      <c r="BW5" s="393"/>
      <c r="BX5" s="393"/>
      <c r="BY5" s="393"/>
      <c r="BZ5" s="393"/>
      <c r="CA5" s="393"/>
      <c r="CB5" s="393"/>
      <c r="CC5" s="393"/>
      <c r="CD5" s="393"/>
      <c r="CE5" s="393"/>
      <c r="CF5" s="393"/>
      <c r="CG5" s="393"/>
      <c r="CH5" s="393"/>
      <c r="CI5" s="393"/>
      <c r="CJ5" s="393"/>
      <c r="CK5" s="393"/>
      <c r="CL5" s="393"/>
      <c r="CM5" s="393"/>
      <c r="CN5" s="393"/>
      <c r="CO5" s="393"/>
      <c r="CP5" s="393"/>
      <c r="CQ5" s="393"/>
      <c r="CR5" s="393"/>
      <c r="CS5" s="393"/>
      <c r="CT5" s="393"/>
      <c r="CU5" s="393"/>
      <c r="CV5" s="393"/>
      <c r="CW5" s="393"/>
      <c r="CX5" s="393"/>
      <c r="CY5" s="393"/>
      <c r="CZ5" s="393"/>
      <c r="DA5" s="393"/>
      <c r="DB5" s="393"/>
      <c r="DC5" s="393"/>
      <c r="DD5" s="124"/>
      <c r="DE5" s="198"/>
    </row>
    <row r="6" spans="2:109" ht="15" customHeight="1" thickBot="1" x14ac:dyDescent="0.3">
      <c r="B6" s="1143" t="s">
        <v>1110</v>
      </c>
      <c r="C6" s="1144"/>
      <c r="D6" s="1144"/>
      <c r="E6" s="1144"/>
      <c r="F6" s="1145"/>
      <c r="G6" s="1121" t="s">
        <v>1836</v>
      </c>
      <c r="H6" s="1122"/>
      <c r="I6" s="1122"/>
      <c r="J6" s="1122"/>
      <c r="K6" s="1123"/>
      <c r="L6" s="1121" t="s">
        <v>1836</v>
      </c>
      <c r="M6" s="1122"/>
      <c r="N6" s="1122"/>
      <c r="O6" s="1122"/>
      <c r="P6" s="1123"/>
      <c r="Q6" s="1121" t="s">
        <v>1836</v>
      </c>
      <c r="R6" s="1122"/>
      <c r="S6" s="1122"/>
      <c r="T6" s="1122"/>
      <c r="U6" s="1123"/>
      <c r="V6" s="1121" t="s">
        <v>1111</v>
      </c>
      <c r="W6" s="1122"/>
      <c r="X6" s="1122"/>
      <c r="Y6" s="1122"/>
      <c r="Z6" s="1123"/>
      <c r="AA6" s="1121" t="s">
        <v>1111</v>
      </c>
      <c r="AB6" s="1122"/>
      <c r="AC6" s="1122"/>
      <c r="AD6" s="1122"/>
      <c r="AE6" s="1123"/>
      <c r="AF6" s="1121" t="s">
        <v>1111</v>
      </c>
      <c r="AG6" s="1122"/>
      <c r="AH6" s="1122"/>
      <c r="AI6" s="1122"/>
      <c r="AJ6" s="1123"/>
      <c r="AK6" s="1121" t="s">
        <v>1111</v>
      </c>
      <c r="AL6" s="1122"/>
      <c r="AM6" s="1122"/>
      <c r="AN6" s="1122"/>
      <c r="AO6" s="1123"/>
      <c r="AP6" s="1121" t="s">
        <v>1111</v>
      </c>
      <c r="AQ6" s="1122"/>
      <c r="AR6" s="1122"/>
      <c r="AS6" s="1122"/>
      <c r="AT6" s="1123"/>
      <c r="AU6" s="282"/>
      <c r="AV6" s="387"/>
      <c r="AW6" s="387"/>
      <c r="AX6" s="387"/>
      <c r="AY6" s="387"/>
      <c r="AZ6" s="387"/>
      <c r="BB6" s="1143" t="s">
        <v>1110</v>
      </c>
      <c r="BC6" s="1144"/>
      <c r="BD6" s="1144"/>
      <c r="BE6" s="1145"/>
      <c r="BF6" s="1121" t="s">
        <v>1837</v>
      </c>
      <c r="BG6" s="1122"/>
      <c r="BH6" s="1122"/>
      <c r="BI6" s="1122"/>
      <c r="BJ6" s="1123"/>
      <c r="BL6" s="124"/>
      <c r="BM6" s="204"/>
      <c r="BN6" s="204"/>
      <c r="BO6" s="393"/>
      <c r="BP6" s="393"/>
      <c r="BQ6" s="393"/>
      <c r="BR6" s="393"/>
      <c r="BS6" s="393"/>
      <c r="BT6" s="393"/>
      <c r="BU6" s="393"/>
      <c r="BV6" s="393"/>
      <c r="BW6" s="393"/>
      <c r="BX6" s="393"/>
      <c r="BY6" s="393"/>
      <c r="BZ6" s="393"/>
      <c r="CA6" s="393"/>
      <c r="CB6" s="393"/>
      <c r="CC6" s="393"/>
      <c r="CD6" s="393"/>
      <c r="CE6" s="393"/>
      <c r="CF6" s="393"/>
      <c r="CG6" s="393"/>
      <c r="CH6" s="393"/>
      <c r="CI6" s="393"/>
      <c r="CJ6" s="393"/>
      <c r="CK6" s="393"/>
      <c r="CL6" s="393"/>
      <c r="CM6" s="393"/>
      <c r="CN6" s="393"/>
      <c r="CO6" s="393"/>
      <c r="CP6" s="393"/>
      <c r="CQ6" s="393"/>
      <c r="CR6" s="393"/>
      <c r="CS6" s="393"/>
      <c r="CT6" s="393"/>
      <c r="CU6" s="393"/>
      <c r="CV6" s="393"/>
      <c r="CW6" s="393"/>
      <c r="CX6" s="393"/>
      <c r="CY6" s="393"/>
      <c r="CZ6" s="393"/>
      <c r="DA6" s="393"/>
      <c r="DB6" s="393"/>
      <c r="DC6" s="393"/>
      <c r="DD6" s="124"/>
      <c r="DE6" s="123"/>
    </row>
    <row r="7" spans="2:109" ht="15.75" thickBot="1" x14ac:dyDescent="0.3">
      <c r="B7" s="555"/>
      <c r="C7" s="555"/>
      <c r="D7" s="553"/>
      <c r="E7" s="553"/>
      <c r="F7" s="553"/>
      <c r="G7" s="387"/>
      <c r="H7" s="387"/>
      <c r="I7" s="387"/>
      <c r="J7" s="387"/>
      <c r="K7" s="387"/>
      <c r="L7" s="387"/>
      <c r="M7" s="387"/>
      <c r="N7" s="387"/>
      <c r="O7" s="387"/>
      <c r="P7" s="387"/>
      <c r="Q7" s="387"/>
      <c r="R7" s="387"/>
      <c r="S7" s="387"/>
      <c r="T7" s="387"/>
      <c r="U7" s="387"/>
      <c r="V7" s="387"/>
      <c r="W7" s="387"/>
      <c r="X7" s="387"/>
      <c r="Y7" s="387"/>
      <c r="Z7" s="387"/>
      <c r="AA7" s="387"/>
      <c r="AB7" s="387"/>
      <c r="AC7" s="387"/>
      <c r="AD7" s="387"/>
      <c r="AE7" s="387"/>
      <c r="AF7" s="387"/>
      <c r="AG7" s="387"/>
      <c r="AH7" s="387"/>
      <c r="AI7" s="387"/>
      <c r="AJ7" s="387"/>
      <c r="AK7" s="387"/>
      <c r="AL7" s="387"/>
      <c r="AM7" s="387"/>
      <c r="AN7" s="387"/>
      <c r="AO7" s="387"/>
      <c r="AP7" s="387"/>
      <c r="AQ7" s="387"/>
      <c r="AR7" s="387"/>
      <c r="AS7" s="387"/>
      <c r="AT7" s="387"/>
      <c r="AU7" s="282"/>
      <c r="AV7" s="387"/>
      <c r="AW7" s="387"/>
      <c r="AX7" s="387"/>
      <c r="AY7" s="387"/>
      <c r="AZ7" s="387"/>
      <c r="BB7" s="555"/>
      <c r="BC7" s="555"/>
      <c r="BD7" s="553"/>
      <c r="BE7" s="553"/>
      <c r="BF7" s="387"/>
      <c r="BG7" s="387"/>
      <c r="BH7" s="387"/>
      <c r="BI7" s="387"/>
      <c r="BJ7" s="387"/>
      <c r="BL7" s="124"/>
      <c r="BM7" s="204"/>
      <c r="BN7" s="204"/>
      <c r="BO7" s="141"/>
      <c r="BP7" s="141"/>
      <c r="BQ7" s="141"/>
      <c r="BR7" s="141"/>
      <c r="BS7" s="141"/>
      <c r="BT7" s="141"/>
      <c r="BU7" s="141"/>
      <c r="BV7" s="141"/>
      <c r="BW7" s="141"/>
      <c r="BX7" s="141"/>
      <c r="BY7" s="141"/>
      <c r="BZ7" s="141"/>
      <c r="CA7" s="141"/>
      <c r="CB7" s="141"/>
      <c r="CC7" s="141"/>
      <c r="CD7" s="141"/>
      <c r="CE7" s="141"/>
      <c r="CF7" s="141"/>
      <c r="CG7" s="141"/>
      <c r="CH7" s="141"/>
      <c r="CI7" s="141"/>
      <c r="CJ7" s="141"/>
      <c r="CK7" s="141"/>
      <c r="CL7" s="141"/>
      <c r="CM7" s="141"/>
      <c r="CN7" s="141"/>
      <c r="CO7" s="141"/>
      <c r="CP7" s="141"/>
      <c r="CQ7" s="141"/>
      <c r="CR7" s="141"/>
      <c r="CS7" s="141"/>
      <c r="CT7" s="141"/>
      <c r="CU7" s="141"/>
      <c r="CV7" s="141"/>
      <c r="CW7" s="141"/>
      <c r="CX7" s="141"/>
      <c r="CY7" s="141"/>
      <c r="CZ7" s="141"/>
      <c r="DA7" s="141"/>
      <c r="DB7" s="141"/>
      <c r="DC7" s="141"/>
      <c r="DD7" s="124"/>
      <c r="DE7" s="123"/>
    </row>
    <row r="8" spans="2:109" ht="15.75" thickBot="1" x14ac:dyDescent="0.3">
      <c r="B8" s="556" t="s">
        <v>1113</v>
      </c>
      <c r="C8" s="557" t="s">
        <v>2135</v>
      </c>
      <c r="D8" s="558"/>
      <c r="E8" s="281"/>
      <c r="F8" s="281"/>
      <c r="G8" s="281"/>
      <c r="H8" s="559"/>
      <c r="I8" s="559"/>
      <c r="J8" s="559"/>
      <c r="K8" s="281"/>
      <c r="L8" s="281"/>
      <c r="M8" s="559"/>
      <c r="N8" s="559"/>
      <c r="O8" s="559"/>
      <c r="P8" s="281"/>
      <c r="Q8" s="281"/>
      <c r="R8" s="559"/>
      <c r="S8" s="559"/>
      <c r="T8" s="559"/>
      <c r="U8" s="281"/>
      <c r="V8" s="281"/>
      <c r="W8" s="559"/>
      <c r="X8" s="559"/>
      <c r="Y8" s="559"/>
      <c r="Z8" s="281"/>
      <c r="AA8" s="281"/>
      <c r="AB8" s="559"/>
      <c r="AC8" s="559"/>
      <c r="AD8" s="559"/>
      <c r="AE8" s="281"/>
      <c r="AF8" s="281"/>
      <c r="AG8" s="559"/>
      <c r="AH8" s="559"/>
      <c r="AI8" s="559"/>
      <c r="AJ8" s="281"/>
      <c r="AK8" s="281"/>
      <c r="AL8" s="559"/>
      <c r="AM8" s="559"/>
      <c r="AN8" s="559"/>
      <c r="AO8" s="281"/>
      <c r="AP8" s="281"/>
      <c r="AQ8" s="559"/>
      <c r="AR8" s="559"/>
      <c r="AS8" s="559"/>
      <c r="AT8" s="281"/>
      <c r="AU8" s="282"/>
      <c r="AV8" s="282"/>
      <c r="AW8" s="282"/>
      <c r="AX8" s="282"/>
      <c r="AY8" s="144"/>
      <c r="AZ8" s="144"/>
      <c r="BB8" s="556" t="s">
        <v>1113</v>
      </c>
      <c r="BC8" s="557" t="s">
        <v>2135</v>
      </c>
      <c r="BD8" s="281"/>
      <c r="BE8" s="281"/>
      <c r="BF8" s="281"/>
      <c r="BG8" s="559"/>
      <c r="BH8" s="559"/>
      <c r="BI8" s="559"/>
      <c r="BJ8" s="281"/>
      <c r="BL8" s="124"/>
      <c r="BM8" s="204"/>
      <c r="BN8" s="204"/>
      <c r="BO8" s="141"/>
      <c r="BP8" s="141"/>
      <c r="BQ8" s="141"/>
      <c r="BR8" s="141"/>
      <c r="BS8" s="141"/>
      <c r="BT8" s="141"/>
      <c r="BU8" s="141"/>
      <c r="BV8" s="141"/>
      <c r="BW8" s="141"/>
      <c r="BX8" s="141"/>
      <c r="BY8" s="141"/>
      <c r="BZ8" s="141"/>
      <c r="CA8" s="141"/>
      <c r="CB8" s="141"/>
      <c r="CC8" s="141"/>
      <c r="CD8" s="141"/>
      <c r="CE8" s="141"/>
      <c r="CF8" s="141"/>
      <c r="CG8" s="141"/>
      <c r="CH8" s="141"/>
      <c r="CI8" s="141"/>
      <c r="CJ8" s="141"/>
      <c r="CK8" s="141"/>
      <c r="CL8" s="141"/>
      <c r="CM8" s="141"/>
      <c r="CN8" s="141"/>
      <c r="CO8" s="141"/>
      <c r="CP8" s="141"/>
      <c r="CQ8" s="141"/>
      <c r="CR8" s="141"/>
      <c r="CS8" s="141"/>
      <c r="CT8" s="141"/>
      <c r="CU8" s="141"/>
      <c r="CV8" s="141"/>
      <c r="CW8" s="141"/>
      <c r="CX8" s="141"/>
      <c r="CY8" s="141"/>
      <c r="CZ8" s="141"/>
      <c r="DA8" s="141"/>
      <c r="DB8" s="141"/>
      <c r="DC8" s="141"/>
      <c r="DD8" s="124"/>
      <c r="DE8" s="123"/>
    </row>
    <row r="9" spans="2:109" ht="14.25" customHeight="1" x14ac:dyDescent="0.25">
      <c r="B9" s="560">
        <v>1</v>
      </c>
      <c r="C9" s="561" t="s">
        <v>2136</v>
      </c>
      <c r="D9" s="150" t="s">
        <v>1843</v>
      </c>
      <c r="E9" s="562" t="s">
        <v>341</v>
      </c>
      <c r="F9" s="563">
        <v>3</v>
      </c>
      <c r="G9" s="564">
        <v>-4.0000000000000001E-3</v>
      </c>
      <c r="H9" s="565">
        <v>0</v>
      </c>
      <c r="I9" s="565">
        <v>0</v>
      </c>
      <c r="J9" s="565">
        <v>0</v>
      </c>
      <c r="K9" s="566">
        <f t="shared" ref="K9:K47" si="0">SUM(G9:J9)</f>
        <v>-4.0000000000000001E-3</v>
      </c>
      <c r="L9" s="567">
        <v>0</v>
      </c>
      <c r="M9" s="567">
        <v>0</v>
      </c>
      <c r="N9" s="567">
        <v>0</v>
      </c>
      <c r="O9" s="567">
        <v>0</v>
      </c>
      <c r="P9" s="566">
        <f t="shared" ref="P9:P47" si="1">SUM(L9:O9)</f>
        <v>0</v>
      </c>
      <c r="Q9" s="568">
        <v>0.14299999999999999</v>
      </c>
      <c r="R9" s="565">
        <v>0</v>
      </c>
      <c r="S9" s="565">
        <v>0</v>
      </c>
      <c r="T9" s="565">
        <v>0</v>
      </c>
      <c r="U9" s="566">
        <f t="shared" ref="U9:U47" si="2">SUM(Q9:T9)</f>
        <v>0.14299999999999999</v>
      </c>
      <c r="V9" s="564">
        <v>0.752</v>
      </c>
      <c r="W9" s="565">
        <v>0</v>
      </c>
      <c r="X9" s="565">
        <v>0</v>
      </c>
      <c r="Y9" s="565">
        <v>0</v>
      </c>
      <c r="Z9" s="566">
        <f t="shared" ref="Z9:Z47" si="3">SUM(V9:Y9)</f>
        <v>0.752</v>
      </c>
      <c r="AA9" s="564">
        <v>0.74099999999999999</v>
      </c>
      <c r="AB9" s="565">
        <v>0</v>
      </c>
      <c r="AC9" s="565">
        <v>0</v>
      </c>
      <c r="AD9" s="565">
        <v>0</v>
      </c>
      <c r="AE9" s="566">
        <f t="shared" ref="AE9:AE47" si="4">SUM(AA9:AD9)</f>
        <v>0.74099999999999999</v>
      </c>
      <c r="AF9" s="564">
        <v>0.48699999999999999</v>
      </c>
      <c r="AG9" s="565">
        <v>0</v>
      </c>
      <c r="AH9" s="565">
        <v>0</v>
      </c>
      <c r="AI9" s="565">
        <v>0</v>
      </c>
      <c r="AJ9" s="566">
        <f t="shared" ref="AJ9:AJ47" si="5">SUM(AF9:AI9)</f>
        <v>0.48699999999999999</v>
      </c>
      <c r="AK9" s="564">
        <v>0.24099999999999999</v>
      </c>
      <c r="AL9" s="565">
        <v>0</v>
      </c>
      <c r="AM9" s="565">
        <v>0</v>
      </c>
      <c r="AN9" s="565">
        <v>0</v>
      </c>
      <c r="AO9" s="566">
        <f t="shared" ref="AO9:AO47" si="6">SUM(AK9:AN9)</f>
        <v>0.24099999999999999</v>
      </c>
      <c r="AP9" s="564">
        <v>0.23799999999999999</v>
      </c>
      <c r="AQ9" s="565">
        <v>0</v>
      </c>
      <c r="AR9" s="565">
        <v>0</v>
      </c>
      <c r="AS9" s="565">
        <v>0</v>
      </c>
      <c r="AT9" s="566">
        <f t="shared" ref="AT9:AT47" si="7">SUM(AP9:AS9)</f>
        <v>0.23799999999999999</v>
      </c>
      <c r="AU9" s="123"/>
      <c r="AV9" s="403"/>
      <c r="AW9" s="569"/>
      <c r="AX9" s="404"/>
      <c r="AY9" s="144">
        <f t="shared" ref="AY9:AY31" si="8">IF(SUM(BO9:DA9)=0,0,$BO$4)</f>
        <v>0</v>
      </c>
      <c r="AZ9" s="144"/>
      <c r="BB9" s="560">
        <v>1</v>
      </c>
      <c r="BC9" s="561" t="s">
        <v>2136</v>
      </c>
      <c r="BD9" s="562" t="s">
        <v>341</v>
      </c>
      <c r="BE9" s="563">
        <v>3</v>
      </c>
      <c r="BF9" s="570" t="s">
        <v>2137</v>
      </c>
      <c r="BG9" s="571" t="s">
        <v>2138</v>
      </c>
      <c r="BH9" s="571" t="s">
        <v>2139</v>
      </c>
      <c r="BI9" s="571" t="s">
        <v>2140</v>
      </c>
      <c r="BJ9" s="572" t="s">
        <v>2141</v>
      </c>
      <c r="BL9" s="124"/>
      <c r="BM9" s="204"/>
      <c r="BN9" s="204"/>
      <c r="BO9" s="573">
        <f t="shared" ref="BO9:BR31" si="9">IF(ISNUMBER(G9),0,1)</f>
        <v>0</v>
      </c>
      <c r="BP9" s="573">
        <f t="shared" si="9"/>
        <v>0</v>
      </c>
      <c r="BQ9" s="573">
        <f t="shared" si="9"/>
        <v>0</v>
      </c>
      <c r="BR9" s="573">
        <f t="shared" si="9"/>
        <v>0</v>
      </c>
      <c r="BS9" s="484"/>
      <c r="BT9" s="573">
        <f t="shared" ref="BT9:BW31" si="10">IF(ISNUMBER(L9),0,1)</f>
        <v>0</v>
      </c>
      <c r="BU9" s="573">
        <f t="shared" si="10"/>
        <v>0</v>
      </c>
      <c r="BV9" s="573">
        <f t="shared" si="10"/>
        <v>0</v>
      </c>
      <c r="BW9" s="573">
        <f t="shared" si="10"/>
        <v>0</v>
      </c>
      <c r="BX9" s="484"/>
      <c r="BY9" s="573">
        <f t="shared" ref="BY9:CB31" si="11">IF(ISNUMBER(Q9),0,1)</f>
        <v>0</v>
      </c>
      <c r="BZ9" s="573">
        <f t="shared" si="11"/>
        <v>0</v>
      </c>
      <c r="CA9" s="573">
        <f t="shared" si="11"/>
        <v>0</v>
      </c>
      <c r="CB9" s="573">
        <f t="shared" si="11"/>
        <v>0</v>
      </c>
      <c r="CC9" s="484"/>
      <c r="CD9" s="573">
        <f t="shared" ref="CD9:CG31" si="12">IF(ISNUMBER(V9),0,1)</f>
        <v>0</v>
      </c>
      <c r="CE9" s="573">
        <f t="shared" si="12"/>
        <v>0</v>
      </c>
      <c r="CF9" s="573">
        <f t="shared" si="12"/>
        <v>0</v>
      </c>
      <c r="CG9" s="573">
        <f t="shared" si="12"/>
        <v>0</v>
      </c>
      <c r="CH9" s="484"/>
      <c r="CI9" s="573">
        <f t="shared" ref="CI9:CL31" si="13">IF(ISNUMBER(AA9),0,1)</f>
        <v>0</v>
      </c>
      <c r="CJ9" s="573">
        <f t="shared" si="13"/>
        <v>0</v>
      </c>
      <c r="CK9" s="573">
        <f t="shared" si="13"/>
        <v>0</v>
      </c>
      <c r="CL9" s="573">
        <f t="shared" si="13"/>
        <v>0</v>
      </c>
      <c r="CM9" s="484"/>
      <c r="CN9" s="573">
        <f t="shared" ref="CN9:CQ31" si="14">IF(ISNUMBER(AF9),0,1)</f>
        <v>0</v>
      </c>
      <c r="CO9" s="573">
        <f t="shared" si="14"/>
        <v>0</v>
      </c>
      <c r="CP9" s="573">
        <f t="shared" si="14"/>
        <v>0</v>
      </c>
      <c r="CQ9" s="573">
        <f t="shared" si="14"/>
        <v>0</v>
      </c>
      <c r="CR9" s="484"/>
      <c r="CS9" s="573">
        <f t="shared" ref="CS9:CV31" si="15">IF(ISNUMBER(AK9),0,1)</f>
        <v>0</v>
      </c>
      <c r="CT9" s="573">
        <f t="shared" si="15"/>
        <v>0</v>
      </c>
      <c r="CU9" s="573">
        <f t="shared" si="15"/>
        <v>0</v>
      </c>
      <c r="CV9" s="573">
        <f t="shared" si="15"/>
        <v>0</v>
      </c>
      <c r="CW9" s="484"/>
      <c r="CX9" s="573">
        <f t="shared" ref="CX9:DA31" si="16">IF(ISNUMBER(AP9),0,1)</f>
        <v>0</v>
      </c>
      <c r="CY9" s="573">
        <f t="shared" si="16"/>
        <v>0</v>
      </c>
      <c r="CZ9" s="573">
        <f t="shared" si="16"/>
        <v>0</v>
      </c>
      <c r="DA9" s="573">
        <f t="shared" si="16"/>
        <v>0</v>
      </c>
      <c r="DB9" s="484"/>
      <c r="DC9" s="574"/>
      <c r="DD9" s="124"/>
      <c r="DE9" s="123"/>
    </row>
    <row r="10" spans="2:109" s="587" customFormat="1" ht="14.25" customHeight="1" x14ac:dyDescent="0.25">
      <c r="B10" s="575">
        <f>B9+1</f>
        <v>2</v>
      </c>
      <c r="C10" s="561" t="s">
        <v>2142</v>
      </c>
      <c r="D10" s="162" t="s">
        <v>1851</v>
      </c>
      <c r="E10" s="576" t="s">
        <v>341</v>
      </c>
      <c r="F10" s="577">
        <v>3</v>
      </c>
      <c r="G10" s="578">
        <v>2.5840000000000001</v>
      </c>
      <c r="H10" s="579">
        <v>0</v>
      </c>
      <c r="I10" s="579">
        <v>0</v>
      </c>
      <c r="J10" s="579">
        <v>0</v>
      </c>
      <c r="K10" s="580">
        <f t="shared" si="0"/>
        <v>2.5840000000000001</v>
      </c>
      <c r="L10" s="581">
        <v>2.6469999999999998</v>
      </c>
      <c r="M10" s="567">
        <v>0</v>
      </c>
      <c r="N10" s="567">
        <v>0</v>
      </c>
      <c r="O10" s="567">
        <v>0</v>
      </c>
      <c r="P10" s="580">
        <f t="shared" si="1"/>
        <v>2.6469999999999998</v>
      </c>
      <c r="Q10" s="582">
        <v>8.8309999999999995</v>
      </c>
      <c r="R10" s="579">
        <v>0</v>
      </c>
      <c r="S10" s="579">
        <v>0</v>
      </c>
      <c r="T10" s="579">
        <v>0</v>
      </c>
      <c r="U10" s="580">
        <f t="shared" si="2"/>
        <v>8.8309999999999995</v>
      </c>
      <c r="V10" s="578">
        <v>0.97399999999999998</v>
      </c>
      <c r="W10" s="579">
        <v>0</v>
      </c>
      <c r="X10" s="579">
        <v>0</v>
      </c>
      <c r="Y10" s="579">
        <v>0</v>
      </c>
      <c r="Z10" s="580">
        <f t="shared" si="3"/>
        <v>0.97399999999999998</v>
      </c>
      <c r="AA10" s="578">
        <v>0.97499999999999998</v>
      </c>
      <c r="AB10" s="579">
        <v>0</v>
      </c>
      <c r="AC10" s="579">
        <v>0</v>
      </c>
      <c r="AD10" s="579">
        <v>0</v>
      </c>
      <c r="AE10" s="580">
        <f t="shared" si="4"/>
        <v>0.97499999999999998</v>
      </c>
      <c r="AF10" s="578">
        <v>0.65</v>
      </c>
      <c r="AG10" s="579">
        <v>0</v>
      </c>
      <c r="AH10" s="579">
        <v>0</v>
      </c>
      <c r="AI10" s="579">
        <v>0</v>
      </c>
      <c r="AJ10" s="580">
        <f t="shared" si="5"/>
        <v>0.65</v>
      </c>
      <c r="AK10" s="578">
        <v>0.32500000000000001</v>
      </c>
      <c r="AL10" s="579">
        <v>0</v>
      </c>
      <c r="AM10" s="579">
        <v>0</v>
      </c>
      <c r="AN10" s="579">
        <v>0</v>
      </c>
      <c r="AO10" s="580">
        <f t="shared" si="6"/>
        <v>0.32500000000000001</v>
      </c>
      <c r="AP10" s="578">
        <v>0.32600000000000001</v>
      </c>
      <c r="AQ10" s="579">
        <v>0</v>
      </c>
      <c r="AR10" s="579">
        <v>0</v>
      </c>
      <c r="AS10" s="579">
        <v>0</v>
      </c>
      <c r="AT10" s="580">
        <f t="shared" si="7"/>
        <v>0.32600000000000001</v>
      </c>
      <c r="AU10" s="583"/>
      <c r="AV10" s="584"/>
      <c r="AW10" s="585"/>
      <c r="AX10" s="586"/>
      <c r="AY10" s="144">
        <f t="shared" si="8"/>
        <v>0</v>
      </c>
      <c r="AZ10" s="144"/>
      <c r="BB10" s="575">
        <f>BB9+1</f>
        <v>2</v>
      </c>
      <c r="BC10" s="561" t="s">
        <v>2142</v>
      </c>
      <c r="BD10" s="576" t="s">
        <v>341</v>
      </c>
      <c r="BE10" s="577">
        <v>3</v>
      </c>
      <c r="BF10" s="588" t="s">
        <v>2143</v>
      </c>
      <c r="BG10" s="589" t="s">
        <v>2144</v>
      </c>
      <c r="BH10" s="589" t="s">
        <v>2145</v>
      </c>
      <c r="BI10" s="589" t="s">
        <v>2146</v>
      </c>
      <c r="BJ10" s="590" t="s">
        <v>2147</v>
      </c>
      <c r="BL10" s="124"/>
      <c r="BM10" s="204"/>
      <c r="BN10" s="204"/>
      <c r="BO10" s="573">
        <f t="shared" si="9"/>
        <v>0</v>
      </c>
      <c r="BP10" s="573">
        <f t="shared" si="9"/>
        <v>0</v>
      </c>
      <c r="BQ10" s="573">
        <f t="shared" si="9"/>
        <v>0</v>
      </c>
      <c r="BR10" s="573">
        <f t="shared" si="9"/>
        <v>0</v>
      </c>
      <c r="BS10" s="484"/>
      <c r="BT10" s="573">
        <f t="shared" si="10"/>
        <v>0</v>
      </c>
      <c r="BU10" s="573">
        <f t="shared" si="10"/>
        <v>0</v>
      </c>
      <c r="BV10" s="573">
        <f t="shared" si="10"/>
        <v>0</v>
      </c>
      <c r="BW10" s="573">
        <f t="shared" si="10"/>
        <v>0</v>
      </c>
      <c r="BX10" s="484"/>
      <c r="BY10" s="573">
        <f t="shared" si="11"/>
        <v>0</v>
      </c>
      <c r="BZ10" s="573">
        <f t="shared" si="11"/>
        <v>0</v>
      </c>
      <c r="CA10" s="573">
        <f t="shared" si="11"/>
        <v>0</v>
      </c>
      <c r="CB10" s="573">
        <f t="shared" si="11"/>
        <v>0</v>
      </c>
      <c r="CC10" s="484"/>
      <c r="CD10" s="573">
        <f t="shared" si="12"/>
        <v>0</v>
      </c>
      <c r="CE10" s="573">
        <f t="shared" si="12"/>
        <v>0</v>
      </c>
      <c r="CF10" s="573">
        <f t="shared" si="12"/>
        <v>0</v>
      </c>
      <c r="CG10" s="573">
        <f t="shared" si="12"/>
        <v>0</v>
      </c>
      <c r="CH10" s="484"/>
      <c r="CI10" s="573">
        <f t="shared" si="13"/>
        <v>0</v>
      </c>
      <c r="CJ10" s="573">
        <f t="shared" si="13"/>
        <v>0</v>
      </c>
      <c r="CK10" s="573">
        <f t="shared" si="13"/>
        <v>0</v>
      </c>
      <c r="CL10" s="573">
        <f t="shared" si="13"/>
        <v>0</v>
      </c>
      <c r="CM10" s="484"/>
      <c r="CN10" s="573">
        <f t="shared" si="14"/>
        <v>0</v>
      </c>
      <c r="CO10" s="573">
        <f t="shared" si="14"/>
        <v>0</v>
      </c>
      <c r="CP10" s="573">
        <f t="shared" si="14"/>
        <v>0</v>
      </c>
      <c r="CQ10" s="573">
        <f t="shared" si="14"/>
        <v>0</v>
      </c>
      <c r="CR10" s="484"/>
      <c r="CS10" s="573">
        <f t="shared" si="15"/>
        <v>0</v>
      </c>
      <c r="CT10" s="573">
        <f t="shared" si="15"/>
        <v>0</v>
      </c>
      <c r="CU10" s="573">
        <f t="shared" si="15"/>
        <v>0</v>
      </c>
      <c r="CV10" s="573">
        <f t="shared" si="15"/>
        <v>0</v>
      </c>
      <c r="CW10" s="484"/>
      <c r="CX10" s="573">
        <f t="shared" si="16"/>
        <v>0</v>
      </c>
      <c r="CY10" s="573">
        <f t="shared" si="16"/>
        <v>0</v>
      </c>
      <c r="CZ10" s="573">
        <f t="shared" si="16"/>
        <v>0</v>
      </c>
      <c r="DA10" s="573">
        <f t="shared" si="16"/>
        <v>0</v>
      </c>
      <c r="DB10" s="198"/>
      <c r="DC10" s="198"/>
      <c r="DD10" s="124"/>
      <c r="DE10" s="123"/>
    </row>
    <row r="11" spans="2:109" ht="14.25" customHeight="1" x14ac:dyDescent="0.25">
      <c r="B11" s="591">
        <f t="shared" ref="B11:B41" si="17">B10+1</f>
        <v>3</v>
      </c>
      <c r="C11" s="592" t="s">
        <v>2148</v>
      </c>
      <c r="D11" s="162" t="s">
        <v>1858</v>
      </c>
      <c r="E11" s="576" t="s">
        <v>341</v>
      </c>
      <c r="F11" s="577">
        <v>3</v>
      </c>
      <c r="G11" s="578">
        <v>0</v>
      </c>
      <c r="H11" s="579">
        <v>0</v>
      </c>
      <c r="I11" s="579">
        <v>0</v>
      </c>
      <c r="J11" s="579">
        <v>0</v>
      </c>
      <c r="K11" s="580">
        <f t="shared" si="0"/>
        <v>0</v>
      </c>
      <c r="L11" s="567">
        <v>0</v>
      </c>
      <c r="M11" s="567">
        <v>0</v>
      </c>
      <c r="N11" s="567">
        <v>0</v>
      </c>
      <c r="O11" s="567">
        <v>0</v>
      </c>
      <c r="P11" s="580">
        <f t="shared" si="1"/>
        <v>0</v>
      </c>
      <c r="Q11" s="578">
        <v>0</v>
      </c>
      <c r="R11" s="579">
        <v>0</v>
      </c>
      <c r="S11" s="579">
        <v>0</v>
      </c>
      <c r="T11" s="579">
        <v>0</v>
      </c>
      <c r="U11" s="580">
        <f t="shared" si="2"/>
        <v>0</v>
      </c>
      <c r="V11" s="578">
        <v>0.372</v>
      </c>
      <c r="W11" s="579">
        <v>0</v>
      </c>
      <c r="X11" s="579">
        <v>0</v>
      </c>
      <c r="Y11" s="579">
        <v>0</v>
      </c>
      <c r="Z11" s="580">
        <f t="shared" si="3"/>
        <v>0.372</v>
      </c>
      <c r="AA11" s="578">
        <v>0.36899999999999999</v>
      </c>
      <c r="AB11" s="579">
        <v>0</v>
      </c>
      <c r="AC11" s="579">
        <v>0</v>
      </c>
      <c r="AD11" s="579">
        <v>0</v>
      </c>
      <c r="AE11" s="580">
        <f t="shared" si="4"/>
        <v>0.36899999999999999</v>
      </c>
      <c r="AF11" s="578">
        <v>0.245</v>
      </c>
      <c r="AG11" s="579">
        <v>0</v>
      </c>
      <c r="AH11" s="579">
        <v>0</v>
      </c>
      <c r="AI11" s="579">
        <v>0</v>
      </c>
      <c r="AJ11" s="580">
        <f t="shared" si="5"/>
        <v>0.245</v>
      </c>
      <c r="AK11" s="578">
        <v>0.122</v>
      </c>
      <c r="AL11" s="579">
        <v>0</v>
      </c>
      <c r="AM11" s="579">
        <v>0</v>
      </c>
      <c r="AN11" s="579">
        <v>0</v>
      </c>
      <c r="AO11" s="580">
        <f t="shared" si="6"/>
        <v>0.122</v>
      </c>
      <c r="AP11" s="578">
        <v>0.122</v>
      </c>
      <c r="AQ11" s="579">
        <v>0</v>
      </c>
      <c r="AR11" s="579">
        <v>0</v>
      </c>
      <c r="AS11" s="579">
        <v>0</v>
      </c>
      <c r="AT11" s="580">
        <f t="shared" si="7"/>
        <v>0.122</v>
      </c>
      <c r="AU11" s="123"/>
      <c r="AV11" s="411"/>
      <c r="AW11" s="233"/>
      <c r="AX11" s="249"/>
      <c r="AY11" s="144">
        <f t="shared" si="8"/>
        <v>0</v>
      </c>
      <c r="AZ11" s="144"/>
      <c r="BB11" s="591">
        <f t="shared" ref="BB11:BB47" si="18">BB10+1</f>
        <v>3</v>
      </c>
      <c r="BC11" s="592" t="s">
        <v>2148</v>
      </c>
      <c r="BD11" s="576" t="s">
        <v>341</v>
      </c>
      <c r="BE11" s="577">
        <v>3</v>
      </c>
      <c r="BF11" s="588" t="s">
        <v>2149</v>
      </c>
      <c r="BG11" s="589" t="s">
        <v>2150</v>
      </c>
      <c r="BH11" s="589" t="s">
        <v>2151</v>
      </c>
      <c r="BI11" s="589" t="s">
        <v>2152</v>
      </c>
      <c r="BJ11" s="590" t="s">
        <v>2153</v>
      </c>
      <c r="BL11" s="124"/>
      <c r="BM11" s="204"/>
      <c r="BN11" s="204"/>
      <c r="BO11" s="573">
        <f t="shared" si="9"/>
        <v>0</v>
      </c>
      <c r="BP11" s="573">
        <f t="shared" si="9"/>
        <v>0</v>
      </c>
      <c r="BQ11" s="573">
        <f t="shared" si="9"/>
        <v>0</v>
      </c>
      <c r="BR11" s="573">
        <f t="shared" si="9"/>
        <v>0</v>
      </c>
      <c r="BS11" s="484"/>
      <c r="BT11" s="573">
        <f t="shared" si="10"/>
        <v>0</v>
      </c>
      <c r="BU11" s="573">
        <f t="shared" si="10"/>
        <v>0</v>
      </c>
      <c r="BV11" s="573">
        <f t="shared" si="10"/>
        <v>0</v>
      </c>
      <c r="BW11" s="573">
        <f t="shared" si="10"/>
        <v>0</v>
      </c>
      <c r="BX11" s="484"/>
      <c r="BY11" s="573">
        <f t="shared" si="11"/>
        <v>0</v>
      </c>
      <c r="BZ11" s="573">
        <f t="shared" si="11"/>
        <v>0</v>
      </c>
      <c r="CA11" s="573">
        <f t="shared" si="11"/>
        <v>0</v>
      </c>
      <c r="CB11" s="573">
        <f t="shared" si="11"/>
        <v>0</v>
      </c>
      <c r="CC11" s="484"/>
      <c r="CD11" s="573">
        <f t="shared" si="12"/>
        <v>0</v>
      </c>
      <c r="CE11" s="573">
        <f t="shared" si="12"/>
        <v>0</v>
      </c>
      <c r="CF11" s="573">
        <f t="shared" si="12"/>
        <v>0</v>
      </c>
      <c r="CG11" s="573">
        <f t="shared" si="12"/>
        <v>0</v>
      </c>
      <c r="CH11" s="484"/>
      <c r="CI11" s="573">
        <f t="shared" si="13"/>
        <v>0</v>
      </c>
      <c r="CJ11" s="573">
        <f t="shared" si="13"/>
        <v>0</v>
      </c>
      <c r="CK11" s="573">
        <f t="shared" si="13"/>
        <v>0</v>
      </c>
      <c r="CL11" s="573">
        <f t="shared" si="13"/>
        <v>0</v>
      </c>
      <c r="CM11" s="484"/>
      <c r="CN11" s="573">
        <f t="shared" si="14"/>
        <v>0</v>
      </c>
      <c r="CO11" s="573">
        <f t="shared" si="14"/>
        <v>0</v>
      </c>
      <c r="CP11" s="573">
        <f t="shared" si="14"/>
        <v>0</v>
      </c>
      <c r="CQ11" s="573">
        <f t="shared" si="14"/>
        <v>0</v>
      </c>
      <c r="CR11" s="484"/>
      <c r="CS11" s="573">
        <f t="shared" si="15"/>
        <v>0</v>
      </c>
      <c r="CT11" s="573">
        <f t="shared" si="15"/>
        <v>0</v>
      </c>
      <c r="CU11" s="573">
        <f t="shared" si="15"/>
        <v>0</v>
      </c>
      <c r="CV11" s="573">
        <f t="shared" si="15"/>
        <v>0</v>
      </c>
      <c r="CW11" s="484"/>
      <c r="CX11" s="573">
        <f t="shared" si="16"/>
        <v>0</v>
      </c>
      <c r="CY11" s="573">
        <f t="shared" si="16"/>
        <v>0</v>
      </c>
      <c r="CZ11" s="573">
        <f t="shared" si="16"/>
        <v>0</v>
      </c>
      <c r="DA11" s="573">
        <f t="shared" si="16"/>
        <v>0</v>
      </c>
      <c r="DB11" s="198"/>
      <c r="DC11" s="198"/>
      <c r="DD11" s="124"/>
      <c r="DE11" s="123"/>
    </row>
    <row r="12" spans="2:109" ht="14.25" customHeight="1" x14ac:dyDescent="0.25">
      <c r="B12" s="591">
        <f t="shared" si="17"/>
        <v>4</v>
      </c>
      <c r="C12" s="592" t="s">
        <v>2154</v>
      </c>
      <c r="D12" s="162" t="s">
        <v>1866</v>
      </c>
      <c r="E12" s="576" t="s">
        <v>341</v>
      </c>
      <c r="F12" s="577">
        <v>3</v>
      </c>
      <c r="G12" s="578">
        <v>0</v>
      </c>
      <c r="H12" s="579">
        <v>0</v>
      </c>
      <c r="I12" s="579">
        <v>0</v>
      </c>
      <c r="J12" s="579">
        <v>0</v>
      </c>
      <c r="K12" s="580">
        <f t="shared" si="0"/>
        <v>0</v>
      </c>
      <c r="L12" s="567">
        <v>0</v>
      </c>
      <c r="M12" s="567">
        <v>0</v>
      </c>
      <c r="N12" s="567">
        <v>0</v>
      </c>
      <c r="O12" s="567">
        <v>0</v>
      </c>
      <c r="P12" s="580">
        <f t="shared" si="1"/>
        <v>0</v>
      </c>
      <c r="Q12" s="578">
        <v>0</v>
      </c>
      <c r="R12" s="579">
        <v>0</v>
      </c>
      <c r="S12" s="579">
        <v>0</v>
      </c>
      <c r="T12" s="579">
        <v>0</v>
      </c>
      <c r="U12" s="580">
        <f t="shared" si="2"/>
        <v>0</v>
      </c>
      <c r="V12" s="578">
        <v>0</v>
      </c>
      <c r="W12" s="579">
        <v>0</v>
      </c>
      <c r="X12" s="579">
        <v>0</v>
      </c>
      <c r="Y12" s="579">
        <v>0</v>
      </c>
      <c r="Z12" s="580">
        <f t="shared" si="3"/>
        <v>0</v>
      </c>
      <c r="AA12" s="578">
        <v>0</v>
      </c>
      <c r="AB12" s="579">
        <v>0</v>
      </c>
      <c r="AC12" s="579">
        <v>0</v>
      </c>
      <c r="AD12" s="579">
        <v>0</v>
      </c>
      <c r="AE12" s="580">
        <f t="shared" si="4"/>
        <v>0</v>
      </c>
      <c r="AF12" s="578">
        <v>0</v>
      </c>
      <c r="AG12" s="579">
        <v>0</v>
      </c>
      <c r="AH12" s="579">
        <v>0</v>
      </c>
      <c r="AI12" s="579">
        <v>0</v>
      </c>
      <c r="AJ12" s="580">
        <f t="shared" si="5"/>
        <v>0</v>
      </c>
      <c r="AK12" s="578">
        <v>0</v>
      </c>
      <c r="AL12" s="579">
        <v>0</v>
      </c>
      <c r="AM12" s="579">
        <v>0</v>
      </c>
      <c r="AN12" s="579">
        <v>0</v>
      </c>
      <c r="AO12" s="580">
        <f t="shared" si="6"/>
        <v>0</v>
      </c>
      <c r="AP12" s="578">
        <v>0</v>
      </c>
      <c r="AQ12" s="579">
        <v>0</v>
      </c>
      <c r="AR12" s="579">
        <v>0</v>
      </c>
      <c r="AS12" s="579">
        <v>0</v>
      </c>
      <c r="AT12" s="580">
        <f t="shared" si="7"/>
        <v>0</v>
      </c>
      <c r="AU12" s="123"/>
      <c r="AV12" s="411"/>
      <c r="AW12" s="233"/>
      <c r="AX12" s="249"/>
      <c r="AY12" s="144">
        <f t="shared" si="8"/>
        <v>0</v>
      </c>
      <c r="AZ12" s="144"/>
      <c r="BB12" s="591">
        <f t="shared" si="18"/>
        <v>4</v>
      </c>
      <c r="BC12" s="592" t="s">
        <v>2154</v>
      </c>
      <c r="BD12" s="576" t="s">
        <v>341</v>
      </c>
      <c r="BE12" s="577">
        <v>3</v>
      </c>
      <c r="BF12" s="588" t="s">
        <v>2155</v>
      </c>
      <c r="BG12" s="589" t="s">
        <v>2156</v>
      </c>
      <c r="BH12" s="589" t="s">
        <v>2157</v>
      </c>
      <c r="BI12" s="589" t="s">
        <v>2158</v>
      </c>
      <c r="BJ12" s="590" t="s">
        <v>2159</v>
      </c>
      <c r="BL12" s="124"/>
      <c r="BM12" s="204"/>
      <c r="BN12" s="204"/>
      <c r="BO12" s="573">
        <f t="shared" si="9"/>
        <v>0</v>
      </c>
      <c r="BP12" s="573">
        <f t="shared" si="9"/>
        <v>0</v>
      </c>
      <c r="BQ12" s="573">
        <f t="shared" si="9"/>
        <v>0</v>
      </c>
      <c r="BR12" s="573">
        <f t="shared" si="9"/>
        <v>0</v>
      </c>
      <c r="BS12" s="484"/>
      <c r="BT12" s="573">
        <f t="shared" si="10"/>
        <v>0</v>
      </c>
      <c r="BU12" s="573">
        <f t="shared" si="10"/>
        <v>0</v>
      </c>
      <c r="BV12" s="573">
        <f t="shared" si="10"/>
        <v>0</v>
      </c>
      <c r="BW12" s="573">
        <f t="shared" si="10"/>
        <v>0</v>
      </c>
      <c r="BX12" s="484"/>
      <c r="BY12" s="573">
        <f t="shared" si="11"/>
        <v>0</v>
      </c>
      <c r="BZ12" s="573">
        <f t="shared" si="11"/>
        <v>0</v>
      </c>
      <c r="CA12" s="573">
        <f t="shared" si="11"/>
        <v>0</v>
      </c>
      <c r="CB12" s="573">
        <f t="shared" si="11"/>
        <v>0</v>
      </c>
      <c r="CC12" s="484"/>
      <c r="CD12" s="573">
        <f t="shared" si="12"/>
        <v>0</v>
      </c>
      <c r="CE12" s="573">
        <f t="shared" si="12"/>
        <v>0</v>
      </c>
      <c r="CF12" s="573">
        <f t="shared" si="12"/>
        <v>0</v>
      </c>
      <c r="CG12" s="573">
        <f t="shared" si="12"/>
        <v>0</v>
      </c>
      <c r="CH12" s="484"/>
      <c r="CI12" s="573">
        <f t="shared" si="13"/>
        <v>0</v>
      </c>
      <c r="CJ12" s="573">
        <f t="shared" si="13"/>
        <v>0</v>
      </c>
      <c r="CK12" s="573">
        <f t="shared" si="13"/>
        <v>0</v>
      </c>
      <c r="CL12" s="573">
        <f t="shared" si="13"/>
        <v>0</v>
      </c>
      <c r="CM12" s="484"/>
      <c r="CN12" s="573">
        <f t="shared" si="14"/>
        <v>0</v>
      </c>
      <c r="CO12" s="573">
        <f t="shared" si="14"/>
        <v>0</v>
      </c>
      <c r="CP12" s="573">
        <f t="shared" si="14"/>
        <v>0</v>
      </c>
      <c r="CQ12" s="573">
        <f t="shared" si="14"/>
        <v>0</v>
      </c>
      <c r="CR12" s="484"/>
      <c r="CS12" s="573">
        <f t="shared" si="15"/>
        <v>0</v>
      </c>
      <c r="CT12" s="573">
        <f t="shared" si="15"/>
        <v>0</v>
      </c>
      <c r="CU12" s="573">
        <f t="shared" si="15"/>
        <v>0</v>
      </c>
      <c r="CV12" s="573">
        <f t="shared" si="15"/>
        <v>0</v>
      </c>
      <c r="CW12" s="484"/>
      <c r="CX12" s="573">
        <f t="shared" si="16"/>
        <v>0</v>
      </c>
      <c r="CY12" s="573">
        <f t="shared" si="16"/>
        <v>0</v>
      </c>
      <c r="CZ12" s="573">
        <f t="shared" si="16"/>
        <v>0</v>
      </c>
      <c r="DA12" s="573">
        <f t="shared" si="16"/>
        <v>0</v>
      </c>
      <c r="DB12" s="198"/>
      <c r="DC12" s="198"/>
      <c r="DD12" s="124"/>
      <c r="DE12" s="123"/>
    </row>
    <row r="13" spans="2:109" ht="14.25" customHeight="1" x14ac:dyDescent="0.25">
      <c r="B13" s="591">
        <f t="shared" si="17"/>
        <v>5</v>
      </c>
      <c r="C13" s="592" t="s">
        <v>2160</v>
      </c>
      <c r="D13" s="593"/>
      <c r="E13" s="576" t="s">
        <v>341</v>
      </c>
      <c r="F13" s="577">
        <v>3</v>
      </c>
      <c r="G13" s="578">
        <v>0</v>
      </c>
      <c r="H13" s="579">
        <v>0</v>
      </c>
      <c r="I13" s="579">
        <v>5.5439999999999996</v>
      </c>
      <c r="J13" s="579">
        <v>0</v>
      </c>
      <c r="K13" s="580">
        <f t="shared" si="0"/>
        <v>5.5439999999999996</v>
      </c>
      <c r="L13" s="567">
        <v>0</v>
      </c>
      <c r="M13" s="567">
        <v>0</v>
      </c>
      <c r="N13" s="581">
        <v>3.645</v>
      </c>
      <c r="O13" s="567">
        <v>0</v>
      </c>
      <c r="P13" s="580">
        <f t="shared" si="1"/>
        <v>3.645</v>
      </c>
      <c r="Q13" s="578">
        <v>0</v>
      </c>
      <c r="R13" s="579">
        <v>0</v>
      </c>
      <c r="S13" s="594">
        <v>0.128</v>
      </c>
      <c r="T13" s="579">
        <v>0</v>
      </c>
      <c r="U13" s="580">
        <f t="shared" si="2"/>
        <v>0.128</v>
      </c>
      <c r="V13" s="578">
        <v>0</v>
      </c>
      <c r="W13" s="579">
        <v>0</v>
      </c>
      <c r="X13" s="579">
        <v>0</v>
      </c>
      <c r="Y13" s="579">
        <v>0</v>
      </c>
      <c r="Z13" s="580">
        <f t="shared" si="3"/>
        <v>0</v>
      </c>
      <c r="AA13" s="578">
        <v>0</v>
      </c>
      <c r="AB13" s="579">
        <v>0</v>
      </c>
      <c r="AC13" s="579">
        <v>0</v>
      </c>
      <c r="AD13" s="579">
        <v>0</v>
      </c>
      <c r="AE13" s="580">
        <f t="shared" si="4"/>
        <v>0</v>
      </c>
      <c r="AF13" s="578">
        <v>0</v>
      </c>
      <c r="AG13" s="579">
        <v>0</v>
      </c>
      <c r="AH13" s="579">
        <v>0</v>
      </c>
      <c r="AI13" s="579">
        <v>0</v>
      </c>
      <c r="AJ13" s="580">
        <f t="shared" si="5"/>
        <v>0</v>
      </c>
      <c r="AK13" s="578">
        <v>0</v>
      </c>
      <c r="AL13" s="579">
        <v>0</v>
      </c>
      <c r="AM13" s="579">
        <v>0</v>
      </c>
      <c r="AN13" s="579">
        <v>0</v>
      </c>
      <c r="AO13" s="580">
        <f t="shared" si="6"/>
        <v>0</v>
      </c>
      <c r="AP13" s="578">
        <v>0</v>
      </c>
      <c r="AQ13" s="579">
        <v>0</v>
      </c>
      <c r="AR13" s="579">
        <v>0</v>
      </c>
      <c r="AS13" s="579">
        <v>0</v>
      </c>
      <c r="AT13" s="580">
        <f t="shared" si="7"/>
        <v>0</v>
      </c>
      <c r="AU13" s="123"/>
      <c r="AV13" s="411"/>
      <c r="AW13" s="233"/>
      <c r="AX13" s="249"/>
      <c r="AY13" s="144">
        <f t="shared" si="8"/>
        <v>0</v>
      </c>
      <c r="AZ13" s="144"/>
      <c r="BB13" s="591">
        <f t="shared" si="18"/>
        <v>5</v>
      </c>
      <c r="BC13" s="592" t="s">
        <v>2160</v>
      </c>
      <c r="BD13" s="576" t="s">
        <v>341</v>
      </c>
      <c r="BE13" s="577">
        <v>3</v>
      </c>
      <c r="BF13" s="588" t="s">
        <v>2161</v>
      </c>
      <c r="BG13" s="589" t="s">
        <v>2162</v>
      </c>
      <c r="BH13" s="589" t="s">
        <v>2163</v>
      </c>
      <c r="BI13" s="589" t="s">
        <v>2164</v>
      </c>
      <c r="BJ13" s="590" t="s">
        <v>2165</v>
      </c>
      <c r="BL13" s="124"/>
      <c r="BM13" s="204"/>
      <c r="BN13" s="204"/>
      <c r="BO13" s="573">
        <f t="shared" si="9"/>
        <v>0</v>
      </c>
      <c r="BP13" s="573">
        <f t="shared" si="9"/>
        <v>0</v>
      </c>
      <c r="BQ13" s="573">
        <f t="shared" si="9"/>
        <v>0</v>
      </c>
      <c r="BR13" s="573">
        <f t="shared" si="9"/>
        <v>0</v>
      </c>
      <c r="BS13" s="484"/>
      <c r="BT13" s="573">
        <f t="shared" si="10"/>
        <v>0</v>
      </c>
      <c r="BU13" s="573">
        <f t="shared" si="10"/>
        <v>0</v>
      </c>
      <c r="BV13" s="573">
        <f t="shared" si="10"/>
        <v>0</v>
      </c>
      <c r="BW13" s="573">
        <f t="shared" si="10"/>
        <v>0</v>
      </c>
      <c r="BX13" s="484"/>
      <c r="BY13" s="573">
        <f t="shared" si="11"/>
        <v>0</v>
      </c>
      <c r="BZ13" s="573">
        <f t="shared" si="11"/>
        <v>0</v>
      </c>
      <c r="CA13" s="573">
        <f t="shared" si="11"/>
        <v>0</v>
      </c>
      <c r="CB13" s="573">
        <f t="shared" si="11"/>
        <v>0</v>
      </c>
      <c r="CC13" s="484"/>
      <c r="CD13" s="573">
        <f t="shared" si="12"/>
        <v>0</v>
      </c>
      <c r="CE13" s="573">
        <f t="shared" si="12"/>
        <v>0</v>
      </c>
      <c r="CF13" s="573">
        <f t="shared" si="12"/>
        <v>0</v>
      </c>
      <c r="CG13" s="573">
        <f t="shared" si="12"/>
        <v>0</v>
      </c>
      <c r="CH13" s="484"/>
      <c r="CI13" s="573">
        <f t="shared" si="13"/>
        <v>0</v>
      </c>
      <c r="CJ13" s="573">
        <f t="shared" si="13"/>
        <v>0</v>
      </c>
      <c r="CK13" s="573">
        <f t="shared" si="13"/>
        <v>0</v>
      </c>
      <c r="CL13" s="573">
        <f t="shared" si="13"/>
        <v>0</v>
      </c>
      <c r="CM13" s="484"/>
      <c r="CN13" s="573">
        <f t="shared" si="14"/>
        <v>0</v>
      </c>
      <c r="CO13" s="573">
        <f t="shared" si="14"/>
        <v>0</v>
      </c>
      <c r="CP13" s="573">
        <f t="shared" si="14"/>
        <v>0</v>
      </c>
      <c r="CQ13" s="573">
        <f t="shared" si="14"/>
        <v>0</v>
      </c>
      <c r="CR13" s="484"/>
      <c r="CS13" s="573">
        <f t="shared" si="15"/>
        <v>0</v>
      </c>
      <c r="CT13" s="573">
        <f t="shared" si="15"/>
        <v>0</v>
      </c>
      <c r="CU13" s="573">
        <f t="shared" si="15"/>
        <v>0</v>
      </c>
      <c r="CV13" s="573">
        <f t="shared" si="15"/>
        <v>0</v>
      </c>
      <c r="CW13" s="484"/>
      <c r="CX13" s="573">
        <f t="shared" si="16"/>
        <v>0</v>
      </c>
      <c r="CY13" s="573">
        <f t="shared" si="16"/>
        <v>0</v>
      </c>
      <c r="CZ13" s="573">
        <f t="shared" si="16"/>
        <v>0</v>
      </c>
      <c r="DA13" s="573">
        <f t="shared" si="16"/>
        <v>0</v>
      </c>
      <c r="DB13" s="198"/>
      <c r="DC13" s="198"/>
      <c r="DD13" s="124"/>
      <c r="DE13" s="123"/>
    </row>
    <row r="14" spans="2:109" ht="14.25" customHeight="1" x14ac:dyDescent="0.25">
      <c r="B14" s="591">
        <f t="shared" si="17"/>
        <v>6</v>
      </c>
      <c r="C14" s="592" t="s">
        <v>2166</v>
      </c>
      <c r="D14" s="593"/>
      <c r="E14" s="576" t="s">
        <v>341</v>
      </c>
      <c r="F14" s="577">
        <v>3</v>
      </c>
      <c r="G14" s="578">
        <v>0</v>
      </c>
      <c r="H14" s="579">
        <v>0</v>
      </c>
      <c r="I14" s="579">
        <v>0.41399999999999998</v>
      </c>
      <c r="J14" s="579">
        <v>2.6680000000000001</v>
      </c>
      <c r="K14" s="580">
        <f t="shared" si="0"/>
        <v>3.0820000000000003</v>
      </c>
      <c r="L14" s="567">
        <v>0</v>
      </c>
      <c r="M14" s="567">
        <v>0</v>
      </c>
      <c r="N14" s="581">
        <v>0.24399999999999999</v>
      </c>
      <c r="O14" s="581">
        <v>3.8530000000000002</v>
      </c>
      <c r="P14" s="580">
        <f t="shared" si="1"/>
        <v>4.0970000000000004</v>
      </c>
      <c r="Q14" s="578">
        <v>0</v>
      </c>
      <c r="R14" s="579">
        <v>0</v>
      </c>
      <c r="S14" s="579">
        <v>0</v>
      </c>
      <c r="T14" s="594">
        <v>3.3180000000000001</v>
      </c>
      <c r="U14" s="580">
        <f t="shared" si="2"/>
        <v>3.3180000000000001</v>
      </c>
      <c r="V14" s="578">
        <v>0</v>
      </c>
      <c r="W14" s="579">
        <v>0</v>
      </c>
      <c r="X14" s="579">
        <v>0</v>
      </c>
      <c r="Y14" s="594">
        <v>1.54</v>
      </c>
      <c r="Z14" s="580">
        <f t="shared" si="3"/>
        <v>1.54</v>
      </c>
      <c r="AA14" s="578">
        <v>0</v>
      </c>
      <c r="AB14" s="579">
        <v>0</v>
      </c>
      <c r="AC14" s="579">
        <v>0</v>
      </c>
      <c r="AD14" s="594">
        <v>2.19</v>
      </c>
      <c r="AE14" s="580">
        <f t="shared" si="4"/>
        <v>2.19</v>
      </c>
      <c r="AF14" s="578">
        <v>0</v>
      </c>
      <c r="AG14" s="579">
        <v>0</v>
      </c>
      <c r="AH14" s="579">
        <v>0</v>
      </c>
      <c r="AI14" s="594">
        <v>2.19</v>
      </c>
      <c r="AJ14" s="580">
        <f t="shared" si="5"/>
        <v>2.19</v>
      </c>
      <c r="AK14" s="578">
        <v>0</v>
      </c>
      <c r="AL14" s="579">
        <v>0</v>
      </c>
      <c r="AM14" s="579">
        <v>0</v>
      </c>
      <c r="AN14" s="594">
        <v>2.19</v>
      </c>
      <c r="AO14" s="580">
        <f t="shared" si="6"/>
        <v>2.19</v>
      </c>
      <c r="AP14" s="578">
        <v>0</v>
      </c>
      <c r="AQ14" s="579">
        <v>0</v>
      </c>
      <c r="AR14" s="579">
        <v>0</v>
      </c>
      <c r="AS14" s="594">
        <v>2.16</v>
      </c>
      <c r="AT14" s="580">
        <f t="shared" si="7"/>
        <v>2.16</v>
      </c>
      <c r="AU14" s="123"/>
      <c r="AV14" s="411"/>
      <c r="AW14" s="233"/>
      <c r="AX14" s="249"/>
      <c r="AY14" s="144">
        <f t="shared" si="8"/>
        <v>0</v>
      </c>
      <c r="AZ14" s="144"/>
      <c r="BB14" s="591">
        <f t="shared" si="18"/>
        <v>6</v>
      </c>
      <c r="BC14" s="592" t="s">
        <v>2166</v>
      </c>
      <c r="BD14" s="576" t="s">
        <v>341</v>
      </c>
      <c r="BE14" s="577">
        <v>3</v>
      </c>
      <c r="BF14" s="588" t="s">
        <v>2167</v>
      </c>
      <c r="BG14" s="589" t="s">
        <v>2168</v>
      </c>
      <c r="BH14" s="589" t="s">
        <v>2169</v>
      </c>
      <c r="BI14" s="589" t="s">
        <v>2170</v>
      </c>
      <c r="BJ14" s="590" t="s">
        <v>2171</v>
      </c>
      <c r="BL14" s="124"/>
      <c r="BM14" s="204"/>
      <c r="BN14" s="204"/>
      <c r="BO14" s="573">
        <f t="shared" si="9"/>
        <v>0</v>
      </c>
      <c r="BP14" s="573">
        <f t="shared" si="9"/>
        <v>0</v>
      </c>
      <c r="BQ14" s="573">
        <f t="shared" si="9"/>
        <v>0</v>
      </c>
      <c r="BR14" s="573">
        <f t="shared" si="9"/>
        <v>0</v>
      </c>
      <c r="BS14" s="484"/>
      <c r="BT14" s="573">
        <f t="shared" si="10"/>
        <v>0</v>
      </c>
      <c r="BU14" s="573">
        <f t="shared" si="10"/>
        <v>0</v>
      </c>
      <c r="BV14" s="573">
        <f t="shared" si="10"/>
        <v>0</v>
      </c>
      <c r="BW14" s="573">
        <f t="shared" si="10"/>
        <v>0</v>
      </c>
      <c r="BX14" s="484"/>
      <c r="BY14" s="573">
        <f t="shared" si="11"/>
        <v>0</v>
      </c>
      <c r="BZ14" s="573">
        <f t="shared" si="11"/>
        <v>0</v>
      </c>
      <c r="CA14" s="573">
        <f t="shared" si="11"/>
        <v>0</v>
      </c>
      <c r="CB14" s="573">
        <f t="shared" si="11"/>
        <v>0</v>
      </c>
      <c r="CC14" s="484"/>
      <c r="CD14" s="573">
        <f t="shared" si="12"/>
        <v>0</v>
      </c>
      <c r="CE14" s="573">
        <f t="shared" si="12"/>
        <v>0</v>
      </c>
      <c r="CF14" s="573">
        <f t="shared" si="12"/>
        <v>0</v>
      </c>
      <c r="CG14" s="573">
        <f t="shared" si="12"/>
        <v>0</v>
      </c>
      <c r="CH14" s="484"/>
      <c r="CI14" s="573">
        <f t="shared" si="13"/>
        <v>0</v>
      </c>
      <c r="CJ14" s="573">
        <f t="shared" si="13"/>
        <v>0</v>
      </c>
      <c r="CK14" s="573">
        <f t="shared" si="13"/>
        <v>0</v>
      </c>
      <c r="CL14" s="573">
        <f t="shared" si="13"/>
        <v>0</v>
      </c>
      <c r="CM14" s="484"/>
      <c r="CN14" s="573">
        <f t="shared" si="14"/>
        <v>0</v>
      </c>
      <c r="CO14" s="573">
        <f t="shared" si="14"/>
        <v>0</v>
      </c>
      <c r="CP14" s="573">
        <f t="shared" si="14"/>
        <v>0</v>
      </c>
      <c r="CQ14" s="573">
        <f t="shared" si="14"/>
        <v>0</v>
      </c>
      <c r="CR14" s="484"/>
      <c r="CS14" s="573">
        <f t="shared" si="15"/>
        <v>0</v>
      </c>
      <c r="CT14" s="573">
        <f t="shared" si="15"/>
        <v>0</v>
      </c>
      <c r="CU14" s="573">
        <f t="shared" si="15"/>
        <v>0</v>
      </c>
      <c r="CV14" s="573">
        <f t="shared" si="15"/>
        <v>0</v>
      </c>
      <c r="CW14" s="484"/>
      <c r="CX14" s="573">
        <f t="shared" si="16"/>
        <v>0</v>
      </c>
      <c r="CY14" s="573">
        <f t="shared" si="16"/>
        <v>0</v>
      </c>
      <c r="CZ14" s="573">
        <f t="shared" si="16"/>
        <v>0</v>
      </c>
      <c r="DA14" s="573">
        <f t="shared" si="16"/>
        <v>0</v>
      </c>
      <c r="DB14" s="198"/>
      <c r="DC14" s="198"/>
      <c r="DD14" s="124"/>
      <c r="DE14" s="123"/>
    </row>
    <row r="15" spans="2:109" ht="14.25" customHeight="1" x14ac:dyDescent="0.25">
      <c r="B15" s="591">
        <f t="shared" si="17"/>
        <v>7</v>
      </c>
      <c r="C15" s="592" t="s">
        <v>2172</v>
      </c>
      <c r="D15" s="593"/>
      <c r="E15" s="576" t="s">
        <v>341</v>
      </c>
      <c r="F15" s="577">
        <v>3</v>
      </c>
      <c r="G15" s="578">
        <v>0</v>
      </c>
      <c r="H15" s="579">
        <v>0</v>
      </c>
      <c r="I15" s="579">
        <v>0</v>
      </c>
      <c r="J15" s="579">
        <v>0</v>
      </c>
      <c r="K15" s="580">
        <f t="shared" si="0"/>
        <v>0</v>
      </c>
      <c r="L15" s="567">
        <v>0</v>
      </c>
      <c r="M15" s="567">
        <v>0</v>
      </c>
      <c r="N15" s="567">
        <v>0</v>
      </c>
      <c r="O15" s="567">
        <v>0</v>
      </c>
      <c r="P15" s="580">
        <f t="shared" si="1"/>
        <v>0</v>
      </c>
      <c r="Q15" s="578">
        <v>0</v>
      </c>
      <c r="R15" s="579">
        <v>0</v>
      </c>
      <c r="S15" s="579">
        <v>0</v>
      </c>
      <c r="T15" s="579">
        <v>0</v>
      </c>
      <c r="U15" s="580">
        <f t="shared" si="2"/>
        <v>0</v>
      </c>
      <c r="V15" s="578">
        <v>0</v>
      </c>
      <c r="W15" s="579">
        <v>0</v>
      </c>
      <c r="X15" s="579">
        <v>0</v>
      </c>
      <c r="Y15" s="579">
        <v>0</v>
      </c>
      <c r="Z15" s="580">
        <f t="shared" si="3"/>
        <v>0</v>
      </c>
      <c r="AA15" s="578">
        <v>0</v>
      </c>
      <c r="AB15" s="579">
        <v>0</v>
      </c>
      <c r="AC15" s="579">
        <v>0</v>
      </c>
      <c r="AD15" s="579">
        <v>0</v>
      </c>
      <c r="AE15" s="580">
        <f t="shared" si="4"/>
        <v>0</v>
      </c>
      <c r="AF15" s="578">
        <v>0</v>
      </c>
      <c r="AG15" s="579">
        <v>0</v>
      </c>
      <c r="AH15" s="579">
        <v>0</v>
      </c>
      <c r="AI15" s="579">
        <v>0</v>
      </c>
      <c r="AJ15" s="580">
        <f t="shared" si="5"/>
        <v>0</v>
      </c>
      <c r="AK15" s="578">
        <v>0</v>
      </c>
      <c r="AL15" s="579">
        <v>0</v>
      </c>
      <c r="AM15" s="579">
        <v>0</v>
      </c>
      <c r="AN15" s="579">
        <v>0</v>
      </c>
      <c r="AO15" s="580">
        <f t="shared" si="6"/>
        <v>0</v>
      </c>
      <c r="AP15" s="578">
        <v>0</v>
      </c>
      <c r="AQ15" s="579">
        <v>0</v>
      </c>
      <c r="AR15" s="579">
        <v>0</v>
      </c>
      <c r="AS15" s="579">
        <v>0</v>
      </c>
      <c r="AT15" s="580">
        <f t="shared" si="7"/>
        <v>0</v>
      </c>
      <c r="AU15" s="123"/>
      <c r="AV15" s="411"/>
      <c r="AW15" s="233"/>
      <c r="AX15" s="249"/>
      <c r="AY15" s="144">
        <f t="shared" si="8"/>
        <v>0</v>
      </c>
      <c r="AZ15" s="144"/>
      <c r="BB15" s="591">
        <f t="shared" si="18"/>
        <v>7</v>
      </c>
      <c r="BC15" s="592" t="s">
        <v>2172</v>
      </c>
      <c r="BD15" s="576" t="s">
        <v>341</v>
      </c>
      <c r="BE15" s="577">
        <v>3</v>
      </c>
      <c r="BF15" s="588" t="s">
        <v>2173</v>
      </c>
      <c r="BG15" s="589" t="s">
        <v>2174</v>
      </c>
      <c r="BH15" s="589" t="s">
        <v>2175</v>
      </c>
      <c r="BI15" s="589" t="s">
        <v>2176</v>
      </c>
      <c r="BJ15" s="590" t="s">
        <v>2177</v>
      </c>
      <c r="BL15" s="124"/>
      <c r="BM15" s="204"/>
      <c r="BN15" s="204"/>
      <c r="BO15" s="573">
        <f t="shared" si="9"/>
        <v>0</v>
      </c>
      <c r="BP15" s="573">
        <f t="shared" si="9"/>
        <v>0</v>
      </c>
      <c r="BQ15" s="573">
        <f t="shared" si="9"/>
        <v>0</v>
      </c>
      <c r="BR15" s="573">
        <f t="shared" si="9"/>
        <v>0</v>
      </c>
      <c r="BS15" s="484"/>
      <c r="BT15" s="573">
        <f t="shared" si="10"/>
        <v>0</v>
      </c>
      <c r="BU15" s="573">
        <f t="shared" si="10"/>
        <v>0</v>
      </c>
      <c r="BV15" s="573">
        <f t="shared" si="10"/>
        <v>0</v>
      </c>
      <c r="BW15" s="573">
        <f t="shared" si="10"/>
        <v>0</v>
      </c>
      <c r="BX15" s="484"/>
      <c r="BY15" s="573">
        <f t="shared" si="11"/>
        <v>0</v>
      </c>
      <c r="BZ15" s="573">
        <f t="shared" si="11"/>
        <v>0</v>
      </c>
      <c r="CA15" s="573">
        <f t="shared" si="11"/>
        <v>0</v>
      </c>
      <c r="CB15" s="573">
        <f t="shared" si="11"/>
        <v>0</v>
      </c>
      <c r="CC15" s="484"/>
      <c r="CD15" s="573">
        <f t="shared" si="12"/>
        <v>0</v>
      </c>
      <c r="CE15" s="573">
        <f t="shared" si="12"/>
        <v>0</v>
      </c>
      <c r="CF15" s="573">
        <f t="shared" si="12"/>
        <v>0</v>
      </c>
      <c r="CG15" s="573">
        <f t="shared" si="12"/>
        <v>0</v>
      </c>
      <c r="CH15" s="484"/>
      <c r="CI15" s="573">
        <f t="shared" si="13"/>
        <v>0</v>
      </c>
      <c r="CJ15" s="573">
        <f t="shared" si="13"/>
        <v>0</v>
      </c>
      <c r="CK15" s="573">
        <f t="shared" si="13"/>
        <v>0</v>
      </c>
      <c r="CL15" s="573">
        <f t="shared" si="13"/>
        <v>0</v>
      </c>
      <c r="CM15" s="484"/>
      <c r="CN15" s="573">
        <f t="shared" si="14"/>
        <v>0</v>
      </c>
      <c r="CO15" s="573">
        <f t="shared" si="14"/>
        <v>0</v>
      </c>
      <c r="CP15" s="573">
        <f t="shared" si="14"/>
        <v>0</v>
      </c>
      <c r="CQ15" s="573">
        <f t="shared" si="14"/>
        <v>0</v>
      </c>
      <c r="CR15" s="484"/>
      <c r="CS15" s="573">
        <f t="shared" si="15"/>
        <v>0</v>
      </c>
      <c r="CT15" s="573">
        <f t="shared" si="15"/>
        <v>0</v>
      </c>
      <c r="CU15" s="573">
        <f t="shared" si="15"/>
        <v>0</v>
      </c>
      <c r="CV15" s="573">
        <f t="shared" si="15"/>
        <v>0</v>
      </c>
      <c r="CW15" s="484"/>
      <c r="CX15" s="573">
        <f t="shared" si="16"/>
        <v>0</v>
      </c>
      <c r="CY15" s="573">
        <f t="shared" si="16"/>
        <v>0</v>
      </c>
      <c r="CZ15" s="573">
        <f t="shared" si="16"/>
        <v>0</v>
      </c>
      <c r="DA15" s="573">
        <f t="shared" si="16"/>
        <v>0</v>
      </c>
      <c r="DB15" s="198"/>
      <c r="DC15" s="198"/>
      <c r="DD15" s="124"/>
      <c r="DE15" s="123"/>
    </row>
    <row r="16" spans="2:109" ht="14.25" customHeight="1" x14ac:dyDescent="0.25">
      <c r="B16" s="591">
        <f t="shared" si="17"/>
        <v>8</v>
      </c>
      <c r="C16" s="592" t="s">
        <v>2178</v>
      </c>
      <c r="D16" s="593"/>
      <c r="E16" s="576" t="s">
        <v>341</v>
      </c>
      <c r="F16" s="577">
        <v>3</v>
      </c>
      <c r="G16" s="578">
        <v>0.28899999999999998</v>
      </c>
      <c r="H16" s="579">
        <v>0</v>
      </c>
      <c r="I16" s="579">
        <v>0</v>
      </c>
      <c r="J16" s="579">
        <v>0</v>
      </c>
      <c r="K16" s="580">
        <f t="shared" si="0"/>
        <v>0.28899999999999998</v>
      </c>
      <c r="L16" s="581">
        <v>0.16700000000000001</v>
      </c>
      <c r="M16" s="567">
        <v>0</v>
      </c>
      <c r="N16" s="567">
        <v>0</v>
      </c>
      <c r="O16" s="567">
        <v>0</v>
      </c>
      <c r="P16" s="580">
        <f t="shared" si="1"/>
        <v>0.16700000000000001</v>
      </c>
      <c r="Q16" s="582">
        <v>0.14599999999999999</v>
      </c>
      <c r="R16" s="579">
        <v>0</v>
      </c>
      <c r="S16" s="579">
        <v>0</v>
      </c>
      <c r="T16" s="579">
        <v>0</v>
      </c>
      <c r="U16" s="580">
        <f t="shared" si="2"/>
        <v>0.14599999999999999</v>
      </c>
      <c r="V16" s="578">
        <v>0</v>
      </c>
      <c r="W16" s="579">
        <v>0</v>
      </c>
      <c r="X16" s="579">
        <v>0</v>
      </c>
      <c r="Y16" s="579">
        <v>0</v>
      </c>
      <c r="Z16" s="580">
        <f t="shared" si="3"/>
        <v>0</v>
      </c>
      <c r="AA16" s="578">
        <v>0</v>
      </c>
      <c r="AB16" s="579">
        <v>0</v>
      </c>
      <c r="AC16" s="579">
        <v>0</v>
      </c>
      <c r="AD16" s="579">
        <v>0</v>
      </c>
      <c r="AE16" s="580">
        <f t="shared" si="4"/>
        <v>0</v>
      </c>
      <c r="AF16" s="578">
        <v>0</v>
      </c>
      <c r="AG16" s="579">
        <v>0</v>
      </c>
      <c r="AH16" s="579">
        <v>0</v>
      </c>
      <c r="AI16" s="579">
        <v>0</v>
      </c>
      <c r="AJ16" s="580">
        <f t="shared" si="5"/>
        <v>0</v>
      </c>
      <c r="AK16" s="578">
        <v>0</v>
      </c>
      <c r="AL16" s="579">
        <v>0</v>
      </c>
      <c r="AM16" s="579">
        <v>0</v>
      </c>
      <c r="AN16" s="579">
        <v>0</v>
      </c>
      <c r="AO16" s="580">
        <f t="shared" si="6"/>
        <v>0</v>
      </c>
      <c r="AP16" s="578">
        <v>0</v>
      </c>
      <c r="AQ16" s="579">
        <v>0</v>
      </c>
      <c r="AR16" s="579">
        <v>0</v>
      </c>
      <c r="AS16" s="579">
        <v>0</v>
      </c>
      <c r="AT16" s="580">
        <f t="shared" si="7"/>
        <v>0</v>
      </c>
      <c r="AU16" s="123"/>
      <c r="AV16" s="411"/>
      <c r="AW16" s="233"/>
      <c r="AX16" s="249"/>
      <c r="AY16" s="144">
        <f t="shared" si="8"/>
        <v>0</v>
      </c>
      <c r="AZ16" s="144"/>
      <c r="BB16" s="591">
        <f t="shared" si="18"/>
        <v>8</v>
      </c>
      <c r="BC16" s="592" t="s">
        <v>2178</v>
      </c>
      <c r="BD16" s="576" t="s">
        <v>341</v>
      </c>
      <c r="BE16" s="577">
        <v>3</v>
      </c>
      <c r="BF16" s="588" t="s">
        <v>2179</v>
      </c>
      <c r="BG16" s="589" t="s">
        <v>2180</v>
      </c>
      <c r="BH16" s="589" t="s">
        <v>2181</v>
      </c>
      <c r="BI16" s="589" t="s">
        <v>2182</v>
      </c>
      <c r="BJ16" s="590" t="s">
        <v>2183</v>
      </c>
      <c r="BL16" s="124"/>
      <c r="BM16" s="204"/>
      <c r="BN16" s="204"/>
      <c r="BO16" s="573">
        <f t="shared" si="9"/>
        <v>0</v>
      </c>
      <c r="BP16" s="573">
        <f t="shared" si="9"/>
        <v>0</v>
      </c>
      <c r="BQ16" s="573">
        <f t="shared" si="9"/>
        <v>0</v>
      </c>
      <c r="BR16" s="573">
        <f t="shared" si="9"/>
        <v>0</v>
      </c>
      <c r="BS16" s="484"/>
      <c r="BT16" s="573">
        <f t="shared" si="10"/>
        <v>0</v>
      </c>
      <c r="BU16" s="573">
        <f t="shared" si="10"/>
        <v>0</v>
      </c>
      <c r="BV16" s="573">
        <f t="shared" si="10"/>
        <v>0</v>
      </c>
      <c r="BW16" s="573">
        <f t="shared" si="10"/>
        <v>0</v>
      </c>
      <c r="BX16" s="484"/>
      <c r="BY16" s="573">
        <f t="shared" si="11"/>
        <v>0</v>
      </c>
      <c r="BZ16" s="573">
        <f t="shared" si="11"/>
        <v>0</v>
      </c>
      <c r="CA16" s="573">
        <f t="shared" si="11"/>
        <v>0</v>
      </c>
      <c r="CB16" s="573">
        <f t="shared" si="11"/>
        <v>0</v>
      </c>
      <c r="CC16" s="484"/>
      <c r="CD16" s="573">
        <f t="shared" si="12"/>
        <v>0</v>
      </c>
      <c r="CE16" s="573">
        <f t="shared" si="12"/>
        <v>0</v>
      </c>
      <c r="CF16" s="573">
        <f t="shared" si="12"/>
        <v>0</v>
      </c>
      <c r="CG16" s="573">
        <f t="shared" si="12"/>
        <v>0</v>
      </c>
      <c r="CH16" s="484"/>
      <c r="CI16" s="573">
        <f t="shared" si="13"/>
        <v>0</v>
      </c>
      <c r="CJ16" s="573">
        <f t="shared" si="13"/>
        <v>0</v>
      </c>
      <c r="CK16" s="573">
        <f t="shared" si="13"/>
        <v>0</v>
      </c>
      <c r="CL16" s="573">
        <f t="shared" si="13"/>
        <v>0</v>
      </c>
      <c r="CM16" s="484"/>
      <c r="CN16" s="573">
        <f t="shared" si="14"/>
        <v>0</v>
      </c>
      <c r="CO16" s="573">
        <f t="shared" si="14"/>
        <v>0</v>
      </c>
      <c r="CP16" s="573">
        <f t="shared" si="14"/>
        <v>0</v>
      </c>
      <c r="CQ16" s="573">
        <f t="shared" si="14"/>
        <v>0</v>
      </c>
      <c r="CR16" s="484"/>
      <c r="CS16" s="573">
        <f t="shared" si="15"/>
        <v>0</v>
      </c>
      <c r="CT16" s="573">
        <f t="shared" si="15"/>
        <v>0</v>
      </c>
      <c r="CU16" s="573">
        <f t="shared" si="15"/>
        <v>0</v>
      </c>
      <c r="CV16" s="573">
        <f t="shared" si="15"/>
        <v>0</v>
      </c>
      <c r="CW16" s="484"/>
      <c r="CX16" s="573">
        <f t="shared" si="16"/>
        <v>0</v>
      </c>
      <c r="CY16" s="573">
        <f t="shared" si="16"/>
        <v>0</v>
      </c>
      <c r="CZ16" s="573">
        <f t="shared" si="16"/>
        <v>0</v>
      </c>
      <c r="DA16" s="573">
        <f t="shared" si="16"/>
        <v>0</v>
      </c>
      <c r="DB16" s="198"/>
      <c r="DC16" s="198"/>
      <c r="DD16" s="124"/>
      <c r="DE16" s="123"/>
    </row>
    <row r="17" spans="2:109" ht="14.25" customHeight="1" x14ac:dyDescent="0.25">
      <c r="B17" s="591">
        <f t="shared" si="17"/>
        <v>9</v>
      </c>
      <c r="C17" s="592" t="s">
        <v>2184</v>
      </c>
      <c r="D17" s="593"/>
      <c r="E17" s="576" t="s">
        <v>341</v>
      </c>
      <c r="F17" s="577">
        <v>3</v>
      </c>
      <c r="G17" s="578">
        <v>0</v>
      </c>
      <c r="H17" s="579">
        <v>0</v>
      </c>
      <c r="I17" s="579">
        <v>0</v>
      </c>
      <c r="J17" s="579">
        <v>0</v>
      </c>
      <c r="K17" s="580">
        <f t="shared" si="0"/>
        <v>0</v>
      </c>
      <c r="L17" s="567">
        <v>0</v>
      </c>
      <c r="M17" s="567">
        <v>0</v>
      </c>
      <c r="N17" s="567">
        <v>0</v>
      </c>
      <c r="O17" s="567">
        <v>0</v>
      </c>
      <c r="P17" s="580">
        <f t="shared" si="1"/>
        <v>0</v>
      </c>
      <c r="Q17" s="578">
        <v>0</v>
      </c>
      <c r="R17" s="579">
        <v>0</v>
      </c>
      <c r="S17" s="579">
        <v>0</v>
      </c>
      <c r="T17" s="579">
        <v>0</v>
      </c>
      <c r="U17" s="580">
        <f t="shared" si="2"/>
        <v>0</v>
      </c>
      <c r="V17" s="578">
        <v>0</v>
      </c>
      <c r="W17" s="579">
        <v>0</v>
      </c>
      <c r="X17" s="579">
        <v>0</v>
      </c>
      <c r="Y17" s="579">
        <v>0</v>
      </c>
      <c r="Z17" s="580">
        <f t="shared" si="3"/>
        <v>0</v>
      </c>
      <c r="AA17" s="578">
        <v>0</v>
      </c>
      <c r="AB17" s="579">
        <v>0</v>
      </c>
      <c r="AC17" s="579">
        <v>0</v>
      </c>
      <c r="AD17" s="579">
        <v>0</v>
      </c>
      <c r="AE17" s="580">
        <f t="shared" si="4"/>
        <v>0</v>
      </c>
      <c r="AF17" s="578">
        <v>0</v>
      </c>
      <c r="AG17" s="579">
        <v>0</v>
      </c>
      <c r="AH17" s="579">
        <v>0</v>
      </c>
      <c r="AI17" s="579">
        <v>0</v>
      </c>
      <c r="AJ17" s="580">
        <f t="shared" si="5"/>
        <v>0</v>
      </c>
      <c r="AK17" s="578">
        <v>0</v>
      </c>
      <c r="AL17" s="579">
        <v>0</v>
      </c>
      <c r="AM17" s="579">
        <v>0</v>
      </c>
      <c r="AN17" s="579">
        <v>0</v>
      </c>
      <c r="AO17" s="580">
        <f t="shared" si="6"/>
        <v>0</v>
      </c>
      <c r="AP17" s="578">
        <v>0</v>
      </c>
      <c r="AQ17" s="579">
        <v>0</v>
      </c>
      <c r="AR17" s="579">
        <v>0</v>
      </c>
      <c r="AS17" s="579">
        <v>0</v>
      </c>
      <c r="AT17" s="580">
        <f t="shared" si="7"/>
        <v>0</v>
      </c>
      <c r="AU17" s="123"/>
      <c r="AV17" s="411"/>
      <c r="AW17" s="233"/>
      <c r="AX17" s="249"/>
      <c r="AY17" s="144">
        <f t="shared" si="8"/>
        <v>0</v>
      </c>
      <c r="AZ17" s="144"/>
      <c r="BB17" s="591">
        <f t="shared" si="18"/>
        <v>9</v>
      </c>
      <c r="BC17" s="592" t="s">
        <v>2184</v>
      </c>
      <c r="BD17" s="576" t="s">
        <v>341</v>
      </c>
      <c r="BE17" s="577">
        <v>3</v>
      </c>
      <c r="BF17" s="588" t="s">
        <v>2185</v>
      </c>
      <c r="BG17" s="589" t="s">
        <v>2186</v>
      </c>
      <c r="BH17" s="589" t="s">
        <v>2187</v>
      </c>
      <c r="BI17" s="589" t="s">
        <v>2188</v>
      </c>
      <c r="BJ17" s="590" t="s">
        <v>2189</v>
      </c>
      <c r="BL17" s="124"/>
      <c r="BM17" s="204"/>
      <c r="BN17" s="204"/>
      <c r="BO17" s="573">
        <f t="shared" si="9"/>
        <v>0</v>
      </c>
      <c r="BP17" s="573">
        <f t="shared" si="9"/>
        <v>0</v>
      </c>
      <c r="BQ17" s="573">
        <f t="shared" si="9"/>
        <v>0</v>
      </c>
      <c r="BR17" s="573">
        <f t="shared" si="9"/>
        <v>0</v>
      </c>
      <c r="BS17" s="484"/>
      <c r="BT17" s="573">
        <f t="shared" si="10"/>
        <v>0</v>
      </c>
      <c r="BU17" s="573">
        <f t="shared" si="10"/>
        <v>0</v>
      </c>
      <c r="BV17" s="573">
        <f t="shared" si="10"/>
        <v>0</v>
      </c>
      <c r="BW17" s="573">
        <f t="shared" si="10"/>
        <v>0</v>
      </c>
      <c r="BX17" s="484"/>
      <c r="BY17" s="573">
        <f t="shared" si="11"/>
        <v>0</v>
      </c>
      <c r="BZ17" s="573">
        <f t="shared" si="11"/>
        <v>0</v>
      </c>
      <c r="CA17" s="573">
        <f t="shared" si="11"/>
        <v>0</v>
      </c>
      <c r="CB17" s="573">
        <f t="shared" si="11"/>
        <v>0</v>
      </c>
      <c r="CC17" s="484"/>
      <c r="CD17" s="573">
        <f t="shared" si="12"/>
        <v>0</v>
      </c>
      <c r="CE17" s="573">
        <f t="shared" si="12"/>
        <v>0</v>
      </c>
      <c r="CF17" s="573">
        <f t="shared" si="12"/>
        <v>0</v>
      </c>
      <c r="CG17" s="573">
        <f t="shared" si="12"/>
        <v>0</v>
      </c>
      <c r="CH17" s="484"/>
      <c r="CI17" s="573">
        <f t="shared" si="13"/>
        <v>0</v>
      </c>
      <c r="CJ17" s="573">
        <f t="shared" si="13"/>
        <v>0</v>
      </c>
      <c r="CK17" s="573">
        <f t="shared" si="13"/>
        <v>0</v>
      </c>
      <c r="CL17" s="573">
        <f t="shared" si="13"/>
        <v>0</v>
      </c>
      <c r="CM17" s="484"/>
      <c r="CN17" s="573">
        <f t="shared" si="14"/>
        <v>0</v>
      </c>
      <c r="CO17" s="573">
        <f t="shared" si="14"/>
        <v>0</v>
      </c>
      <c r="CP17" s="573">
        <f t="shared" si="14"/>
        <v>0</v>
      </c>
      <c r="CQ17" s="573">
        <f t="shared" si="14"/>
        <v>0</v>
      </c>
      <c r="CR17" s="484"/>
      <c r="CS17" s="573">
        <f t="shared" si="15"/>
        <v>0</v>
      </c>
      <c r="CT17" s="573">
        <f t="shared" si="15"/>
        <v>0</v>
      </c>
      <c r="CU17" s="573">
        <f t="shared" si="15"/>
        <v>0</v>
      </c>
      <c r="CV17" s="573">
        <f t="shared" si="15"/>
        <v>0</v>
      </c>
      <c r="CW17" s="484"/>
      <c r="CX17" s="573">
        <f t="shared" si="16"/>
        <v>0</v>
      </c>
      <c r="CY17" s="573">
        <f t="shared" si="16"/>
        <v>0</v>
      </c>
      <c r="CZ17" s="573">
        <f t="shared" si="16"/>
        <v>0</v>
      </c>
      <c r="DA17" s="573">
        <f t="shared" si="16"/>
        <v>0</v>
      </c>
      <c r="DB17" s="198"/>
      <c r="DC17" s="198"/>
      <c r="DD17" s="124"/>
      <c r="DE17" s="123"/>
    </row>
    <row r="18" spans="2:109" ht="14.25" customHeight="1" x14ac:dyDescent="0.25">
      <c r="B18" s="591">
        <f t="shared" si="17"/>
        <v>10</v>
      </c>
      <c r="C18" s="592" t="s">
        <v>2190</v>
      </c>
      <c r="D18" s="593"/>
      <c r="E18" s="576" t="s">
        <v>341</v>
      </c>
      <c r="F18" s="577">
        <v>3</v>
      </c>
      <c r="G18" s="578">
        <v>0</v>
      </c>
      <c r="H18" s="579">
        <v>0</v>
      </c>
      <c r="I18" s="579">
        <v>0</v>
      </c>
      <c r="J18" s="579">
        <v>0</v>
      </c>
      <c r="K18" s="580">
        <f t="shared" si="0"/>
        <v>0</v>
      </c>
      <c r="L18" s="567">
        <v>0</v>
      </c>
      <c r="M18" s="567">
        <v>0</v>
      </c>
      <c r="N18" s="567">
        <v>0</v>
      </c>
      <c r="O18" s="567">
        <v>0</v>
      </c>
      <c r="P18" s="580">
        <f t="shared" si="1"/>
        <v>0</v>
      </c>
      <c r="Q18" s="578">
        <v>0</v>
      </c>
      <c r="R18" s="579">
        <v>0</v>
      </c>
      <c r="S18" s="579">
        <v>0</v>
      </c>
      <c r="T18" s="579">
        <v>0</v>
      </c>
      <c r="U18" s="580">
        <f t="shared" si="2"/>
        <v>0</v>
      </c>
      <c r="V18" s="578">
        <v>0</v>
      </c>
      <c r="W18" s="579">
        <v>0</v>
      </c>
      <c r="X18" s="579">
        <v>0</v>
      </c>
      <c r="Y18" s="579">
        <v>0</v>
      </c>
      <c r="Z18" s="580">
        <f t="shared" si="3"/>
        <v>0</v>
      </c>
      <c r="AA18" s="578">
        <v>0</v>
      </c>
      <c r="AB18" s="579">
        <v>0</v>
      </c>
      <c r="AC18" s="579">
        <v>0</v>
      </c>
      <c r="AD18" s="579">
        <v>0</v>
      </c>
      <c r="AE18" s="580">
        <f t="shared" si="4"/>
        <v>0</v>
      </c>
      <c r="AF18" s="578">
        <v>0</v>
      </c>
      <c r="AG18" s="579">
        <v>0</v>
      </c>
      <c r="AH18" s="579">
        <v>0</v>
      </c>
      <c r="AI18" s="579">
        <v>0</v>
      </c>
      <c r="AJ18" s="580">
        <f t="shared" si="5"/>
        <v>0</v>
      </c>
      <c r="AK18" s="578">
        <v>0</v>
      </c>
      <c r="AL18" s="579">
        <v>0</v>
      </c>
      <c r="AM18" s="579">
        <v>0</v>
      </c>
      <c r="AN18" s="579">
        <v>0</v>
      </c>
      <c r="AO18" s="580">
        <f t="shared" si="6"/>
        <v>0</v>
      </c>
      <c r="AP18" s="578">
        <v>0</v>
      </c>
      <c r="AQ18" s="579">
        <v>0</v>
      </c>
      <c r="AR18" s="579">
        <v>0</v>
      </c>
      <c r="AS18" s="579">
        <v>0</v>
      </c>
      <c r="AT18" s="580">
        <f t="shared" si="7"/>
        <v>0</v>
      </c>
      <c r="AU18" s="123"/>
      <c r="AV18" s="411"/>
      <c r="AW18" s="233"/>
      <c r="AX18" s="249"/>
      <c r="AY18" s="144">
        <f t="shared" si="8"/>
        <v>0</v>
      </c>
      <c r="AZ18" s="144"/>
      <c r="BB18" s="591">
        <f t="shared" si="18"/>
        <v>10</v>
      </c>
      <c r="BC18" s="592" t="s">
        <v>2190</v>
      </c>
      <c r="BD18" s="576" t="s">
        <v>341</v>
      </c>
      <c r="BE18" s="577">
        <v>3</v>
      </c>
      <c r="BF18" s="588" t="s">
        <v>2191</v>
      </c>
      <c r="BG18" s="589" t="s">
        <v>2192</v>
      </c>
      <c r="BH18" s="589" t="s">
        <v>2193</v>
      </c>
      <c r="BI18" s="589" t="s">
        <v>2194</v>
      </c>
      <c r="BJ18" s="590" t="s">
        <v>2195</v>
      </c>
      <c r="BL18" s="124"/>
      <c r="BM18" s="204"/>
      <c r="BN18" s="204"/>
      <c r="BO18" s="573">
        <f t="shared" si="9"/>
        <v>0</v>
      </c>
      <c r="BP18" s="573">
        <f t="shared" si="9"/>
        <v>0</v>
      </c>
      <c r="BQ18" s="573">
        <f t="shared" si="9"/>
        <v>0</v>
      </c>
      <c r="BR18" s="573">
        <f t="shared" si="9"/>
        <v>0</v>
      </c>
      <c r="BS18" s="484"/>
      <c r="BT18" s="573">
        <f t="shared" si="10"/>
        <v>0</v>
      </c>
      <c r="BU18" s="573">
        <f t="shared" si="10"/>
        <v>0</v>
      </c>
      <c r="BV18" s="573">
        <f t="shared" si="10"/>
        <v>0</v>
      </c>
      <c r="BW18" s="573">
        <f t="shared" si="10"/>
        <v>0</v>
      </c>
      <c r="BX18" s="484"/>
      <c r="BY18" s="573">
        <f t="shared" si="11"/>
        <v>0</v>
      </c>
      <c r="BZ18" s="573">
        <f t="shared" si="11"/>
        <v>0</v>
      </c>
      <c r="CA18" s="573">
        <f t="shared" si="11"/>
        <v>0</v>
      </c>
      <c r="CB18" s="573">
        <f t="shared" si="11"/>
        <v>0</v>
      </c>
      <c r="CC18" s="484"/>
      <c r="CD18" s="573">
        <f t="shared" si="12"/>
        <v>0</v>
      </c>
      <c r="CE18" s="573">
        <f t="shared" si="12"/>
        <v>0</v>
      </c>
      <c r="CF18" s="573">
        <f t="shared" si="12"/>
        <v>0</v>
      </c>
      <c r="CG18" s="573">
        <f t="shared" si="12"/>
        <v>0</v>
      </c>
      <c r="CH18" s="484"/>
      <c r="CI18" s="573">
        <f t="shared" si="13"/>
        <v>0</v>
      </c>
      <c r="CJ18" s="573">
        <f t="shared" si="13"/>
        <v>0</v>
      </c>
      <c r="CK18" s="573">
        <f t="shared" si="13"/>
        <v>0</v>
      </c>
      <c r="CL18" s="573">
        <f t="shared" si="13"/>
        <v>0</v>
      </c>
      <c r="CM18" s="484"/>
      <c r="CN18" s="573">
        <f t="shared" si="14"/>
        <v>0</v>
      </c>
      <c r="CO18" s="573">
        <f t="shared" si="14"/>
        <v>0</v>
      </c>
      <c r="CP18" s="573">
        <f t="shared" si="14"/>
        <v>0</v>
      </c>
      <c r="CQ18" s="573">
        <f t="shared" si="14"/>
        <v>0</v>
      </c>
      <c r="CR18" s="484"/>
      <c r="CS18" s="573">
        <f t="shared" si="15"/>
        <v>0</v>
      </c>
      <c r="CT18" s="573">
        <f t="shared" si="15"/>
        <v>0</v>
      </c>
      <c r="CU18" s="573">
        <f t="shared" si="15"/>
        <v>0</v>
      </c>
      <c r="CV18" s="573">
        <f t="shared" si="15"/>
        <v>0</v>
      </c>
      <c r="CW18" s="484"/>
      <c r="CX18" s="573">
        <f t="shared" si="16"/>
        <v>0</v>
      </c>
      <c r="CY18" s="573">
        <f t="shared" si="16"/>
        <v>0</v>
      </c>
      <c r="CZ18" s="573">
        <f t="shared" si="16"/>
        <v>0</v>
      </c>
      <c r="DA18" s="573">
        <f t="shared" si="16"/>
        <v>0</v>
      </c>
      <c r="DB18" s="198"/>
      <c r="DC18" s="198"/>
      <c r="DD18" s="124"/>
      <c r="DE18" s="123"/>
    </row>
    <row r="19" spans="2:109" ht="14.25" customHeight="1" x14ac:dyDescent="0.25">
      <c r="B19" s="591">
        <f t="shared" si="17"/>
        <v>11</v>
      </c>
      <c r="C19" s="592" t="s">
        <v>2196</v>
      </c>
      <c r="D19" s="593"/>
      <c r="E19" s="576" t="s">
        <v>341</v>
      </c>
      <c r="F19" s="577">
        <v>3</v>
      </c>
      <c r="G19" s="578">
        <v>0</v>
      </c>
      <c r="H19" s="579">
        <v>0</v>
      </c>
      <c r="I19" s="579">
        <v>0</v>
      </c>
      <c r="J19" s="579">
        <v>5.19</v>
      </c>
      <c r="K19" s="580">
        <f t="shared" si="0"/>
        <v>5.19</v>
      </c>
      <c r="L19" s="567">
        <v>0</v>
      </c>
      <c r="M19" s="567">
        <v>0</v>
      </c>
      <c r="N19" s="567">
        <v>0</v>
      </c>
      <c r="O19" s="581">
        <v>6.7270000000000003</v>
      </c>
      <c r="P19" s="580">
        <f t="shared" si="1"/>
        <v>6.7270000000000003</v>
      </c>
      <c r="Q19" s="578">
        <v>0</v>
      </c>
      <c r="R19" s="579">
        <v>0</v>
      </c>
      <c r="S19" s="579">
        <v>0</v>
      </c>
      <c r="T19" s="594">
        <v>5.6529999999999996</v>
      </c>
      <c r="U19" s="580">
        <f t="shared" si="2"/>
        <v>5.6529999999999996</v>
      </c>
      <c r="V19" s="578">
        <v>0</v>
      </c>
      <c r="W19" s="579">
        <v>0</v>
      </c>
      <c r="X19" s="579">
        <v>0</v>
      </c>
      <c r="Y19" s="594">
        <v>9.7330000000000005</v>
      </c>
      <c r="Z19" s="580">
        <f t="shared" si="3"/>
        <v>9.7330000000000005</v>
      </c>
      <c r="AA19" s="578">
        <v>0</v>
      </c>
      <c r="AB19" s="579">
        <v>0</v>
      </c>
      <c r="AC19" s="579">
        <v>0</v>
      </c>
      <c r="AD19" s="594">
        <v>9.7089999999999996</v>
      </c>
      <c r="AE19" s="580">
        <f t="shared" si="4"/>
        <v>9.7089999999999996</v>
      </c>
      <c r="AF19" s="578">
        <v>0</v>
      </c>
      <c r="AG19" s="579">
        <v>0</v>
      </c>
      <c r="AH19" s="579">
        <v>0</v>
      </c>
      <c r="AI19" s="594">
        <v>9.4870000000000001</v>
      </c>
      <c r="AJ19" s="580">
        <f t="shared" si="5"/>
        <v>9.4870000000000001</v>
      </c>
      <c r="AK19" s="578">
        <v>0</v>
      </c>
      <c r="AL19" s="579">
        <v>0</v>
      </c>
      <c r="AM19" s="579">
        <v>0</v>
      </c>
      <c r="AN19" s="594">
        <v>9.2669999999999995</v>
      </c>
      <c r="AO19" s="580">
        <f t="shared" si="6"/>
        <v>9.2669999999999995</v>
      </c>
      <c r="AP19" s="578">
        <v>0</v>
      </c>
      <c r="AQ19" s="579">
        <v>0</v>
      </c>
      <c r="AR19" s="579">
        <v>0</v>
      </c>
      <c r="AS19" s="594">
        <v>9.3109999999999999</v>
      </c>
      <c r="AT19" s="580">
        <f t="shared" si="7"/>
        <v>9.3109999999999999</v>
      </c>
      <c r="AU19" s="123"/>
      <c r="AV19" s="411"/>
      <c r="AW19" s="233"/>
      <c r="AX19" s="249"/>
      <c r="AY19" s="144">
        <f t="shared" si="8"/>
        <v>0</v>
      </c>
      <c r="AZ19" s="144"/>
      <c r="BB19" s="591">
        <f t="shared" si="18"/>
        <v>11</v>
      </c>
      <c r="BC19" s="592" t="s">
        <v>2196</v>
      </c>
      <c r="BD19" s="576" t="s">
        <v>341</v>
      </c>
      <c r="BE19" s="577">
        <v>3</v>
      </c>
      <c r="BF19" s="588" t="s">
        <v>2197</v>
      </c>
      <c r="BG19" s="589" t="s">
        <v>2198</v>
      </c>
      <c r="BH19" s="589" t="s">
        <v>2199</v>
      </c>
      <c r="BI19" s="589" t="s">
        <v>2200</v>
      </c>
      <c r="BJ19" s="590" t="s">
        <v>2201</v>
      </c>
      <c r="BL19" s="124"/>
      <c r="BM19" s="204"/>
      <c r="BN19" s="204"/>
      <c r="BO19" s="573">
        <f t="shared" si="9"/>
        <v>0</v>
      </c>
      <c r="BP19" s="573">
        <f t="shared" si="9"/>
        <v>0</v>
      </c>
      <c r="BQ19" s="573">
        <f t="shared" si="9"/>
        <v>0</v>
      </c>
      <c r="BR19" s="573">
        <f t="shared" si="9"/>
        <v>0</v>
      </c>
      <c r="BS19" s="484"/>
      <c r="BT19" s="573">
        <f t="shared" si="10"/>
        <v>0</v>
      </c>
      <c r="BU19" s="573">
        <f t="shared" si="10"/>
        <v>0</v>
      </c>
      <c r="BV19" s="573">
        <f t="shared" si="10"/>
        <v>0</v>
      </c>
      <c r="BW19" s="573">
        <f t="shared" si="10"/>
        <v>0</v>
      </c>
      <c r="BX19" s="484"/>
      <c r="BY19" s="573">
        <f t="shared" si="11"/>
        <v>0</v>
      </c>
      <c r="BZ19" s="573">
        <f t="shared" si="11"/>
        <v>0</v>
      </c>
      <c r="CA19" s="573">
        <f t="shared" si="11"/>
        <v>0</v>
      </c>
      <c r="CB19" s="573">
        <f t="shared" si="11"/>
        <v>0</v>
      </c>
      <c r="CC19" s="484"/>
      <c r="CD19" s="573">
        <f t="shared" si="12"/>
        <v>0</v>
      </c>
      <c r="CE19" s="573">
        <f t="shared" si="12"/>
        <v>0</v>
      </c>
      <c r="CF19" s="573">
        <f t="shared" si="12"/>
        <v>0</v>
      </c>
      <c r="CG19" s="573">
        <f t="shared" si="12"/>
        <v>0</v>
      </c>
      <c r="CH19" s="484"/>
      <c r="CI19" s="573">
        <f t="shared" si="13"/>
        <v>0</v>
      </c>
      <c r="CJ19" s="573">
        <f t="shared" si="13"/>
        <v>0</v>
      </c>
      <c r="CK19" s="573">
        <f t="shared" si="13"/>
        <v>0</v>
      </c>
      <c r="CL19" s="573">
        <f t="shared" si="13"/>
        <v>0</v>
      </c>
      <c r="CM19" s="484"/>
      <c r="CN19" s="573">
        <f t="shared" si="14"/>
        <v>0</v>
      </c>
      <c r="CO19" s="573">
        <f t="shared" si="14"/>
        <v>0</v>
      </c>
      <c r="CP19" s="573">
        <f t="shared" si="14"/>
        <v>0</v>
      </c>
      <c r="CQ19" s="573">
        <f t="shared" si="14"/>
        <v>0</v>
      </c>
      <c r="CR19" s="484"/>
      <c r="CS19" s="573">
        <f t="shared" si="15"/>
        <v>0</v>
      </c>
      <c r="CT19" s="573">
        <f t="shared" si="15"/>
        <v>0</v>
      </c>
      <c r="CU19" s="573">
        <f t="shared" si="15"/>
        <v>0</v>
      </c>
      <c r="CV19" s="573">
        <f t="shared" si="15"/>
        <v>0</v>
      </c>
      <c r="CW19" s="484"/>
      <c r="CX19" s="573">
        <f t="shared" si="16"/>
        <v>0</v>
      </c>
      <c r="CY19" s="573">
        <f t="shared" si="16"/>
        <v>0</v>
      </c>
      <c r="CZ19" s="573">
        <f t="shared" si="16"/>
        <v>0</v>
      </c>
      <c r="DA19" s="573">
        <f t="shared" si="16"/>
        <v>0</v>
      </c>
      <c r="DB19" s="198"/>
      <c r="DC19" s="198"/>
      <c r="DD19" s="124"/>
      <c r="DE19" s="123"/>
    </row>
    <row r="20" spans="2:109" ht="14.25" customHeight="1" x14ac:dyDescent="0.25">
      <c r="B20" s="591">
        <f t="shared" si="17"/>
        <v>12</v>
      </c>
      <c r="C20" s="592" t="s">
        <v>2202</v>
      </c>
      <c r="D20" s="593"/>
      <c r="E20" s="576" t="s">
        <v>341</v>
      </c>
      <c r="F20" s="577">
        <v>3</v>
      </c>
      <c r="G20" s="578">
        <v>0</v>
      </c>
      <c r="H20" s="579">
        <v>0</v>
      </c>
      <c r="I20" s="579">
        <v>0</v>
      </c>
      <c r="J20" s="579">
        <v>7.0670000000000002</v>
      </c>
      <c r="K20" s="580">
        <f t="shared" si="0"/>
        <v>7.0670000000000002</v>
      </c>
      <c r="L20" s="567">
        <v>0</v>
      </c>
      <c r="M20" s="567">
        <v>0</v>
      </c>
      <c r="N20" s="567">
        <v>0</v>
      </c>
      <c r="O20" s="581">
        <v>6.9370000000000003</v>
      </c>
      <c r="P20" s="580">
        <f t="shared" si="1"/>
        <v>6.9370000000000003</v>
      </c>
      <c r="Q20" s="578">
        <v>0</v>
      </c>
      <c r="R20" s="579">
        <v>0</v>
      </c>
      <c r="S20" s="579">
        <v>0</v>
      </c>
      <c r="T20" s="594">
        <v>7.085</v>
      </c>
      <c r="U20" s="580">
        <f t="shared" si="2"/>
        <v>7.085</v>
      </c>
      <c r="V20" s="578">
        <v>0</v>
      </c>
      <c r="W20" s="579">
        <v>0</v>
      </c>
      <c r="X20" s="579">
        <v>0</v>
      </c>
      <c r="Y20" s="579">
        <v>8.718</v>
      </c>
      <c r="Z20" s="580">
        <f t="shared" si="3"/>
        <v>8.718</v>
      </c>
      <c r="AA20" s="578">
        <v>0</v>
      </c>
      <c r="AB20" s="579">
        <v>0</v>
      </c>
      <c r="AC20" s="579">
        <v>0</v>
      </c>
      <c r="AD20" s="579">
        <v>8.5399999999999991</v>
      </c>
      <c r="AE20" s="580">
        <f t="shared" si="4"/>
        <v>8.5399999999999991</v>
      </c>
      <c r="AF20" s="578">
        <v>0</v>
      </c>
      <c r="AG20" s="579">
        <v>0</v>
      </c>
      <c r="AH20" s="579">
        <v>0</v>
      </c>
      <c r="AI20" s="579">
        <v>8.3160000000000007</v>
      </c>
      <c r="AJ20" s="580">
        <f t="shared" si="5"/>
        <v>8.3160000000000007</v>
      </c>
      <c r="AK20" s="578">
        <v>0</v>
      </c>
      <c r="AL20" s="579">
        <v>0</v>
      </c>
      <c r="AM20" s="579">
        <v>0</v>
      </c>
      <c r="AN20" s="579">
        <v>7.9950000000000001</v>
      </c>
      <c r="AO20" s="580">
        <f t="shared" si="6"/>
        <v>7.9950000000000001</v>
      </c>
      <c r="AP20" s="578">
        <v>0</v>
      </c>
      <c r="AQ20" s="579">
        <v>0</v>
      </c>
      <c r="AR20" s="579">
        <v>0</v>
      </c>
      <c r="AS20" s="579">
        <v>8.1080000000000005</v>
      </c>
      <c r="AT20" s="580">
        <f t="shared" si="7"/>
        <v>8.1080000000000005</v>
      </c>
      <c r="AU20" s="123"/>
      <c r="AV20" s="411"/>
      <c r="AW20" s="233"/>
      <c r="AX20" s="249"/>
      <c r="AY20" s="144">
        <f t="shared" si="8"/>
        <v>0</v>
      </c>
      <c r="AZ20" s="144"/>
      <c r="BB20" s="591">
        <f t="shared" si="18"/>
        <v>12</v>
      </c>
      <c r="BC20" s="592" t="s">
        <v>2202</v>
      </c>
      <c r="BD20" s="576" t="s">
        <v>341</v>
      </c>
      <c r="BE20" s="577">
        <v>3</v>
      </c>
      <c r="BF20" s="588" t="s">
        <v>2203</v>
      </c>
      <c r="BG20" s="589" t="s">
        <v>2204</v>
      </c>
      <c r="BH20" s="589" t="s">
        <v>2205</v>
      </c>
      <c r="BI20" s="589" t="s">
        <v>2206</v>
      </c>
      <c r="BJ20" s="590" t="s">
        <v>2207</v>
      </c>
      <c r="BL20" s="124"/>
      <c r="BM20" s="204"/>
      <c r="BN20" s="204"/>
      <c r="BO20" s="573">
        <f t="shared" si="9"/>
        <v>0</v>
      </c>
      <c r="BP20" s="573">
        <f t="shared" si="9"/>
        <v>0</v>
      </c>
      <c r="BQ20" s="573">
        <f t="shared" si="9"/>
        <v>0</v>
      </c>
      <c r="BR20" s="573">
        <f t="shared" si="9"/>
        <v>0</v>
      </c>
      <c r="BS20" s="484"/>
      <c r="BT20" s="573">
        <f t="shared" si="10"/>
        <v>0</v>
      </c>
      <c r="BU20" s="573">
        <f t="shared" si="10"/>
        <v>0</v>
      </c>
      <c r="BV20" s="573">
        <f t="shared" si="10"/>
        <v>0</v>
      </c>
      <c r="BW20" s="573">
        <f t="shared" si="10"/>
        <v>0</v>
      </c>
      <c r="BX20" s="484"/>
      <c r="BY20" s="573">
        <f t="shared" si="11"/>
        <v>0</v>
      </c>
      <c r="BZ20" s="573">
        <f t="shared" si="11"/>
        <v>0</v>
      </c>
      <c r="CA20" s="573">
        <f t="shared" si="11"/>
        <v>0</v>
      </c>
      <c r="CB20" s="573">
        <f t="shared" si="11"/>
        <v>0</v>
      </c>
      <c r="CC20" s="484"/>
      <c r="CD20" s="573">
        <f t="shared" si="12"/>
        <v>0</v>
      </c>
      <c r="CE20" s="573">
        <f t="shared" si="12"/>
        <v>0</v>
      </c>
      <c r="CF20" s="573">
        <f t="shared" si="12"/>
        <v>0</v>
      </c>
      <c r="CG20" s="573">
        <f t="shared" si="12"/>
        <v>0</v>
      </c>
      <c r="CH20" s="484"/>
      <c r="CI20" s="573">
        <f t="shared" si="13"/>
        <v>0</v>
      </c>
      <c r="CJ20" s="573">
        <f t="shared" si="13"/>
        <v>0</v>
      </c>
      <c r="CK20" s="573">
        <f t="shared" si="13"/>
        <v>0</v>
      </c>
      <c r="CL20" s="573">
        <f t="shared" si="13"/>
        <v>0</v>
      </c>
      <c r="CM20" s="484"/>
      <c r="CN20" s="573">
        <f t="shared" si="14"/>
        <v>0</v>
      </c>
      <c r="CO20" s="573">
        <f t="shared" si="14"/>
        <v>0</v>
      </c>
      <c r="CP20" s="573">
        <f t="shared" si="14"/>
        <v>0</v>
      </c>
      <c r="CQ20" s="573">
        <f t="shared" si="14"/>
        <v>0</v>
      </c>
      <c r="CR20" s="484"/>
      <c r="CS20" s="573">
        <f t="shared" si="15"/>
        <v>0</v>
      </c>
      <c r="CT20" s="573">
        <f t="shared" si="15"/>
        <v>0</v>
      </c>
      <c r="CU20" s="573">
        <f t="shared" si="15"/>
        <v>0</v>
      </c>
      <c r="CV20" s="573">
        <f t="shared" si="15"/>
        <v>0</v>
      </c>
      <c r="CW20" s="484"/>
      <c r="CX20" s="573">
        <f t="shared" si="16"/>
        <v>0</v>
      </c>
      <c r="CY20" s="573">
        <f t="shared" si="16"/>
        <v>0</v>
      </c>
      <c r="CZ20" s="573">
        <f t="shared" si="16"/>
        <v>0</v>
      </c>
      <c r="DA20" s="573">
        <f t="shared" si="16"/>
        <v>0</v>
      </c>
      <c r="DB20" s="198"/>
      <c r="DC20" s="198"/>
      <c r="DD20" s="124"/>
      <c r="DE20" s="123"/>
    </row>
    <row r="21" spans="2:109" ht="14.25" customHeight="1" x14ac:dyDescent="0.25">
      <c r="B21" s="591">
        <f t="shared" si="17"/>
        <v>13</v>
      </c>
      <c r="C21" s="592" t="s">
        <v>2208</v>
      </c>
      <c r="D21" s="593"/>
      <c r="E21" s="576" t="s">
        <v>341</v>
      </c>
      <c r="F21" s="577">
        <v>3</v>
      </c>
      <c r="G21" s="578">
        <v>0.06</v>
      </c>
      <c r="H21" s="579">
        <v>0</v>
      </c>
      <c r="I21" s="579">
        <v>0</v>
      </c>
      <c r="J21" s="579">
        <v>0</v>
      </c>
      <c r="K21" s="580">
        <f t="shared" si="0"/>
        <v>0.06</v>
      </c>
      <c r="L21" s="581">
        <v>6.0999999999999999E-2</v>
      </c>
      <c r="M21" s="567">
        <v>0</v>
      </c>
      <c r="N21" s="567">
        <v>0</v>
      </c>
      <c r="O21" s="567">
        <v>0</v>
      </c>
      <c r="P21" s="580">
        <f t="shared" si="1"/>
        <v>6.0999999999999999E-2</v>
      </c>
      <c r="Q21" s="582">
        <v>0.53</v>
      </c>
      <c r="R21" s="579">
        <v>0</v>
      </c>
      <c r="S21" s="579">
        <v>0</v>
      </c>
      <c r="T21" s="579">
        <v>0</v>
      </c>
      <c r="U21" s="580">
        <f t="shared" si="2"/>
        <v>0.53</v>
      </c>
      <c r="V21" s="578">
        <v>0</v>
      </c>
      <c r="W21" s="579">
        <v>0</v>
      </c>
      <c r="X21" s="579">
        <v>10</v>
      </c>
      <c r="Y21" s="579">
        <v>0</v>
      </c>
      <c r="Z21" s="580">
        <f t="shared" si="3"/>
        <v>10</v>
      </c>
      <c r="AA21" s="578">
        <v>0</v>
      </c>
      <c r="AB21" s="579">
        <v>0</v>
      </c>
      <c r="AC21" s="579">
        <v>10</v>
      </c>
      <c r="AD21" s="579">
        <v>0</v>
      </c>
      <c r="AE21" s="580">
        <f t="shared" si="4"/>
        <v>10</v>
      </c>
      <c r="AF21" s="578">
        <v>0</v>
      </c>
      <c r="AG21" s="579">
        <v>0</v>
      </c>
      <c r="AH21" s="579">
        <v>6.8</v>
      </c>
      <c r="AI21" s="579">
        <v>0</v>
      </c>
      <c r="AJ21" s="580">
        <f t="shared" si="5"/>
        <v>6.8</v>
      </c>
      <c r="AK21" s="578">
        <v>0</v>
      </c>
      <c r="AL21" s="579">
        <v>0</v>
      </c>
      <c r="AM21" s="579">
        <v>7.09</v>
      </c>
      <c r="AN21" s="579">
        <v>0</v>
      </c>
      <c r="AO21" s="580">
        <f t="shared" si="6"/>
        <v>7.09</v>
      </c>
      <c r="AP21" s="578">
        <v>0</v>
      </c>
      <c r="AQ21" s="579">
        <v>0</v>
      </c>
      <c r="AR21" s="579">
        <v>0.88</v>
      </c>
      <c r="AS21" s="579">
        <v>0</v>
      </c>
      <c r="AT21" s="580">
        <f t="shared" si="7"/>
        <v>0.88</v>
      </c>
      <c r="AU21" s="123"/>
      <c r="AV21" s="411"/>
      <c r="AW21" s="233"/>
      <c r="AX21" s="249"/>
      <c r="AY21" s="144">
        <f t="shared" si="8"/>
        <v>0</v>
      </c>
      <c r="AZ21" s="144"/>
      <c r="BB21" s="591">
        <f t="shared" si="18"/>
        <v>13</v>
      </c>
      <c r="BC21" s="592" t="s">
        <v>2208</v>
      </c>
      <c r="BD21" s="576" t="s">
        <v>341</v>
      </c>
      <c r="BE21" s="577">
        <v>3</v>
      </c>
      <c r="BF21" s="588" t="s">
        <v>2209</v>
      </c>
      <c r="BG21" s="589" t="s">
        <v>2210</v>
      </c>
      <c r="BH21" s="589" t="s">
        <v>2211</v>
      </c>
      <c r="BI21" s="589" t="s">
        <v>2212</v>
      </c>
      <c r="BJ21" s="590" t="s">
        <v>2213</v>
      </c>
      <c r="BL21" s="124"/>
      <c r="BM21" s="204"/>
      <c r="BN21" s="204"/>
      <c r="BO21" s="573">
        <f t="shared" si="9"/>
        <v>0</v>
      </c>
      <c r="BP21" s="573">
        <f t="shared" si="9"/>
        <v>0</v>
      </c>
      <c r="BQ21" s="573">
        <f t="shared" si="9"/>
        <v>0</v>
      </c>
      <c r="BR21" s="573">
        <f t="shared" si="9"/>
        <v>0</v>
      </c>
      <c r="BS21" s="484"/>
      <c r="BT21" s="573">
        <f t="shared" si="10"/>
        <v>0</v>
      </c>
      <c r="BU21" s="573">
        <f t="shared" si="10"/>
        <v>0</v>
      </c>
      <c r="BV21" s="573">
        <f t="shared" si="10"/>
        <v>0</v>
      </c>
      <c r="BW21" s="573">
        <f t="shared" si="10"/>
        <v>0</v>
      </c>
      <c r="BX21" s="484"/>
      <c r="BY21" s="573">
        <f t="shared" si="11"/>
        <v>0</v>
      </c>
      <c r="BZ21" s="573">
        <f t="shared" si="11"/>
        <v>0</v>
      </c>
      <c r="CA21" s="573">
        <f t="shared" si="11"/>
        <v>0</v>
      </c>
      <c r="CB21" s="573">
        <f t="shared" si="11"/>
        <v>0</v>
      </c>
      <c r="CC21" s="484"/>
      <c r="CD21" s="573">
        <f t="shared" si="12"/>
        <v>0</v>
      </c>
      <c r="CE21" s="573">
        <f t="shared" si="12"/>
        <v>0</v>
      </c>
      <c r="CF21" s="573">
        <f t="shared" si="12"/>
        <v>0</v>
      </c>
      <c r="CG21" s="573">
        <f t="shared" si="12"/>
        <v>0</v>
      </c>
      <c r="CH21" s="484"/>
      <c r="CI21" s="573">
        <f t="shared" si="13"/>
        <v>0</v>
      </c>
      <c r="CJ21" s="573">
        <f t="shared" si="13"/>
        <v>0</v>
      </c>
      <c r="CK21" s="573">
        <f t="shared" si="13"/>
        <v>0</v>
      </c>
      <c r="CL21" s="573">
        <f t="shared" si="13"/>
        <v>0</v>
      </c>
      <c r="CM21" s="484"/>
      <c r="CN21" s="573">
        <f t="shared" si="14"/>
        <v>0</v>
      </c>
      <c r="CO21" s="573">
        <f t="shared" si="14"/>
        <v>0</v>
      </c>
      <c r="CP21" s="573">
        <f t="shared" si="14"/>
        <v>0</v>
      </c>
      <c r="CQ21" s="573">
        <f t="shared" si="14"/>
        <v>0</v>
      </c>
      <c r="CR21" s="484"/>
      <c r="CS21" s="573">
        <f t="shared" si="15"/>
        <v>0</v>
      </c>
      <c r="CT21" s="573">
        <f t="shared" si="15"/>
        <v>0</v>
      </c>
      <c r="CU21" s="573">
        <f t="shared" si="15"/>
        <v>0</v>
      </c>
      <c r="CV21" s="573">
        <f t="shared" si="15"/>
        <v>0</v>
      </c>
      <c r="CW21" s="484"/>
      <c r="CX21" s="573">
        <f t="shared" si="16"/>
        <v>0</v>
      </c>
      <c r="CY21" s="573">
        <f t="shared" si="16"/>
        <v>0</v>
      </c>
      <c r="CZ21" s="573">
        <f t="shared" si="16"/>
        <v>0</v>
      </c>
      <c r="DA21" s="573">
        <f t="shared" si="16"/>
        <v>0</v>
      </c>
      <c r="DB21" s="198"/>
      <c r="DC21" s="198"/>
      <c r="DD21" s="124"/>
      <c r="DE21" s="123"/>
    </row>
    <row r="22" spans="2:109" ht="14.25" customHeight="1" x14ac:dyDescent="0.25">
      <c r="B22" s="591">
        <f t="shared" si="17"/>
        <v>14</v>
      </c>
      <c r="C22" s="592" t="s">
        <v>2214</v>
      </c>
      <c r="D22" s="595"/>
      <c r="E22" s="576" t="s">
        <v>341</v>
      </c>
      <c r="F22" s="577">
        <v>3</v>
      </c>
      <c r="G22" s="578">
        <v>0</v>
      </c>
      <c r="H22" s="579">
        <v>0</v>
      </c>
      <c r="I22" s="579">
        <v>0</v>
      </c>
      <c r="J22" s="579">
        <v>-3.0000000000000001E-3</v>
      </c>
      <c r="K22" s="580">
        <f t="shared" si="0"/>
        <v>-3.0000000000000001E-3</v>
      </c>
      <c r="L22" s="567">
        <v>0</v>
      </c>
      <c r="M22" s="567">
        <v>0</v>
      </c>
      <c r="N22" s="567">
        <v>0</v>
      </c>
      <c r="O22" s="581">
        <v>-4.4999999999999998E-2</v>
      </c>
      <c r="P22" s="580">
        <f t="shared" si="1"/>
        <v>-4.4999999999999998E-2</v>
      </c>
      <c r="Q22" s="578">
        <v>0</v>
      </c>
      <c r="R22" s="579">
        <v>0</v>
      </c>
      <c r="S22" s="579">
        <v>0</v>
      </c>
      <c r="T22" s="579">
        <v>0</v>
      </c>
      <c r="U22" s="580">
        <f t="shared" si="2"/>
        <v>0</v>
      </c>
      <c r="V22" s="578">
        <v>0</v>
      </c>
      <c r="W22" s="594">
        <v>6.7210000000000001</v>
      </c>
      <c r="X22" s="594">
        <v>0.93799999999999994</v>
      </c>
      <c r="Y22" s="594">
        <v>12.52</v>
      </c>
      <c r="Z22" s="580">
        <f t="shared" si="3"/>
        <v>20.178999999999998</v>
      </c>
      <c r="AA22" s="578">
        <v>0</v>
      </c>
      <c r="AB22" s="594">
        <v>6.72</v>
      </c>
      <c r="AC22" s="594">
        <v>4.218</v>
      </c>
      <c r="AD22" s="594">
        <v>23.733000000000001</v>
      </c>
      <c r="AE22" s="580">
        <f t="shared" si="4"/>
        <v>34.670999999999999</v>
      </c>
      <c r="AF22" s="578">
        <v>0</v>
      </c>
      <c r="AG22" s="594">
        <v>6.71</v>
      </c>
      <c r="AH22" s="594">
        <v>4.218</v>
      </c>
      <c r="AI22" s="594">
        <v>18.893000000000001</v>
      </c>
      <c r="AJ22" s="580">
        <f t="shared" si="5"/>
        <v>29.821000000000002</v>
      </c>
      <c r="AK22" s="578">
        <v>0</v>
      </c>
      <c r="AL22" s="594">
        <v>0.1</v>
      </c>
      <c r="AM22" s="594">
        <v>4.3179999999999996</v>
      </c>
      <c r="AN22" s="594">
        <v>6.0629999999999997</v>
      </c>
      <c r="AO22" s="580">
        <f t="shared" si="6"/>
        <v>10.480999999999998</v>
      </c>
      <c r="AP22" s="578">
        <v>0</v>
      </c>
      <c r="AQ22" s="594">
        <v>0.1</v>
      </c>
      <c r="AR22" s="594">
        <v>1.1379999999999999</v>
      </c>
      <c r="AS22" s="594">
        <v>0.15</v>
      </c>
      <c r="AT22" s="580">
        <f t="shared" si="7"/>
        <v>1.3879999999999999</v>
      </c>
      <c r="AU22" s="583"/>
      <c r="AV22" s="596"/>
      <c r="AW22" s="597"/>
      <c r="AX22" s="598"/>
      <c r="AY22" s="144">
        <f t="shared" si="8"/>
        <v>0</v>
      </c>
      <c r="AZ22" s="144"/>
      <c r="BB22" s="591">
        <f t="shared" si="18"/>
        <v>14</v>
      </c>
      <c r="BC22" s="592" t="s">
        <v>2214</v>
      </c>
      <c r="BD22" s="576" t="s">
        <v>341</v>
      </c>
      <c r="BE22" s="577">
        <v>3</v>
      </c>
      <c r="BF22" s="588" t="s">
        <v>2215</v>
      </c>
      <c r="BG22" s="589" t="s">
        <v>2216</v>
      </c>
      <c r="BH22" s="589" t="s">
        <v>2217</v>
      </c>
      <c r="BI22" s="589" t="s">
        <v>2218</v>
      </c>
      <c r="BJ22" s="590" t="s">
        <v>2219</v>
      </c>
      <c r="BL22" s="124"/>
      <c r="BM22" s="204"/>
      <c r="BN22" s="204"/>
      <c r="BO22" s="573">
        <f t="shared" si="9"/>
        <v>0</v>
      </c>
      <c r="BP22" s="573">
        <f t="shared" si="9"/>
        <v>0</v>
      </c>
      <c r="BQ22" s="573">
        <f t="shared" si="9"/>
        <v>0</v>
      </c>
      <c r="BR22" s="573">
        <f t="shared" si="9"/>
        <v>0</v>
      </c>
      <c r="BS22" s="484"/>
      <c r="BT22" s="573">
        <f t="shared" si="10"/>
        <v>0</v>
      </c>
      <c r="BU22" s="573">
        <f t="shared" si="10"/>
        <v>0</v>
      </c>
      <c r="BV22" s="573">
        <f t="shared" si="10"/>
        <v>0</v>
      </c>
      <c r="BW22" s="573">
        <f t="shared" si="10"/>
        <v>0</v>
      </c>
      <c r="BX22" s="484"/>
      <c r="BY22" s="573">
        <f t="shared" si="11"/>
        <v>0</v>
      </c>
      <c r="BZ22" s="573">
        <f t="shared" si="11"/>
        <v>0</v>
      </c>
      <c r="CA22" s="573">
        <f t="shared" si="11"/>
        <v>0</v>
      </c>
      <c r="CB22" s="573">
        <f t="shared" si="11"/>
        <v>0</v>
      </c>
      <c r="CC22" s="484"/>
      <c r="CD22" s="573">
        <f t="shared" si="12"/>
        <v>0</v>
      </c>
      <c r="CE22" s="573">
        <f t="shared" si="12"/>
        <v>0</v>
      </c>
      <c r="CF22" s="573">
        <f t="shared" si="12"/>
        <v>0</v>
      </c>
      <c r="CG22" s="573">
        <f t="shared" si="12"/>
        <v>0</v>
      </c>
      <c r="CH22" s="484"/>
      <c r="CI22" s="573">
        <f t="shared" si="13"/>
        <v>0</v>
      </c>
      <c r="CJ22" s="573">
        <f t="shared" si="13"/>
        <v>0</v>
      </c>
      <c r="CK22" s="573">
        <f t="shared" si="13"/>
        <v>0</v>
      </c>
      <c r="CL22" s="573">
        <f t="shared" si="13"/>
        <v>0</v>
      </c>
      <c r="CM22" s="484"/>
      <c r="CN22" s="573">
        <f t="shared" si="14"/>
        <v>0</v>
      </c>
      <c r="CO22" s="573">
        <f t="shared" si="14"/>
        <v>0</v>
      </c>
      <c r="CP22" s="573">
        <f t="shared" si="14"/>
        <v>0</v>
      </c>
      <c r="CQ22" s="573">
        <f t="shared" si="14"/>
        <v>0</v>
      </c>
      <c r="CR22" s="484"/>
      <c r="CS22" s="573">
        <f t="shared" si="15"/>
        <v>0</v>
      </c>
      <c r="CT22" s="573">
        <f t="shared" si="15"/>
        <v>0</v>
      </c>
      <c r="CU22" s="573">
        <f t="shared" si="15"/>
        <v>0</v>
      </c>
      <c r="CV22" s="573">
        <f t="shared" si="15"/>
        <v>0</v>
      </c>
      <c r="CW22" s="484"/>
      <c r="CX22" s="573">
        <f t="shared" si="16"/>
        <v>0</v>
      </c>
      <c r="CY22" s="573">
        <f t="shared" si="16"/>
        <v>0</v>
      </c>
      <c r="CZ22" s="573">
        <f t="shared" si="16"/>
        <v>0</v>
      </c>
      <c r="DA22" s="573">
        <f t="shared" si="16"/>
        <v>0</v>
      </c>
      <c r="DB22" s="198"/>
      <c r="DC22" s="198"/>
      <c r="DD22" s="124"/>
      <c r="DE22" s="123"/>
    </row>
    <row r="23" spans="2:109" s="587" customFormat="1" ht="14.25" customHeight="1" x14ac:dyDescent="0.25">
      <c r="B23" s="591">
        <f t="shared" si="17"/>
        <v>15</v>
      </c>
      <c r="C23" s="592" t="s">
        <v>2220</v>
      </c>
      <c r="D23" s="595"/>
      <c r="E23" s="576" t="s">
        <v>341</v>
      </c>
      <c r="F23" s="577">
        <v>3</v>
      </c>
      <c r="G23" s="578">
        <v>1E-3</v>
      </c>
      <c r="H23" s="579">
        <v>0</v>
      </c>
      <c r="I23" s="579">
        <v>5.3170000000000002</v>
      </c>
      <c r="J23" s="579">
        <v>0.38100000000000001</v>
      </c>
      <c r="K23" s="580">
        <f t="shared" si="0"/>
        <v>5.6990000000000007</v>
      </c>
      <c r="L23" s="567">
        <v>0</v>
      </c>
      <c r="M23" s="567">
        <v>0</v>
      </c>
      <c r="N23" s="581">
        <v>6.4610000000000003</v>
      </c>
      <c r="O23" s="581">
        <v>0.29799999999999999</v>
      </c>
      <c r="P23" s="580">
        <f t="shared" si="1"/>
        <v>6.7590000000000003</v>
      </c>
      <c r="Q23" s="578">
        <v>0</v>
      </c>
      <c r="R23" s="579">
        <v>0</v>
      </c>
      <c r="S23" s="594">
        <v>3.681</v>
      </c>
      <c r="T23" s="579">
        <v>0</v>
      </c>
      <c r="U23" s="580">
        <f t="shared" si="2"/>
        <v>3.681</v>
      </c>
      <c r="V23" s="578">
        <v>0</v>
      </c>
      <c r="W23" s="579">
        <v>0</v>
      </c>
      <c r="X23" s="594">
        <v>0.35</v>
      </c>
      <c r="Y23" s="579">
        <v>0</v>
      </c>
      <c r="Z23" s="580">
        <f t="shared" si="3"/>
        <v>0.35</v>
      </c>
      <c r="AA23" s="578">
        <v>0</v>
      </c>
      <c r="AB23" s="579">
        <v>0</v>
      </c>
      <c r="AC23" s="594">
        <v>0.45</v>
      </c>
      <c r="AD23" s="579">
        <v>0</v>
      </c>
      <c r="AE23" s="580">
        <f t="shared" si="4"/>
        <v>0.45</v>
      </c>
      <c r="AF23" s="578">
        <v>0</v>
      </c>
      <c r="AG23" s="579">
        <v>0</v>
      </c>
      <c r="AH23" s="594">
        <v>0.45</v>
      </c>
      <c r="AI23" s="579">
        <v>0</v>
      </c>
      <c r="AJ23" s="580">
        <f t="shared" si="5"/>
        <v>0.45</v>
      </c>
      <c r="AK23" s="578">
        <v>0</v>
      </c>
      <c r="AL23" s="579">
        <v>0</v>
      </c>
      <c r="AM23" s="594">
        <v>0.45</v>
      </c>
      <c r="AN23" s="579">
        <v>0</v>
      </c>
      <c r="AO23" s="580">
        <f t="shared" si="6"/>
        <v>0.45</v>
      </c>
      <c r="AP23" s="578">
        <v>0</v>
      </c>
      <c r="AQ23" s="579">
        <v>0</v>
      </c>
      <c r="AR23" s="594">
        <v>0.45</v>
      </c>
      <c r="AS23" s="579">
        <v>0</v>
      </c>
      <c r="AT23" s="580">
        <f t="shared" si="7"/>
        <v>0.45</v>
      </c>
      <c r="AU23" s="583"/>
      <c r="AV23" s="596"/>
      <c r="AW23" s="597"/>
      <c r="AX23" s="598"/>
      <c r="AY23" s="144">
        <f t="shared" si="8"/>
        <v>0</v>
      </c>
      <c r="AZ23" s="144"/>
      <c r="BB23" s="591">
        <f t="shared" si="18"/>
        <v>15</v>
      </c>
      <c r="BC23" s="592" t="s">
        <v>2220</v>
      </c>
      <c r="BD23" s="576" t="s">
        <v>341</v>
      </c>
      <c r="BE23" s="577">
        <v>3</v>
      </c>
      <c r="BF23" s="588" t="s">
        <v>2221</v>
      </c>
      <c r="BG23" s="589" t="s">
        <v>2222</v>
      </c>
      <c r="BH23" s="589" t="s">
        <v>2223</v>
      </c>
      <c r="BI23" s="589" t="s">
        <v>2224</v>
      </c>
      <c r="BJ23" s="590" t="s">
        <v>2225</v>
      </c>
      <c r="BL23" s="124"/>
      <c r="BM23" s="204"/>
      <c r="BN23" s="204"/>
      <c r="BO23" s="573">
        <f t="shared" si="9"/>
        <v>0</v>
      </c>
      <c r="BP23" s="573">
        <f t="shared" si="9"/>
        <v>0</v>
      </c>
      <c r="BQ23" s="573">
        <f t="shared" si="9"/>
        <v>0</v>
      </c>
      <c r="BR23" s="573">
        <f t="shared" si="9"/>
        <v>0</v>
      </c>
      <c r="BS23" s="484"/>
      <c r="BT23" s="573">
        <f t="shared" si="10"/>
        <v>0</v>
      </c>
      <c r="BU23" s="573">
        <f t="shared" si="10"/>
        <v>0</v>
      </c>
      <c r="BV23" s="573">
        <f t="shared" si="10"/>
        <v>0</v>
      </c>
      <c r="BW23" s="573">
        <f t="shared" si="10"/>
        <v>0</v>
      </c>
      <c r="BX23" s="484"/>
      <c r="BY23" s="573">
        <f t="shared" si="11"/>
        <v>0</v>
      </c>
      <c r="BZ23" s="573">
        <f t="shared" si="11"/>
        <v>0</v>
      </c>
      <c r="CA23" s="573">
        <f t="shared" si="11"/>
        <v>0</v>
      </c>
      <c r="CB23" s="573">
        <f t="shared" si="11"/>
        <v>0</v>
      </c>
      <c r="CC23" s="484"/>
      <c r="CD23" s="573">
        <f t="shared" si="12"/>
        <v>0</v>
      </c>
      <c r="CE23" s="573">
        <f t="shared" si="12"/>
        <v>0</v>
      </c>
      <c r="CF23" s="573">
        <f t="shared" si="12"/>
        <v>0</v>
      </c>
      <c r="CG23" s="573">
        <f t="shared" si="12"/>
        <v>0</v>
      </c>
      <c r="CH23" s="484"/>
      <c r="CI23" s="573">
        <f t="shared" si="13"/>
        <v>0</v>
      </c>
      <c r="CJ23" s="573">
        <f t="shared" si="13"/>
        <v>0</v>
      </c>
      <c r="CK23" s="573">
        <f t="shared" si="13"/>
        <v>0</v>
      </c>
      <c r="CL23" s="573">
        <f t="shared" si="13"/>
        <v>0</v>
      </c>
      <c r="CM23" s="484"/>
      <c r="CN23" s="573">
        <f t="shared" si="14"/>
        <v>0</v>
      </c>
      <c r="CO23" s="573">
        <f t="shared" si="14"/>
        <v>0</v>
      </c>
      <c r="CP23" s="573">
        <f t="shared" si="14"/>
        <v>0</v>
      </c>
      <c r="CQ23" s="573">
        <f t="shared" si="14"/>
        <v>0</v>
      </c>
      <c r="CR23" s="484"/>
      <c r="CS23" s="573">
        <f t="shared" si="15"/>
        <v>0</v>
      </c>
      <c r="CT23" s="573">
        <f t="shared" si="15"/>
        <v>0</v>
      </c>
      <c r="CU23" s="573">
        <f t="shared" si="15"/>
        <v>0</v>
      </c>
      <c r="CV23" s="573">
        <f t="shared" si="15"/>
        <v>0</v>
      </c>
      <c r="CW23" s="484"/>
      <c r="CX23" s="573">
        <f t="shared" si="16"/>
        <v>0</v>
      </c>
      <c r="CY23" s="573">
        <f t="shared" si="16"/>
        <v>0</v>
      </c>
      <c r="CZ23" s="573">
        <f t="shared" si="16"/>
        <v>0</v>
      </c>
      <c r="DA23" s="573">
        <f t="shared" si="16"/>
        <v>0</v>
      </c>
      <c r="DB23" s="198"/>
      <c r="DC23" s="198"/>
      <c r="DD23" s="124"/>
      <c r="DE23" s="123"/>
    </row>
    <row r="24" spans="2:109" s="587" customFormat="1" ht="14.25" customHeight="1" x14ac:dyDescent="0.25">
      <c r="B24" s="591">
        <f t="shared" si="17"/>
        <v>16</v>
      </c>
      <c r="C24" s="592" t="s">
        <v>2226</v>
      </c>
      <c r="D24" s="595"/>
      <c r="E24" s="576" t="s">
        <v>341</v>
      </c>
      <c r="F24" s="577">
        <v>3</v>
      </c>
      <c r="G24" s="578">
        <v>0</v>
      </c>
      <c r="H24" s="579">
        <v>0</v>
      </c>
      <c r="I24" s="579">
        <v>0</v>
      </c>
      <c r="J24" s="579">
        <v>0</v>
      </c>
      <c r="K24" s="580">
        <f t="shared" si="0"/>
        <v>0</v>
      </c>
      <c r="L24" s="567">
        <v>0</v>
      </c>
      <c r="M24" s="567">
        <v>0</v>
      </c>
      <c r="N24" s="567">
        <v>0</v>
      </c>
      <c r="O24" s="567">
        <v>0</v>
      </c>
      <c r="P24" s="580">
        <f t="shared" si="1"/>
        <v>0</v>
      </c>
      <c r="Q24" s="578">
        <v>0</v>
      </c>
      <c r="R24" s="579">
        <v>0</v>
      </c>
      <c r="S24" s="579">
        <v>0</v>
      </c>
      <c r="T24" s="579">
        <v>0</v>
      </c>
      <c r="U24" s="580">
        <f t="shared" si="2"/>
        <v>0</v>
      </c>
      <c r="V24" s="578">
        <v>0</v>
      </c>
      <c r="W24" s="579">
        <v>0</v>
      </c>
      <c r="X24" s="579">
        <v>2.16</v>
      </c>
      <c r="Y24" s="579">
        <v>0</v>
      </c>
      <c r="Z24" s="580">
        <f t="shared" si="3"/>
        <v>2.16</v>
      </c>
      <c r="AA24" s="578">
        <v>0</v>
      </c>
      <c r="AB24" s="579">
        <v>0</v>
      </c>
      <c r="AC24" s="579">
        <v>2.0059999999999998</v>
      </c>
      <c r="AD24" s="579">
        <v>0</v>
      </c>
      <c r="AE24" s="580">
        <f t="shared" si="4"/>
        <v>2.0059999999999998</v>
      </c>
      <c r="AF24" s="578">
        <v>0</v>
      </c>
      <c r="AG24" s="579">
        <v>0</v>
      </c>
      <c r="AH24" s="579">
        <v>1.8</v>
      </c>
      <c r="AI24" s="579">
        <v>0</v>
      </c>
      <c r="AJ24" s="580">
        <f t="shared" si="5"/>
        <v>1.8</v>
      </c>
      <c r="AK24" s="578">
        <v>0</v>
      </c>
      <c r="AL24" s="579">
        <v>0</v>
      </c>
      <c r="AM24" s="579">
        <v>1.708</v>
      </c>
      <c r="AN24" s="579">
        <v>0</v>
      </c>
      <c r="AO24" s="580">
        <f t="shared" si="6"/>
        <v>1.708</v>
      </c>
      <c r="AP24" s="578">
        <v>0</v>
      </c>
      <c r="AQ24" s="579">
        <v>0</v>
      </c>
      <c r="AR24" s="579">
        <v>1.599</v>
      </c>
      <c r="AS24" s="579">
        <v>0</v>
      </c>
      <c r="AT24" s="580">
        <f t="shared" si="7"/>
        <v>1.599</v>
      </c>
      <c r="AU24" s="583"/>
      <c r="AV24" s="596"/>
      <c r="AW24" s="597"/>
      <c r="AX24" s="598"/>
      <c r="AY24" s="144">
        <f t="shared" si="8"/>
        <v>0</v>
      </c>
      <c r="AZ24" s="144"/>
      <c r="BB24" s="591">
        <f t="shared" si="18"/>
        <v>16</v>
      </c>
      <c r="BC24" s="592" t="s">
        <v>2226</v>
      </c>
      <c r="BD24" s="576" t="s">
        <v>341</v>
      </c>
      <c r="BE24" s="577">
        <v>3</v>
      </c>
      <c r="BF24" s="588" t="s">
        <v>2227</v>
      </c>
      <c r="BG24" s="589" t="s">
        <v>2228</v>
      </c>
      <c r="BH24" s="589" t="s">
        <v>2229</v>
      </c>
      <c r="BI24" s="589" t="s">
        <v>2230</v>
      </c>
      <c r="BJ24" s="590" t="s">
        <v>2231</v>
      </c>
      <c r="BL24" s="124"/>
      <c r="BM24" s="204"/>
      <c r="BN24" s="204"/>
      <c r="BO24" s="573">
        <f t="shared" si="9"/>
        <v>0</v>
      </c>
      <c r="BP24" s="573">
        <f t="shared" si="9"/>
        <v>0</v>
      </c>
      <c r="BQ24" s="573">
        <f t="shared" si="9"/>
        <v>0</v>
      </c>
      <c r="BR24" s="573">
        <f t="shared" si="9"/>
        <v>0</v>
      </c>
      <c r="BS24" s="484"/>
      <c r="BT24" s="573">
        <f t="shared" si="10"/>
        <v>0</v>
      </c>
      <c r="BU24" s="573">
        <f t="shared" si="10"/>
        <v>0</v>
      </c>
      <c r="BV24" s="573">
        <f t="shared" si="10"/>
        <v>0</v>
      </c>
      <c r="BW24" s="573">
        <f t="shared" si="10"/>
        <v>0</v>
      </c>
      <c r="BX24" s="484"/>
      <c r="BY24" s="573">
        <f t="shared" si="11"/>
        <v>0</v>
      </c>
      <c r="BZ24" s="573">
        <f t="shared" si="11"/>
        <v>0</v>
      </c>
      <c r="CA24" s="573">
        <f t="shared" si="11"/>
        <v>0</v>
      </c>
      <c r="CB24" s="573">
        <f t="shared" si="11"/>
        <v>0</v>
      </c>
      <c r="CC24" s="484"/>
      <c r="CD24" s="573">
        <f t="shared" si="12"/>
        <v>0</v>
      </c>
      <c r="CE24" s="573">
        <f t="shared" si="12"/>
        <v>0</v>
      </c>
      <c r="CF24" s="573">
        <f t="shared" si="12"/>
        <v>0</v>
      </c>
      <c r="CG24" s="573">
        <f t="shared" si="12"/>
        <v>0</v>
      </c>
      <c r="CH24" s="484"/>
      <c r="CI24" s="573">
        <f t="shared" si="13"/>
        <v>0</v>
      </c>
      <c r="CJ24" s="573">
        <f t="shared" si="13"/>
        <v>0</v>
      </c>
      <c r="CK24" s="573">
        <f t="shared" si="13"/>
        <v>0</v>
      </c>
      <c r="CL24" s="573">
        <f t="shared" si="13"/>
        <v>0</v>
      </c>
      <c r="CM24" s="484"/>
      <c r="CN24" s="573">
        <f t="shared" si="14"/>
        <v>0</v>
      </c>
      <c r="CO24" s="573">
        <f t="shared" si="14"/>
        <v>0</v>
      </c>
      <c r="CP24" s="573">
        <f t="shared" si="14"/>
        <v>0</v>
      </c>
      <c r="CQ24" s="573">
        <f t="shared" si="14"/>
        <v>0</v>
      </c>
      <c r="CR24" s="484"/>
      <c r="CS24" s="573">
        <f t="shared" si="15"/>
        <v>0</v>
      </c>
      <c r="CT24" s="573">
        <f t="shared" si="15"/>
        <v>0</v>
      </c>
      <c r="CU24" s="573">
        <f t="shared" si="15"/>
        <v>0</v>
      </c>
      <c r="CV24" s="573">
        <f t="shared" si="15"/>
        <v>0</v>
      </c>
      <c r="CW24" s="484"/>
      <c r="CX24" s="573">
        <f t="shared" si="16"/>
        <v>0</v>
      </c>
      <c r="CY24" s="573">
        <f t="shared" si="16"/>
        <v>0</v>
      </c>
      <c r="CZ24" s="573">
        <f t="shared" si="16"/>
        <v>0</v>
      </c>
      <c r="DA24" s="573">
        <f t="shared" si="16"/>
        <v>0</v>
      </c>
      <c r="DB24" s="198"/>
      <c r="DC24" s="198"/>
      <c r="DD24" s="124"/>
      <c r="DE24" s="123"/>
    </row>
    <row r="25" spans="2:109" s="587" customFormat="1" ht="14.25" customHeight="1" x14ac:dyDescent="0.25">
      <c r="B25" s="591">
        <f t="shared" si="17"/>
        <v>17</v>
      </c>
      <c r="C25" s="592" t="s">
        <v>2232</v>
      </c>
      <c r="D25" s="595"/>
      <c r="E25" s="576" t="s">
        <v>341</v>
      </c>
      <c r="F25" s="577">
        <v>3</v>
      </c>
      <c r="G25" s="578">
        <v>0</v>
      </c>
      <c r="H25" s="579">
        <v>0</v>
      </c>
      <c r="I25" s="579">
        <v>0</v>
      </c>
      <c r="J25" s="579">
        <v>0</v>
      </c>
      <c r="K25" s="580">
        <f t="shared" si="0"/>
        <v>0</v>
      </c>
      <c r="L25" s="567">
        <v>0</v>
      </c>
      <c r="M25" s="567">
        <v>0</v>
      </c>
      <c r="N25" s="567">
        <v>0</v>
      </c>
      <c r="O25" s="567">
        <v>0</v>
      </c>
      <c r="P25" s="580">
        <f t="shared" si="1"/>
        <v>0</v>
      </c>
      <c r="Q25" s="578">
        <v>0</v>
      </c>
      <c r="R25" s="579">
        <v>0</v>
      </c>
      <c r="S25" s="579">
        <v>0</v>
      </c>
      <c r="T25" s="579">
        <v>0</v>
      </c>
      <c r="U25" s="580">
        <f t="shared" si="2"/>
        <v>0</v>
      </c>
      <c r="V25" s="582">
        <v>1.3120000000000001</v>
      </c>
      <c r="W25" s="579">
        <v>0</v>
      </c>
      <c r="X25" s="579">
        <v>0</v>
      </c>
      <c r="Y25" s="579">
        <v>0</v>
      </c>
      <c r="Z25" s="580">
        <f t="shared" si="3"/>
        <v>1.3120000000000001</v>
      </c>
      <c r="AA25" s="582">
        <v>1.292</v>
      </c>
      <c r="AB25" s="579">
        <v>0</v>
      </c>
      <c r="AC25" s="579">
        <v>0</v>
      </c>
      <c r="AD25" s="579">
        <v>0</v>
      </c>
      <c r="AE25" s="580">
        <f t="shared" si="4"/>
        <v>1.292</v>
      </c>
      <c r="AF25" s="582">
        <v>0.85</v>
      </c>
      <c r="AG25" s="579">
        <v>0</v>
      </c>
      <c r="AH25" s="579">
        <v>0</v>
      </c>
      <c r="AI25" s="579">
        <v>0</v>
      </c>
      <c r="AJ25" s="580">
        <f t="shared" si="5"/>
        <v>0.85</v>
      </c>
      <c r="AK25" s="582">
        <v>0.42</v>
      </c>
      <c r="AL25" s="579">
        <v>0</v>
      </c>
      <c r="AM25" s="579">
        <v>0</v>
      </c>
      <c r="AN25" s="579">
        <v>0</v>
      </c>
      <c r="AO25" s="580">
        <f t="shared" si="6"/>
        <v>0.42</v>
      </c>
      <c r="AP25" s="582">
        <v>0.41499999999999998</v>
      </c>
      <c r="AQ25" s="579">
        <v>0</v>
      </c>
      <c r="AR25" s="579">
        <v>0</v>
      </c>
      <c r="AS25" s="579">
        <v>0</v>
      </c>
      <c r="AT25" s="580">
        <f t="shared" si="7"/>
        <v>0.41499999999999998</v>
      </c>
      <c r="AU25" s="583"/>
      <c r="AV25" s="596"/>
      <c r="AW25" s="597"/>
      <c r="AX25" s="598"/>
      <c r="AY25" s="144">
        <f t="shared" si="8"/>
        <v>0</v>
      </c>
      <c r="AZ25" s="144"/>
      <c r="BB25" s="591">
        <f t="shared" si="18"/>
        <v>17</v>
      </c>
      <c r="BC25" s="592" t="s">
        <v>2232</v>
      </c>
      <c r="BD25" s="576" t="s">
        <v>341</v>
      </c>
      <c r="BE25" s="577">
        <v>3</v>
      </c>
      <c r="BF25" s="588" t="s">
        <v>2233</v>
      </c>
      <c r="BG25" s="589" t="s">
        <v>2234</v>
      </c>
      <c r="BH25" s="589" t="s">
        <v>2235</v>
      </c>
      <c r="BI25" s="589" t="s">
        <v>2236</v>
      </c>
      <c r="BJ25" s="590" t="s">
        <v>2237</v>
      </c>
      <c r="BL25" s="124"/>
      <c r="BM25" s="204"/>
      <c r="BN25" s="204"/>
      <c r="BO25" s="573">
        <f t="shared" si="9"/>
        <v>0</v>
      </c>
      <c r="BP25" s="573">
        <f t="shared" si="9"/>
        <v>0</v>
      </c>
      <c r="BQ25" s="573">
        <f t="shared" si="9"/>
        <v>0</v>
      </c>
      <c r="BR25" s="573">
        <f t="shared" si="9"/>
        <v>0</v>
      </c>
      <c r="BS25" s="484"/>
      <c r="BT25" s="573">
        <f t="shared" si="10"/>
        <v>0</v>
      </c>
      <c r="BU25" s="573">
        <f t="shared" si="10"/>
        <v>0</v>
      </c>
      <c r="BV25" s="573">
        <f t="shared" si="10"/>
        <v>0</v>
      </c>
      <c r="BW25" s="573">
        <f t="shared" si="10"/>
        <v>0</v>
      </c>
      <c r="BX25" s="484"/>
      <c r="BY25" s="573">
        <f t="shared" si="11"/>
        <v>0</v>
      </c>
      <c r="BZ25" s="573">
        <f t="shared" si="11"/>
        <v>0</v>
      </c>
      <c r="CA25" s="573">
        <f t="shared" si="11"/>
        <v>0</v>
      </c>
      <c r="CB25" s="573">
        <f t="shared" si="11"/>
        <v>0</v>
      </c>
      <c r="CC25" s="484"/>
      <c r="CD25" s="573">
        <f t="shared" si="12"/>
        <v>0</v>
      </c>
      <c r="CE25" s="573">
        <f t="shared" si="12"/>
        <v>0</v>
      </c>
      <c r="CF25" s="573">
        <f t="shared" si="12"/>
        <v>0</v>
      </c>
      <c r="CG25" s="573">
        <f t="shared" si="12"/>
        <v>0</v>
      </c>
      <c r="CH25" s="484"/>
      <c r="CI25" s="573">
        <f t="shared" si="13"/>
        <v>0</v>
      </c>
      <c r="CJ25" s="573">
        <f t="shared" si="13"/>
        <v>0</v>
      </c>
      <c r="CK25" s="573">
        <f t="shared" si="13"/>
        <v>0</v>
      </c>
      <c r="CL25" s="573">
        <f t="shared" si="13"/>
        <v>0</v>
      </c>
      <c r="CM25" s="484"/>
      <c r="CN25" s="573">
        <f t="shared" si="14"/>
        <v>0</v>
      </c>
      <c r="CO25" s="573">
        <f t="shared" si="14"/>
        <v>0</v>
      </c>
      <c r="CP25" s="573">
        <f t="shared" si="14"/>
        <v>0</v>
      </c>
      <c r="CQ25" s="573">
        <f t="shared" si="14"/>
        <v>0</v>
      </c>
      <c r="CR25" s="484"/>
      <c r="CS25" s="573">
        <f t="shared" si="15"/>
        <v>0</v>
      </c>
      <c r="CT25" s="573">
        <f t="shared" si="15"/>
        <v>0</v>
      </c>
      <c r="CU25" s="573">
        <f t="shared" si="15"/>
        <v>0</v>
      </c>
      <c r="CV25" s="573">
        <f t="shared" si="15"/>
        <v>0</v>
      </c>
      <c r="CW25" s="484"/>
      <c r="CX25" s="573">
        <f t="shared" si="16"/>
        <v>0</v>
      </c>
      <c r="CY25" s="573">
        <f t="shared" si="16"/>
        <v>0</v>
      </c>
      <c r="CZ25" s="573">
        <f t="shared" si="16"/>
        <v>0</v>
      </c>
      <c r="DA25" s="573">
        <f t="shared" si="16"/>
        <v>0</v>
      </c>
      <c r="DB25" s="198"/>
      <c r="DC25" s="198"/>
      <c r="DD25" s="124"/>
      <c r="DE25" s="123"/>
    </row>
    <row r="26" spans="2:109" ht="14.25" customHeight="1" x14ac:dyDescent="0.25">
      <c r="B26" s="591">
        <f t="shared" si="17"/>
        <v>18</v>
      </c>
      <c r="C26" s="592" t="s">
        <v>2238</v>
      </c>
      <c r="D26" s="593"/>
      <c r="E26" s="576" t="s">
        <v>341</v>
      </c>
      <c r="F26" s="577">
        <v>3</v>
      </c>
      <c r="G26" s="578">
        <v>0</v>
      </c>
      <c r="H26" s="579">
        <v>0</v>
      </c>
      <c r="I26" s="579">
        <v>0</v>
      </c>
      <c r="J26" s="579">
        <v>0</v>
      </c>
      <c r="K26" s="580">
        <f t="shared" si="0"/>
        <v>0</v>
      </c>
      <c r="L26" s="567">
        <v>0</v>
      </c>
      <c r="M26" s="567">
        <v>0</v>
      </c>
      <c r="N26" s="567">
        <v>0</v>
      </c>
      <c r="O26" s="567">
        <v>0</v>
      </c>
      <c r="P26" s="580">
        <f t="shared" si="1"/>
        <v>0</v>
      </c>
      <c r="Q26" s="578">
        <v>0</v>
      </c>
      <c r="R26" s="579">
        <v>0</v>
      </c>
      <c r="S26" s="579">
        <v>0</v>
      </c>
      <c r="T26" s="579">
        <v>0</v>
      </c>
      <c r="U26" s="580">
        <f t="shared" si="2"/>
        <v>0</v>
      </c>
      <c r="V26" s="578">
        <v>1.3979999999999999</v>
      </c>
      <c r="W26" s="579">
        <v>0</v>
      </c>
      <c r="X26" s="579">
        <v>0</v>
      </c>
      <c r="Y26" s="579">
        <v>0</v>
      </c>
      <c r="Z26" s="580">
        <f t="shared" si="3"/>
        <v>1.3979999999999999</v>
      </c>
      <c r="AA26" s="578">
        <v>1.381</v>
      </c>
      <c r="AB26" s="579">
        <v>0</v>
      </c>
      <c r="AC26" s="579">
        <v>0</v>
      </c>
      <c r="AD26" s="579">
        <v>0</v>
      </c>
      <c r="AE26" s="580">
        <f t="shared" si="4"/>
        <v>1.381</v>
      </c>
      <c r="AF26" s="578">
        <v>0.91200000000000003</v>
      </c>
      <c r="AG26" s="579">
        <v>0</v>
      </c>
      <c r="AH26" s="579">
        <v>0</v>
      </c>
      <c r="AI26" s="579">
        <v>0</v>
      </c>
      <c r="AJ26" s="580">
        <f t="shared" si="5"/>
        <v>0.91200000000000003</v>
      </c>
      <c r="AK26" s="578">
        <v>0.45200000000000001</v>
      </c>
      <c r="AL26" s="579">
        <v>0</v>
      </c>
      <c r="AM26" s="579">
        <v>0</v>
      </c>
      <c r="AN26" s="579">
        <v>0</v>
      </c>
      <c r="AO26" s="580">
        <f t="shared" si="6"/>
        <v>0.45200000000000001</v>
      </c>
      <c r="AP26" s="578">
        <v>0.44800000000000001</v>
      </c>
      <c r="AQ26" s="579">
        <v>0</v>
      </c>
      <c r="AR26" s="579">
        <v>0</v>
      </c>
      <c r="AS26" s="579">
        <v>0</v>
      </c>
      <c r="AT26" s="580">
        <f t="shared" si="7"/>
        <v>0.44800000000000001</v>
      </c>
      <c r="AU26" s="123"/>
      <c r="AV26" s="411"/>
      <c r="AW26" s="233"/>
      <c r="AX26" s="249"/>
      <c r="AY26" s="144">
        <f t="shared" si="8"/>
        <v>0</v>
      </c>
      <c r="AZ26" s="144"/>
      <c r="BB26" s="591">
        <f t="shared" si="18"/>
        <v>18</v>
      </c>
      <c r="BC26" s="592" t="s">
        <v>2238</v>
      </c>
      <c r="BD26" s="576" t="s">
        <v>341</v>
      </c>
      <c r="BE26" s="577">
        <v>3</v>
      </c>
      <c r="BF26" s="588" t="s">
        <v>2239</v>
      </c>
      <c r="BG26" s="589" t="s">
        <v>2240</v>
      </c>
      <c r="BH26" s="589" t="s">
        <v>2241</v>
      </c>
      <c r="BI26" s="589" t="s">
        <v>2242</v>
      </c>
      <c r="BJ26" s="590" t="s">
        <v>2243</v>
      </c>
      <c r="BL26" s="124"/>
      <c r="BM26" s="204"/>
      <c r="BN26" s="204"/>
      <c r="BO26" s="573">
        <f t="shared" si="9"/>
        <v>0</v>
      </c>
      <c r="BP26" s="573">
        <f t="shared" si="9"/>
        <v>0</v>
      </c>
      <c r="BQ26" s="573">
        <f t="shared" si="9"/>
        <v>0</v>
      </c>
      <c r="BR26" s="573">
        <f t="shared" si="9"/>
        <v>0</v>
      </c>
      <c r="BS26" s="484"/>
      <c r="BT26" s="573">
        <f t="shared" si="10"/>
        <v>0</v>
      </c>
      <c r="BU26" s="573">
        <f t="shared" si="10"/>
        <v>0</v>
      </c>
      <c r="BV26" s="573">
        <f t="shared" si="10"/>
        <v>0</v>
      </c>
      <c r="BW26" s="573">
        <f t="shared" si="10"/>
        <v>0</v>
      </c>
      <c r="BX26" s="484"/>
      <c r="BY26" s="573">
        <f t="shared" si="11"/>
        <v>0</v>
      </c>
      <c r="BZ26" s="573">
        <f t="shared" si="11"/>
        <v>0</v>
      </c>
      <c r="CA26" s="573">
        <f t="shared" si="11"/>
        <v>0</v>
      </c>
      <c r="CB26" s="573">
        <f t="shared" si="11"/>
        <v>0</v>
      </c>
      <c r="CC26" s="484"/>
      <c r="CD26" s="573">
        <f t="shared" si="12"/>
        <v>0</v>
      </c>
      <c r="CE26" s="573">
        <f t="shared" si="12"/>
        <v>0</v>
      </c>
      <c r="CF26" s="573">
        <f t="shared" si="12"/>
        <v>0</v>
      </c>
      <c r="CG26" s="573">
        <f t="shared" si="12"/>
        <v>0</v>
      </c>
      <c r="CH26" s="484"/>
      <c r="CI26" s="573">
        <f t="shared" si="13"/>
        <v>0</v>
      </c>
      <c r="CJ26" s="573">
        <f t="shared" si="13"/>
        <v>0</v>
      </c>
      <c r="CK26" s="573">
        <f t="shared" si="13"/>
        <v>0</v>
      </c>
      <c r="CL26" s="573">
        <f t="shared" si="13"/>
        <v>0</v>
      </c>
      <c r="CM26" s="484"/>
      <c r="CN26" s="573">
        <f t="shared" si="14"/>
        <v>0</v>
      </c>
      <c r="CO26" s="573">
        <f t="shared" si="14"/>
        <v>0</v>
      </c>
      <c r="CP26" s="573">
        <f t="shared" si="14"/>
        <v>0</v>
      </c>
      <c r="CQ26" s="573">
        <f t="shared" si="14"/>
        <v>0</v>
      </c>
      <c r="CR26" s="484"/>
      <c r="CS26" s="573">
        <f t="shared" si="15"/>
        <v>0</v>
      </c>
      <c r="CT26" s="573">
        <f t="shared" si="15"/>
        <v>0</v>
      </c>
      <c r="CU26" s="573">
        <f t="shared" si="15"/>
        <v>0</v>
      </c>
      <c r="CV26" s="573">
        <f t="shared" si="15"/>
        <v>0</v>
      </c>
      <c r="CW26" s="484"/>
      <c r="CX26" s="573">
        <f t="shared" si="16"/>
        <v>0</v>
      </c>
      <c r="CY26" s="573">
        <f t="shared" si="16"/>
        <v>0</v>
      </c>
      <c r="CZ26" s="573">
        <f t="shared" si="16"/>
        <v>0</v>
      </c>
      <c r="DA26" s="573">
        <f t="shared" si="16"/>
        <v>0</v>
      </c>
      <c r="DB26" s="198"/>
      <c r="DC26" s="198"/>
      <c r="DD26" s="124"/>
      <c r="DE26" s="123"/>
    </row>
    <row r="27" spans="2:109" ht="14.25" customHeight="1" x14ac:dyDescent="0.25">
      <c r="B27" s="591">
        <f t="shared" si="17"/>
        <v>19</v>
      </c>
      <c r="C27" s="592" t="s">
        <v>2244</v>
      </c>
      <c r="D27" s="593"/>
      <c r="E27" s="576" t="s">
        <v>341</v>
      </c>
      <c r="F27" s="577">
        <v>3</v>
      </c>
      <c r="G27" s="578">
        <v>0</v>
      </c>
      <c r="H27" s="579">
        <v>0</v>
      </c>
      <c r="I27" s="579">
        <v>0</v>
      </c>
      <c r="J27" s="579">
        <v>0</v>
      </c>
      <c r="K27" s="580">
        <f t="shared" si="0"/>
        <v>0</v>
      </c>
      <c r="L27" s="567">
        <v>0</v>
      </c>
      <c r="M27" s="567">
        <v>0</v>
      </c>
      <c r="N27" s="567">
        <v>0</v>
      </c>
      <c r="O27" s="567">
        <v>0</v>
      </c>
      <c r="P27" s="580">
        <f t="shared" si="1"/>
        <v>0</v>
      </c>
      <c r="Q27" s="578">
        <v>0</v>
      </c>
      <c r="R27" s="579">
        <v>0</v>
      </c>
      <c r="S27" s="579">
        <v>0</v>
      </c>
      <c r="T27" s="579">
        <v>0</v>
      </c>
      <c r="U27" s="580">
        <f t="shared" si="2"/>
        <v>0</v>
      </c>
      <c r="V27" s="578">
        <v>0</v>
      </c>
      <c r="W27" s="579">
        <v>0</v>
      </c>
      <c r="X27" s="579">
        <v>0</v>
      </c>
      <c r="Y27" s="579">
        <v>0</v>
      </c>
      <c r="Z27" s="580">
        <f t="shared" si="3"/>
        <v>0</v>
      </c>
      <c r="AA27" s="578">
        <v>0</v>
      </c>
      <c r="AB27" s="579">
        <v>0</v>
      </c>
      <c r="AC27" s="579">
        <v>0</v>
      </c>
      <c r="AD27" s="579">
        <v>0</v>
      </c>
      <c r="AE27" s="580">
        <f t="shared" si="4"/>
        <v>0</v>
      </c>
      <c r="AF27" s="578">
        <v>0</v>
      </c>
      <c r="AG27" s="579">
        <v>0</v>
      </c>
      <c r="AH27" s="579">
        <v>0</v>
      </c>
      <c r="AI27" s="579">
        <v>0</v>
      </c>
      <c r="AJ27" s="580">
        <f t="shared" si="5"/>
        <v>0</v>
      </c>
      <c r="AK27" s="578">
        <v>0</v>
      </c>
      <c r="AL27" s="579">
        <v>0</v>
      </c>
      <c r="AM27" s="579">
        <v>0</v>
      </c>
      <c r="AN27" s="579">
        <v>0</v>
      </c>
      <c r="AO27" s="580">
        <f t="shared" si="6"/>
        <v>0</v>
      </c>
      <c r="AP27" s="578">
        <v>0</v>
      </c>
      <c r="AQ27" s="579">
        <v>0</v>
      </c>
      <c r="AR27" s="579">
        <v>0</v>
      </c>
      <c r="AS27" s="579">
        <v>0</v>
      </c>
      <c r="AT27" s="580">
        <f t="shared" si="7"/>
        <v>0</v>
      </c>
      <c r="AU27" s="123"/>
      <c r="AV27" s="411"/>
      <c r="AW27" s="233"/>
      <c r="AX27" s="249"/>
      <c r="AY27" s="144">
        <f t="shared" si="8"/>
        <v>0</v>
      </c>
      <c r="AZ27" s="144"/>
      <c r="BB27" s="591">
        <f t="shared" si="18"/>
        <v>19</v>
      </c>
      <c r="BC27" s="592" t="s">
        <v>2244</v>
      </c>
      <c r="BD27" s="576" t="s">
        <v>341</v>
      </c>
      <c r="BE27" s="577">
        <v>3</v>
      </c>
      <c r="BF27" s="588" t="s">
        <v>2245</v>
      </c>
      <c r="BG27" s="589" t="s">
        <v>2246</v>
      </c>
      <c r="BH27" s="589" t="s">
        <v>2247</v>
      </c>
      <c r="BI27" s="589" t="s">
        <v>2248</v>
      </c>
      <c r="BJ27" s="590" t="s">
        <v>2249</v>
      </c>
      <c r="BL27" s="124"/>
      <c r="BM27" s="204"/>
      <c r="BN27" s="204"/>
      <c r="BO27" s="573">
        <f t="shared" si="9"/>
        <v>0</v>
      </c>
      <c r="BP27" s="573">
        <f t="shared" si="9"/>
        <v>0</v>
      </c>
      <c r="BQ27" s="573">
        <f t="shared" si="9"/>
        <v>0</v>
      </c>
      <c r="BR27" s="573">
        <f t="shared" si="9"/>
        <v>0</v>
      </c>
      <c r="BS27" s="484"/>
      <c r="BT27" s="573">
        <f t="shared" si="10"/>
        <v>0</v>
      </c>
      <c r="BU27" s="573">
        <f t="shared" si="10"/>
        <v>0</v>
      </c>
      <c r="BV27" s="573">
        <f t="shared" si="10"/>
        <v>0</v>
      </c>
      <c r="BW27" s="573">
        <f t="shared" si="10"/>
        <v>0</v>
      </c>
      <c r="BX27" s="484"/>
      <c r="BY27" s="573">
        <f t="shared" si="11"/>
        <v>0</v>
      </c>
      <c r="BZ27" s="573">
        <f t="shared" si="11"/>
        <v>0</v>
      </c>
      <c r="CA27" s="573">
        <f t="shared" si="11"/>
        <v>0</v>
      </c>
      <c r="CB27" s="573">
        <f t="shared" si="11"/>
        <v>0</v>
      </c>
      <c r="CC27" s="484"/>
      <c r="CD27" s="573">
        <f t="shared" si="12"/>
        <v>0</v>
      </c>
      <c r="CE27" s="573">
        <f t="shared" si="12"/>
        <v>0</v>
      </c>
      <c r="CF27" s="573">
        <f t="shared" si="12"/>
        <v>0</v>
      </c>
      <c r="CG27" s="573">
        <f t="shared" si="12"/>
        <v>0</v>
      </c>
      <c r="CH27" s="484"/>
      <c r="CI27" s="573">
        <f t="shared" si="13"/>
        <v>0</v>
      </c>
      <c r="CJ27" s="573">
        <f t="shared" si="13"/>
        <v>0</v>
      </c>
      <c r="CK27" s="573">
        <f t="shared" si="13"/>
        <v>0</v>
      </c>
      <c r="CL27" s="573">
        <f t="shared" si="13"/>
        <v>0</v>
      </c>
      <c r="CM27" s="484"/>
      <c r="CN27" s="573">
        <f t="shared" si="14"/>
        <v>0</v>
      </c>
      <c r="CO27" s="573">
        <f t="shared" si="14"/>
        <v>0</v>
      </c>
      <c r="CP27" s="573">
        <f t="shared" si="14"/>
        <v>0</v>
      </c>
      <c r="CQ27" s="573">
        <f t="shared" si="14"/>
        <v>0</v>
      </c>
      <c r="CR27" s="484"/>
      <c r="CS27" s="573">
        <f t="shared" si="15"/>
        <v>0</v>
      </c>
      <c r="CT27" s="573">
        <f t="shared" si="15"/>
        <v>0</v>
      </c>
      <c r="CU27" s="573">
        <f t="shared" si="15"/>
        <v>0</v>
      </c>
      <c r="CV27" s="573">
        <f t="shared" si="15"/>
        <v>0</v>
      </c>
      <c r="CW27" s="484"/>
      <c r="CX27" s="573">
        <f t="shared" si="16"/>
        <v>0</v>
      </c>
      <c r="CY27" s="573">
        <f t="shared" si="16"/>
        <v>0</v>
      </c>
      <c r="CZ27" s="573">
        <f t="shared" si="16"/>
        <v>0</v>
      </c>
      <c r="DA27" s="573">
        <f t="shared" si="16"/>
        <v>0</v>
      </c>
      <c r="DB27" s="198"/>
      <c r="DC27" s="198"/>
      <c r="DD27" s="124"/>
      <c r="DE27" s="123"/>
    </row>
    <row r="28" spans="2:109" ht="14.25" customHeight="1" x14ac:dyDescent="0.25">
      <c r="B28" s="591">
        <f t="shared" si="17"/>
        <v>20</v>
      </c>
      <c r="C28" s="592" t="s">
        <v>2250</v>
      </c>
      <c r="D28" s="593"/>
      <c r="E28" s="576" t="s">
        <v>341</v>
      </c>
      <c r="F28" s="577">
        <v>3</v>
      </c>
      <c r="G28" s="578">
        <v>0</v>
      </c>
      <c r="H28" s="579">
        <v>0</v>
      </c>
      <c r="I28" s="579">
        <v>0</v>
      </c>
      <c r="J28" s="579">
        <v>0</v>
      </c>
      <c r="K28" s="580">
        <f t="shared" si="0"/>
        <v>0</v>
      </c>
      <c r="L28" s="567">
        <v>0</v>
      </c>
      <c r="M28" s="567">
        <v>0</v>
      </c>
      <c r="N28" s="567">
        <v>0</v>
      </c>
      <c r="O28" s="567">
        <v>0</v>
      </c>
      <c r="P28" s="580">
        <f t="shared" si="1"/>
        <v>0</v>
      </c>
      <c r="Q28" s="578">
        <v>0</v>
      </c>
      <c r="R28" s="579">
        <v>0</v>
      </c>
      <c r="S28" s="579">
        <v>0</v>
      </c>
      <c r="T28" s="579">
        <v>0</v>
      </c>
      <c r="U28" s="580">
        <f t="shared" si="2"/>
        <v>0</v>
      </c>
      <c r="V28" s="578">
        <v>1.7000000000000001E-2</v>
      </c>
      <c r="W28" s="579">
        <v>0</v>
      </c>
      <c r="X28" s="579">
        <v>0</v>
      </c>
      <c r="Y28" s="579">
        <v>0</v>
      </c>
      <c r="Z28" s="580">
        <f t="shared" si="3"/>
        <v>1.7000000000000001E-2</v>
      </c>
      <c r="AA28" s="578">
        <v>1.7000000000000001E-2</v>
      </c>
      <c r="AB28" s="579">
        <v>0</v>
      </c>
      <c r="AC28" s="579">
        <v>0</v>
      </c>
      <c r="AD28" s="579">
        <v>0</v>
      </c>
      <c r="AE28" s="580">
        <f t="shared" si="4"/>
        <v>1.7000000000000001E-2</v>
      </c>
      <c r="AF28" s="578">
        <v>1.0999999999999999E-2</v>
      </c>
      <c r="AG28" s="579">
        <v>0</v>
      </c>
      <c r="AH28" s="579">
        <v>0</v>
      </c>
      <c r="AI28" s="579">
        <v>0</v>
      </c>
      <c r="AJ28" s="580">
        <f t="shared" si="5"/>
        <v>1.0999999999999999E-2</v>
      </c>
      <c r="AK28" s="578">
        <v>6.0000000000000001E-3</v>
      </c>
      <c r="AL28" s="579">
        <v>0</v>
      </c>
      <c r="AM28" s="579">
        <v>0</v>
      </c>
      <c r="AN28" s="579">
        <v>0</v>
      </c>
      <c r="AO28" s="580">
        <f t="shared" si="6"/>
        <v>6.0000000000000001E-3</v>
      </c>
      <c r="AP28" s="578">
        <v>6.0000000000000001E-3</v>
      </c>
      <c r="AQ28" s="579">
        <v>0</v>
      </c>
      <c r="AR28" s="579">
        <v>0</v>
      </c>
      <c r="AS28" s="579">
        <v>0</v>
      </c>
      <c r="AT28" s="580">
        <f t="shared" si="7"/>
        <v>6.0000000000000001E-3</v>
      </c>
      <c r="AU28" s="123"/>
      <c r="AV28" s="411"/>
      <c r="AW28" s="233"/>
      <c r="AX28" s="249"/>
      <c r="AY28" s="144">
        <f t="shared" si="8"/>
        <v>0</v>
      </c>
      <c r="AZ28" s="144"/>
      <c r="BB28" s="591">
        <f t="shared" si="18"/>
        <v>20</v>
      </c>
      <c r="BC28" s="592" t="s">
        <v>2250</v>
      </c>
      <c r="BD28" s="576" t="s">
        <v>341</v>
      </c>
      <c r="BE28" s="577">
        <v>3</v>
      </c>
      <c r="BF28" s="588" t="s">
        <v>2251</v>
      </c>
      <c r="BG28" s="589" t="s">
        <v>2252</v>
      </c>
      <c r="BH28" s="589" t="s">
        <v>2253</v>
      </c>
      <c r="BI28" s="589" t="s">
        <v>2254</v>
      </c>
      <c r="BJ28" s="590" t="s">
        <v>2255</v>
      </c>
      <c r="BL28" s="124"/>
      <c r="BM28" s="204"/>
      <c r="BN28" s="204"/>
      <c r="BO28" s="573">
        <f t="shared" si="9"/>
        <v>0</v>
      </c>
      <c r="BP28" s="573">
        <f t="shared" si="9"/>
        <v>0</v>
      </c>
      <c r="BQ28" s="573">
        <f t="shared" si="9"/>
        <v>0</v>
      </c>
      <c r="BR28" s="573">
        <f t="shared" si="9"/>
        <v>0</v>
      </c>
      <c r="BS28" s="484"/>
      <c r="BT28" s="573">
        <f t="shared" si="10"/>
        <v>0</v>
      </c>
      <c r="BU28" s="573">
        <f t="shared" si="10"/>
        <v>0</v>
      </c>
      <c r="BV28" s="573">
        <f t="shared" si="10"/>
        <v>0</v>
      </c>
      <c r="BW28" s="573">
        <f t="shared" si="10"/>
        <v>0</v>
      </c>
      <c r="BX28" s="484"/>
      <c r="BY28" s="573">
        <f t="shared" si="11"/>
        <v>0</v>
      </c>
      <c r="BZ28" s="573">
        <f t="shared" si="11"/>
        <v>0</v>
      </c>
      <c r="CA28" s="573">
        <f t="shared" si="11"/>
        <v>0</v>
      </c>
      <c r="CB28" s="573">
        <f t="shared" si="11"/>
        <v>0</v>
      </c>
      <c r="CC28" s="484"/>
      <c r="CD28" s="573">
        <f t="shared" si="12"/>
        <v>0</v>
      </c>
      <c r="CE28" s="573">
        <f t="shared" si="12"/>
        <v>0</v>
      </c>
      <c r="CF28" s="573">
        <f t="shared" si="12"/>
        <v>0</v>
      </c>
      <c r="CG28" s="573">
        <f t="shared" si="12"/>
        <v>0</v>
      </c>
      <c r="CH28" s="484"/>
      <c r="CI28" s="573">
        <f t="shared" si="13"/>
        <v>0</v>
      </c>
      <c r="CJ28" s="573">
        <f t="shared" si="13"/>
        <v>0</v>
      </c>
      <c r="CK28" s="573">
        <f t="shared" si="13"/>
        <v>0</v>
      </c>
      <c r="CL28" s="573">
        <f t="shared" si="13"/>
        <v>0</v>
      </c>
      <c r="CM28" s="484"/>
      <c r="CN28" s="573">
        <f t="shared" si="14"/>
        <v>0</v>
      </c>
      <c r="CO28" s="573">
        <f t="shared" si="14"/>
        <v>0</v>
      </c>
      <c r="CP28" s="573">
        <f t="shared" si="14"/>
        <v>0</v>
      </c>
      <c r="CQ28" s="573">
        <f t="shared" si="14"/>
        <v>0</v>
      </c>
      <c r="CR28" s="484"/>
      <c r="CS28" s="573">
        <f t="shared" si="15"/>
        <v>0</v>
      </c>
      <c r="CT28" s="573">
        <f t="shared" si="15"/>
        <v>0</v>
      </c>
      <c r="CU28" s="573">
        <f t="shared" si="15"/>
        <v>0</v>
      </c>
      <c r="CV28" s="573">
        <f t="shared" si="15"/>
        <v>0</v>
      </c>
      <c r="CW28" s="484"/>
      <c r="CX28" s="573">
        <f t="shared" si="16"/>
        <v>0</v>
      </c>
      <c r="CY28" s="573">
        <f t="shared" si="16"/>
        <v>0</v>
      </c>
      <c r="CZ28" s="573">
        <f t="shared" si="16"/>
        <v>0</v>
      </c>
      <c r="DA28" s="573">
        <f t="shared" si="16"/>
        <v>0</v>
      </c>
      <c r="DB28" s="198"/>
      <c r="DC28" s="198"/>
      <c r="DD28" s="124"/>
      <c r="DE28" s="123"/>
    </row>
    <row r="29" spans="2:109" ht="14.25" customHeight="1" x14ac:dyDescent="0.25">
      <c r="B29" s="591">
        <f t="shared" si="17"/>
        <v>21</v>
      </c>
      <c r="C29" s="599" t="s">
        <v>2256</v>
      </c>
      <c r="D29" s="600"/>
      <c r="E29" s="601" t="s">
        <v>341</v>
      </c>
      <c r="F29" s="602">
        <v>3</v>
      </c>
      <c r="G29" s="603">
        <v>0</v>
      </c>
      <c r="H29" s="604">
        <v>0</v>
      </c>
      <c r="I29" s="604">
        <v>0</v>
      </c>
      <c r="J29" s="604">
        <v>7.0060000000000002</v>
      </c>
      <c r="K29" s="605">
        <f t="shared" si="0"/>
        <v>7.0060000000000002</v>
      </c>
      <c r="L29" s="567">
        <v>0</v>
      </c>
      <c r="M29" s="567">
        <v>0</v>
      </c>
      <c r="N29" s="567">
        <v>0</v>
      </c>
      <c r="O29" s="581">
        <v>6.7299999999999995</v>
      </c>
      <c r="P29" s="605">
        <f t="shared" si="1"/>
        <v>6.7299999999999995</v>
      </c>
      <c r="Q29" s="603">
        <v>0</v>
      </c>
      <c r="R29" s="604">
        <v>0</v>
      </c>
      <c r="S29" s="604">
        <v>0</v>
      </c>
      <c r="T29" s="606">
        <v>6.4279999999999999</v>
      </c>
      <c r="U29" s="605">
        <f t="shared" si="2"/>
        <v>6.4279999999999999</v>
      </c>
      <c r="V29" s="603">
        <v>0</v>
      </c>
      <c r="W29" s="604">
        <v>0</v>
      </c>
      <c r="X29" s="604">
        <v>0</v>
      </c>
      <c r="Y29" s="604">
        <v>6.4770000000000003</v>
      </c>
      <c r="Z29" s="605">
        <f t="shared" si="3"/>
        <v>6.4770000000000003</v>
      </c>
      <c r="AA29" s="603">
        <v>0</v>
      </c>
      <c r="AB29" s="604">
        <v>0</v>
      </c>
      <c r="AC29" s="604">
        <v>0</v>
      </c>
      <c r="AD29" s="604">
        <v>6.4530000000000003</v>
      </c>
      <c r="AE29" s="605">
        <f t="shared" si="4"/>
        <v>6.4530000000000003</v>
      </c>
      <c r="AF29" s="603">
        <v>0</v>
      </c>
      <c r="AG29" s="604">
        <v>0</v>
      </c>
      <c r="AH29" s="604">
        <v>0</v>
      </c>
      <c r="AI29" s="604">
        <v>6.4160000000000004</v>
      </c>
      <c r="AJ29" s="605">
        <f t="shared" si="5"/>
        <v>6.4160000000000004</v>
      </c>
      <c r="AK29" s="603">
        <v>0</v>
      </c>
      <c r="AL29" s="604">
        <v>0</v>
      </c>
      <c r="AM29" s="604">
        <v>0</v>
      </c>
      <c r="AN29" s="604">
        <v>6.375</v>
      </c>
      <c r="AO29" s="605">
        <f t="shared" si="6"/>
        <v>6.375</v>
      </c>
      <c r="AP29" s="603">
        <v>0</v>
      </c>
      <c r="AQ29" s="604">
        <v>0</v>
      </c>
      <c r="AR29" s="604">
        <v>0</v>
      </c>
      <c r="AS29" s="604">
        <v>6.3339999999999996</v>
      </c>
      <c r="AT29" s="605">
        <f t="shared" si="7"/>
        <v>6.3339999999999996</v>
      </c>
      <c r="AU29" s="123"/>
      <c r="AV29" s="411"/>
      <c r="AW29" s="233"/>
      <c r="AX29" s="249"/>
      <c r="AY29" s="144">
        <f t="shared" si="8"/>
        <v>0</v>
      </c>
      <c r="AZ29" s="144"/>
      <c r="BB29" s="591">
        <f t="shared" si="18"/>
        <v>21</v>
      </c>
      <c r="BC29" s="599" t="s">
        <v>2256</v>
      </c>
      <c r="BD29" s="601" t="s">
        <v>341</v>
      </c>
      <c r="BE29" s="602">
        <v>3</v>
      </c>
      <c r="BF29" s="607" t="s">
        <v>2257</v>
      </c>
      <c r="BG29" s="608" t="s">
        <v>2258</v>
      </c>
      <c r="BH29" s="608" t="s">
        <v>2259</v>
      </c>
      <c r="BI29" s="608" t="s">
        <v>2260</v>
      </c>
      <c r="BJ29" s="609" t="s">
        <v>2261</v>
      </c>
      <c r="BL29" s="124"/>
      <c r="BM29" s="204"/>
      <c r="BN29" s="204"/>
      <c r="BO29" s="573">
        <f t="shared" si="9"/>
        <v>0</v>
      </c>
      <c r="BP29" s="573">
        <f t="shared" si="9"/>
        <v>0</v>
      </c>
      <c r="BQ29" s="573">
        <f t="shared" si="9"/>
        <v>0</v>
      </c>
      <c r="BR29" s="573">
        <f t="shared" si="9"/>
        <v>0</v>
      </c>
      <c r="BS29" s="484"/>
      <c r="BT29" s="573">
        <f t="shared" si="10"/>
        <v>0</v>
      </c>
      <c r="BU29" s="573">
        <f t="shared" si="10"/>
        <v>0</v>
      </c>
      <c r="BV29" s="573">
        <f t="shared" si="10"/>
        <v>0</v>
      </c>
      <c r="BW29" s="573">
        <f t="shared" si="10"/>
        <v>0</v>
      </c>
      <c r="BX29" s="484"/>
      <c r="BY29" s="573">
        <f t="shared" si="11"/>
        <v>0</v>
      </c>
      <c r="BZ29" s="573">
        <f t="shared" si="11"/>
        <v>0</v>
      </c>
      <c r="CA29" s="573">
        <f t="shared" si="11"/>
        <v>0</v>
      </c>
      <c r="CB29" s="573">
        <f t="shared" si="11"/>
        <v>0</v>
      </c>
      <c r="CC29" s="484"/>
      <c r="CD29" s="573">
        <f t="shared" si="12"/>
        <v>0</v>
      </c>
      <c r="CE29" s="573">
        <f t="shared" si="12"/>
        <v>0</v>
      </c>
      <c r="CF29" s="573">
        <f t="shared" si="12"/>
        <v>0</v>
      </c>
      <c r="CG29" s="573">
        <f t="shared" si="12"/>
        <v>0</v>
      </c>
      <c r="CH29" s="484"/>
      <c r="CI29" s="573">
        <f t="shared" si="13"/>
        <v>0</v>
      </c>
      <c r="CJ29" s="573">
        <f t="shared" si="13"/>
        <v>0</v>
      </c>
      <c r="CK29" s="573">
        <f t="shared" si="13"/>
        <v>0</v>
      </c>
      <c r="CL29" s="573">
        <f t="shared" si="13"/>
        <v>0</v>
      </c>
      <c r="CM29" s="484"/>
      <c r="CN29" s="573">
        <f t="shared" si="14"/>
        <v>0</v>
      </c>
      <c r="CO29" s="573">
        <f t="shared" si="14"/>
        <v>0</v>
      </c>
      <c r="CP29" s="573">
        <f t="shared" si="14"/>
        <v>0</v>
      </c>
      <c r="CQ29" s="573">
        <f t="shared" si="14"/>
        <v>0</v>
      </c>
      <c r="CR29" s="484"/>
      <c r="CS29" s="573">
        <f t="shared" si="15"/>
        <v>0</v>
      </c>
      <c r="CT29" s="573">
        <f t="shared" si="15"/>
        <v>0</v>
      </c>
      <c r="CU29" s="573">
        <f t="shared" si="15"/>
        <v>0</v>
      </c>
      <c r="CV29" s="573">
        <f t="shared" si="15"/>
        <v>0</v>
      </c>
      <c r="CW29" s="484"/>
      <c r="CX29" s="573">
        <f t="shared" si="16"/>
        <v>0</v>
      </c>
      <c r="CY29" s="573">
        <f t="shared" si="16"/>
        <v>0</v>
      </c>
      <c r="CZ29" s="573">
        <f t="shared" si="16"/>
        <v>0</v>
      </c>
      <c r="DA29" s="573">
        <f t="shared" si="16"/>
        <v>0</v>
      </c>
      <c r="DB29" s="198"/>
      <c r="DC29" s="198"/>
      <c r="DD29" s="124"/>
      <c r="DE29" s="123"/>
    </row>
    <row r="30" spans="2:109" ht="14.25" customHeight="1" x14ac:dyDescent="0.25">
      <c r="B30" s="591">
        <f t="shared" si="17"/>
        <v>22</v>
      </c>
      <c r="C30" s="592" t="s">
        <v>2262</v>
      </c>
      <c r="D30" s="593"/>
      <c r="E30" s="610" t="s">
        <v>341</v>
      </c>
      <c r="F30" s="610">
        <v>3</v>
      </c>
      <c r="G30" s="578">
        <v>0</v>
      </c>
      <c r="H30" s="579">
        <v>0</v>
      </c>
      <c r="I30" s="579">
        <v>0</v>
      </c>
      <c r="J30" s="579">
        <v>1.4370000000000001</v>
      </c>
      <c r="K30" s="580">
        <f t="shared" si="0"/>
        <v>1.4370000000000001</v>
      </c>
      <c r="L30" s="567">
        <v>0</v>
      </c>
      <c r="M30" s="567">
        <v>0</v>
      </c>
      <c r="N30" s="567">
        <v>0</v>
      </c>
      <c r="O30" s="581">
        <v>0.126</v>
      </c>
      <c r="P30" s="580">
        <f t="shared" si="1"/>
        <v>0.126</v>
      </c>
      <c r="Q30" s="578">
        <v>0</v>
      </c>
      <c r="R30" s="579">
        <v>0</v>
      </c>
      <c r="S30" s="579">
        <v>0</v>
      </c>
      <c r="T30" s="579">
        <v>0</v>
      </c>
      <c r="U30" s="580">
        <f t="shared" si="2"/>
        <v>0</v>
      </c>
      <c r="V30" s="578">
        <v>0</v>
      </c>
      <c r="W30" s="579">
        <v>0</v>
      </c>
      <c r="X30" s="579">
        <v>0</v>
      </c>
      <c r="Y30" s="579">
        <v>2.1930000000000001</v>
      </c>
      <c r="Z30" s="580">
        <f t="shared" si="3"/>
        <v>2.1930000000000001</v>
      </c>
      <c r="AA30" s="578">
        <v>0</v>
      </c>
      <c r="AB30" s="579">
        <v>0</v>
      </c>
      <c r="AC30" s="579">
        <v>0</v>
      </c>
      <c r="AD30" s="579">
        <v>2.1989999999999998</v>
      </c>
      <c r="AE30" s="580">
        <f t="shared" si="4"/>
        <v>2.1989999999999998</v>
      </c>
      <c r="AF30" s="578">
        <v>0</v>
      </c>
      <c r="AG30" s="579">
        <v>0</v>
      </c>
      <c r="AH30" s="579">
        <v>0</v>
      </c>
      <c r="AI30" s="579">
        <v>2.2050000000000001</v>
      </c>
      <c r="AJ30" s="580">
        <f t="shared" si="5"/>
        <v>2.2050000000000001</v>
      </c>
      <c r="AK30" s="578">
        <v>0</v>
      </c>
      <c r="AL30" s="579">
        <v>0</v>
      </c>
      <c r="AM30" s="579">
        <v>0</v>
      </c>
      <c r="AN30" s="579">
        <v>2.2130000000000001</v>
      </c>
      <c r="AO30" s="580">
        <f t="shared" si="6"/>
        <v>2.2130000000000001</v>
      </c>
      <c r="AP30" s="578">
        <v>0</v>
      </c>
      <c r="AQ30" s="579">
        <v>0</v>
      </c>
      <c r="AR30" s="579">
        <v>0</v>
      </c>
      <c r="AS30" s="579">
        <v>2.218</v>
      </c>
      <c r="AT30" s="580">
        <f t="shared" si="7"/>
        <v>2.218</v>
      </c>
      <c r="AU30" s="123"/>
      <c r="AV30" s="411"/>
      <c r="AW30" s="233"/>
      <c r="AX30" s="249"/>
      <c r="AY30" s="144">
        <f t="shared" si="8"/>
        <v>0</v>
      </c>
      <c r="AZ30" s="144"/>
      <c r="BB30" s="591">
        <f t="shared" si="18"/>
        <v>22</v>
      </c>
      <c r="BC30" s="592" t="s">
        <v>2262</v>
      </c>
      <c r="BD30" s="610" t="s">
        <v>341</v>
      </c>
      <c r="BE30" s="610">
        <v>3</v>
      </c>
      <c r="BF30" s="588" t="s">
        <v>2263</v>
      </c>
      <c r="BG30" s="589" t="s">
        <v>2264</v>
      </c>
      <c r="BH30" s="589" t="s">
        <v>2265</v>
      </c>
      <c r="BI30" s="589" t="s">
        <v>2266</v>
      </c>
      <c r="BJ30" s="590" t="s">
        <v>2267</v>
      </c>
      <c r="BL30" s="124"/>
      <c r="BM30" s="204"/>
      <c r="BN30" s="204"/>
      <c r="BO30" s="573">
        <f t="shared" si="9"/>
        <v>0</v>
      </c>
      <c r="BP30" s="573">
        <f t="shared" si="9"/>
        <v>0</v>
      </c>
      <c r="BQ30" s="573">
        <f t="shared" si="9"/>
        <v>0</v>
      </c>
      <c r="BR30" s="573">
        <f t="shared" si="9"/>
        <v>0</v>
      </c>
      <c r="BS30" s="484"/>
      <c r="BT30" s="573">
        <f t="shared" si="10"/>
        <v>0</v>
      </c>
      <c r="BU30" s="573">
        <f t="shared" si="10"/>
        <v>0</v>
      </c>
      <c r="BV30" s="573">
        <f t="shared" si="10"/>
        <v>0</v>
      </c>
      <c r="BW30" s="573">
        <f t="shared" si="10"/>
        <v>0</v>
      </c>
      <c r="BX30" s="484"/>
      <c r="BY30" s="573">
        <f t="shared" si="11"/>
        <v>0</v>
      </c>
      <c r="BZ30" s="573">
        <f t="shared" si="11"/>
        <v>0</v>
      </c>
      <c r="CA30" s="573">
        <f t="shared" si="11"/>
        <v>0</v>
      </c>
      <c r="CB30" s="573">
        <f t="shared" si="11"/>
        <v>0</v>
      </c>
      <c r="CC30" s="484"/>
      <c r="CD30" s="573">
        <f t="shared" si="12"/>
        <v>0</v>
      </c>
      <c r="CE30" s="573">
        <f t="shared" si="12"/>
        <v>0</v>
      </c>
      <c r="CF30" s="573">
        <f t="shared" si="12"/>
        <v>0</v>
      </c>
      <c r="CG30" s="573">
        <f t="shared" si="12"/>
        <v>0</v>
      </c>
      <c r="CH30" s="484"/>
      <c r="CI30" s="573">
        <f t="shared" si="13"/>
        <v>0</v>
      </c>
      <c r="CJ30" s="573">
        <f t="shared" si="13"/>
        <v>0</v>
      </c>
      <c r="CK30" s="573">
        <f t="shared" si="13"/>
        <v>0</v>
      </c>
      <c r="CL30" s="573">
        <f t="shared" si="13"/>
        <v>0</v>
      </c>
      <c r="CM30" s="484"/>
      <c r="CN30" s="573">
        <f t="shared" si="14"/>
        <v>0</v>
      </c>
      <c r="CO30" s="573">
        <f t="shared" si="14"/>
        <v>0</v>
      </c>
      <c r="CP30" s="573">
        <f t="shared" si="14"/>
        <v>0</v>
      </c>
      <c r="CQ30" s="573">
        <f t="shared" si="14"/>
        <v>0</v>
      </c>
      <c r="CR30" s="484"/>
      <c r="CS30" s="573">
        <f t="shared" si="15"/>
        <v>0</v>
      </c>
      <c r="CT30" s="573">
        <f t="shared" si="15"/>
        <v>0</v>
      </c>
      <c r="CU30" s="573">
        <f t="shared" si="15"/>
        <v>0</v>
      </c>
      <c r="CV30" s="573">
        <f t="shared" si="15"/>
        <v>0</v>
      </c>
      <c r="CW30" s="484"/>
      <c r="CX30" s="573">
        <f t="shared" si="16"/>
        <v>0</v>
      </c>
      <c r="CY30" s="573">
        <f t="shared" si="16"/>
        <v>0</v>
      </c>
      <c r="CZ30" s="573">
        <f t="shared" si="16"/>
        <v>0</v>
      </c>
      <c r="DA30" s="573">
        <f t="shared" si="16"/>
        <v>0</v>
      </c>
      <c r="DB30" s="198"/>
      <c r="DC30" s="198"/>
      <c r="DD30" s="124"/>
      <c r="DE30" s="123"/>
    </row>
    <row r="31" spans="2:109" ht="14.25" customHeight="1" x14ac:dyDescent="0.25">
      <c r="B31" s="591">
        <f t="shared" si="17"/>
        <v>23</v>
      </c>
      <c r="C31" s="611" t="s">
        <v>2268</v>
      </c>
      <c r="D31" s="595"/>
      <c r="E31" s="612" t="s">
        <v>341</v>
      </c>
      <c r="F31" s="612">
        <v>3</v>
      </c>
      <c r="G31" s="613">
        <v>0</v>
      </c>
      <c r="H31" s="614">
        <v>0</v>
      </c>
      <c r="I31" s="614">
        <v>0</v>
      </c>
      <c r="J31" s="614">
        <v>4.0000000000000001E-3</v>
      </c>
      <c r="K31" s="615">
        <f t="shared" si="0"/>
        <v>4.0000000000000001E-3</v>
      </c>
      <c r="L31" s="567">
        <v>0</v>
      </c>
      <c r="M31" s="567">
        <v>0</v>
      </c>
      <c r="N31" s="567">
        <v>0</v>
      </c>
      <c r="O31" s="567">
        <v>0</v>
      </c>
      <c r="P31" s="615">
        <f t="shared" si="1"/>
        <v>0</v>
      </c>
      <c r="Q31" s="613">
        <v>0</v>
      </c>
      <c r="R31" s="614">
        <v>0</v>
      </c>
      <c r="S31" s="614">
        <v>0</v>
      </c>
      <c r="T31" s="614">
        <v>0</v>
      </c>
      <c r="U31" s="615">
        <f t="shared" si="2"/>
        <v>0</v>
      </c>
      <c r="V31" s="613">
        <v>0</v>
      </c>
      <c r="W31" s="614">
        <v>0</v>
      </c>
      <c r="X31" s="614">
        <v>0</v>
      </c>
      <c r="Y31" s="614">
        <v>0</v>
      </c>
      <c r="Z31" s="615">
        <f t="shared" si="3"/>
        <v>0</v>
      </c>
      <c r="AA31" s="613">
        <v>0</v>
      </c>
      <c r="AB31" s="614">
        <v>0</v>
      </c>
      <c r="AC31" s="614">
        <v>0</v>
      </c>
      <c r="AD31" s="614">
        <v>0</v>
      </c>
      <c r="AE31" s="615">
        <f t="shared" si="4"/>
        <v>0</v>
      </c>
      <c r="AF31" s="613">
        <v>0</v>
      </c>
      <c r="AG31" s="614">
        <v>0</v>
      </c>
      <c r="AH31" s="614">
        <v>0</v>
      </c>
      <c r="AI31" s="614">
        <v>0</v>
      </c>
      <c r="AJ31" s="615">
        <f t="shared" si="5"/>
        <v>0</v>
      </c>
      <c r="AK31" s="613">
        <v>0</v>
      </c>
      <c r="AL31" s="614">
        <v>0</v>
      </c>
      <c r="AM31" s="614">
        <v>0</v>
      </c>
      <c r="AN31" s="614">
        <v>0</v>
      </c>
      <c r="AO31" s="615">
        <f t="shared" si="6"/>
        <v>0</v>
      </c>
      <c r="AP31" s="613">
        <v>0</v>
      </c>
      <c r="AQ31" s="614">
        <v>0</v>
      </c>
      <c r="AR31" s="614">
        <v>0</v>
      </c>
      <c r="AS31" s="614">
        <v>0</v>
      </c>
      <c r="AT31" s="615">
        <f t="shared" si="7"/>
        <v>0</v>
      </c>
      <c r="AU31" s="123"/>
      <c r="AV31" s="411"/>
      <c r="AW31" s="233"/>
      <c r="AX31" s="249"/>
      <c r="AY31" s="144">
        <f t="shared" si="8"/>
        <v>0</v>
      </c>
      <c r="AZ31" s="144"/>
      <c r="BB31" s="591">
        <f t="shared" si="18"/>
        <v>23</v>
      </c>
      <c r="BC31" s="611" t="s">
        <v>2268</v>
      </c>
      <c r="BD31" s="612" t="s">
        <v>341</v>
      </c>
      <c r="BE31" s="612">
        <v>3</v>
      </c>
      <c r="BF31" s="616" t="s">
        <v>2269</v>
      </c>
      <c r="BG31" s="617" t="s">
        <v>2270</v>
      </c>
      <c r="BH31" s="617" t="s">
        <v>2271</v>
      </c>
      <c r="BI31" s="617" t="s">
        <v>2272</v>
      </c>
      <c r="BJ31" s="618" t="s">
        <v>2273</v>
      </c>
      <c r="BL31" s="124"/>
      <c r="BM31" s="204"/>
      <c r="BN31" s="204"/>
      <c r="BO31" s="573">
        <f t="shared" si="9"/>
        <v>0</v>
      </c>
      <c r="BP31" s="573">
        <f t="shared" si="9"/>
        <v>0</v>
      </c>
      <c r="BQ31" s="573">
        <f t="shared" si="9"/>
        <v>0</v>
      </c>
      <c r="BR31" s="573">
        <f t="shared" si="9"/>
        <v>0</v>
      </c>
      <c r="BS31" s="484"/>
      <c r="BT31" s="573">
        <f t="shared" si="10"/>
        <v>0</v>
      </c>
      <c r="BU31" s="573">
        <f t="shared" si="10"/>
        <v>0</v>
      </c>
      <c r="BV31" s="573">
        <f t="shared" si="10"/>
        <v>0</v>
      </c>
      <c r="BW31" s="573">
        <f t="shared" si="10"/>
        <v>0</v>
      </c>
      <c r="BX31" s="484"/>
      <c r="BY31" s="573">
        <f t="shared" si="11"/>
        <v>0</v>
      </c>
      <c r="BZ31" s="573">
        <f t="shared" si="11"/>
        <v>0</v>
      </c>
      <c r="CA31" s="573">
        <f t="shared" si="11"/>
        <v>0</v>
      </c>
      <c r="CB31" s="573">
        <f t="shared" si="11"/>
        <v>0</v>
      </c>
      <c r="CC31" s="484"/>
      <c r="CD31" s="573">
        <f t="shared" si="12"/>
        <v>0</v>
      </c>
      <c r="CE31" s="573">
        <f t="shared" si="12"/>
        <v>0</v>
      </c>
      <c r="CF31" s="573">
        <f t="shared" si="12"/>
        <v>0</v>
      </c>
      <c r="CG31" s="573">
        <f t="shared" si="12"/>
        <v>0</v>
      </c>
      <c r="CH31" s="484"/>
      <c r="CI31" s="573">
        <f t="shared" si="13"/>
        <v>0</v>
      </c>
      <c r="CJ31" s="573">
        <f t="shared" si="13"/>
        <v>0</v>
      </c>
      <c r="CK31" s="573">
        <f t="shared" si="13"/>
        <v>0</v>
      </c>
      <c r="CL31" s="573">
        <f t="shared" si="13"/>
        <v>0</v>
      </c>
      <c r="CM31" s="484"/>
      <c r="CN31" s="573">
        <f t="shared" si="14"/>
        <v>0</v>
      </c>
      <c r="CO31" s="573">
        <f t="shared" si="14"/>
        <v>0</v>
      </c>
      <c r="CP31" s="573">
        <f t="shared" si="14"/>
        <v>0</v>
      </c>
      <c r="CQ31" s="573">
        <f t="shared" si="14"/>
        <v>0</v>
      </c>
      <c r="CR31" s="484"/>
      <c r="CS31" s="573">
        <f t="shared" si="15"/>
        <v>0</v>
      </c>
      <c r="CT31" s="573">
        <f t="shared" si="15"/>
        <v>0</v>
      </c>
      <c r="CU31" s="573">
        <f t="shared" si="15"/>
        <v>0</v>
      </c>
      <c r="CV31" s="573">
        <f t="shared" si="15"/>
        <v>0</v>
      </c>
      <c r="CW31" s="484"/>
      <c r="CX31" s="573">
        <f t="shared" si="16"/>
        <v>0</v>
      </c>
      <c r="CY31" s="573">
        <f t="shared" si="16"/>
        <v>0</v>
      </c>
      <c r="CZ31" s="573">
        <f t="shared" si="16"/>
        <v>0</v>
      </c>
      <c r="DA31" s="573">
        <f t="shared" si="16"/>
        <v>0</v>
      </c>
      <c r="DB31" s="198"/>
      <c r="DC31" s="198"/>
      <c r="DD31" s="124"/>
      <c r="DE31" s="123"/>
    </row>
    <row r="32" spans="2:109" x14ac:dyDescent="0.25">
      <c r="B32" s="591">
        <f t="shared" si="17"/>
        <v>24</v>
      </c>
      <c r="C32" s="619" t="s">
        <v>2274</v>
      </c>
      <c r="D32" s="593"/>
      <c r="E32" s="576" t="s">
        <v>341</v>
      </c>
      <c r="F32" s="577">
        <v>3</v>
      </c>
      <c r="G32" s="578">
        <v>0</v>
      </c>
      <c r="H32" s="579">
        <v>0</v>
      </c>
      <c r="I32" s="579">
        <v>0</v>
      </c>
      <c r="J32" s="579">
        <v>0</v>
      </c>
      <c r="K32" s="580">
        <f t="shared" si="0"/>
        <v>0</v>
      </c>
      <c r="L32" s="567">
        <v>0</v>
      </c>
      <c r="M32" s="567">
        <v>0</v>
      </c>
      <c r="N32" s="567">
        <v>0</v>
      </c>
      <c r="O32" s="567">
        <v>0</v>
      </c>
      <c r="P32" s="580">
        <f t="shared" si="1"/>
        <v>0</v>
      </c>
      <c r="Q32" s="578">
        <v>0</v>
      </c>
      <c r="R32" s="579">
        <v>0</v>
      </c>
      <c r="S32" s="579">
        <v>0</v>
      </c>
      <c r="T32" s="579">
        <v>0</v>
      </c>
      <c r="U32" s="580">
        <f t="shared" si="2"/>
        <v>0</v>
      </c>
      <c r="V32" s="578">
        <v>0</v>
      </c>
      <c r="W32" s="579">
        <v>0</v>
      </c>
      <c r="X32" s="579">
        <v>0</v>
      </c>
      <c r="Y32" s="594">
        <v>0</v>
      </c>
      <c r="Z32" s="580">
        <f t="shared" si="3"/>
        <v>0</v>
      </c>
      <c r="AA32" s="578">
        <v>0</v>
      </c>
      <c r="AB32" s="579">
        <v>0</v>
      </c>
      <c r="AC32" s="579">
        <v>0</v>
      </c>
      <c r="AD32" s="594">
        <v>0</v>
      </c>
      <c r="AE32" s="580">
        <f t="shared" si="4"/>
        <v>0</v>
      </c>
      <c r="AF32" s="578">
        <v>0</v>
      </c>
      <c r="AG32" s="579">
        <v>0</v>
      </c>
      <c r="AH32" s="579">
        <v>0</v>
      </c>
      <c r="AI32" s="594">
        <v>0</v>
      </c>
      <c r="AJ32" s="580">
        <f t="shared" si="5"/>
        <v>0</v>
      </c>
      <c r="AK32" s="578">
        <v>0</v>
      </c>
      <c r="AL32" s="579">
        <v>0</v>
      </c>
      <c r="AM32" s="579">
        <v>0</v>
      </c>
      <c r="AN32" s="594">
        <v>0</v>
      </c>
      <c r="AO32" s="580">
        <f t="shared" si="6"/>
        <v>0</v>
      </c>
      <c r="AP32" s="578">
        <v>0</v>
      </c>
      <c r="AQ32" s="579">
        <v>0</v>
      </c>
      <c r="AR32" s="579">
        <v>0</v>
      </c>
      <c r="AS32" s="594">
        <v>0</v>
      </c>
      <c r="AT32" s="580">
        <f t="shared" si="7"/>
        <v>0</v>
      </c>
      <c r="AU32" s="123"/>
      <c r="AV32" s="411"/>
      <c r="AW32" s="233" t="s">
        <v>2275</v>
      </c>
      <c r="AX32" s="249"/>
      <c r="AY32" s="144">
        <f>(IF(SUM(BO32:DA32)=0,IF(BM32=1,$BM$4,0),$BO$4))</f>
        <v>0</v>
      </c>
      <c r="AZ32" s="144"/>
      <c r="BB32" s="591">
        <f t="shared" si="18"/>
        <v>24</v>
      </c>
      <c r="BC32" s="620" t="s">
        <v>2276</v>
      </c>
      <c r="BD32" s="576" t="s">
        <v>341</v>
      </c>
      <c r="BE32" s="577">
        <v>3</v>
      </c>
      <c r="BF32" s="588" t="s">
        <v>2277</v>
      </c>
      <c r="BG32" s="589" t="s">
        <v>2278</v>
      </c>
      <c r="BH32" s="589" t="s">
        <v>2279</v>
      </c>
      <c r="BI32" s="589" t="s">
        <v>2280</v>
      </c>
      <c r="BJ32" s="590" t="s">
        <v>2281</v>
      </c>
      <c r="BL32" s="124"/>
      <c r="BM32" s="573">
        <f xml:space="preserve"> IF( AND( OR( C32 = DC32, C32=""), SUM(G32:AT32) &lt;&gt; 0), 1, 0 )</f>
        <v>0</v>
      </c>
      <c r="BN32" s="204"/>
      <c r="BO32" s="573">
        <f xml:space="preserve"> IF( OR( $C$32 = $DC$32, $C$32 =""), 0, IF( ISNUMBER( G32 ), 0, 1 ))</f>
        <v>0</v>
      </c>
      <c r="BP32" s="573">
        <f xml:space="preserve"> IF( OR( $C$32 = $DC$32, $C$32 =""), 0, IF( ISNUMBER( H32 ), 0, 1 ))</f>
        <v>0</v>
      </c>
      <c r="BQ32" s="573">
        <f xml:space="preserve"> IF( OR( $C$32 = $DC$32, $C$32 =""), 0, IF( ISNUMBER( I32 ), 0, 1 ))</f>
        <v>0</v>
      </c>
      <c r="BR32" s="573">
        <f xml:space="preserve"> IF( OR( $C$32 = $DC$32, $C$32 =""), 0, IF( ISNUMBER( J32 ), 0, 1 ))</f>
        <v>0</v>
      </c>
      <c r="BS32" s="484"/>
      <c r="BT32" s="573">
        <f xml:space="preserve"> IF( OR( $C$32 = $DC$32, $C$32 =""), 0, IF( ISNUMBER( L32 ), 0, 1 ))</f>
        <v>0</v>
      </c>
      <c r="BU32" s="573">
        <f xml:space="preserve"> IF( OR( $C$32 = $DC$32, $C$32 =""), 0, IF( ISNUMBER( M32 ), 0, 1 ))</f>
        <v>0</v>
      </c>
      <c r="BV32" s="573">
        <f xml:space="preserve"> IF( OR( $C$32 = $DC$32, $C$32 =""), 0, IF( ISNUMBER( N32 ), 0, 1 ))</f>
        <v>0</v>
      </c>
      <c r="BW32" s="573">
        <f xml:space="preserve"> IF( OR( $C$32 = $DC$32, $C$32 =""), 0, IF( ISNUMBER( O32 ), 0, 1 ))</f>
        <v>0</v>
      </c>
      <c r="BX32" s="484"/>
      <c r="BY32" s="573">
        <f xml:space="preserve"> IF( OR( $C$32 = $DC$32, $C$32 =""), 0, IF( ISNUMBER( Q32 ), 0, 1 ))</f>
        <v>0</v>
      </c>
      <c r="BZ32" s="573">
        <f xml:space="preserve"> IF( OR( $C$32 = $DC$32, $C$32 =""), 0, IF( ISNUMBER( R32 ), 0, 1 ))</f>
        <v>0</v>
      </c>
      <c r="CA32" s="573">
        <f xml:space="preserve"> IF( OR( $C$32 = $DC$32, $C$32 =""), 0, IF( ISNUMBER( S32 ), 0, 1 ))</f>
        <v>0</v>
      </c>
      <c r="CB32" s="573">
        <f xml:space="preserve"> IF( OR( $C$32 = $DC$32, $C$32 =""), 0, IF( ISNUMBER( T32 ), 0, 1 ))</f>
        <v>0</v>
      </c>
      <c r="CC32" s="484"/>
      <c r="CD32" s="573">
        <f xml:space="preserve"> IF( OR( $C$32 = $DC$32, $C$32 =""), 0, IF( ISNUMBER( V32 ), 0, 1 ))</f>
        <v>0</v>
      </c>
      <c r="CE32" s="573">
        <f xml:space="preserve"> IF( OR( $C$32 = $DC$32, $C$32 =""), 0, IF( ISNUMBER( W32 ), 0, 1 ))</f>
        <v>0</v>
      </c>
      <c r="CF32" s="573">
        <f xml:space="preserve"> IF( OR( $C$32 = $DC$32, $C$32 =""), 0, IF( ISNUMBER( X32 ), 0, 1 ))</f>
        <v>0</v>
      </c>
      <c r="CG32" s="573">
        <f xml:space="preserve"> IF( OR( $C$32 = $DC$32, $C$32 =""), 0, IF( ISNUMBER( Y32 ), 0, 1 ))</f>
        <v>0</v>
      </c>
      <c r="CH32" s="484"/>
      <c r="CI32" s="573">
        <f xml:space="preserve"> IF( OR( $C$32 = $DC$32, $C$32 =""), 0, IF( ISNUMBER( AA32 ), 0, 1 ))</f>
        <v>0</v>
      </c>
      <c r="CJ32" s="573">
        <f xml:space="preserve"> IF( OR( $C$32 = $DC$32, $C$32 =""), 0, IF( ISNUMBER( AB32 ), 0, 1 ))</f>
        <v>0</v>
      </c>
      <c r="CK32" s="573">
        <f xml:space="preserve"> IF( OR( $C$32 = $DC$32, $C$32 =""), 0, IF( ISNUMBER( AC32 ), 0, 1 ))</f>
        <v>0</v>
      </c>
      <c r="CL32" s="573">
        <f xml:space="preserve"> IF( OR( $C$32 = $DC$32, $C$32 =""), 0, IF( ISNUMBER( AD32 ), 0, 1 ))</f>
        <v>0</v>
      </c>
      <c r="CM32" s="484"/>
      <c r="CN32" s="573">
        <f xml:space="preserve"> IF( OR( $C$32 = $DC$32, $C$32 =""), 0, IF( ISNUMBER( AF32 ), 0, 1 ))</f>
        <v>0</v>
      </c>
      <c r="CO32" s="573">
        <f xml:space="preserve"> IF( OR( $C$32 = $DC$32, $C$32 =""), 0, IF( ISNUMBER( AG32 ), 0, 1 ))</f>
        <v>0</v>
      </c>
      <c r="CP32" s="573">
        <f xml:space="preserve"> IF( OR( $C$32 = $DC$32, $C$32 =""), 0, IF( ISNUMBER( AH32 ), 0, 1 ))</f>
        <v>0</v>
      </c>
      <c r="CQ32" s="573">
        <f xml:space="preserve"> IF( OR( $C$32 = $DC$32, $C$32 =""), 0, IF( ISNUMBER( AI32 ), 0, 1 ))</f>
        <v>0</v>
      </c>
      <c r="CR32" s="484"/>
      <c r="CS32" s="573">
        <f xml:space="preserve"> IF( OR( $C$32 = $DC$32, $C$32 =""), 0, IF( ISNUMBER( AK32 ), 0, 1 ))</f>
        <v>0</v>
      </c>
      <c r="CT32" s="573">
        <f xml:space="preserve"> IF( OR( $C$32 = $DC$32, $C$32 =""), 0, IF( ISNUMBER( AL32 ), 0, 1 ))</f>
        <v>0</v>
      </c>
      <c r="CU32" s="573">
        <f xml:space="preserve"> IF( OR( $C$32 = $DC$32, $C$32 =""), 0, IF( ISNUMBER( AM32 ), 0, 1 ))</f>
        <v>0</v>
      </c>
      <c r="CV32" s="573">
        <f xml:space="preserve"> IF( OR( $C$32 = $DC$32, $C$32 =""), 0, IF( ISNUMBER( AN32 ), 0, 1 ))</f>
        <v>0</v>
      </c>
      <c r="CW32" s="484"/>
      <c r="CX32" s="573">
        <f xml:space="preserve"> IF( OR( $C$32 = $DC$32, $C$32 =""), 0, IF( ISNUMBER( AP32 ), 0, 1 ))</f>
        <v>0</v>
      </c>
      <c r="CY32" s="573">
        <f xml:space="preserve"> IF( OR( $C$32 = $DC$32, $C$32 =""), 0, IF( ISNUMBER( AQ32 ), 0, 1 ))</f>
        <v>0</v>
      </c>
      <c r="CZ32" s="573">
        <f xml:space="preserve"> IF( OR( $C$32 = $DC$32, $C$32 =""), 0, IF( ISNUMBER( AR32 ), 0, 1 ))</f>
        <v>0</v>
      </c>
      <c r="DA32" s="573">
        <f xml:space="preserve"> IF( OR( $C$32 = $DC$32, $C$32 =""), 0, IF( ISNUMBER( AS32 ), 0, 1 ))</f>
        <v>0</v>
      </c>
      <c r="DB32" s="484"/>
      <c r="DC32" s="187" t="s">
        <v>2282</v>
      </c>
      <c r="DD32" s="124"/>
      <c r="DE32" s="123"/>
    </row>
    <row r="33" spans="2:109" ht="14.25" customHeight="1" x14ac:dyDescent="0.25">
      <c r="B33" s="591">
        <f t="shared" si="17"/>
        <v>25</v>
      </c>
      <c r="C33" s="619" t="s">
        <v>2283</v>
      </c>
      <c r="D33" s="593"/>
      <c r="E33" s="576" t="s">
        <v>341</v>
      </c>
      <c r="F33" s="577">
        <v>3</v>
      </c>
      <c r="G33" s="578">
        <v>0</v>
      </c>
      <c r="H33" s="579">
        <v>0</v>
      </c>
      <c r="I33" s="579">
        <v>0</v>
      </c>
      <c r="J33" s="579">
        <v>0.44500000000000001</v>
      </c>
      <c r="K33" s="580">
        <f t="shared" si="0"/>
        <v>0.44500000000000001</v>
      </c>
      <c r="L33" s="567">
        <v>0</v>
      </c>
      <c r="M33" s="567">
        <v>0</v>
      </c>
      <c r="N33" s="567">
        <v>0</v>
      </c>
      <c r="O33" s="581">
        <v>0.65500000000000003</v>
      </c>
      <c r="P33" s="580">
        <f t="shared" si="1"/>
        <v>0.65500000000000003</v>
      </c>
      <c r="Q33" s="578">
        <v>0</v>
      </c>
      <c r="R33" s="579">
        <v>0</v>
      </c>
      <c r="S33" s="579">
        <v>0</v>
      </c>
      <c r="T33" s="594">
        <v>2.0840000000000001</v>
      </c>
      <c r="U33" s="580">
        <f t="shared" si="2"/>
        <v>2.0840000000000001</v>
      </c>
      <c r="V33" s="578">
        <v>0</v>
      </c>
      <c r="W33" s="579">
        <v>0</v>
      </c>
      <c r="X33" s="579">
        <v>0</v>
      </c>
      <c r="Y33" s="594">
        <v>0</v>
      </c>
      <c r="Z33" s="580">
        <f t="shared" si="3"/>
        <v>0</v>
      </c>
      <c r="AA33" s="578">
        <v>0</v>
      </c>
      <c r="AB33" s="579">
        <v>0</v>
      </c>
      <c r="AC33" s="579">
        <v>0</v>
      </c>
      <c r="AD33" s="594">
        <v>0</v>
      </c>
      <c r="AE33" s="580">
        <f t="shared" si="4"/>
        <v>0</v>
      </c>
      <c r="AF33" s="578">
        <v>0</v>
      </c>
      <c r="AG33" s="579">
        <v>0</v>
      </c>
      <c r="AH33" s="579">
        <v>0</v>
      </c>
      <c r="AI33" s="594">
        <v>0</v>
      </c>
      <c r="AJ33" s="580">
        <f t="shared" si="5"/>
        <v>0</v>
      </c>
      <c r="AK33" s="578">
        <v>0</v>
      </c>
      <c r="AL33" s="579">
        <v>0</v>
      </c>
      <c r="AM33" s="579">
        <v>0</v>
      </c>
      <c r="AN33" s="594">
        <v>0</v>
      </c>
      <c r="AO33" s="580">
        <f t="shared" si="6"/>
        <v>0</v>
      </c>
      <c r="AP33" s="578">
        <v>0</v>
      </c>
      <c r="AQ33" s="579">
        <v>0</v>
      </c>
      <c r="AR33" s="579">
        <v>0</v>
      </c>
      <c r="AS33" s="594">
        <v>0</v>
      </c>
      <c r="AT33" s="580">
        <f t="shared" si="7"/>
        <v>0</v>
      </c>
      <c r="AU33" s="282"/>
      <c r="AV33" s="411"/>
      <c r="AW33" s="233" t="s">
        <v>2275</v>
      </c>
      <c r="AX33" s="249"/>
      <c r="AY33" s="144">
        <f t="shared" ref="AY33:AY46" si="19">(IF(SUM(BO33:DA33)=0,IF(BM33=1,$BM$4,0),$BO$4))</f>
        <v>0</v>
      </c>
      <c r="AZ33" s="144"/>
      <c r="BB33" s="591">
        <f t="shared" si="18"/>
        <v>25</v>
      </c>
      <c r="BC33" s="620" t="s">
        <v>2284</v>
      </c>
      <c r="BD33" s="576" t="s">
        <v>341</v>
      </c>
      <c r="BE33" s="577">
        <v>3</v>
      </c>
      <c r="BF33" s="588" t="s">
        <v>2285</v>
      </c>
      <c r="BG33" s="589" t="s">
        <v>2286</v>
      </c>
      <c r="BH33" s="589" t="s">
        <v>2287</v>
      </c>
      <c r="BI33" s="589" t="s">
        <v>2288</v>
      </c>
      <c r="BJ33" s="590" t="s">
        <v>2289</v>
      </c>
      <c r="BL33" s="124"/>
      <c r="BM33" s="573">
        <f t="shared" ref="BM33:BM46" si="20" xml:space="preserve"> IF( AND( OR( C33 = DC33, C33=""), SUM(G33:AT33) &lt;&gt; 0), 1, 0 )</f>
        <v>0</v>
      </c>
      <c r="BN33" s="204"/>
      <c r="BO33" s="573">
        <f xml:space="preserve"> IF( OR( $C$33 = $DC$33, $C$33 =""), 0, IF( ISNUMBER( G33 ), 0, 1 ))</f>
        <v>0</v>
      </c>
      <c r="BP33" s="573">
        <f xml:space="preserve"> IF( OR( $C$33 = $DC$33, $C$33 =""), 0, IF( ISNUMBER( H33 ), 0, 1 ))</f>
        <v>0</v>
      </c>
      <c r="BQ33" s="573">
        <f xml:space="preserve"> IF( OR( $C$33 = $DC$33, $C$33 =""), 0, IF( ISNUMBER( I33 ), 0, 1 ))</f>
        <v>0</v>
      </c>
      <c r="BR33" s="573">
        <f xml:space="preserve"> IF( OR( $C$33 = $DC$33, $C$33 =""), 0, IF( ISNUMBER( J33 ), 0, 1 ))</f>
        <v>0</v>
      </c>
      <c r="BS33" s="484"/>
      <c r="BT33" s="573">
        <f xml:space="preserve"> IF( OR( $C$33 = $DC$33, $C$33 =""), 0, IF( ISNUMBER( L33 ), 0, 1 ))</f>
        <v>0</v>
      </c>
      <c r="BU33" s="573">
        <f xml:space="preserve"> IF( OR( $C$33 = $DC$33, $C$33 =""), 0, IF( ISNUMBER( M33 ), 0, 1 ))</f>
        <v>0</v>
      </c>
      <c r="BV33" s="573">
        <f xml:space="preserve"> IF( OR( $C$33 = $DC$33, $C$33 =""), 0, IF( ISNUMBER( N33 ), 0, 1 ))</f>
        <v>0</v>
      </c>
      <c r="BW33" s="573">
        <f xml:space="preserve"> IF( OR( $C$33 = $DC$33, $C$33 =""), 0, IF( ISNUMBER( O33 ), 0, 1 ))</f>
        <v>0</v>
      </c>
      <c r="BX33" s="484"/>
      <c r="BY33" s="573">
        <f xml:space="preserve"> IF( OR( $C$33 = $DC$33, $C$33 =""), 0, IF( ISNUMBER( Q33 ), 0, 1 ))</f>
        <v>0</v>
      </c>
      <c r="BZ33" s="573">
        <f xml:space="preserve"> IF( OR( $C$33 = $DC$33, $C$33 =""), 0, IF( ISNUMBER( R33 ), 0, 1 ))</f>
        <v>0</v>
      </c>
      <c r="CA33" s="573">
        <f xml:space="preserve"> IF( OR( $C$33 = $DC$33, $C$33 =""), 0, IF( ISNUMBER( S33 ), 0, 1 ))</f>
        <v>0</v>
      </c>
      <c r="CB33" s="573">
        <f xml:space="preserve"> IF( OR( $C$33 = $DC$33, $C$33 =""), 0, IF( ISNUMBER( T33 ), 0, 1 ))</f>
        <v>0</v>
      </c>
      <c r="CC33" s="484"/>
      <c r="CD33" s="573">
        <f xml:space="preserve"> IF( OR( $C$33 = $DC$33, $C$33 =""), 0, IF( ISNUMBER( V33 ), 0, 1 ))</f>
        <v>0</v>
      </c>
      <c r="CE33" s="573">
        <f xml:space="preserve"> IF( OR( $C$33 = $DC$33, $C$33 =""), 0, IF( ISNUMBER( W33 ), 0, 1 ))</f>
        <v>0</v>
      </c>
      <c r="CF33" s="573">
        <f xml:space="preserve"> IF( OR( $C$33 = $DC$33, $C$33 =""), 0, IF( ISNUMBER( X33 ), 0, 1 ))</f>
        <v>0</v>
      </c>
      <c r="CG33" s="573">
        <f xml:space="preserve"> IF( OR( $C$33 = $DC$33, $C$33 =""), 0, IF( ISNUMBER( Y33 ), 0, 1 ))</f>
        <v>0</v>
      </c>
      <c r="CH33" s="484"/>
      <c r="CI33" s="573">
        <f xml:space="preserve"> IF( OR( $C$33 = $DC$33, $C$33 =""), 0, IF( ISNUMBER( AA33 ), 0, 1 ))</f>
        <v>0</v>
      </c>
      <c r="CJ33" s="573">
        <f xml:space="preserve"> IF( OR( $C$33 = $DC$33, $C$33 =""), 0, IF( ISNUMBER( AB33 ), 0, 1 ))</f>
        <v>0</v>
      </c>
      <c r="CK33" s="573">
        <f xml:space="preserve"> IF( OR( $C$33 = $DC$33, $C$33 =""), 0, IF( ISNUMBER( AC33 ), 0, 1 ))</f>
        <v>0</v>
      </c>
      <c r="CL33" s="573">
        <f xml:space="preserve"> IF( OR( $C$33 = $DC$33, $C$33 =""), 0, IF( ISNUMBER( AD33 ), 0, 1 ))</f>
        <v>0</v>
      </c>
      <c r="CM33" s="484"/>
      <c r="CN33" s="573">
        <f xml:space="preserve"> IF( OR( $C$33 = $DC$33, $C$33 =""), 0, IF( ISNUMBER( AF33 ), 0, 1 ))</f>
        <v>0</v>
      </c>
      <c r="CO33" s="573">
        <f xml:space="preserve"> IF( OR( $C$33 = $DC$33, $C$33 =""), 0, IF( ISNUMBER( AG33 ), 0, 1 ))</f>
        <v>0</v>
      </c>
      <c r="CP33" s="573">
        <f xml:space="preserve"> IF( OR( $C$33 = $DC$33, $C$33 =""), 0, IF( ISNUMBER( AH33 ), 0, 1 ))</f>
        <v>0</v>
      </c>
      <c r="CQ33" s="573">
        <f xml:space="preserve"> IF( OR( $C$33 = $DC$33, $C$33 =""), 0, IF( ISNUMBER( AI33 ), 0, 1 ))</f>
        <v>0</v>
      </c>
      <c r="CR33" s="484"/>
      <c r="CS33" s="573">
        <f xml:space="preserve"> IF( OR( $C$33 = $DC$33, $C$33 =""), 0, IF( ISNUMBER( AK33 ), 0, 1 ))</f>
        <v>0</v>
      </c>
      <c r="CT33" s="573">
        <f xml:space="preserve"> IF( OR( $C$33 = $DC$33, $C$33 =""), 0, IF( ISNUMBER( AL33 ), 0, 1 ))</f>
        <v>0</v>
      </c>
      <c r="CU33" s="573">
        <f xml:space="preserve"> IF( OR( $C$33 = $DC$33, $C$33 =""), 0, IF( ISNUMBER( AM33 ), 0, 1 ))</f>
        <v>0</v>
      </c>
      <c r="CV33" s="573">
        <f xml:space="preserve"> IF( OR( $C$33 = $DC$33, $C$33 =""), 0, IF( ISNUMBER( AN33 ), 0, 1 ))</f>
        <v>0</v>
      </c>
      <c r="CW33" s="484"/>
      <c r="CX33" s="573">
        <f xml:space="preserve"> IF( OR( $C$33 = $DC$33, $C$33 =""), 0, IF( ISNUMBER( AP33 ), 0, 1 ))</f>
        <v>0</v>
      </c>
      <c r="CY33" s="573">
        <f xml:space="preserve"> IF( OR( $C$33 = $DC$33, $C$33 =""), 0, IF( ISNUMBER( AQ33 ), 0, 1 ))</f>
        <v>0</v>
      </c>
      <c r="CZ33" s="573">
        <f xml:space="preserve"> IF( OR( $C$33 = $DC$33, $C$33 =""), 0, IF( ISNUMBER( AR33 ), 0, 1 ))</f>
        <v>0</v>
      </c>
      <c r="DA33" s="573">
        <f xml:space="preserve"> IF( OR( $C$33 = $DC$33, $C$33 =""), 0, IF( ISNUMBER( AS33 ), 0, 1 ))</f>
        <v>0</v>
      </c>
      <c r="DB33" s="484"/>
      <c r="DC33" s="187" t="s">
        <v>2290</v>
      </c>
      <c r="DD33" s="124"/>
      <c r="DE33" s="123"/>
    </row>
    <row r="34" spans="2:109" ht="14.25" customHeight="1" x14ac:dyDescent="0.25">
      <c r="B34" s="591">
        <f t="shared" si="17"/>
        <v>26</v>
      </c>
      <c r="C34" s="619" t="s">
        <v>2291</v>
      </c>
      <c r="D34" s="593"/>
      <c r="E34" s="576" t="s">
        <v>341</v>
      </c>
      <c r="F34" s="577">
        <v>3</v>
      </c>
      <c r="G34" s="578">
        <v>0</v>
      </c>
      <c r="H34" s="579">
        <v>0</v>
      </c>
      <c r="I34" s="579">
        <v>0</v>
      </c>
      <c r="J34" s="579">
        <v>0</v>
      </c>
      <c r="K34" s="580">
        <f t="shared" si="0"/>
        <v>0</v>
      </c>
      <c r="L34" s="567">
        <v>0</v>
      </c>
      <c r="M34" s="567">
        <v>0</v>
      </c>
      <c r="N34" s="567">
        <v>0</v>
      </c>
      <c r="O34" s="567">
        <v>0</v>
      </c>
      <c r="P34" s="580">
        <f t="shared" si="1"/>
        <v>0</v>
      </c>
      <c r="Q34" s="578">
        <v>0</v>
      </c>
      <c r="R34" s="579">
        <v>0</v>
      </c>
      <c r="S34" s="579">
        <v>0</v>
      </c>
      <c r="T34" s="579">
        <v>0</v>
      </c>
      <c r="U34" s="580">
        <f t="shared" si="2"/>
        <v>0</v>
      </c>
      <c r="V34" s="582">
        <v>0.21299999999999999</v>
      </c>
      <c r="W34" s="579">
        <v>0</v>
      </c>
      <c r="X34" s="579">
        <v>0</v>
      </c>
      <c r="Y34" s="579">
        <v>0</v>
      </c>
      <c r="Z34" s="580">
        <f t="shared" si="3"/>
        <v>0.21299999999999999</v>
      </c>
      <c r="AA34" s="582">
        <v>0.21299999999999999</v>
      </c>
      <c r="AB34" s="579">
        <v>0</v>
      </c>
      <c r="AC34" s="579">
        <v>0</v>
      </c>
      <c r="AD34" s="579">
        <v>0</v>
      </c>
      <c r="AE34" s="580">
        <f t="shared" si="4"/>
        <v>0.21299999999999999</v>
      </c>
      <c r="AF34" s="578">
        <v>0</v>
      </c>
      <c r="AG34" s="579">
        <v>0</v>
      </c>
      <c r="AH34" s="579">
        <v>0</v>
      </c>
      <c r="AI34" s="579">
        <v>0</v>
      </c>
      <c r="AJ34" s="580">
        <f t="shared" si="5"/>
        <v>0</v>
      </c>
      <c r="AK34" s="578">
        <v>0</v>
      </c>
      <c r="AL34" s="579">
        <v>0</v>
      </c>
      <c r="AM34" s="579">
        <v>0</v>
      </c>
      <c r="AN34" s="579">
        <v>0</v>
      </c>
      <c r="AO34" s="580">
        <f t="shared" si="6"/>
        <v>0</v>
      </c>
      <c r="AP34" s="578">
        <v>0</v>
      </c>
      <c r="AQ34" s="579">
        <v>0</v>
      </c>
      <c r="AR34" s="579">
        <v>0</v>
      </c>
      <c r="AS34" s="579">
        <v>0</v>
      </c>
      <c r="AT34" s="580">
        <f t="shared" si="7"/>
        <v>0</v>
      </c>
      <c r="AU34" s="282"/>
      <c r="AV34" s="411"/>
      <c r="AW34" s="233" t="s">
        <v>2275</v>
      </c>
      <c r="AX34" s="249"/>
      <c r="AY34" s="144">
        <f t="shared" si="19"/>
        <v>0</v>
      </c>
      <c r="AZ34" s="144"/>
      <c r="BB34" s="591">
        <f t="shared" si="18"/>
        <v>26</v>
      </c>
      <c r="BC34" s="620" t="s">
        <v>2292</v>
      </c>
      <c r="BD34" s="576" t="s">
        <v>341</v>
      </c>
      <c r="BE34" s="577">
        <v>3</v>
      </c>
      <c r="BF34" s="588" t="s">
        <v>2293</v>
      </c>
      <c r="BG34" s="589" t="s">
        <v>2294</v>
      </c>
      <c r="BH34" s="589" t="s">
        <v>2295</v>
      </c>
      <c r="BI34" s="589" t="s">
        <v>2296</v>
      </c>
      <c r="BJ34" s="590" t="s">
        <v>2297</v>
      </c>
      <c r="BL34" s="124"/>
      <c r="BM34" s="573">
        <f t="shared" si="20"/>
        <v>0</v>
      </c>
      <c r="BN34" s="204"/>
      <c r="BO34" s="573">
        <f xml:space="preserve"> IF( OR( $C$34 = $DC$34, $C$34 =""), 0, IF( ISNUMBER( G34 ), 0, 1 ))</f>
        <v>0</v>
      </c>
      <c r="BP34" s="573">
        <f xml:space="preserve"> IF( OR( $C$34 = $DC$34, $C$34 =""), 0, IF( ISNUMBER( H34 ), 0, 1 ))</f>
        <v>0</v>
      </c>
      <c r="BQ34" s="573">
        <f xml:space="preserve"> IF( OR( $C$34 = $DC$34, $C$34 =""), 0, IF( ISNUMBER( I34 ), 0, 1 ))</f>
        <v>0</v>
      </c>
      <c r="BR34" s="573">
        <f xml:space="preserve"> IF( OR( $C$34 = $DC$34, $C$34 =""), 0, IF( ISNUMBER( J34 ), 0, 1 ))</f>
        <v>0</v>
      </c>
      <c r="BS34" s="484"/>
      <c r="BT34" s="573">
        <f xml:space="preserve"> IF( OR( $C$34 = $DC$34, $C$34 =""), 0, IF( ISNUMBER( L34 ), 0, 1 ))</f>
        <v>0</v>
      </c>
      <c r="BU34" s="573">
        <f xml:space="preserve"> IF( OR( $C$34 = $DC$34, $C$34 =""), 0, IF( ISNUMBER( M34 ), 0, 1 ))</f>
        <v>0</v>
      </c>
      <c r="BV34" s="573">
        <f xml:space="preserve"> IF( OR( $C$34 = $DC$34, $C$34 =""), 0, IF( ISNUMBER( N34 ), 0, 1 ))</f>
        <v>0</v>
      </c>
      <c r="BW34" s="573">
        <f xml:space="preserve"> IF( OR( $C$34 = $DC$34, $C$34 =""), 0, IF( ISNUMBER( O34 ), 0, 1 ))</f>
        <v>0</v>
      </c>
      <c r="BX34" s="484"/>
      <c r="BY34" s="573">
        <f xml:space="preserve"> IF( OR( $C$34 = $DC$34, $C$34 =""), 0, IF( ISNUMBER( Q34 ), 0, 1 ))</f>
        <v>0</v>
      </c>
      <c r="BZ34" s="573">
        <f xml:space="preserve"> IF( OR( $C$34 = $DC$34, $C$34 =""), 0, IF( ISNUMBER( R34 ), 0, 1 ))</f>
        <v>0</v>
      </c>
      <c r="CA34" s="573">
        <f xml:space="preserve"> IF( OR( $C$34 = $DC$34, $C$34 =""), 0, IF( ISNUMBER( S34 ), 0, 1 ))</f>
        <v>0</v>
      </c>
      <c r="CB34" s="573">
        <f xml:space="preserve"> IF( OR( $C$34 = $DC$34, $C$34 =""), 0, IF( ISNUMBER( T34 ), 0, 1 ))</f>
        <v>0</v>
      </c>
      <c r="CC34" s="484"/>
      <c r="CD34" s="573">
        <f xml:space="preserve"> IF( OR( $C$34 = $DC$34, $C$34 =""), 0, IF( ISNUMBER( V34 ), 0, 1 ))</f>
        <v>0</v>
      </c>
      <c r="CE34" s="573">
        <f xml:space="preserve"> IF( OR( $C$34 = $DC$34, $C$34 =""), 0, IF( ISNUMBER( W34 ), 0, 1 ))</f>
        <v>0</v>
      </c>
      <c r="CF34" s="573">
        <f xml:space="preserve"> IF( OR( $C$34 = $DC$34, $C$34 =""), 0, IF( ISNUMBER( X34 ), 0, 1 ))</f>
        <v>0</v>
      </c>
      <c r="CG34" s="573">
        <f xml:space="preserve"> IF( OR( $C$34 = $DC$34, $C$34 =""), 0, IF( ISNUMBER( Y34 ), 0, 1 ))</f>
        <v>0</v>
      </c>
      <c r="CH34" s="484"/>
      <c r="CI34" s="573">
        <f xml:space="preserve"> IF( OR( $C$34 = $DC$34, $C$34 =""), 0, IF( ISNUMBER( AA34 ), 0, 1 ))</f>
        <v>0</v>
      </c>
      <c r="CJ34" s="573">
        <f xml:space="preserve"> IF( OR( $C$34 = $DC$34, $C$34 =""), 0, IF( ISNUMBER( AB34 ), 0, 1 ))</f>
        <v>0</v>
      </c>
      <c r="CK34" s="573">
        <f xml:space="preserve"> IF( OR( $C$34 = $DC$34, $C$34 =""), 0, IF( ISNUMBER( AC34 ), 0, 1 ))</f>
        <v>0</v>
      </c>
      <c r="CL34" s="573">
        <f xml:space="preserve"> IF( OR( $C$34 = $DC$34, $C$34 =""), 0, IF( ISNUMBER( AD34 ), 0, 1 ))</f>
        <v>0</v>
      </c>
      <c r="CM34" s="484"/>
      <c r="CN34" s="573">
        <f xml:space="preserve"> IF( OR( $C$34 = $DC$34, $C$34 =""), 0, IF( ISNUMBER( AF34 ), 0, 1 ))</f>
        <v>0</v>
      </c>
      <c r="CO34" s="573">
        <f xml:space="preserve"> IF( OR( $C$34 = $DC$34, $C$34 =""), 0, IF( ISNUMBER( AG34 ), 0, 1 ))</f>
        <v>0</v>
      </c>
      <c r="CP34" s="573">
        <f xml:space="preserve"> IF( OR( $C$34 = $DC$34, $C$34 =""), 0, IF( ISNUMBER( AH34 ), 0, 1 ))</f>
        <v>0</v>
      </c>
      <c r="CQ34" s="573">
        <f xml:space="preserve"> IF( OR( $C$34 = $DC$34, $C$34 =""), 0, IF( ISNUMBER( AI34 ), 0, 1 ))</f>
        <v>0</v>
      </c>
      <c r="CR34" s="484"/>
      <c r="CS34" s="573">
        <f xml:space="preserve"> IF( OR( $C$34 = $DC$34, $C$34 =""), 0, IF( ISNUMBER( AK34 ), 0, 1 ))</f>
        <v>0</v>
      </c>
      <c r="CT34" s="573">
        <f xml:space="preserve"> IF( OR( $C$34 = $DC$34, $C$34 =""), 0, IF( ISNUMBER( AL34 ), 0, 1 ))</f>
        <v>0</v>
      </c>
      <c r="CU34" s="573">
        <f xml:space="preserve"> IF( OR( $C$34 = $DC$34, $C$34 =""), 0, IF( ISNUMBER( AM34 ), 0, 1 ))</f>
        <v>0</v>
      </c>
      <c r="CV34" s="573">
        <f xml:space="preserve"> IF( OR( $C$34 = $DC$34, $C$34 =""), 0, IF( ISNUMBER( AN34 ), 0, 1 ))</f>
        <v>0</v>
      </c>
      <c r="CW34" s="484"/>
      <c r="CX34" s="573">
        <f xml:space="preserve"> IF( OR( $C$34 = $DC$34, $C$34 =""), 0, IF( ISNUMBER( AP34 ), 0, 1 ))</f>
        <v>0</v>
      </c>
      <c r="CY34" s="573">
        <f xml:space="preserve"> IF( OR( $C$34 = $DC$34, $C$34 =""), 0, IF( ISNUMBER( AQ34 ), 0, 1 ))</f>
        <v>0</v>
      </c>
      <c r="CZ34" s="573">
        <f xml:space="preserve"> IF( OR( $C$34 = $DC$34, $C$34 =""), 0, IF( ISNUMBER( AR34 ), 0, 1 ))</f>
        <v>0</v>
      </c>
      <c r="DA34" s="573">
        <f xml:space="preserve"> IF( OR( $C$34 = $DC$34, $C$34 =""), 0, IF( ISNUMBER( AS34 ), 0, 1 ))</f>
        <v>0</v>
      </c>
      <c r="DB34" s="484"/>
      <c r="DC34" s="187" t="s">
        <v>2298</v>
      </c>
      <c r="DD34" s="124"/>
      <c r="DE34" s="123"/>
    </row>
    <row r="35" spans="2:109" ht="14.25" customHeight="1" x14ac:dyDescent="0.25">
      <c r="B35" s="591">
        <f t="shared" si="17"/>
        <v>27</v>
      </c>
      <c r="C35" s="621" t="s">
        <v>2299</v>
      </c>
      <c r="D35" s="593"/>
      <c r="E35" s="576" t="s">
        <v>341</v>
      </c>
      <c r="F35" s="577">
        <v>3</v>
      </c>
      <c r="G35" s="578">
        <v>0</v>
      </c>
      <c r="H35" s="579">
        <v>0</v>
      </c>
      <c r="I35" s="579">
        <v>0</v>
      </c>
      <c r="J35" s="579">
        <v>0</v>
      </c>
      <c r="K35" s="580">
        <f t="shared" si="0"/>
        <v>0</v>
      </c>
      <c r="L35" s="567">
        <v>0</v>
      </c>
      <c r="M35" s="567">
        <v>0</v>
      </c>
      <c r="N35" s="567">
        <v>0</v>
      </c>
      <c r="O35" s="567">
        <v>0</v>
      </c>
      <c r="P35" s="580">
        <f t="shared" si="1"/>
        <v>0</v>
      </c>
      <c r="Q35" s="578">
        <v>0</v>
      </c>
      <c r="R35" s="579">
        <v>0</v>
      </c>
      <c r="S35" s="579">
        <v>0</v>
      </c>
      <c r="T35" s="579">
        <v>0</v>
      </c>
      <c r="U35" s="580">
        <f t="shared" si="2"/>
        <v>0</v>
      </c>
      <c r="V35" s="578">
        <v>0</v>
      </c>
      <c r="W35" s="579">
        <v>0</v>
      </c>
      <c r="X35" s="579">
        <v>0</v>
      </c>
      <c r="Y35" s="579">
        <v>0</v>
      </c>
      <c r="Z35" s="580">
        <f t="shared" si="3"/>
        <v>0</v>
      </c>
      <c r="AA35" s="578">
        <v>0</v>
      </c>
      <c r="AB35" s="579">
        <v>0</v>
      </c>
      <c r="AC35" s="579">
        <v>0</v>
      </c>
      <c r="AD35" s="579">
        <v>0</v>
      </c>
      <c r="AE35" s="580">
        <f t="shared" si="4"/>
        <v>0</v>
      </c>
      <c r="AF35" s="578">
        <v>0</v>
      </c>
      <c r="AG35" s="579">
        <v>0</v>
      </c>
      <c r="AH35" s="579">
        <v>0</v>
      </c>
      <c r="AI35" s="579">
        <v>0</v>
      </c>
      <c r="AJ35" s="580">
        <f t="shared" si="5"/>
        <v>0</v>
      </c>
      <c r="AK35" s="578">
        <v>0</v>
      </c>
      <c r="AL35" s="579">
        <v>0</v>
      </c>
      <c r="AM35" s="579">
        <v>0</v>
      </c>
      <c r="AN35" s="579">
        <v>0</v>
      </c>
      <c r="AO35" s="580">
        <f t="shared" si="6"/>
        <v>0</v>
      </c>
      <c r="AP35" s="578">
        <v>0</v>
      </c>
      <c r="AQ35" s="579">
        <v>0</v>
      </c>
      <c r="AR35" s="579">
        <v>0</v>
      </c>
      <c r="AS35" s="579">
        <v>0</v>
      </c>
      <c r="AT35" s="580">
        <f t="shared" si="7"/>
        <v>0</v>
      </c>
      <c r="AU35" s="282"/>
      <c r="AV35" s="411"/>
      <c r="AW35" s="233" t="s">
        <v>2275</v>
      </c>
      <c r="AX35" s="249"/>
      <c r="AY35" s="144">
        <f t="shared" si="19"/>
        <v>0</v>
      </c>
      <c r="AZ35" s="144"/>
      <c r="BB35" s="591">
        <f t="shared" si="18"/>
        <v>27</v>
      </c>
      <c r="BC35" s="620" t="s">
        <v>2300</v>
      </c>
      <c r="BD35" s="576" t="s">
        <v>341</v>
      </c>
      <c r="BE35" s="577">
        <v>3</v>
      </c>
      <c r="BF35" s="588" t="s">
        <v>2301</v>
      </c>
      <c r="BG35" s="589" t="s">
        <v>2302</v>
      </c>
      <c r="BH35" s="589" t="s">
        <v>2303</v>
      </c>
      <c r="BI35" s="589" t="s">
        <v>2304</v>
      </c>
      <c r="BJ35" s="590" t="s">
        <v>2305</v>
      </c>
      <c r="BL35" s="124"/>
      <c r="BM35" s="573">
        <f t="shared" si="20"/>
        <v>0</v>
      </c>
      <c r="BN35" s="204"/>
      <c r="BO35" s="573">
        <f xml:space="preserve"> IF( OR( $C$35 = $DC$35, $C$35 =""), 0, IF( ISNUMBER( G35 ), 0, 1 ))</f>
        <v>0</v>
      </c>
      <c r="BP35" s="573">
        <f xml:space="preserve"> IF( OR( $C$35 = $DC$35, $C$35 =""), 0, IF( ISNUMBER( H35 ), 0, 1 ))</f>
        <v>0</v>
      </c>
      <c r="BQ35" s="573">
        <f xml:space="preserve"> IF( OR( $C$35 = $DC$35, $C$35 =""), 0, IF( ISNUMBER( I35 ), 0, 1 ))</f>
        <v>0</v>
      </c>
      <c r="BR35" s="573">
        <f xml:space="preserve"> IF( OR( $C$35 = $DC$35, $C$35 =""), 0, IF( ISNUMBER( J35 ), 0, 1 ))</f>
        <v>0</v>
      </c>
      <c r="BS35" s="484"/>
      <c r="BT35" s="573">
        <f xml:space="preserve"> IF( OR( $C$35 = $DC$35, $C$35 =""), 0, IF( ISNUMBER( L35 ), 0, 1 ))</f>
        <v>0</v>
      </c>
      <c r="BU35" s="573">
        <f xml:space="preserve"> IF( OR( $C$35 = $DC$35, $C$35 =""), 0, IF( ISNUMBER( M35 ), 0, 1 ))</f>
        <v>0</v>
      </c>
      <c r="BV35" s="573">
        <f xml:space="preserve"> IF( OR( $C$35 = $DC$35, $C$35 =""), 0, IF( ISNUMBER( N35 ), 0, 1 ))</f>
        <v>0</v>
      </c>
      <c r="BW35" s="573">
        <f xml:space="preserve"> IF( OR( $C$35 = $DC$35, $C$35 =""), 0, IF( ISNUMBER( O35 ), 0, 1 ))</f>
        <v>0</v>
      </c>
      <c r="BX35" s="484"/>
      <c r="BY35" s="573">
        <f xml:space="preserve"> IF( OR( $C$35 = $DC$35, $C$35 =""), 0, IF( ISNUMBER( Q35 ), 0, 1 ))</f>
        <v>0</v>
      </c>
      <c r="BZ35" s="573">
        <f xml:space="preserve"> IF( OR( $C$35 = $DC$35, $C$35 =""), 0, IF( ISNUMBER( R35 ), 0, 1 ))</f>
        <v>0</v>
      </c>
      <c r="CA35" s="573">
        <f xml:space="preserve"> IF( OR( $C$35 = $DC$35, $C$35 =""), 0, IF( ISNUMBER( S35 ), 0, 1 ))</f>
        <v>0</v>
      </c>
      <c r="CB35" s="573">
        <f xml:space="preserve"> IF( OR( $C$35 = $DC$35, $C$35 =""), 0, IF( ISNUMBER( T35 ), 0, 1 ))</f>
        <v>0</v>
      </c>
      <c r="CC35" s="484"/>
      <c r="CD35" s="573">
        <f xml:space="preserve"> IF( OR( $C$35 = $DC$35, $C$35 =""), 0, IF( ISNUMBER( V35 ), 0, 1 ))</f>
        <v>0</v>
      </c>
      <c r="CE35" s="573">
        <f xml:space="preserve"> IF( OR( $C$35 = $DC$35, $C$35 =""), 0, IF( ISNUMBER( W35 ), 0, 1 ))</f>
        <v>0</v>
      </c>
      <c r="CF35" s="573">
        <f xml:space="preserve"> IF( OR( $C$35 = $DC$35, $C$35 =""), 0, IF( ISNUMBER( X35 ), 0, 1 ))</f>
        <v>0</v>
      </c>
      <c r="CG35" s="573">
        <f xml:space="preserve"> IF( OR( $C$35 = $DC$35, $C$35 =""), 0, IF( ISNUMBER( Y35 ), 0, 1 ))</f>
        <v>0</v>
      </c>
      <c r="CH35" s="484"/>
      <c r="CI35" s="573">
        <f xml:space="preserve"> IF( OR( $C$35 = $DC$35, $C$35 =""), 0, IF( ISNUMBER( AA35 ), 0, 1 ))</f>
        <v>0</v>
      </c>
      <c r="CJ35" s="573">
        <f xml:space="preserve"> IF( OR( $C$35 = $DC$35, $C$35 =""), 0, IF( ISNUMBER( AB35 ), 0, 1 ))</f>
        <v>0</v>
      </c>
      <c r="CK35" s="573">
        <f xml:space="preserve"> IF( OR( $C$35 = $DC$35, $C$35 =""), 0, IF( ISNUMBER( AC35 ), 0, 1 ))</f>
        <v>0</v>
      </c>
      <c r="CL35" s="573">
        <f xml:space="preserve"> IF( OR( $C$35 = $DC$35, $C$35 =""), 0, IF( ISNUMBER( AD35 ), 0, 1 ))</f>
        <v>0</v>
      </c>
      <c r="CM35" s="484"/>
      <c r="CN35" s="573">
        <f xml:space="preserve"> IF( OR( $C$35 = $DC$35, $C$35 =""), 0, IF( ISNUMBER( AF35 ), 0, 1 ))</f>
        <v>0</v>
      </c>
      <c r="CO35" s="573">
        <f xml:space="preserve"> IF( OR( $C$35 = $DC$35, $C$35 =""), 0, IF( ISNUMBER( AG35 ), 0, 1 ))</f>
        <v>0</v>
      </c>
      <c r="CP35" s="573">
        <f xml:space="preserve"> IF( OR( $C$35 = $DC$35, $C$35 =""), 0, IF( ISNUMBER( AH35 ), 0, 1 ))</f>
        <v>0</v>
      </c>
      <c r="CQ35" s="573">
        <f xml:space="preserve"> IF( OR( $C$35 = $DC$35, $C$35 =""), 0, IF( ISNUMBER( AI35 ), 0, 1 ))</f>
        <v>0</v>
      </c>
      <c r="CR35" s="484"/>
      <c r="CS35" s="573">
        <f xml:space="preserve"> IF( OR( $C$35 = $DC$35, $C$35 =""), 0, IF( ISNUMBER( AK35 ), 0, 1 ))</f>
        <v>0</v>
      </c>
      <c r="CT35" s="573">
        <f xml:space="preserve"> IF( OR( $C$35 = $DC$35, $C$35 =""), 0, IF( ISNUMBER( AL35 ), 0, 1 ))</f>
        <v>0</v>
      </c>
      <c r="CU35" s="573">
        <f xml:space="preserve"> IF( OR( $C$35 = $DC$35, $C$35 =""), 0, IF( ISNUMBER( AM35 ), 0, 1 ))</f>
        <v>0</v>
      </c>
      <c r="CV35" s="573">
        <f xml:space="preserve"> IF( OR( $C$35 = $DC$35, $C$35 =""), 0, IF( ISNUMBER( AN35 ), 0, 1 ))</f>
        <v>0</v>
      </c>
      <c r="CW35" s="484"/>
      <c r="CX35" s="573">
        <f xml:space="preserve"> IF( OR( $C$35 = $DC$35, $C$35 =""), 0, IF( ISNUMBER( AP35 ), 0, 1 ))</f>
        <v>0</v>
      </c>
      <c r="CY35" s="573">
        <f xml:space="preserve"> IF( OR( $C$35 = $DC$35, $C$35 =""), 0, IF( ISNUMBER( AQ35 ), 0, 1 ))</f>
        <v>0</v>
      </c>
      <c r="CZ35" s="573">
        <f xml:space="preserve"> IF( OR( $C$35 = $DC$35, $C$35 =""), 0, IF( ISNUMBER( AR35 ), 0, 1 ))</f>
        <v>0</v>
      </c>
      <c r="DA35" s="573">
        <f xml:space="preserve"> IF( OR( $C$35 = $DC$35, $C$35 =""), 0, IF( ISNUMBER( AS35 ), 0, 1 ))</f>
        <v>0</v>
      </c>
      <c r="DB35" s="484"/>
      <c r="DC35" s="187" t="s">
        <v>2299</v>
      </c>
      <c r="DD35" s="124"/>
      <c r="DE35" s="123"/>
    </row>
    <row r="36" spans="2:109" ht="14.25" customHeight="1" x14ac:dyDescent="0.25">
      <c r="B36" s="591">
        <f t="shared" si="17"/>
        <v>28</v>
      </c>
      <c r="C36" s="621" t="s">
        <v>2306</v>
      </c>
      <c r="D36" s="593"/>
      <c r="E36" s="576" t="s">
        <v>341</v>
      </c>
      <c r="F36" s="577">
        <v>3</v>
      </c>
      <c r="G36" s="578">
        <v>0</v>
      </c>
      <c r="H36" s="579">
        <v>0</v>
      </c>
      <c r="I36" s="579">
        <v>0</v>
      </c>
      <c r="J36" s="579">
        <v>0</v>
      </c>
      <c r="K36" s="580">
        <f t="shared" si="0"/>
        <v>0</v>
      </c>
      <c r="L36" s="567">
        <v>0</v>
      </c>
      <c r="M36" s="567">
        <v>0</v>
      </c>
      <c r="N36" s="567">
        <v>0</v>
      </c>
      <c r="O36" s="567">
        <v>0</v>
      </c>
      <c r="P36" s="580">
        <f t="shared" si="1"/>
        <v>0</v>
      </c>
      <c r="Q36" s="578">
        <v>0</v>
      </c>
      <c r="R36" s="579">
        <v>0</v>
      </c>
      <c r="S36" s="579">
        <v>0</v>
      </c>
      <c r="T36" s="579">
        <v>0</v>
      </c>
      <c r="U36" s="580">
        <f t="shared" si="2"/>
        <v>0</v>
      </c>
      <c r="V36" s="578">
        <v>0</v>
      </c>
      <c r="W36" s="579">
        <v>0</v>
      </c>
      <c r="X36" s="579">
        <v>0</v>
      </c>
      <c r="Y36" s="579">
        <v>0</v>
      </c>
      <c r="Z36" s="580">
        <f t="shared" si="3"/>
        <v>0</v>
      </c>
      <c r="AA36" s="578">
        <v>0</v>
      </c>
      <c r="AB36" s="579">
        <v>0</v>
      </c>
      <c r="AC36" s="579">
        <v>0</v>
      </c>
      <c r="AD36" s="579">
        <v>0</v>
      </c>
      <c r="AE36" s="580">
        <f t="shared" si="4"/>
        <v>0</v>
      </c>
      <c r="AF36" s="578">
        <v>0</v>
      </c>
      <c r="AG36" s="579">
        <v>0</v>
      </c>
      <c r="AH36" s="579">
        <v>0</v>
      </c>
      <c r="AI36" s="579">
        <v>0</v>
      </c>
      <c r="AJ36" s="580">
        <f t="shared" si="5"/>
        <v>0</v>
      </c>
      <c r="AK36" s="578">
        <v>0</v>
      </c>
      <c r="AL36" s="579">
        <v>0</v>
      </c>
      <c r="AM36" s="579">
        <v>0</v>
      </c>
      <c r="AN36" s="579">
        <v>0</v>
      </c>
      <c r="AO36" s="580">
        <f t="shared" si="6"/>
        <v>0</v>
      </c>
      <c r="AP36" s="578">
        <v>0</v>
      </c>
      <c r="AQ36" s="579">
        <v>0</v>
      </c>
      <c r="AR36" s="579">
        <v>0</v>
      </c>
      <c r="AS36" s="579">
        <v>0</v>
      </c>
      <c r="AT36" s="580">
        <f t="shared" si="7"/>
        <v>0</v>
      </c>
      <c r="AU36" s="282"/>
      <c r="AV36" s="411"/>
      <c r="AW36" s="233" t="s">
        <v>2275</v>
      </c>
      <c r="AX36" s="249"/>
      <c r="AY36" s="144">
        <f t="shared" si="19"/>
        <v>0</v>
      </c>
      <c r="AZ36" s="144"/>
      <c r="BB36" s="591">
        <f t="shared" si="18"/>
        <v>28</v>
      </c>
      <c r="BC36" s="620" t="s">
        <v>2307</v>
      </c>
      <c r="BD36" s="576" t="s">
        <v>341</v>
      </c>
      <c r="BE36" s="577">
        <v>3</v>
      </c>
      <c r="BF36" s="588" t="s">
        <v>2308</v>
      </c>
      <c r="BG36" s="589" t="s">
        <v>2309</v>
      </c>
      <c r="BH36" s="589" t="s">
        <v>2310</v>
      </c>
      <c r="BI36" s="589" t="s">
        <v>2311</v>
      </c>
      <c r="BJ36" s="590" t="s">
        <v>2312</v>
      </c>
      <c r="BL36" s="124"/>
      <c r="BM36" s="573">
        <f t="shared" si="20"/>
        <v>0</v>
      </c>
      <c r="BN36" s="204"/>
      <c r="BO36" s="573">
        <f xml:space="preserve"> IF( OR( $C$36 = $DC$36, $C$36 =""), 0, IF( ISNUMBER( G36 ), 0, 1 ))</f>
        <v>0</v>
      </c>
      <c r="BP36" s="573">
        <f xml:space="preserve"> IF( OR( $C$36 = $DC$36, $C$36 =""), 0, IF( ISNUMBER( H36 ), 0, 1 ))</f>
        <v>0</v>
      </c>
      <c r="BQ36" s="573">
        <f xml:space="preserve"> IF( OR( $C$36 = $DC$36, $C$36 =""), 0, IF( ISNUMBER( I36 ), 0, 1 ))</f>
        <v>0</v>
      </c>
      <c r="BR36" s="573">
        <f xml:space="preserve"> IF( OR( $C$36 = $DC$36, $C$36 =""), 0, IF( ISNUMBER( J36 ), 0, 1 ))</f>
        <v>0</v>
      </c>
      <c r="BS36" s="484"/>
      <c r="BT36" s="573">
        <f xml:space="preserve"> IF( OR( $C$36 = $DC$36, $C$36 =""), 0, IF( ISNUMBER( L36 ), 0, 1 ))</f>
        <v>0</v>
      </c>
      <c r="BU36" s="573">
        <f xml:space="preserve"> IF( OR( $C$36 = $DC$36, $C$36 =""), 0, IF( ISNUMBER( M36 ), 0, 1 ))</f>
        <v>0</v>
      </c>
      <c r="BV36" s="573">
        <f xml:space="preserve"> IF( OR( $C$36 = $DC$36, $C$36 =""), 0, IF( ISNUMBER( N36 ), 0, 1 ))</f>
        <v>0</v>
      </c>
      <c r="BW36" s="573">
        <f xml:space="preserve"> IF( OR( $C$36 = $DC$36, $C$36 =""), 0, IF( ISNUMBER( O36 ), 0, 1 ))</f>
        <v>0</v>
      </c>
      <c r="BX36" s="484"/>
      <c r="BY36" s="573">
        <f xml:space="preserve"> IF( OR( $C$36 = $DC$36, $C$36 =""), 0, IF( ISNUMBER( Q36 ), 0, 1 ))</f>
        <v>0</v>
      </c>
      <c r="BZ36" s="573">
        <f xml:space="preserve"> IF( OR( $C$36 = $DC$36, $C$36 =""), 0, IF( ISNUMBER( R36 ), 0, 1 ))</f>
        <v>0</v>
      </c>
      <c r="CA36" s="573">
        <f xml:space="preserve"> IF( OR( $C$36 = $DC$36, $C$36 =""), 0, IF( ISNUMBER( S36 ), 0, 1 ))</f>
        <v>0</v>
      </c>
      <c r="CB36" s="573">
        <f xml:space="preserve"> IF( OR( $C$36 = $DC$36, $C$36 =""), 0, IF( ISNUMBER( T36 ), 0, 1 ))</f>
        <v>0</v>
      </c>
      <c r="CC36" s="484"/>
      <c r="CD36" s="573">
        <f xml:space="preserve"> IF( OR( $C$36 = $DC$36, $C$36 =""), 0, IF( ISNUMBER( V36 ), 0, 1 ))</f>
        <v>0</v>
      </c>
      <c r="CE36" s="573">
        <f xml:space="preserve"> IF( OR( $C$36 = $DC$36, $C$36 =""), 0, IF( ISNUMBER( W36 ), 0, 1 ))</f>
        <v>0</v>
      </c>
      <c r="CF36" s="573">
        <f xml:space="preserve"> IF( OR( $C$36 = $DC$36, $C$36 =""), 0, IF( ISNUMBER( X36 ), 0, 1 ))</f>
        <v>0</v>
      </c>
      <c r="CG36" s="573">
        <f xml:space="preserve"> IF( OR( $C$36 = $DC$36, $C$36 =""), 0, IF( ISNUMBER( Y36 ), 0, 1 ))</f>
        <v>0</v>
      </c>
      <c r="CH36" s="484"/>
      <c r="CI36" s="573">
        <f xml:space="preserve"> IF( OR( $C$36 = $DC$36, $C$36 =""), 0, IF( ISNUMBER( AA36 ), 0, 1 ))</f>
        <v>0</v>
      </c>
      <c r="CJ36" s="573">
        <f xml:space="preserve"> IF( OR( $C$36 = $DC$36, $C$36 =""), 0, IF( ISNUMBER( AB36 ), 0, 1 ))</f>
        <v>0</v>
      </c>
      <c r="CK36" s="573">
        <f xml:space="preserve"> IF( OR( $C$36 = $DC$36, $C$36 =""), 0, IF( ISNUMBER( AC36 ), 0, 1 ))</f>
        <v>0</v>
      </c>
      <c r="CL36" s="573">
        <f xml:space="preserve"> IF( OR( $C$36 = $DC$36, $C$36 =""), 0, IF( ISNUMBER( AD36 ), 0, 1 ))</f>
        <v>0</v>
      </c>
      <c r="CM36" s="484"/>
      <c r="CN36" s="573">
        <f xml:space="preserve"> IF( OR( $C$36 = $DC$36, $C$36 =""), 0, IF( ISNUMBER( AF36 ), 0, 1 ))</f>
        <v>0</v>
      </c>
      <c r="CO36" s="573">
        <f xml:space="preserve"> IF( OR( $C$36 = $DC$36, $C$36 =""), 0, IF( ISNUMBER( AG36 ), 0, 1 ))</f>
        <v>0</v>
      </c>
      <c r="CP36" s="573">
        <f xml:space="preserve"> IF( OR( $C$36 = $DC$36, $C$36 =""), 0, IF( ISNUMBER( AH36 ), 0, 1 ))</f>
        <v>0</v>
      </c>
      <c r="CQ36" s="573">
        <f xml:space="preserve"> IF( OR( $C$36 = $DC$36, $C$36 =""), 0, IF( ISNUMBER( AI36 ), 0, 1 ))</f>
        <v>0</v>
      </c>
      <c r="CR36" s="484"/>
      <c r="CS36" s="573">
        <f xml:space="preserve"> IF( OR( $C$36 = $DC$36, $C$36 =""), 0, IF( ISNUMBER( AK36 ), 0, 1 ))</f>
        <v>0</v>
      </c>
      <c r="CT36" s="573">
        <f xml:space="preserve"> IF( OR( $C$36 = $DC$36, $C$36 =""), 0, IF( ISNUMBER( AL36 ), 0, 1 ))</f>
        <v>0</v>
      </c>
      <c r="CU36" s="573">
        <f xml:space="preserve"> IF( OR( $C$36 = $DC$36, $C$36 =""), 0, IF( ISNUMBER( AM36 ), 0, 1 ))</f>
        <v>0</v>
      </c>
      <c r="CV36" s="573">
        <f xml:space="preserve"> IF( OR( $C$36 = $DC$36, $C$36 =""), 0, IF( ISNUMBER( AN36 ), 0, 1 ))</f>
        <v>0</v>
      </c>
      <c r="CW36" s="484"/>
      <c r="CX36" s="573">
        <f xml:space="preserve"> IF( OR( $C$36 = $DC$36, $C$36 =""), 0, IF( ISNUMBER( AP36 ), 0, 1 ))</f>
        <v>0</v>
      </c>
      <c r="CY36" s="573">
        <f xml:space="preserve"> IF( OR( $C$36 = $DC$36, $C$36 =""), 0, IF( ISNUMBER( AQ36 ), 0, 1 ))</f>
        <v>0</v>
      </c>
      <c r="CZ36" s="573">
        <f xml:space="preserve"> IF( OR( $C$36 = $DC$36, $C$36 =""), 0, IF( ISNUMBER( AR36 ), 0, 1 ))</f>
        <v>0</v>
      </c>
      <c r="DA36" s="573">
        <f xml:space="preserve"> IF( OR( $C$36 = $DC$36, $C$36 =""), 0, IF( ISNUMBER( AS36 ), 0, 1 ))</f>
        <v>0</v>
      </c>
      <c r="DB36" s="484"/>
      <c r="DC36" s="187" t="s">
        <v>2306</v>
      </c>
      <c r="DD36" s="124"/>
      <c r="DE36" s="123"/>
    </row>
    <row r="37" spans="2:109" ht="14.25" customHeight="1" x14ac:dyDescent="0.25">
      <c r="B37" s="591">
        <f t="shared" si="17"/>
        <v>29</v>
      </c>
      <c r="C37" s="621" t="s">
        <v>2313</v>
      </c>
      <c r="D37" s="593"/>
      <c r="E37" s="576" t="s">
        <v>341</v>
      </c>
      <c r="F37" s="577">
        <v>3</v>
      </c>
      <c r="G37" s="578">
        <v>0</v>
      </c>
      <c r="H37" s="579">
        <v>0</v>
      </c>
      <c r="I37" s="579">
        <v>0</v>
      </c>
      <c r="J37" s="579">
        <v>0</v>
      </c>
      <c r="K37" s="580">
        <f t="shared" si="0"/>
        <v>0</v>
      </c>
      <c r="L37" s="567">
        <v>0</v>
      </c>
      <c r="M37" s="567">
        <v>0</v>
      </c>
      <c r="N37" s="567">
        <v>0</v>
      </c>
      <c r="O37" s="567">
        <v>0</v>
      </c>
      <c r="P37" s="580">
        <f t="shared" si="1"/>
        <v>0</v>
      </c>
      <c r="Q37" s="578">
        <v>0</v>
      </c>
      <c r="R37" s="579">
        <v>0</v>
      </c>
      <c r="S37" s="579">
        <v>0</v>
      </c>
      <c r="T37" s="579">
        <v>0</v>
      </c>
      <c r="U37" s="580">
        <f t="shared" si="2"/>
        <v>0</v>
      </c>
      <c r="V37" s="578">
        <v>0</v>
      </c>
      <c r="W37" s="579">
        <v>0</v>
      </c>
      <c r="X37" s="579">
        <v>0</v>
      </c>
      <c r="Y37" s="579">
        <v>0</v>
      </c>
      <c r="Z37" s="580">
        <f t="shared" si="3"/>
        <v>0</v>
      </c>
      <c r="AA37" s="578">
        <v>0</v>
      </c>
      <c r="AB37" s="579">
        <v>0</v>
      </c>
      <c r="AC37" s="579">
        <v>0</v>
      </c>
      <c r="AD37" s="579">
        <v>0</v>
      </c>
      <c r="AE37" s="580">
        <f t="shared" si="4"/>
        <v>0</v>
      </c>
      <c r="AF37" s="578">
        <v>0</v>
      </c>
      <c r="AG37" s="579">
        <v>0</v>
      </c>
      <c r="AH37" s="579">
        <v>0</v>
      </c>
      <c r="AI37" s="579">
        <v>0</v>
      </c>
      <c r="AJ37" s="580">
        <f t="shared" si="5"/>
        <v>0</v>
      </c>
      <c r="AK37" s="578">
        <v>0</v>
      </c>
      <c r="AL37" s="579">
        <v>0</v>
      </c>
      <c r="AM37" s="579">
        <v>0</v>
      </c>
      <c r="AN37" s="579">
        <v>0</v>
      </c>
      <c r="AO37" s="580">
        <f t="shared" si="6"/>
        <v>0</v>
      </c>
      <c r="AP37" s="578">
        <v>0</v>
      </c>
      <c r="AQ37" s="579">
        <v>0</v>
      </c>
      <c r="AR37" s="579">
        <v>0</v>
      </c>
      <c r="AS37" s="579">
        <v>0</v>
      </c>
      <c r="AT37" s="580">
        <f t="shared" si="7"/>
        <v>0</v>
      </c>
      <c r="AU37" s="282"/>
      <c r="AV37" s="411"/>
      <c r="AW37" s="233" t="s">
        <v>2275</v>
      </c>
      <c r="AX37" s="249"/>
      <c r="AY37" s="144">
        <f t="shared" si="19"/>
        <v>0</v>
      </c>
      <c r="AZ37" s="144"/>
      <c r="BB37" s="591">
        <f t="shared" si="18"/>
        <v>29</v>
      </c>
      <c r="BC37" s="620" t="s">
        <v>2314</v>
      </c>
      <c r="BD37" s="576" t="s">
        <v>341</v>
      </c>
      <c r="BE37" s="577">
        <v>3</v>
      </c>
      <c r="BF37" s="588" t="s">
        <v>2315</v>
      </c>
      <c r="BG37" s="589" t="s">
        <v>2316</v>
      </c>
      <c r="BH37" s="589" t="s">
        <v>2317</v>
      </c>
      <c r="BI37" s="589" t="s">
        <v>2318</v>
      </c>
      <c r="BJ37" s="590" t="s">
        <v>2319</v>
      </c>
      <c r="BL37" s="124"/>
      <c r="BM37" s="573">
        <f t="shared" si="20"/>
        <v>0</v>
      </c>
      <c r="BN37" s="204"/>
      <c r="BO37" s="573">
        <f xml:space="preserve"> IF( OR( $C$37 = $DC$37, $C$37 =""), 0, IF( ISNUMBER( G37 ), 0, 1 ))</f>
        <v>0</v>
      </c>
      <c r="BP37" s="573">
        <f xml:space="preserve"> IF( OR( $C$37 = $DC$37, $C$37 =""), 0, IF( ISNUMBER( H37 ), 0, 1 ))</f>
        <v>0</v>
      </c>
      <c r="BQ37" s="573">
        <f xml:space="preserve"> IF( OR( $C$37 = $DC$37, $C$37 =""), 0, IF( ISNUMBER( I37 ), 0, 1 ))</f>
        <v>0</v>
      </c>
      <c r="BR37" s="573">
        <f xml:space="preserve"> IF( OR( $C$37 = $DC$37, $C$37 =""), 0, IF( ISNUMBER( J37 ), 0, 1 ))</f>
        <v>0</v>
      </c>
      <c r="BS37" s="484"/>
      <c r="BT37" s="573">
        <f xml:space="preserve"> IF( OR( $C$37 = $DC$37, $C$37 =""), 0, IF( ISNUMBER( L37 ), 0, 1 ))</f>
        <v>0</v>
      </c>
      <c r="BU37" s="573">
        <f xml:space="preserve"> IF( OR( $C$37 = $DC$37, $C$37 =""), 0, IF( ISNUMBER( M37 ), 0, 1 ))</f>
        <v>0</v>
      </c>
      <c r="BV37" s="573">
        <f xml:space="preserve"> IF( OR( $C$37 = $DC$37, $C$37 =""), 0, IF( ISNUMBER( N37 ), 0, 1 ))</f>
        <v>0</v>
      </c>
      <c r="BW37" s="573">
        <f xml:space="preserve"> IF( OR( $C$37 = $DC$37, $C$37 =""), 0, IF( ISNUMBER( O37 ), 0, 1 ))</f>
        <v>0</v>
      </c>
      <c r="BX37" s="484"/>
      <c r="BY37" s="573">
        <f xml:space="preserve"> IF( OR( $C$37 = $DC$37, $C$37 =""), 0, IF( ISNUMBER( Q37 ), 0, 1 ))</f>
        <v>0</v>
      </c>
      <c r="BZ37" s="573">
        <f xml:space="preserve"> IF( OR( $C$37 = $DC$37, $C$37 =""), 0, IF( ISNUMBER( R37 ), 0, 1 ))</f>
        <v>0</v>
      </c>
      <c r="CA37" s="573">
        <f xml:space="preserve"> IF( OR( $C$37 = $DC$37, $C$37 =""), 0, IF( ISNUMBER( S37 ), 0, 1 ))</f>
        <v>0</v>
      </c>
      <c r="CB37" s="573">
        <f xml:space="preserve"> IF( OR( $C$37 = $DC$37, $C$37 =""), 0, IF( ISNUMBER( T37 ), 0, 1 ))</f>
        <v>0</v>
      </c>
      <c r="CC37" s="484"/>
      <c r="CD37" s="573">
        <f xml:space="preserve"> IF( OR( $C$37 = $DC$37, $C$37 =""), 0, IF( ISNUMBER( V37 ), 0, 1 ))</f>
        <v>0</v>
      </c>
      <c r="CE37" s="573">
        <f xml:space="preserve"> IF( OR( $C$37 = $DC$37, $C$37 =""), 0, IF( ISNUMBER( W37 ), 0, 1 ))</f>
        <v>0</v>
      </c>
      <c r="CF37" s="573">
        <f xml:space="preserve"> IF( OR( $C$37 = $DC$37, $C$37 =""), 0, IF( ISNUMBER( X37 ), 0, 1 ))</f>
        <v>0</v>
      </c>
      <c r="CG37" s="573">
        <f xml:space="preserve"> IF( OR( $C$37 = $DC$37, $C$37 =""), 0, IF( ISNUMBER( Y37 ), 0, 1 ))</f>
        <v>0</v>
      </c>
      <c r="CH37" s="484"/>
      <c r="CI37" s="573">
        <f xml:space="preserve"> IF( OR( $C$37 = $DC$37, $C$37 =""), 0, IF( ISNUMBER( AA37 ), 0, 1 ))</f>
        <v>0</v>
      </c>
      <c r="CJ37" s="573">
        <f xml:space="preserve"> IF( OR( $C$37 = $DC$37, $C$37 =""), 0, IF( ISNUMBER( AB37 ), 0, 1 ))</f>
        <v>0</v>
      </c>
      <c r="CK37" s="573">
        <f xml:space="preserve"> IF( OR( $C$37 = $DC$37, $C$37 =""), 0, IF( ISNUMBER( AC37 ), 0, 1 ))</f>
        <v>0</v>
      </c>
      <c r="CL37" s="573">
        <f xml:space="preserve"> IF( OR( $C$37 = $DC$37, $C$37 =""), 0, IF( ISNUMBER( AD37 ), 0, 1 ))</f>
        <v>0</v>
      </c>
      <c r="CM37" s="484"/>
      <c r="CN37" s="573">
        <f xml:space="preserve"> IF( OR( $C$37 = $DC$37, $C$37 =""), 0, IF( ISNUMBER( AF37 ), 0, 1 ))</f>
        <v>0</v>
      </c>
      <c r="CO37" s="573">
        <f xml:space="preserve"> IF( OR( $C$37 = $DC$37, $C$37 =""), 0, IF( ISNUMBER( AG37 ), 0, 1 ))</f>
        <v>0</v>
      </c>
      <c r="CP37" s="573">
        <f xml:space="preserve"> IF( OR( $C$37 = $DC$37, $C$37 =""), 0, IF( ISNUMBER( AH37 ), 0, 1 ))</f>
        <v>0</v>
      </c>
      <c r="CQ37" s="573">
        <f xml:space="preserve"> IF( OR( $C$37 = $DC$37, $C$37 =""), 0, IF( ISNUMBER( AI37 ), 0, 1 ))</f>
        <v>0</v>
      </c>
      <c r="CR37" s="484"/>
      <c r="CS37" s="573">
        <f xml:space="preserve"> IF( OR( $C$37 = $DC$37, $C$37 =""), 0, IF( ISNUMBER( AK37 ), 0, 1 ))</f>
        <v>0</v>
      </c>
      <c r="CT37" s="573">
        <f xml:space="preserve"> IF( OR( $C$37 = $DC$37, $C$37 =""), 0, IF( ISNUMBER( AL37 ), 0, 1 ))</f>
        <v>0</v>
      </c>
      <c r="CU37" s="573">
        <f xml:space="preserve"> IF( OR( $C$37 = $DC$37, $C$37 =""), 0, IF( ISNUMBER( AM37 ), 0, 1 ))</f>
        <v>0</v>
      </c>
      <c r="CV37" s="573">
        <f xml:space="preserve"> IF( OR( $C$37 = $DC$37, $C$37 =""), 0, IF( ISNUMBER( AN37 ), 0, 1 ))</f>
        <v>0</v>
      </c>
      <c r="CW37" s="484"/>
      <c r="CX37" s="573">
        <f xml:space="preserve"> IF( OR( $C$37 = $DC$37, $C$37 =""), 0, IF( ISNUMBER( AP37 ), 0, 1 ))</f>
        <v>0</v>
      </c>
      <c r="CY37" s="573">
        <f xml:space="preserve"> IF( OR( $C$37 = $DC$37, $C$37 =""), 0, IF( ISNUMBER( AQ37 ), 0, 1 ))</f>
        <v>0</v>
      </c>
      <c r="CZ37" s="573">
        <f xml:space="preserve"> IF( OR( $C$37 = $DC$37, $C$37 =""), 0, IF( ISNUMBER( AR37 ), 0, 1 ))</f>
        <v>0</v>
      </c>
      <c r="DA37" s="573">
        <f xml:space="preserve"> IF( OR( $C$37 = $DC$37, $C$37 =""), 0, IF( ISNUMBER( AS37 ), 0, 1 ))</f>
        <v>0</v>
      </c>
      <c r="DB37" s="484"/>
      <c r="DC37" s="187" t="s">
        <v>2313</v>
      </c>
      <c r="DD37" s="124"/>
      <c r="DE37" s="123"/>
    </row>
    <row r="38" spans="2:109" ht="14.25" customHeight="1" x14ac:dyDescent="0.25">
      <c r="B38" s="591">
        <f t="shared" si="17"/>
        <v>30</v>
      </c>
      <c r="C38" s="621" t="s">
        <v>2320</v>
      </c>
      <c r="D38" s="593"/>
      <c r="E38" s="576" t="s">
        <v>341</v>
      </c>
      <c r="F38" s="577">
        <v>3</v>
      </c>
      <c r="G38" s="578">
        <v>0</v>
      </c>
      <c r="H38" s="579">
        <v>0</v>
      </c>
      <c r="I38" s="579">
        <v>0</v>
      </c>
      <c r="J38" s="579">
        <v>0</v>
      </c>
      <c r="K38" s="580">
        <f t="shared" si="0"/>
        <v>0</v>
      </c>
      <c r="L38" s="567">
        <v>0</v>
      </c>
      <c r="M38" s="567">
        <v>0</v>
      </c>
      <c r="N38" s="567">
        <v>0</v>
      </c>
      <c r="O38" s="567">
        <v>0</v>
      </c>
      <c r="P38" s="580">
        <f t="shared" si="1"/>
        <v>0</v>
      </c>
      <c r="Q38" s="578">
        <v>0</v>
      </c>
      <c r="R38" s="579">
        <v>0</v>
      </c>
      <c r="S38" s="579">
        <v>0</v>
      </c>
      <c r="T38" s="579">
        <v>0</v>
      </c>
      <c r="U38" s="580">
        <f t="shared" si="2"/>
        <v>0</v>
      </c>
      <c r="V38" s="578">
        <v>0</v>
      </c>
      <c r="W38" s="579">
        <v>0</v>
      </c>
      <c r="X38" s="579">
        <v>0</v>
      </c>
      <c r="Y38" s="579">
        <v>0</v>
      </c>
      <c r="Z38" s="580">
        <f t="shared" si="3"/>
        <v>0</v>
      </c>
      <c r="AA38" s="578">
        <v>0</v>
      </c>
      <c r="AB38" s="579">
        <v>0</v>
      </c>
      <c r="AC38" s="579">
        <v>0</v>
      </c>
      <c r="AD38" s="579">
        <v>0</v>
      </c>
      <c r="AE38" s="580">
        <f t="shared" si="4"/>
        <v>0</v>
      </c>
      <c r="AF38" s="578">
        <v>0</v>
      </c>
      <c r="AG38" s="579">
        <v>0</v>
      </c>
      <c r="AH38" s="579">
        <v>0</v>
      </c>
      <c r="AI38" s="579">
        <v>0</v>
      </c>
      <c r="AJ38" s="580">
        <f t="shared" si="5"/>
        <v>0</v>
      </c>
      <c r="AK38" s="578">
        <v>0</v>
      </c>
      <c r="AL38" s="579">
        <v>0</v>
      </c>
      <c r="AM38" s="579">
        <v>0</v>
      </c>
      <c r="AN38" s="579">
        <v>0</v>
      </c>
      <c r="AO38" s="580">
        <f t="shared" si="6"/>
        <v>0</v>
      </c>
      <c r="AP38" s="578">
        <v>0</v>
      </c>
      <c r="AQ38" s="579">
        <v>0</v>
      </c>
      <c r="AR38" s="579">
        <v>0</v>
      </c>
      <c r="AS38" s="579">
        <v>0</v>
      </c>
      <c r="AT38" s="580">
        <f t="shared" si="7"/>
        <v>0</v>
      </c>
      <c r="AU38" s="282"/>
      <c r="AV38" s="411"/>
      <c r="AW38" s="233" t="s">
        <v>2275</v>
      </c>
      <c r="AX38" s="249"/>
      <c r="AY38" s="144">
        <f t="shared" si="19"/>
        <v>0</v>
      </c>
      <c r="AZ38" s="144"/>
      <c r="BB38" s="591">
        <f t="shared" si="18"/>
        <v>30</v>
      </c>
      <c r="BC38" s="620" t="s">
        <v>2321</v>
      </c>
      <c r="BD38" s="576" t="s">
        <v>341</v>
      </c>
      <c r="BE38" s="577">
        <v>3</v>
      </c>
      <c r="BF38" s="588" t="s">
        <v>2322</v>
      </c>
      <c r="BG38" s="589" t="s">
        <v>2323</v>
      </c>
      <c r="BH38" s="589" t="s">
        <v>2324</v>
      </c>
      <c r="BI38" s="589" t="s">
        <v>2325</v>
      </c>
      <c r="BJ38" s="590" t="s">
        <v>2326</v>
      </c>
      <c r="BL38" s="124"/>
      <c r="BM38" s="573">
        <f t="shared" si="20"/>
        <v>0</v>
      </c>
      <c r="BN38" s="204"/>
      <c r="BO38" s="573">
        <f xml:space="preserve"> IF( OR( $C$38 = $DC$38, $C$38 =""), 0, IF( ISNUMBER( G38 ), 0, 1 ))</f>
        <v>0</v>
      </c>
      <c r="BP38" s="573">
        <f xml:space="preserve"> IF( OR( $C$38 = $DC$38, $C$38 =""), 0, IF( ISNUMBER( H38 ), 0, 1 ))</f>
        <v>0</v>
      </c>
      <c r="BQ38" s="573">
        <f xml:space="preserve"> IF( OR( $C$38 = $DC$38, $C$38 =""), 0, IF( ISNUMBER( I38 ), 0, 1 ))</f>
        <v>0</v>
      </c>
      <c r="BR38" s="573">
        <f xml:space="preserve"> IF( OR( $C$38 = $DC$38, $C$38 =""), 0, IF( ISNUMBER( J38 ), 0, 1 ))</f>
        <v>0</v>
      </c>
      <c r="BS38" s="484"/>
      <c r="BT38" s="573">
        <f xml:space="preserve"> IF( OR( $C$38 = $DC$38, $C$38 =""), 0, IF( ISNUMBER( L38 ), 0, 1 ))</f>
        <v>0</v>
      </c>
      <c r="BU38" s="573">
        <f xml:space="preserve"> IF( OR( $C$38 = $DC$38, $C$38 =""), 0, IF( ISNUMBER( M38 ), 0, 1 ))</f>
        <v>0</v>
      </c>
      <c r="BV38" s="573">
        <f xml:space="preserve"> IF( OR( $C$38 = $DC$38, $C$38 =""), 0, IF( ISNUMBER( N38 ), 0, 1 ))</f>
        <v>0</v>
      </c>
      <c r="BW38" s="573">
        <f xml:space="preserve"> IF( OR( $C$38 = $DC$38, $C$38 =""), 0, IF( ISNUMBER( O38 ), 0, 1 ))</f>
        <v>0</v>
      </c>
      <c r="BX38" s="484"/>
      <c r="BY38" s="573">
        <f xml:space="preserve"> IF( OR( $C$38 = $DC$38, $C$38 =""), 0, IF( ISNUMBER( Q38 ), 0, 1 ))</f>
        <v>0</v>
      </c>
      <c r="BZ38" s="573">
        <f xml:space="preserve"> IF( OR( $C$38 = $DC$38, $C$38 =""), 0, IF( ISNUMBER( R38 ), 0, 1 ))</f>
        <v>0</v>
      </c>
      <c r="CA38" s="573">
        <f xml:space="preserve"> IF( OR( $C$38 = $DC$38, $C$38 =""), 0, IF( ISNUMBER( S38 ), 0, 1 ))</f>
        <v>0</v>
      </c>
      <c r="CB38" s="573">
        <f xml:space="preserve"> IF( OR( $C$38 = $DC$38, $C$38 =""), 0, IF( ISNUMBER( T38 ), 0, 1 ))</f>
        <v>0</v>
      </c>
      <c r="CC38" s="484"/>
      <c r="CD38" s="573">
        <f xml:space="preserve"> IF( OR( $C$38 = $DC$38, $C$38 =""), 0, IF( ISNUMBER( V38 ), 0, 1 ))</f>
        <v>0</v>
      </c>
      <c r="CE38" s="573">
        <f xml:space="preserve"> IF( OR( $C$38 = $DC$38, $C$38 =""), 0, IF( ISNUMBER( W38 ), 0, 1 ))</f>
        <v>0</v>
      </c>
      <c r="CF38" s="573">
        <f xml:space="preserve"> IF( OR( $C$38 = $DC$38, $C$38 =""), 0, IF( ISNUMBER( X38 ), 0, 1 ))</f>
        <v>0</v>
      </c>
      <c r="CG38" s="573">
        <f xml:space="preserve"> IF( OR( $C$38 = $DC$38, $C$38 =""), 0, IF( ISNUMBER( Y38 ), 0, 1 ))</f>
        <v>0</v>
      </c>
      <c r="CH38" s="484"/>
      <c r="CI38" s="573">
        <f xml:space="preserve"> IF( OR( $C$38 = $DC$38, $C$38 =""), 0, IF( ISNUMBER( AA38 ), 0, 1 ))</f>
        <v>0</v>
      </c>
      <c r="CJ38" s="573">
        <f xml:space="preserve"> IF( OR( $C$38 = $DC$38, $C$38 =""), 0, IF( ISNUMBER( AB38 ), 0, 1 ))</f>
        <v>0</v>
      </c>
      <c r="CK38" s="573">
        <f xml:space="preserve"> IF( OR( $C$38 = $DC$38, $C$38 =""), 0, IF( ISNUMBER( AC38 ), 0, 1 ))</f>
        <v>0</v>
      </c>
      <c r="CL38" s="573">
        <f xml:space="preserve"> IF( OR( $C$38 = $DC$38, $C$38 =""), 0, IF( ISNUMBER( AD38 ), 0, 1 ))</f>
        <v>0</v>
      </c>
      <c r="CM38" s="484"/>
      <c r="CN38" s="573">
        <f xml:space="preserve"> IF( OR( $C$38 = $DC$38, $C$38 =""), 0, IF( ISNUMBER( AF38 ), 0, 1 ))</f>
        <v>0</v>
      </c>
      <c r="CO38" s="573">
        <f xml:space="preserve"> IF( OR( $C$38 = $DC$38, $C$38 =""), 0, IF( ISNUMBER( AG38 ), 0, 1 ))</f>
        <v>0</v>
      </c>
      <c r="CP38" s="573">
        <f xml:space="preserve"> IF( OR( $C$38 = $DC$38, $C$38 =""), 0, IF( ISNUMBER( AH38 ), 0, 1 ))</f>
        <v>0</v>
      </c>
      <c r="CQ38" s="573">
        <f xml:space="preserve"> IF( OR( $C$38 = $DC$38, $C$38 =""), 0, IF( ISNUMBER( AI38 ), 0, 1 ))</f>
        <v>0</v>
      </c>
      <c r="CR38" s="484"/>
      <c r="CS38" s="573">
        <f xml:space="preserve"> IF( OR( $C$38 = $DC$38, $C$38 =""), 0, IF( ISNUMBER( AK38 ), 0, 1 ))</f>
        <v>0</v>
      </c>
      <c r="CT38" s="573">
        <f xml:space="preserve"> IF( OR( $C$38 = $DC$38, $C$38 =""), 0, IF( ISNUMBER( AL38 ), 0, 1 ))</f>
        <v>0</v>
      </c>
      <c r="CU38" s="573">
        <f xml:space="preserve"> IF( OR( $C$38 = $DC$38, $C$38 =""), 0, IF( ISNUMBER( AM38 ), 0, 1 ))</f>
        <v>0</v>
      </c>
      <c r="CV38" s="573">
        <f xml:space="preserve"> IF( OR( $C$38 = $DC$38, $C$38 =""), 0, IF( ISNUMBER( AN38 ), 0, 1 ))</f>
        <v>0</v>
      </c>
      <c r="CW38" s="484"/>
      <c r="CX38" s="573">
        <f xml:space="preserve"> IF( OR( $C$38 = $DC$38, $C$38 =""), 0, IF( ISNUMBER( AP38 ), 0, 1 ))</f>
        <v>0</v>
      </c>
      <c r="CY38" s="573">
        <f xml:space="preserve"> IF( OR( $C$38 = $DC$38, $C$38 =""), 0, IF( ISNUMBER( AQ38 ), 0, 1 ))</f>
        <v>0</v>
      </c>
      <c r="CZ38" s="573">
        <f xml:space="preserve"> IF( OR( $C$38 = $DC$38, $C$38 =""), 0, IF( ISNUMBER( AR38 ), 0, 1 ))</f>
        <v>0</v>
      </c>
      <c r="DA38" s="573">
        <f xml:space="preserve"> IF( OR( $C$38 = $DC$38, $C$38 =""), 0, IF( ISNUMBER( AS38 ), 0, 1 ))</f>
        <v>0</v>
      </c>
      <c r="DB38" s="484"/>
      <c r="DC38" s="187" t="s">
        <v>2320</v>
      </c>
      <c r="DD38" s="124"/>
      <c r="DE38" s="123"/>
    </row>
    <row r="39" spans="2:109" ht="14.25" customHeight="1" x14ac:dyDescent="0.25">
      <c r="B39" s="575">
        <f t="shared" si="17"/>
        <v>31</v>
      </c>
      <c r="C39" s="621" t="s">
        <v>2327</v>
      </c>
      <c r="D39" s="593"/>
      <c r="E39" s="576" t="s">
        <v>341</v>
      </c>
      <c r="F39" s="577">
        <v>3</v>
      </c>
      <c r="G39" s="578">
        <v>0</v>
      </c>
      <c r="H39" s="579">
        <v>0</v>
      </c>
      <c r="I39" s="579">
        <v>0</v>
      </c>
      <c r="J39" s="579">
        <v>0</v>
      </c>
      <c r="K39" s="580">
        <f t="shared" si="0"/>
        <v>0</v>
      </c>
      <c r="L39" s="567">
        <v>0</v>
      </c>
      <c r="M39" s="567">
        <v>0</v>
      </c>
      <c r="N39" s="567">
        <v>0</v>
      </c>
      <c r="O39" s="567">
        <v>0</v>
      </c>
      <c r="P39" s="580">
        <f t="shared" si="1"/>
        <v>0</v>
      </c>
      <c r="Q39" s="578">
        <v>0</v>
      </c>
      <c r="R39" s="579">
        <v>0</v>
      </c>
      <c r="S39" s="579">
        <v>0</v>
      </c>
      <c r="T39" s="579">
        <v>0</v>
      </c>
      <c r="U39" s="580">
        <f t="shared" si="2"/>
        <v>0</v>
      </c>
      <c r="V39" s="578">
        <v>0</v>
      </c>
      <c r="W39" s="579">
        <v>0</v>
      </c>
      <c r="X39" s="579">
        <v>0</v>
      </c>
      <c r="Y39" s="579">
        <v>0</v>
      </c>
      <c r="Z39" s="580">
        <f t="shared" si="3"/>
        <v>0</v>
      </c>
      <c r="AA39" s="578">
        <v>0</v>
      </c>
      <c r="AB39" s="579">
        <v>0</v>
      </c>
      <c r="AC39" s="579">
        <v>0</v>
      </c>
      <c r="AD39" s="579">
        <v>0</v>
      </c>
      <c r="AE39" s="580">
        <f t="shared" si="4"/>
        <v>0</v>
      </c>
      <c r="AF39" s="578">
        <v>0</v>
      </c>
      <c r="AG39" s="579">
        <v>0</v>
      </c>
      <c r="AH39" s="579">
        <v>0</v>
      </c>
      <c r="AI39" s="579">
        <v>0</v>
      </c>
      <c r="AJ39" s="580">
        <f t="shared" si="5"/>
        <v>0</v>
      </c>
      <c r="AK39" s="578">
        <v>0</v>
      </c>
      <c r="AL39" s="579">
        <v>0</v>
      </c>
      <c r="AM39" s="579">
        <v>0</v>
      </c>
      <c r="AN39" s="579">
        <v>0</v>
      </c>
      <c r="AO39" s="580">
        <f t="shared" si="6"/>
        <v>0</v>
      </c>
      <c r="AP39" s="578">
        <v>0</v>
      </c>
      <c r="AQ39" s="579">
        <v>0</v>
      </c>
      <c r="AR39" s="579">
        <v>0</v>
      </c>
      <c r="AS39" s="579">
        <v>0</v>
      </c>
      <c r="AT39" s="580">
        <f t="shared" si="7"/>
        <v>0</v>
      </c>
      <c r="AU39" s="282"/>
      <c r="AV39" s="411"/>
      <c r="AW39" s="233" t="s">
        <v>2275</v>
      </c>
      <c r="AX39" s="249"/>
      <c r="AY39" s="144">
        <f t="shared" si="19"/>
        <v>0</v>
      </c>
      <c r="AZ39" s="144"/>
      <c r="BB39" s="575">
        <f t="shared" si="18"/>
        <v>31</v>
      </c>
      <c r="BC39" s="620" t="s">
        <v>2328</v>
      </c>
      <c r="BD39" s="576" t="s">
        <v>341</v>
      </c>
      <c r="BE39" s="577">
        <v>3</v>
      </c>
      <c r="BF39" s="588" t="s">
        <v>2329</v>
      </c>
      <c r="BG39" s="589" t="s">
        <v>2330</v>
      </c>
      <c r="BH39" s="589" t="s">
        <v>2331</v>
      </c>
      <c r="BI39" s="589" t="s">
        <v>2332</v>
      </c>
      <c r="BJ39" s="590" t="s">
        <v>2333</v>
      </c>
      <c r="BL39" s="124"/>
      <c r="BM39" s="573">
        <f t="shared" si="20"/>
        <v>0</v>
      </c>
      <c r="BN39" s="204"/>
      <c r="BO39" s="573">
        <f xml:space="preserve"> IF( OR( $C$39 = $DC$39, $C$39 =""), 0, IF( ISNUMBER( G39 ), 0, 1 ))</f>
        <v>0</v>
      </c>
      <c r="BP39" s="573">
        <f xml:space="preserve"> IF( OR( $C$39 = $DC$39, $C$39 =""), 0, IF( ISNUMBER( H39 ), 0, 1 ))</f>
        <v>0</v>
      </c>
      <c r="BQ39" s="573">
        <f xml:space="preserve"> IF( OR( $C$39 = $DC$39, $C$39 =""), 0, IF( ISNUMBER( I39 ), 0, 1 ))</f>
        <v>0</v>
      </c>
      <c r="BR39" s="573">
        <f xml:space="preserve"> IF( OR( $C$39 = $DC$39, $C$39 =""), 0, IF( ISNUMBER( J39 ), 0, 1 ))</f>
        <v>0</v>
      </c>
      <c r="BS39" s="484"/>
      <c r="BT39" s="573">
        <f xml:space="preserve"> IF( OR( $C$39 = $DC$39, $C$39 =""), 0, IF( ISNUMBER( L39 ), 0, 1 ))</f>
        <v>0</v>
      </c>
      <c r="BU39" s="573">
        <f xml:space="preserve"> IF( OR( $C$39 = $DC$39, $C$39 =""), 0, IF( ISNUMBER( M39 ), 0, 1 ))</f>
        <v>0</v>
      </c>
      <c r="BV39" s="573">
        <f xml:space="preserve"> IF( OR( $C$39 = $DC$39, $C$39 =""), 0, IF( ISNUMBER( N39 ), 0, 1 ))</f>
        <v>0</v>
      </c>
      <c r="BW39" s="573">
        <f xml:space="preserve"> IF( OR( $C$39 = $DC$39, $C$39 =""), 0, IF( ISNUMBER( O39 ), 0, 1 ))</f>
        <v>0</v>
      </c>
      <c r="BX39" s="484"/>
      <c r="BY39" s="573">
        <f xml:space="preserve"> IF( OR( $C$39 = $DC$39, $C$39 =""), 0, IF( ISNUMBER( Q39 ), 0, 1 ))</f>
        <v>0</v>
      </c>
      <c r="BZ39" s="573">
        <f xml:space="preserve"> IF( OR( $C$39 = $DC$39, $C$39 =""), 0, IF( ISNUMBER( R39 ), 0, 1 ))</f>
        <v>0</v>
      </c>
      <c r="CA39" s="573">
        <f xml:space="preserve"> IF( OR( $C$39 = $DC$39, $C$39 =""), 0, IF( ISNUMBER( S39 ), 0, 1 ))</f>
        <v>0</v>
      </c>
      <c r="CB39" s="573">
        <f xml:space="preserve"> IF( OR( $C$39 = $DC$39, $C$39 =""), 0, IF( ISNUMBER( T39 ), 0, 1 ))</f>
        <v>0</v>
      </c>
      <c r="CC39" s="484"/>
      <c r="CD39" s="573">
        <f xml:space="preserve"> IF( OR( $C$39 = $DC$39, $C$39 =""), 0, IF( ISNUMBER( V39 ), 0, 1 ))</f>
        <v>0</v>
      </c>
      <c r="CE39" s="573">
        <f xml:space="preserve"> IF( OR( $C$39 = $DC$39, $C$39 =""), 0, IF( ISNUMBER( W39 ), 0, 1 ))</f>
        <v>0</v>
      </c>
      <c r="CF39" s="573">
        <f xml:space="preserve"> IF( OR( $C$39 = $DC$39, $C$39 =""), 0, IF( ISNUMBER( X39 ), 0, 1 ))</f>
        <v>0</v>
      </c>
      <c r="CG39" s="573">
        <f xml:space="preserve"> IF( OR( $C$39 = $DC$39, $C$39 =""), 0, IF( ISNUMBER( Y39 ), 0, 1 ))</f>
        <v>0</v>
      </c>
      <c r="CH39" s="484"/>
      <c r="CI39" s="573">
        <f xml:space="preserve"> IF( OR( $C$39 = $DC$39, $C$39 =""), 0, IF( ISNUMBER( AA39 ), 0, 1 ))</f>
        <v>0</v>
      </c>
      <c r="CJ39" s="573">
        <f xml:space="preserve"> IF( OR( $C$39 = $DC$39, $C$39 =""), 0, IF( ISNUMBER( AB39 ), 0, 1 ))</f>
        <v>0</v>
      </c>
      <c r="CK39" s="573">
        <f xml:space="preserve"> IF( OR( $C$39 = $DC$39, $C$39 =""), 0, IF( ISNUMBER( AC39 ), 0, 1 ))</f>
        <v>0</v>
      </c>
      <c r="CL39" s="573">
        <f xml:space="preserve"> IF( OR( $C$39 = $DC$39, $C$39 =""), 0, IF( ISNUMBER( AD39 ), 0, 1 ))</f>
        <v>0</v>
      </c>
      <c r="CM39" s="484"/>
      <c r="CN39" s="573">
        <f xml:space="preserve"> IF( OR( $C$39 = $DC$39, $C$39 =""), 0, IF( ISNUMBER( AF39 ), 0, 1 ))</f>
        <v>0</v>
      </c>
      <c r="CO39" s="573">
        <f xml:space="preserve"> IF( OR( $C$39 = $DC$39, $C$39 =""), 0, IF( ISNUMBER( AG39 ), 0, 1 ))</f>
        <v>0</v>
      </c>
      <c r="CP39" s="573">
        <f xml:space="preserve"> IF( OR( $C$39 = $DC$39, $C$39 =""), 0, IF( ISNUMBER( AH39 ), 0, 1 ))</f>
        <v>0</v>
      </c>
      <c r="CQ39" s="573">
        <f xml:space="preserve"> IF( OR( $C$39 = $DC$39, $C$39 =""), 0, IF( ISNUMBER( AI39 ), 0, 1 ))</f>
        <v>0</v>
      </c>
      <c r="CR39" s="484"/>
      <c r="CS39" s="573">
        <f xml:space="preserve"> IF( OR( $C$39 = $DC$39, $C$39 =""), 0, IF( ISNUMBER( AK39 ), 0, 1 ))</f>
        <v>0</v>
      </c>
      <c r="CT39" s="573">
        <f xml:space="preserve"> IF( OR( $C$39 = $DC$39, $C$39 =""), 0, IF( ISNUMBER( AL39 ), 0, 1 ))</f>
        <v>0</v>
      </c>
      <c r="CU39" s="573">
        <f xml:space="preserve"> IF( OR( $C$39 = $DC$39, $C$39 =""), 0, IF( ISNUMBER( AM39 ), 0, 1 ))</f>
        <v>0</v>
      </c>
      <c r="CV39" s="573">
        <f xml:space="preserve"> IF( OR( $C$39 = $DC$39, $C$39 =""), 0, IF( ISNUMBER( AN39 ), 0, 1 ))</f>
        <v>0</v>
      </c>
      <c r="CW39" s="484"/>
      <c r="CX39" s="573">
        <f xml:space="preserve"> IF( OR( $C$39 = $DC$39, $C$39 =""), 0, IF( ISNUMBER( AP39 ), 0, 1 ))</f>
        <v>0</v>
      </c>
      <c r="CY39" s="573">
        <f xml:space="preserve"> IF( OR( $C$39 = $DC$39, $C$39 =""), 0, IF( ISNUMBER( AQ39 ), 0, 1 ))</f>
        <v>0</v>
      </c>
      <c r="CZ39" s="573">
        <f xml:space="preserve"> IF( OR( $C$39 = $DC$39, $C$39 =""), 0, IF( ISNUMBER( AR39 ), 0, 1 ))</f>
        <v>0</v>
      </c>
      <c r="DA39" s="573">
        <f xml:space="preserve"> IF( OR( $C$39 = $DC$39, $C$39 =""), 0, IF( ISNUMBER( AS39 ), 0, 1 ))</f>
        <v>0</v>
      </c>
      <c r="DB39" s="484"/>
      <c r="DC39" s="187" t="s">
        <v>2327</v>
      </c>
      <c r="DD39" s="124"/>
      <c r="DE39" s="123"/>
    </row>
    <row r="40" spans="2:109" ht="14.25" customHeight="1" x14ac:dyDescent="0.25">
      <c r="B40" s="622">
        <f t="shared" si="17"/>
        <v>32</v>
      </c>
      <c r="C40" s="621" t="s">
        <v>2334</v>
      </c>
      <c r="D40" s="593"/>
      <c r="E40" s="576" t="s">
        <v>341</v>
      </c>
      <c r="F40" s="577">
        <v>3</v>
      </c>
      <c r="G40" s="578">
        <v>0</v>
      </c>
      <c r="H40" s="579">
        <v>0</v>
      </c>
      <c r="I40" s="579">
        <v>0</v>
      </c>
      <c r="J40" s="579">
        <v>0</v>
      </c>
      <c r="K40" s="580">
        <f t="shared" si="0"/>
        <v>0</v>
      </c>
      <c r="L40" s="567">
        <v>0</v>
      </c>
      <c r="M40" s="567">
        <v>0</v>
      </c>
      <c r="N40" s="567">
        <v>0</v>
      </c>
      <c r="O40" s="567">
        <v>0</v>
      </c>
      <c r="P40" s="580">
        <f t="shared" si="1"/>
        <v>0</v>
      </c>
      <c r="Q40" s="578">
        <v>0</v>
      </c>
      <c r="R40" s="579">
        <v>0</v>
      </c>
      <c r="S40" s="579">
        <v>0</v>
      </c>
      <c r="T40" s="579">
        <v>0</v>
      </c>
      <c r="U40" s="580">
        <f t="shared" si="2"/>
        <v>0</v>
      </c>
      <c r="V40" s="578">
        <v>0</v>
      </c>
      <c r="W40" s="579">
        <v>0</v>
      </c>
      <c r="X40" s="579">
        <v>0</v>
      </c>
      <c r="Y40" s="579">
        <v>0</v>
      </c>
      <c r="Z40" s="580">
        <f t="shared" si="3"/>
        <v>0</v>
      </c>
      <c r="AA40" s="578">
        <v>0</v>
      </c>
      <c r="AB40" s="579">
        <v>0</v>
      </c>
      <c r="AC40" s="579">
        <v>0</v>
      </c>
      <c r="AD40" s="579">
        <v>0</v>
      </c>
      <c r="AE40" s="580">
        <f t="shared" si="4"/>
        <v>0</v>
      </c>
      <c r="AF40" s="578">
        <v>0</v>
      </c>
      <c r="AG40" s="579">
        <v>0</v>
      </c>
      <c r="AH40" s="579">
        <v>0</v>
      </c>
      <c r="AI40" s="579">
        <v>0</v>
      </c>
      <c r="AJ40" s="580">
        <f t="shared" si="5"/>
        <v>0</v>
      </c>
      <c r="AK40" s="578">
        <v>0</v>
      </c>
      <c r="AL40" s="579">
        <v>0</v>
      </c>
      <c r="AM40" s="579">
        <v>0</v>
      </c>
      <c r="AN40" s="579">
        <v>0</v>
      </c>
      <c r="AO40" s="580">
        <f t="shared" si="6"/>
        <v>0</v>
      </c>
      <c r="AP40" s="578">
        <v>0</v>
      </c>
      <c r="AQ40" s="579">
        <v>0</v>
      </c>
      <c r="AR40" s="579">
        <v>0</v>
      </c>
      <c r="AS40" s="579">
        <v>0</v>
      </c>
      <c r="AT40" s="580">
        <f t="shared" si="7"/>
        <v>0</v>
      </c>
      <c r="AU40" s="282"/>
      <c r="AV40" s="411"/>
      <c r="AW40" s="233" t="s">
        <v>2275</v>
      </c>
      <c r="AX40" s="249"/>
      <c r="AY40" s="144">
        <f t="shared" si="19"/>
        <v>0</v>
      </c>
      <c r="AZ40" s="144"/>
      <c r="BB40" s="622">
        <f t="shared" si="18"/>
        <v>32</v>
      </c>
      <c r="BC40" s="620" t="s">
        <v>2335</v>
      </c>
      <c r="BD40" s="576" t="s">
        <v>341</v>
      </c>
      <c r="BE40" s="577">
        <v>3</v>
      </c>
      <c r="BF40" s="588" t="s">
        <v>2336</v>
      </c>
      <c r="BG40" s="589" t="s">
        <v>2337</v>
      </c>
      <c r="BH40" s="589" t="s">
        <v>2338</v>
      </c>
      <c r="BI40" s="589" t="s">
        <v>2339</v>
      </c>
      <c r="BJ40" s="590" t="s">
        <v>2340</v>
      </c>
      <c r="BL40" s="124"/>
      <c r="BM40" s="573">
        <f t="shared" si="20"/>
        <v>0</v>
      </c>
      <c r="BN40" s="204"/>
      <c r="BO40" s="573">
        <f xml:space="preserve"> IF( OR( $C$40 = $DC$40, $C$40 =""), 0, IF( ISNUMBER( G40 ), 0, 1 ))</f>
        <v>0</v>
      </c>
      <c r="BP40" s="573">
        <f xml:space="preserve"> IF( OR( $C$40 = $DC$40, $C$40 =""), 0, IF( ISNUMBER( H40 ), 0, 1 ))</f>
        <v>0</v>
      </c>
      <c r="BQ40" s="573">
        <f xml:space="preserve"> IF( OR( $C$40 = $DC$40, $C$40 =""), 0, IF( ISNUMBER( I40 ), 0, 1 ))</f>
        <v>0</v>
      </c>
      <c r="BR40" s="573">
        <f xml:space="preserve"> IF( OR( $C$40 = $DC$40, $C$40 =""), 0, IF( ISNUMBER( J40 ), 0, 1 ))</f>
        <v>0</v>
      </c>
      <c r="BS40" s="484"/>
      <c r="BT40" s="573">
        <f xml:space="preserve"> IF( OR( $C$40 = $DC$40, $C$40 =""), 0, IF( ISNUMBER( L40 ), 0, 1 ))</f>
        <v>0</v>
      </c>
      <c r="BU40" s="573">
        <f xml:space="preserve"> IF( OR( $C$40 = $DC$40, $C$40 =""), 0, IF( ISNUMBER( M40 ), 0, 1 ))</f>
        <v>0</v>
      </c>
      <c r="BV40" s="573">
        <f xml:space="preserve"> IF( OR( $C$40 = $DC$40, $C$40 =""), 0, IF( ISNUMBER( N40 ), 0, 1 ))</f>
        <v>0</v>
      </c>
      <c r="BW40" s="573">
        <f xml:space="preserve"> IF( OR( $C$40 = $DC$40, $C$40 =""), 0, IF( ISNUMBER( O40 ), 0, 1 ))</f>
        <v>0</v>
      </c>
      <c r="BX40" s="484"/>
      <c r="BY40" s="573">
        <f xml:space="preserve"> IF( OR( $C$40 = $DC$40, $C$40 =""), 0, IF( ISNUMBER( Q40 ), 0, 1 ))</f>
        <v>0</v>
      </c>
      <c r="BZ40" s="573">
        <f xml:space="preserve"> IF( OR( $C$40 = $DC$40, $C$40 =""), 0, IF( ISNUMBER( R40 ), 0, 1 ))</f>
        <v>0</v>
      </c>
      <c r="CA40" s="573">
        <f xml:space="preserve"> IF( OR( $C$40 = $DC$40, $C$40 =""), 0, IF( ISNUMBER( S40 ), 0, 1 ))</f>
        <v>0</v>
      </c>
      <c r="CB40" s="573">
        <f xml:space="preserve"> IF( OR( $C$40 = $DC$40, $C$40 =""), 0, IF( ISNUMBER( T40 ), 0, 1 ))</f>
        <v>0</v>
      </c>
      <c r="CC40" s="484"/>
      <c r="CD40" s="573">
        <f xml:space="preserve"> IF( OR( $C$40 = $DC$40, $C$40 =""), 0, IF( ISNUMBER( V40 ), 0, 1 ))</f>
        <v>0</v>
      </c>
      <c r="CE40" s="573">
        <f xml:space="preserve"> IF( OR( $C$40 = $DC$40, $C$40 =""), 0, IF( ISNUMBER( W40 ), 0, 1 ))</f>
        <v>0</v>
      </c>
      <c r="CF40" s="573">
        <f xml:space="preserve"> IF( OR( $C$40 = $DC$40, $C$40 =""), 0, IF( ISNUMBER( X40 ), 0, 1 ))</f>
        <v>0</v>
      </c>
      <c r="CG40" s="573">
        <f xml:space="preserve"> IF( OR( $C$40 = $DC$40, $C$40 =""), 0, IF( ISNUMBER( Y40 ), 0, 1 ))</f>
        <v>0</v>
      </c>
      <c r="CH40" s="484"/>
      <c r="CI40" s="573">
        <f xml:space="preserve"> IF( OR( $C$40 = $DC$40, $C$40 =""), 0, IF( ISNUMBER( AA40 ), 0, 1 ))</f>
        <v>0</v>
      </c>
      <c r="CJ40" s="573">
        <f xml:space="preserve"> IF( OR( $C$40 = $DC$40, $C$40 =""), 0, IF( ISNUMBER( AB40 ), 0, 1 ))</f>
        <v>0</v>
      </c>
      <c r="CK40" s="573">
        <f xml:space="preserve"> IF( OR( $C$40 = $DC$40, $C$40 =""), 0, IF( ISNUMBER( AC40 ), 0, 1 ))</f>
        <v>0</v>
      </c>
      <c r="CL40" s="573">
        <f xml:space="preserve"> IF( OR( $C$40 = $DC$40, $C$40 =""), 0, IF( ISNUMBER( AD40 ), 0, 1 ))</f>
        <v>0</v>
      </c>
      <c r="CM40" s="484"/>
      <c r="CN40" s="573">
        <f xml:space="preserve"> IF( OR( $C$40 = $DC$40, $C$40 =""), 0, IF( ISNUMBER( AF40 ), 0, 1 ))</f>
        <v>0</v>
      </c>
      <c r="CO40" s="573">
        <f xml:space="preserve"> IF( OR( $C$40 = $DC$40, $C$40 =""), 0, IF( ISNUMBER( AG40 ), 0, 1 ))</f>
        <v>0</v>
      </c>
      <c r="CP40" s="573">
        <f xml:space="preserve"> IF( OR( $C$40 = $DC$40, $C$40 =""), 0, IF( ISNUMBER( AH40 ), 0, 1 ))</f>
        <v>0</v>
      </c>
      <c r="CQ40" s="573">
        <f xml:space="preserve"> IF( OR( $C$40 = $DC$40, $C$40 =""), 0, IF( ISNUMBER( AI40 ), 0, 1 ))</f>
        <v>0</v>
      </c>
      <c r="CR40" s="484"/>
      <c r="CS40" s="573">
        <f xml:space="preserve"> IF( OR( $C$40 = $DC$40, $C$40 =""), 0, IF( ISNUMBER( AK40 ), 0, 1 ))</f>
        <v>0</v>
      </c>
      <c r="CT40" s="573">
        <f xml:space="preserve"> IF( OR( $C$40 = $DC$40, $C$40 =""), 0, IF( ISNUMBER( AL40 ), 0, 1 ))</f>
        <v>0</v>
      </c>
      <c r="CU40" s="573">
        <f xml:space="preserve"> IF( OR( $C$40 = $DC$40, $C$40 =""), 0, IF( ISNUMBER( AM40 ), 0, 1 ))</f>
        <v>0</v>
      </c>
      <c r="CV40" s="573">
        <f xml:space="preserve"> IF( OR( $C$40 = $DC$40, $C$40 =""), 0, IF( ISNUMBER( AN40 ), 0, 1 ))</f>
        <v>0</v>
      </c>
      <c r="CW40" s="484"/>
      <c r="CX40" s="573">
        <f xml:space="preserve"> IF( OR( $C$40 = $DC$40, $C$40 =""), 0, IF( ISNUMBER( AP40 ), 0, 1 ))</f>
        <v>0</v>
      </c>
      <c r="CY40" s="573">
        <f xml:space="preserve"> IF( OR( $C$40 = $DC$40, $C$40 =""), 0, IF( ISNUMBER( AQ40 ), 0, 1 ))</f>
        <v>0</v>
      </c>
      <c r="CZ40" s="573">
        <f xml:space="preserve"> IF( OR( $C$40 = $DC$40, $C$40 =""), 0, IF( ISNUMBER( AR40 ), 0, 1 ))</f>
        <v>0</v>
      </c>
      <c r="DA40" s="573">
        <f xml:space="preserve"> IF( OR( $C$40 = $DC$40, $C$40 =""), 0, IF( ISNUMBER( AS40 ), 0, 1 ))</f>
        <v>0</v>
      </c>
      <c r="DB40" s="484"/>
      <c r="DC40" s="187" t="s">
        <v>2334</v>
      </c>
      <c r="DD40" s="124"/>
      <c r="DE40" s="123"/>
    </row>
    <row r="41" spans="2:109" ht="14.25" customHeight="1" x14ac:dyDescent="0.25">
      <c r="B41" s="623">
        <f t="shared" si="17"/>
        <v>33</v>
      </c>
      <c r="C41" s="624" t="s">
        <v>2341</v>
      </c>
      <c r="D41" s="600"/>
      <c r="E41" s="601" t="s">
        <v>341</v>
      </c>
      <c r="F41" s="602">
        <v>3</v>
      </c>
      <c r="G41" s="603">
        <v>0</v>
      </c>
      <c r="H41" s="604">
        <v>0</v>
      </c>
      <c r="I41" s="604">
        <v>0</v>
      </c>
      <c r="J41" s="604">
        <v>0</v>
      </c>
      <c r="K41" s="605">
        <f t="shared" si="0"/>
        <v>0</v>
      </c>
      <c r="L41" s="567">
        <v>0</v>
      </c>
      <c r="M41" s="567">
        <v>0</v>
      </c>
      <c r="N41" s="567">
        <v>0</v>
      </c>
      <c r="O41" s="567">
        <v>0</v>
      </c>
      <c r="P41" s="605">
        <f t="shared" si="1"/>
        <v>0</v>
      </c>
      <c r="Q41" s="603">
        <v>0</v>
      </c>
      <c r="R41" s="604">
        <v>0</v>
      </c>
      <c r="S41" s="604">
        <v>0</v>
      </c>
      <c r="T41" s="604">
        <v>0</v>
      </c>
      <c r="U41" s="605">
        <f t="shared" si="2"/>
        <v>0</v>
      </c>
      <c r="V41" s="603">
        <v>0</v>
      </c>
      <c r="W41" s="604">
        <v>0</v>
      </c>
      <c r="X41" s="604">
        <v>0</v>
      </c>
      <c r="Y41" s="604">
        <v>0</v>
      </c>
      <c r="Z41" s="605">
        <f t="shared" si="3"/>
        <v>0</v>
      </c>
      <c r="AA41" s="603">
        <v>0</v>
      </c>
      <c r="AB41" s="604">
        <v>0</v>
      </c>
      <c r="AC41" s="604">
        <v>0</v>
      </c>
      <c r="AD41" s="604">
        <v>0</v>
      </c>
      <c r="AE41" s="605">
        <f t="shared" si="4"/>
        <v>0</v>
      </c>
      <c r="AF41" s="603">
        <v>0</v>
      </c>
      <c r="AG41" s="604">
        <v>0</v>
      </c>
      <c r="AH41" s="604">
        <v>0</v>
      </c>
      <c r="AI41" s="604">
        <v>0</v>
      </c>
      <c r="AJ41" s="605">
        <f t="shared" si="5"/>
        <v>0</v>
      </c>
      <c r="AK41" s="603">
        <v>0</v>
      </c>
      <c r="AL41" s="604">
        <v>0</v>
      </c>
      <c r="AM41" s="604">
        <v>0</v>
      </c>
      <c r="AN41" s="604">
        <v>0</v>
      </c>
      <c r="AO41" s="605">
        <f t="shared" si="6"/>
        <v>0</v>
      </c>
      <c r="AP41" s="603">
        <v>0</v>
      </c>
      <c r="AQ41" s="604">
        <v>0</v>
      </c>
      <c r="AR41" s="604">
        <v>0</v>
      </c>
      <c r="AS41" s="604">
        <v>0</v>
      </c>
      <c r="AT41" s="605">
        <f t="shared" si="7"/>
        <v>0</v>
      </c>
      <c r="AU41" s="282"/>
      <c r="AV41" s="411"/>
      <c r="AW41" s="233" t="s">
        <v>2275</v>
      </c>
      <c r="AX41" s="249"/>
      <c r="AY41" s="144">
        <f t="shared" si="19"/>
        <v>0</v>
      </c>
      <c r="AZ41" s="144"/>
      <c r="BB41" s="623">
        <f t="shared" si="18"/>
        <v>33</v>
      </c>
      <c r="BC41" s="625" t="s">
        <v>2342</v>
      </c>
      <c r="BD41" s="601" t="s">
        <v>341</v>
      </c>
      <c r="BE41" s="602">
        <v>3</v>
      </c>
      <c r="BF41" s="607" t="s">
        <v>2343</v>
      </c>
      <c r="BG41" s="608" t="s">
        <v>2344</v>
      </c>
      <c r="BH41" s="608" t="s">
        <v>2345</v>
      </c>
      <c r="BI41" s="608" t="s">
        <v>2346</v>
      </c>
      <c r="BJ41" s="609" t="s">
        <v>2347</v>
      </c>
      <c r="BL41" s="124"/>
      <c r="BM41" s="573">
        <f t="shared" si="20"/>
        <v>0</v>
      </c>
      <c r="BN41" s="204"/>
      <c r="BO41" s="573">
        <f xml:space="preserve"> IF( OR( $C$41 = $DC$41, $C$41 =""), 0, IF( ISNUMBER( G41 ), 0, 1 ))</f>
        <v>0</v>
      </c>
      <c r="BP41" s="573">
        <f xml:space="preserve"> IF( OR( $C$41 = $DC$41, $C$41 =""), 0, IF( ISNUMBER( H41 ), 0, 1 ))</f>
        <v>0</v>
      </c>
      <c r="BQ41" s="573">
        <f xml:space="preserve"> IF( OR( $C$41 = $DC$41, $C$41 =""), 0, IF( ISNUMBER( I41 ), 0, 1 ))</f>
        <v>0</v>
      </c>
      <c r="BR41" s="573">
        <f xml:space="preserve"> IF( OR( $C$41 = $DC$41, $C$41 =""), 0, IF( ISNUMBER( J41 ), 0, 1 ))</f>
        <v>0</v>
      </c>
      <c r="BS41" s="484"/>
      <c r="BT41" s="573">
        <f xml:space="preserve"> IF( OR( $C$41 = $DC$41, $C$41 =""), 0, IF( ISNUMBER( L41 ), 0, 1 ))</f>
        <v>0</v>
      </c>
      <c r="BU41" s="573">
        <f xml:space="preserve"> IF( OR( $C$41 = $DC$41, $C$41 =""), 0, IF( ISNUMBER( M41 ), 0, 1 ))</f>
        <v>0</v>
      </c>
      <c r="BV41" s="573">
        <f xml:space="preserve"> IF( OR( $C$41 = $DC$41, $C$41 =""), 0, IF( ISNUMBER( N41 ), 0, 1 ))</f>
        <v>0</v>
      </c>
      <c r="BW41" s="573">
        <f xml:space="preserve"> IF( OR( $C$41 = $DC$41, $C$41 =""), 0, IF( ISNUMBER( O41 ), 0, 1 ))</f>
        <v>0</v>
      </c>
      <c r="BX41" s="484"/>
      <c r="BY41" s="573">
        <f xml:space="preserve"> IF( OR( $C$41 = $DC$41, $C$41 =""), 0, IF( ISNUMBER( Q41 ), 0, 1 ))</f>
        <v>0</v>
      </c>
      <c r="BZ41" s="573">
        <f xml:space="preserve"> IF( OR( $C$41 = $DC$41, $C$41 =""), 0, IF( ISNUMBER( R41 ), 0, 1 ))</f>
        <v>0</v>
      </c>
      <c r="CA41" s="573">
        <f xml:space="preserve"> IF( OR( $C$41 = $DC$41, $C$41 =""), 0, IF( ISNUMBER( S41 ), 0, 1 ))</f>
        <v>0</v>
      </c>
      <c r="CB41" s="573">
        <f xml:space="preserve"> IF( OR( $C$41 = $DC$41, $C$41 =""), 0, IF( ISNUMBER( T41 ), 0, 1 ))</f>
        <v>0</v>
      </c>
      <c r="CC41" s="484"/>
      <c r="CD41" s="573">
        <f xml:space="preserve"> IF( OR( $C$41 = $DC$41, $C$41 =""), 0, IF( ISNUMBER( V41 ), 0, 1 ))</f>
        <v>0</v>
      </c>
      <c r="CE41" s="573">
        <f xml:space="preserve"> IF( OR( $C$41 = $DC$41, $C$41 =""), 0, IF( ISNUMBER( W41 ), 0, 1 ))</f>
        <v>0</v>
      </c>
      <c r="CF41" s="573">
        <f xml:space="preserve"> IF( OR( $C$41 = $DC$41, $C$41 =""), 0, IF( ISNUMBER( X41 ), 0, 1 ))</f>
        <v>0</v>
      </c>
      <c r="CG41" s="573">
        <f xml:space="preserve"> IF( OR( $C$41 = $DC$41, $C$41 =""), 0, IF( ISNUMBER( Y41 ), 0, 1 ))</f>
        <v>0</v>
      </c>
      <c r="CH41" s="484"/>
      <c r="CI41" s="573">
        <f xml:space="preserve"> IF( OR( $C$41 = $DC$41, $C$41 =""), 0, IF( ISNUMBER( AA41 ), 0, 1 ))</f>
        <v>0</v>
      </c>
      <c r="CJ41" s="573">
        <f xml:space="preserve"> IF( OR( $C$41 = $DC$41, $C$41 =""), 0, IF( ISNUMBER( AB41 ), 0, 1 ))</f>
        <v>0</v>
      </c>
      <c r="CK41" s="573">
        <f xml:space="preserve"> IF( OR( $C$41 = $DC$41, $C$41 =""), 0, IF( ISNUMBER( AC41 ), 0, 1 ))</f>
        <v>0</v>
      </c>
      <c r="CL41" s="573">
        <f xml:space="preserve"> IF( OR( $C$41 = $DC$41, $C$41 =""), 0, IF( ISNUMBER( AD41 ), 0, 1 ))</f>
        <v>0</v>
      </c>
      <c r="CM41" s="484"/>
      <c r="CN41" s="573">
        <f xml:space="preserve"> IF( OR( $C$41 = $DC$41, $C$41 =""), 0, IF( ISNUMBER( AF41 ), 0, 1 ))</f>
        <v>0</v>
      </c>
      <c r="CO41" s="573">
        <f xml:space="preserve"> IF( OR( $C$41 = $DC$41, $C$41 =""), 0, IF( ISNUMBER( AG41 ), 0, 1 ))</f>
        <v>0</v>
      </c>
      <c r="CP41" s="573">
        <f xml:space="preserve"> IF( OR( $C$41 = $DC$41, $C$41 =""), 0, IF( ISNUMBER( AH41 ), 0, 1 ))</f>
        <v>0</v>
      </c>
      <c r="CQ41" s="573">
        <f xml:space="preserve"> IF( OR( $C$41 = $DC$41, $C$41 =""), 0, IF( ISNUMBER( AI41 ), 0, 1 ))</f>
        <v>0</v>
      </c>
      <c r="CR41" s="484"/>
      <c r="CS41" s="573">
        <f xml:space="preserve"> IF( OR( $C$41 = $DC$41, $C$41 =""), 0, IF( ISNUMBER( AK41 ), 0, 1 ))</f>
        <v>0</v>
      </c>
      <c r="CT41" s="573">
        <f xml:space="preserve"> IF( OR( $C$41 = $DC$41, $C$41 =""), 0, IF( ISNUMBER( AL41 ), 0, 1 ))</f>
        <v>0</v>
      </c>
      <c r="CU41" s="573">
        <f xml:space="preserve"> IF( OR( $C$41 = $DC$41, $C$41 =""), 0, IF( ISNUMBER( AM41 ), 0, 1 ))</f>
        <v>0</v>
      </c>
      <c r="CV41" s="573">
        <f xml:space="preserve"> IF( OR( $C$41 = $DC$41, $C$41 =""), 0, IF( ISNUMBER( AN41 ), 0, 1 ))</f>
        <v>0</v>
      </c>
      <c r="CW41" s="484"/>
      <c r="CX41" s="573">
        <f xml:space="preserve"> IF( OR( $C$41 = $DC$41, $C$41 =""), 0, IF( ISNUMBER( AP41 ), 0, 1 ))</f>
        <v>0</v>
      </c>
      <c r="CY41" s="573">
        <f xml:space="preserve"> IF( OR( $C$41 = $DC$41, $C$41 =""), 0, IF( ISNUMBER( AQ41 ), 0, 1 ))</f>
        <v>0</v>
      </c>
      <c r="CZ41" s="573">
        <f xml:space="preserve"> IF( OR( $C$41 = $DC$41, $C$41 =""), 0, IF( ISNUMBER( AR41 ), 0, 1 ))</f>
        <v>0</v>
      </c>
      <c r="DA41" s="573">
        <f xml:space="preserve"> IF( OR( $C$41 = $DC$41, $C$41 =""), 0, IF( ISNUMBER( AS41 ), 0, 1 ))</f>
        <v>0</v>
      </c>
      <c r="DB41" s="484"/>
      <c r="DC41" s="187" t="s">
        <v>2341</v>
      </c>
      <c r="DD41" s="124"/>
      <c r="DE41" s="123"/>
    </row>
    <row r="42" spans="2:109" ht="14.25" customHeight="1" x14ac:dyDescent="0.25">
      <c r="B42" s="622">
        <v>34</v>
      </c>
      <c r="C42" s="621" t="s">
        <v>2348</v>
      </c>
      <c r="D42" s="593"/>
      <c r="E42" s="576" t="s">
        <v>341</v>
      </c>
      <c r="F42" s="626">
        <v>3</v>
      </c>
      <c r="G42" s="627">
        <v>0</v>
      </c>
      <c r="H42" s="579">
        <v>0</v>
      </c>
      <c r="I42" s="579">
        <v>0</v>
      </c>
      <c r="J42" s="579">
        <v>0</v>
      </c>
      <c r="K42" s="580">
        <f t="shared" si="0"/>
        <v>0</v>
      </c>
      <c r="L42" s="567">
        <v>0</v>
      </c>
      <c r="M42" s="567">
        <v>0</v>
      </c>
      <c r="N42" s="567">
        <v>0</v>
      </c>
      <c r="O42" s="567">
        <v>0</v>
      </c>
      <c r="P42" s="580">
        <f t="shared" si="1"/>
        <v>0</v>
      </c>
      <c r="Q42" s="627">
        <v>0</v>
      </c>
      <c r="R42" s="579">
        <v>0</v>
      </c>
      <c r="S42" s="579">
        <v>0</v>
      </c>
      <c r="T42" s="579">
        <v>0</v>
      </c>
      <c r="U42" s="580">
        <f t="shared" si="2"/>
        <v>0</v>
      </c>
      <c r="V42" s="627">
        <v>0</v>
      </c>
      <c r="W42" s="579">
        <v>0</v>
      </c>
      <c r="X42" s="579">
        <v>0</v>
      </c>
      <c r="Y42" s="579">
        <v>0</v>
      </c>
      <c r="Z42" s="580">
        <f t="shared" si="3"/>
        <v>0</v>
      </c>
      <c r="AA42" s="627">
        <v>0</v>
      </c>
      <c r="AB42" s="579">
        <v>0</v>
      </c>
      <c r="AC42" s="579">
        <v>0</v>
      </c>
      <c r="AD42" s="579">
        <v>0</v>
      </c>
      <c r="AE42" s="580">
        <f t="shared" si="4"/>
        <v>0</v>
      </c>
      <c r="AF42" s="627">
        <v>0</v>
      </c>
      <c r="AG42" s="579">
        <v>0</v>
      </c>
      <c r="AH42" s="579">
        <v>0</v>
      </c>
      <c r="AI42" s="579">
        <v>0</v>
      </c>
      <c r="AJ42" s="580">
        <f t="shared" si="5"/>
        <v>0</v>
      </c>
      <c r="AK42" s="627">
        <v>0</v>
      </c>
      <c r="AL42" s="579">
        <v>0</v>
      </c>
      <c r="AM42" s="579">
        <v>0</v>
      </c>
      <c r="AN42" s="579">
        <v>0</v>
      </c>
      <c r="AO42" s="580">
        <f t="shared" si="6"/>
        <v>0</v>
      </c>
      <c r="AP42" s="627">
        <v>0</v>
      </c>
      <c r="AQ42" s="579">
        <v>0</v>
      </c>
      <c r="AR42" s="579">
        <v>0</v>
      </c>
      <c r="AS42" s="579">
        <v>0</v>
      </c>
      <c r="AT42" s="580">
        <f t="shared" si="7"/>
        <v>0</v>
      </c>
      <c r="AU42" s="282"/>
      <c r="AV42" s="628"/>
      <c r="AW42" s="233" t="s">
        <v>2275</v>
      </c>
      <c r="AX42" s="249"/>
      <c r="AY42" s="144">
        <f t="shared" si="19"/>
        <v>0</v>
      </c>
      <c r="AZ42" s="144"/>
      <c r="BB42" s="622">
        <f t="shared" si="18"/>
        <v>34</v>
      </c>
      <c r="BC42" s="620" t="s">
        <v>2349</v>
      </c>
      <c r="BD42" s="576" t="s">
        <v>341</v>
      </c>
      <c r="BE42" s="626">
        <v>3</v>
      </c>
      <c r="BF42" s="607" t="s">
        <v>2350</v>
      </c>
      <c r="BG42" s="589" t="s">
        <v>2351</v>
      </c>
      <c r="BH42" s="589" t="s">
        <v>2352</v>
      </c>
      <c r="BI42" s="589" t="s">
        <v>2353</v>
      </c>
      <c r="BJ42" s="590" t="s">
        <v>2354</v>
      </c>
      <c r="BL42" s="124"/>
      <c r="BM42" s="573">
        <f t="shared" si="20"/>
        <v>0</v>
      </c>
      <c r="BN42" s="204"/>
      <c r="BO42" s="573">
        <f xml:space="preserve"> IF( OR( $C$42 = $DC$42, $C$42 =""), 0, IF( ISNUMBER( G42 ), 0, 1 ))</f>
        <v>0</v>
      </c>
      <c r="BP42" s="573">
        <f xml:space="preserve"> IF( OR( $C$42 = $DC$42, $C$42 =""), 0, IF( ISNUMBER( H42 ), 0, 1 ))</f>
        <v>0</v>
      </c>
      <c r="BQ42" s="573">
        <f xml:space="preserve"> IF( OR( $C$42 = $DC$42, $C$42 =""), 0, IF( ISNUMBER( I42 ), 0, 1 ))</f>
        <v>0</v>
      </c>
      <c r="BR42" s="573">
        <f xml:space="preserve"> IF( OR( $C$42 = $DC$42, $C$42 =""), 0, IF( ISNUMBER( J42 ), 0, 1 ))</f>
        <v>0</v>
      </c>
      <c r="BS42" s="484"/>
      <c r="BT42" s="573">
        <f xml:space="preserve"> IF( OR( $C$42 = $DC$42, $C$42 =""), 0, IF( ISNUMBER( L42 ), 0, 1 ))</f>
        <v>0</v>
      </c>
      <c r="BU42" s="573">
        <f xml:space="preserve"> IF( OR( $C$42 = $DC$42, $C$42 =""), 0, IF( ISNUMBER( M42 ), 0, 1 ))</f>
        <v>0</v>
      </c>
      <c r="BV42" s="573">
        <f xml:space="preserve"> IF( OR( $C$42 = $DC$42, $C$42 =""), 0, IF( ISNUMBER( N42 ), 0, 1 ))</f>
        <v>0</v>
      </c>
      <c r="BW42" s="573">
        <f xml:space="preserve"> IF( OR( $C$42 = $DC$42, $C$42 =""), 0, IF( ISNUMBER( O42 ), 0, 1 ))</f>
        <v>0</v>
      </c>
      <c r="BX42" s="484"/>
      <c r="BY42" s="573">
        <f xml:space="preserve"> IF( OR( $C$42 = $DC$42, $C$42 =""), 0, IF( ISNUMBER( Q42 ), 0, 1 ))</f>
        <v>0</v>
      </c>
      <c r="BZ42" s="573">
        <f xml:space="preserve"> IF( OR( $C$42 = $DC$42, $C$42 =""), 0, IF( ISNUMBER( R42 ), 0, 1 ))</f>
        <v>0</v>
      </c>
      <c r="CA42" s="573">
        <f xml:space="preserve"> IF( OR( $C$42 = $DC$42, $C$42 =""), 0, IF( ISNUMBER( S42 ), 0, 1 ))</f>
        <v>0</v>
      </c>
      <c r="CB42" s="573">
        <f xml:space="preserve"> IF( OR( $C$42 = $DC$42, $C$42 =""), 0, IF( ISNUMBER( T42 ), 0, 1 ))</f>
        <v>0</v>
      </c>
      <c r="CC42" s="484"/>
      <c r="CD42" s="573">
        <f xml:space="preserve"> IF( OR( $C$42 = $DC$42, $C$42 =""), 0, IF( ISNUMBER( V42 ), 0, 1 ))</f>
        <v>0</v>
      </c>
      <c r="CE42" s="573">
        <f xml:space="preserve"> IF( OR( $C$42 = $DC$42, $C$42 =""), 0, IF( ISNUMBER( W42 ), 0, 1 ))</f>
        <v>0</v>
      </c>
      <c r="CF42" s="573">
        <f xml:space="preserve"> IF( OR( $C$42 = $DC$42, $C$42 =""), 0, IF( ISNUMBER( X42 ), 0, 1 ))</f>
        <v>0</v>
      </c>
      <c r="CG42" s="573">
        <f xml:space="preserve"> IF( OR( $C$42 = $DC$42, $C$42 =""), 0, IF( ISNUMBER( Y42 ), 0, 1 ))</f>
        <v>0</v>
      </c>
      <c r="CH42" s="484"/>
      <c r="CI42" s="573">
        <f xml:space="preserve"> IF( OR( $C$42 = $DC$42, $C$42 =""), 0, IF( ISNUMBER( AA42 ), 0, 1 ))</f>
        <v>0</v>
      </c>
      <c r="CJ42" s="573">
        <f xml:space="preserve"> IF( OR( $C$42 = $DC$42, $C$42 =""), 0, IF( ISNUMBER( AB42 ), 0, 1 ))</f>
        <v>0</v>
      </c>
      <c r="CK42" s="573">
        <f xml:space="preserve"> IF( OR( $C$42 = $DC$42, $C$42 =""), 0, IF( ISNUMBER( AC42 ), 0, 1 ))</f>
        <v>0</v>
      </c>
      <c r="CL42" s="573">
        <f xml:space="preserve"> IF( OR( $C$42 = $DC$42, $C$42 =""), 0, IF( ISNUMBER( AD42 ), 0, 1 ))</f>
        <v>0</v>
      </c>
      <c r="CM42" s="484"/>
      <c r="CN42" s="573">
        <f xml:space="preserve"> IF( OR( $C$42 = $DC$42, $C$42 =""), 0, IF( ISNUMBER( AF42 ), 0, 1 ))</f>
        <v>0</v>
      </c>
      <c r="CO42" s="573">
        <f xml:space="preserve"> IF( OR( $C$42 = $DC$42, $C$42 =""), 0, IF( ISNUMBER( AG42 ), 0, 1 ))</f>
        <v>0</v>
      </c>
      <c r="CP42" s="573">
        <f xml:space="preserve"> IF( OR( $C$42 = $DC$42, $C$42 =""), 0, IF( ISNUMBER( AH42 ), 0, 1 ))</f>
        <v>0</v>
      </c>
      <c r="CQ42" s="573">
        <f xml:space="preserve"> IF( OR( $C$42 = $DC$42, $C$42 =""), 0, IF( ISNUMBER( AI42 ), 0, 1 ))</f>
        <v>0</v>
      </c>
      <c r="CR42" s="484"/>
      <c r="CS42" s="573">
        <f xml:space="preserve"> IF( OR( $C$42 = $DC$42, $C$42 =""), 0, IF( ISNUMBER( AK42 ), 0, 1 ))</f>
        <v>0</v>
      </c>
      <c r="CT42" s="573">
        <f xml:space="preserve"> IF( OR( $C$42 = $DC$42, $C$42 =""), 0, IF( ISNUMBER( AL42 ), 0, 1 ))</f>
        <v>0</v>
      </c>
      <c r="CU42" s="573">
        <f xml:space="preserve"> IF( OR( $C$42 = $DC$42, $C$42 =""), 0, IF( ISNUMBER( AM42 ), 0, 1 ))</f>
        <v>0</v>
      </c>
      <c r="CV42" s="573">
        <f xml:space="preserve"> IF( OR( $C$42 = $DC$42, $C$42 =""), 0, IF( ISNUMBER( AN42 ), 0, 1 ))</f>
        <v>0</v>
      </c>
      <c r="CW42" s="484"/>
      <c r="CX42" s="573">
        <f xml:space="preserve"> IF( OR( $C$42 = $DC$42, $C$42 =""), 0, IF( ISNUMBER( AP42 ), 0, 1 ))</f>
        <v>0</v>
      </c>
      <c r="CY42" s="573">
        <f xml:space="preserve"> IF( OR( $C$42 = $DC$42, $C$42 =""), 0, IF( ISNUMBER( AQ42 ), 0, 1 ))</f>
        <v>0</v>
      </c>
      <c r="CZ42" s="573">
        <f xml:space="preserve"> IF( OR( $C$42 = $DC$42, $C$42 =""), 0, IF( ISNUMBER( AR42 ), 0, 1 ))</f>
        <v>0</v>
      </c>
      <c r="DA42" s="573">
        <f xml:space="preserve"> IF( OR( $C$42 = $DC$42, $C$42 =""), 0, IF( ISNUMBER( AS42 ), 0, 1 ))</f>
        <v>0</v>
      </c>
      <c r="DB42" s="484"/>
      <c r="DC42" s="187" t="s">
        <v>2348</v>
      </c>
      <c r="DD42" s="124"/>
      <c r="DE42" s="123"/>
    </row>
    <row r="43" spans="2:109" ht="14.25" customHeight="1" x14ac:dyDescent="0.25">
      <c r="B43" s="622">
        <v>35</v>
      </c>
      <c r="C43" s="621" t="s">
        <v>2355</v>
      </c>
      <c r="D43" s="593"/>
      <c r="E43" s="576" t="s">
        <v>341</v>
      </c>
      <c r="F43" s="626">
        <v>3</v>
      </c>
      <c r="G43" s="627">
        <v>0</v>
      </c>
      <c r="H43" s="579">
        <v>0</v>
      </c>
      <c r="I43" s="579">
        <v>0</v>
      </c>
      <c r="J43" s="579">
        <v>0</v>
      </c>
      <c r="K43" s="580">
        <f t="shared" si="0"/>
        <v>0</v>
      </c>
      <c r="L43" s="567">
        <v>0</v>
      </c>
      <c r="M43" s="567">
        <v>0</v>
      </c>
      <c r="N43" s="567">
        <v>0</v>
      </c>
      <c r="O43" s="567">
        <v>0</v>
      </c>
      <c r="P43" s="580">
        <f t="shared" si="1"/>
        <v>0</v>
      </c>
      <c r="Q43" s="627">
        <v>0</v>
      </c>
      <c r="R43" s="579">
        <v>0</v>
      </c>
      <c r="S43" s="579">
        <v>0</v>
      </c>
      <c r="T43" s="579">
        <v>0</v>
      </c>
      <c r="U43" s="580">
        <f t="shared" si="2"/>
        <v>0</v>
      </c>
      <c r="V43" s="627">
        <v>0</v>
      </c>
      <c r="W43" s="579">
        <v>0</v>
      </c>
      <c r="X43" s="579">
        <v>0</v>
      </c>
      <c r="Y43" s="579">
        <v>0</v>
      </c>
      <c r="Z43" s="580">
        <f t="shared" si="3"/>
        <v>0</v>
      </c>
      <c r="AA43" s="627">
        <v>0</v>
      </c>
      <c r="AB43" s="579">
        <v>0</v>
      </c>
      <c r="AC43" s="579">
        <v>0</v>
      </c>
      <c r="AD43" s="579">
        <v>0</v>
      </c>
      <c r="AE43" s="580">
        <f t="shared" si="4"/>
        <v>0</v>
      </c>
      <c r="AF43" s="627">
        <v>0</v>
      </c>
      <c r="AG43" s="579">
        <v>0</v>
      </c>
      <c r="AH43" s="579">
        <v>0</v>
      </c>
      <c r="AI43" s="579">
        <v>0</v>
      </c>
      <c r="AJ43" s="580">
        <f t="shared" si="5"/>
        <v>0</v>
      </c>
      <c r="AK43" s="627">
        <v>0</v>
      </c>
      <c r="AL43" s="579">
        <v>0</v>
      </c>
      <c r="AM43" s="579">
        <v>0</v>
      </c>
      <c r="AN43" s="579">
        <v>0</v>
      </c>
      <c r="AO43" s="580">
        <f t="shared" si="6"/>
        <v>0</v>
      </c>
      <c r="AP43" s="627">
        <v>0</v>
      </c>
      <c r="AQ43" s="579">
        <v>0</v>
      </c>
      <c r="AR43" s="579">
        <v>0</v>
      </c>
      <c r="AS43" s="579">
        <v>0</v>
      </c>
      <c r="AT43" s="580">
        <f t="shared" si="7"/>
        <v>0</v>
      </c>
      <c r="AU43" s="282"/>
      <c r="AV43" s="628"/>
      <c r="AW43" s="233" t="s">
        <v>2275</v>
      </c>
      <c r="AX43" s="249"/>
      <c r="AY43" s="144">
        <f t="shared" si="19"/>
        <v>0</v>
      </c>
      <c r="AZ43" s="144"/>
      <c r="BB43" s="622">
        <f t="shared" si="18"/>
        <v>35</v>
      </c>
      <c r="BC43" s="620" t="s">
        <v>2356</v>
      </c>
      <c r="BD43" s="576" t="s">
        <v>341</v>
      </c>
      <c r="BE43" s="626">
        <v>3</v>
      </c>
      <c r="BF43" s="607" t="s">
        <v>2357</v>
      </c>
      <c r="BG43" s="589" t="s">
        <v>2358</v>
      </c>
      <c r="BH43" s="589" t="s">
        <v>2359</v>
      </c>
      <c r="BI43" s="589" t="s">
        <v>2360</v>
      </c>
      <c r="BJ43" s="590" t="s">
        <v>2361</v>
      </c>
      <c r="BL43" s="629"/>
      <c r="BM43" s="573">
        <f t="shared" si="20"/>
        <v>0</v>
      </c>
      <c r="BN43" s="204"/>
      <c r="BO43" s="573">
        <f xml:space="preserve"> IF( OR( $C$43 = $DC$43, $C$43 =""), 0, IF( ISNUMBER( G43 ), 0, 1 ))</f>
        <v>0</v>
      </c>
      <c r="BP43" s="573">
        <f xml:space="preserve"> IF( OR( $C$43 = $DC$43, $C$43 =""), 0, IF( ISNUMBER( H43 ), 0, 1 ))</f>
        <v>0</v>
      </c>
      <c r="BQ43" s="573">
        <f xml:space="preserve"> IF( OR( $C$43 = $DC$43, $C$43 =""), 0, IF( ISNUMBER( I43 ), 0, 1 ))</f>
        <v>0</v>
      </c>
      <c r="BR43" s="573">
        <f xml:space="preserve"> IF( OR( $C$43 = $DC$43, $C$43 =""), 0, IF( ISNUMBER( J43 ), 0, 1 ))</f>
        <v>0</v>
      </c>
      <c r="BS43" s="484"/>
      <c r="BT43" s="573">
        <f xml:space="preserve"> IF( OR( $C$43 = $DC$43, $C$43 =""), 0, IF( ISNUMBER( L43 ), 0, 1 ))</f>
        <v>0</v>
      </c>
      <c r="BU43" s="573">
        <f xml:space="preserve"> IF( OR( $C$43 = $DC$43, $C$43 =""), 0, IF( ISNUMBER( M43 ), 0, 1 ))</f>
        <v>0</v>
      </c>
      <c r="BV43" s="573">
        <f xml:space="preserve"> IF( OR( $C$43 = $DC$43, $C$43 =""), 0, IF( ISNUMBER( N43 ), 0, 1 ))</f>
        <v>0</v>
      </c>
      <c r="BW43" s="573">
        <f xml:space="preserve"> IF( OR( $C$43 = $DC$43, $C$43 =""), 0, IF( ISNUMBER( O43 ), 0, 1 ))</f>
        <v>0</v>
      </c>
      <c r="BX43" s="484"/>
      <c r="BY43" s="573">
        <f xml:space="preserve"> IF( OR( $C$43 = $DC$43, $C$43 =""), 0, IF( ISNUMBER( Q43 ), 0, 1 ))</f>
        <v>0</v>
      </c>
      <c r="BZ43" s="573">
        <f xml:space="preserve"> IF( OR( $C$43 = $DC$43, $C$43 =""), 0, IF( ISNUMBER( R43 ), 0, 1 ))</f>
        <v>0</v>
      </c>
      <c r="CA43" s="573">
        <f xml:space="preserve"> IF( OR( $C$43 = $DC$43, $C$43 =""), 0, IF( ISNUMBER( S43 ), 0, 1 ))</f>
        <v>0</v>
      </c>
      <c r="CB43" s="573">
        <f xml:space="preserve"> IF( OR( $C$43 = $DC$43, $C$43 =""), 0, IF( ISNUMBER( T43 ), 0, 1 ))</f>
        <v>0</v>
      </c>
      <c r="CC43" s="484"/>
      <c r="CD43" s="573">
        <f xml:space="preserve"> IF( OR( $C$43 = $DC$43, $C$43 =""), 0, IF( ISNUMBER( V43 ), 0, 1 ))</f>
        <v>0</v>
      </c>
      <c r="CE43" s="573">
        <f xml:space="preserve"> IF( OR( $C$43 = $DC$43, $C$43 =""), 0, IF( ISNUMBER( W43 ), 0, 1 ))</f>
        <v>0</v>
      </c>
      <c r="CF43" s="573">
        <f xml:space="preserve"> IF( OR( $C$43 = $DC$43, $C$43 =""), 0, IF( ISNUMBER( X43 ), 0, 1 ))</f>
        <v>0</v>
      </c>
      <c r="CG43" s="573">
        <f xml:space="preserve"> IF( OR( $C$43 = $DC$43, $C$43 =""), 0, IF( ISNUMBER( Y43 ), 0, 1 ))</f>
        <v>0</v>
      </c>
      <c r="CH43" s="484"/>
      <c r="CI43" s="573">
        <f xml:space="preserve"> IF( OR( $C$43 = $DC$43, $C$43 =""), 0, IF( ISNUMBER( AA43 ), 0, 1 ))</f>
        <v>0</v>
      </c>
      <c r="CJ43" s="573">
        <f xml:space="preserve"> IF( OR( $C$43 = $DC$43, $C$43 =""), 0, IF( ISNUMBER( AB43 ), 0, 1 ))</f>
        <v>0</v>
      </c>
      <c r="CK43" s="573">
        <f xml:space="preserve"> IF( OR( $C$43 = $DC$43, $C$43 =""), 0, IF( ISNUMBER( AC43 ), 0, 1 ))</f>
        <v>0</v>
      </c>
      <c r="CL43" s="573">
        <f xml:space="preserve"> IF( OR( $C$43 = $DC$43, $C$43 =""), 0, IF( ISNUMBER( AD43 ), 0, 1 ))</f>
        <v>0</v>
      </c>
      <c r="CM43" s="484"/>
      <c r="CN43" s="573">
        <f xml:space="preserve"> IF( OR( $C$43 = $DC$43, $C$43 =""), 0, IF( ISNUMBER( AF43 ), 0, 1 ))</f>
        <v>0</v>
      </c>
      <c r="CO43" s="573">
        <f xml:space="preserve"> IF( OR( $C$43 = $DC$43, $C$43 =""), 0, IF( ISNUMBER( AG43 ), 0, 1 ))</f>
        <v>0</v>
      </c>
      <c r="CP43" s="573">
        <f xml:space="preserve"> IF( OR( $C$43 = $DC$43, $C$43 =""), 0, IF( ISNUMBER( AH43 ), 0, 1 ))</f>
        <v>0</v>
      </c>
      <c r="CQ43" s="573">
        <f xml:space="preserve"> IF( OR( $C$43 = $DC$43, $C$43 =""), 0, IF( ISNUMBER( AI43 ), 0, 1 ))</f>
        <v>0</v>
      </c>
      <c r="CR43" s="484"/>
      <c r="CS43" s="573">
        <f xml:space="preserve"> IF( OR( $C$43 = $DC$43, $C$43 =""), 0, IF( ISNUMBER( AK43 ), 0, 1 ))</f>
        <v>0</v>
      </c>
      <c r="CT43" s="573">
        <f xml:space="preserve"> IF( OR( $C$43 = $DC$43, $C$43 =""), 0, IF( ISNUMBER( AL43 ), 0, 1 ))</f>
        <v>0</v>
      </c>
      <c r="CU43" s="573">
        <f xml:space="preserve"> IF( OR( $C$43 = $DC$43, $C$43 =""), 0, IF( ISNUMBER( AM43 ), 0, 1 ))</f>
        <v>0</v>
      </c>
      <c r="CV43" s="573">
        <f xml:space="preserve"> IF( OR( $C$43 = $DC$43, $C$43 =""), 0, IF( ISNUMBER( AN43 ), 0, 1 ))</f>
        <v>0</v>
      </c>
      <c r="CW43" s="484"/>
      <c r="CX43" s="573">
        <f xml:space="preserve"> IF( OR( $C$43 = $DC$43, $C$43 =""), 0, IF( ISNUMBER( AP43 ), 0, 1 ))</f>
        <v>0</v>
      </c>
      <c r="CY43" s="573">
        <f xml:space="preserve"> IF( OR( $C$43 = $DC$43, $C$43 =""), 0, IF( ISNUMBER( AQ43 ), 0, 1 ))</f>
        <v>0</v>
      </c>
      <c r="CZ43" s="573">
        <f xml:space="preserve"> IF( OR( $C$43 = $DC$43, $C$43 =""), 0, IF( ISNUMBER( AR43 ), 0, 1 ))</f>
        <v>0</v>
      </c>
      <c r="DA43" s="573">
        <f xml:space="preserve"> IF( OR( $C$43 = $DC$43, $C$43 =""), 0, IF( ISNUMBER( AS43 ), 0, 1 ))</f>
        <v>0</v>
      </c>
      <c r="DB43" s="484"/>
      <c r="DC43" s="187" t="s">
        <v>2355</v>
      </c>
      <c r="DD43" s="124"/>
      <c r="DE43" s="123"/>
    </row>
    <row r="44" spans="2:109" ht="14.25" customHeight="1" x14ac:dyDescent="0.25">
      <c r="B44" s="622">
        <v>36</v>
      </c>
      <c r="C44" s="621" t="s">
        <v>2362</v>
      </c>
      <c r="D44" s="593"/>
      <c r="E44" s="576" t="s">
        <v>341</v>
      </c>
      <c r="F44" s="626">
        <v>3</v>
      </c>
      <c r="G44" s="627">
        <v>0</v>
      </c>
      <c r="H44" s="579">
        <v>0</v>
      </c>
      <c r="I44" s="579">
        <v>0</v>
      </c>
      <c r="J44" s="579">
        <v>0</v>
      </c>
      <c r="K44" s="580">
        <f t="shared" si="0"/>
        <v>0</v>
      </c>
      <c r="L44" s="567">
        <v>0</v>
      </c>
      <c r="M44" s="567">
        <v>0</v>
      </c>
      <c r="N44" s="567">
        <v>0</v>
      </c>
      <c r="O44" s="567">
        <v>0</v>
      </c>
      <c r="P44" s="580">
        <f t="shared" si="1"/>
        <v>0</v>
      </c>
      <c r="Q44" s="627">
        <v>0</v>
      </c>
      <c r="R44" s="579">
        <v>0</v>
      </c>
      <c r="S44" s="579">
        <v>0</v>
      </c>
      <c r="T44" s="579">
        <v>0</v>
      </c>
      <c r="U44" s="580">
        <f t="shared" si="2"/>
        <v>0</v>
      </c>
      <c r="V44" s="627">
        <v>0</v>
      </c>
      <c r="W44" s="579">
        <v>0</v>
      </c>
      <c r="X44" s="579">
        <v>0</v>
      </c>
      <c r="Y44" s="579">
        <v>0</v>
      </c>
      <c r="Z44" s="580">
        <f t="shared" si="3"/>
        <v>0</v>
      </c>
      <c r="AA44" s="627">
        <v>0</v>
      </c>
      <c r="AB44" s="579">
        <v>0</v>
      </c>
      <c r="AC44" s="579">
        <v>0</v>
      </c>
      <c r="AD44" s="579">
        <v>0</v>
      </c>
      <c r="AE44" s="580">
        <f t="shared" si="4"/>
        <v>0</v>
      </c>
      <c r="AF44" s="627">
        <v>0</v>
      </c>
      <c r="AG44" s="579">
        <v>0</v>
      </c>
      <c r="AH44" s="579">
        <v>0</v>
      </c>
      <c r="AI44" s="579">
        <v>0</v>
      </c>
      <c r="AJ44" s="580">
        <f t="shared" si="5"/>
        <v>0</v>
      </c>
      <c r="AK44" s="627">
        <v>0</v>
      </c>
      <c r="AL44" s="579">
        <v>0</v>
      </c>
      <c r="AM44" s="579">
        <v>0</v>
      </c>
      <c r="AN44" s="579">
        <v>0</v>
      </c>
      <c r="AO44" s="580">
        <f t="shared" si="6"/>
        <v>0</v>
      </c>
      <c r="AP44" s="627">
        <v>0</v>
      </c>
      <c r="AQ44" s="579">
        <v>0</v>
      </c>
      <c r="AR44" s="579">
        <v>0</v>
      </c>
      <c r="AS44" s="579">
        <v>0</v>
      </c>
      <c r="AT44" s="580">
        <f t="shared" si="7"/>
        <v>0</v>
      </c>
      <c r="AU44" s="282"/>
      <c r="AV44" s="628"/>
      <c r="AW44" s="233" t="s">
        <v>2275</v>
      </c>
      <c r="AX44" s="249"/>
      <c r="AY44" s="144">
        <f t="shared" si="19"/>
        <v>0</v>
      </c>
      <c r="AZ44" s="144"/>
      <c r="BB44" s="622">
        <f t="shared" si="18"/>
        <v>36</v>
      </c>
      <c r="BC44" s="620" t="s">
        <v>2363</v>
      </c>
      <c r="BD44" s="576" t="s">
        <v>341</v>
      </c>
      <c r="BE44" s="626">
        <v>3</v>
      </c>
      <c r="BF44" s="607" t="s">
        <v>2364</v>
      </c>
      <c r="BG44" s="589" t="s">
        <v>2365</v>
      </c>
      <c r="BH44" s="589" t="s">
        <v>2366</v>
      </c>
      <c r="BI44" s="589" t="s">
        <v>2367</v>
      </c>
      <c r="BJ44" s="590" t="s">
        <v>2368</v>
      </c>
      <c r="BL44" s="630"/>
      <c r="BM44" s="573">
        <f t="shared" si="20"/>
        <v>0</v>
      </c>
      <c r="BN44" s="204"/>
      <c r="BO44" s="573">
        <f xml:space="preserve"> IF( OR( $C$44 = $DC$44, $C$44 =""), 0, IF( ISNUMBER( G44 ), 0, 1 ))</f>
        <v>0</v>
      </c>
      <c r="BP44" s="573">
        <f xml:space="preserve"> IF( OR( $C$44 = $DC$44, $C$44 =""), 0, IF( ISNUMBER( H44 ), 0, 1 ))</f>
        <v>0</v>
      </c>
      <c r="BQ44" s="573">
        <f xml:space="preserve"> IF( OR( $C$44 = $DC$44, $C$44 =""), 0, IF( ISNUMBER( I44 ), 0, 1 ))</f>
        <v>0</v>
      </c>
      <c r="BR44" s="573">
        <f xml:space="preserve"> IF( OR( $C$44 = $DC$44, $C$44 =""), 0, IF( ISNUMBER( J44 ), 0, 1 ))</f>
        <v>0</v>
      </c>
      <c r="BS44" s="484"/>
      <c r="BT44" s="573">
        <f xml:space="preserve"> IF( OR( $C$44 = $DC$44, $C$44 =""), 0, IF( ISNUMBER( L44 ), 0, 1 ))</f>
        <v>0</v>
      </c>
      <c r="BU44" s="573">
        <f xml:space="preserve"> IF( OR( $C$44 = $DC$44, $C$44 =""), 0, IF( ISNUMBER( M44 ), 0, 1 ))</f>
        <v>0</v>
      </c>
      <c r="BV44" s="573">
        <f xml:space="preserve"> IF( OR( $C$44 = $DC$44, $C$44 =""), 0, IF( ISNUMBER( N44 ), 0, 1 ))</f>
        <v>0</v>
      </c>
      <c r="BW44" s="573">
        <f xml:space="preserve"> IF( OR( $C$44 = $DC$44, $C$44 =""), 0, IF( ISNUMBER( O44 ), 0, 1 ))</f>
        <v>0</v>
      </c>
      <c r="BX44" s="484"/>
      <c r="BY44" s="573">
        <f xml:space="preserve"> IF( OR( $C$44 = $DC$44, $C$44 =""), 0, IF( ISNUMBER( Q44 ), 0, 1 ))</f>
        <v>0</v>
      </c>
      <c r="BZ44" s="573">
        <f xml:space="preserve"> IF( OR( $C$44 = $DC$44, $C$44 =""), 0, IF( ISNUMBER( R44 ), 0, 1 ))</f>
        <v>0</v>
      </c>
      <c r="CA44" s="573">
        <f xml:space="preserve"> IF( OR( $C$44 = $DC$44, $C$44 =""), 0, IF( ISNUMBER( S44 ), 0, 1 ))</f>
        <v>0</v>
      </c>
      <c r="CB44" s="573">
        <f xml:space="preserve"> IF( OR( $C$44 = $DC$44, $C$44 =""), 0, IF( ISNUMBER( T44 ), 0, 1 ))</f>
        <v>0</v>
      </c>
      <c r="CC44" s="484"/>
      <c r="CD44" s="573">
        <f xml:space="preserve"> IF( OR( $C$44 = $DC$44, $C$44 =""), 0, IF( ISNUMBER( V44 ), 0, 1 ))</f>
        <v>0</v>
      </c>
      <c r="CE44" s="573">
        <f xml:space="preserve"> IF( OR( $C$44 = $DC$44, $C$44 =""), 0, IF( ISNUMBER( W44 ), 0, 1 ))</f>
        <v>0</v>
      </c>
      <c r="CF44" s="573">
        <f xml:space="preserve"> IF( OR( $C$44 = $DC$44, $C$44 =""), 0, IF( ISNUMBER( X44 ), 0, 1 ))</f>
        <v>0</v>
      </c>
      <c r="CG44" s="573">
        <f xml:space="preserve"> IF( OR( $C$44 = $DC$44, $C$44 =""), 0, IF( ISNUMBER( Y44 ), 0, 1 ))</f>
        <v>0</v>
      </c>
      <c r="CH44" s="484"/>
      <c r="CI44" s="573">
        <f xml:space="preserve"> IF( OR( $C$44 = $DC$44, $C$44 =""), 0, IF( ISNUMBER( AA44 ), 0, 1 ))</f>
        <v>0</v>
      </c>
      <c r="CJ44" s="573">
        <f xml:space="preserve"> IF( OR( $C$44 = $DC$44, $C$44 =""), 0, IF( ISNUMBER( AB44 ), 0, 1 ))</f>
        <v>0</v>
      </c>
      <c r="CK44" s="573">
        <f xml:space="preserve"> IF( OR( $C$44 = $DC$44, $C$44 =""), 0, IF( ISNUMBER( AC44 ), 0, 1 ))</f>
        <v>0</v>
      </c>
      <c r="CL44" s="573">
        <f xml:space="preserve"> IF( OR( $C$44 = $DC$44, $C$44 =""), 0, IF( ISNUMBER( AD44 ), 0, 1 ))</f>
        <v>0</v>
      </c>
      <c r="CM44" s="484"/>
      <c r="CN44" s="573">
        <f xml:space="preserve"> IF( OR( $C$44 = $DC$44, $C$44 =""), 0, IF( ISNUMBER( AF44 ), 0, 1 ))</f>
        <v>0</v>
      </c>
      <c r="CO44" s="573">
        <f xml:space="preserve"> IF( OR( $C$44 = $DC$44, $C$44 =""), 0, IF( ISNUMBER( AG44 ), 0, 1 ))</f>
        <v>0</v>
      </c>
      <c r="CP44" s="573">
        <f xml:space="preserve"> IF( OR( $C$44 = $DC$44, $C$44 =""), 0, IF( ISNUMBER( AH44 ), 0, 1 ))</f>
        <v>0</v>
      </c>
      <c r="CQ44" s="573">
        <f xml:space="preserve"> IF( OR( $C$44 = $DC$44, $C$44 =""), 0, IF( ISNUMBER( AI44 ), 0, 1 ))</f>
        <v>0</v>
      </c>
      <c r="CR44" s="484"/>
      <c r="CS44" s="573">
        <f xml:space="preserve"> IF( OR( $C$44 = $DC$44, $C$44 =""), 0, IF( ISNUMBER( AK44 ), 0, 1 ))</f>
        <v>0</v>
      </c>
      <c r="CT44" s="573">
        <f xml:space="preserve"> IF( OR( $C$44 = $DC$44, $C$44 =""), 0, IF( ISNUMBER( AL44 ), 0, 1 ))</f>
        <v>0</v>
      </c>
      <c r="CU44" s="573">
        <f xml:space="preserve"> IF( OR( $C$44 = $DC$44, $C$44 =""), 0, IF( ISNUMBER( AM44 ), 0, 1 ))</f>
        <v>0</v>
      </c>
      <c r="CV44" s="573">
        <f xml:space="preserve"> IF( OR( $C$44 = $DC$44, $C$44 =""), 0, IF( ISNUMBER( AN44 ), 0, 1 ))</f>
        <v>0</v>
      </c>
      <c r="CW44" s="484"/>
      <c r="CX44" s="573">
        <f xml:space="preserve"> IF( OR( $C$44 = $DC$44, $C$44 =""), 0, IF( ISNUMBER( AP44 ), 0, 1 ))</f>
        <v>0</v>
      </c>
      <c r="CY44" s="573">
        <f xml:space="preserve"> IF( OR( $C$44 = $DC$44, $C$44 =""), 0, IF( ISNUMBER( AQ44 ), 0, 1 ))</f>
        <v>0</v>
      </c>
      <c r="CZ44" s="573">
        <f xml:space="preserve"> IF( OR( $C$44 = $DC$44, $C$44 =""), 0, IF( ISNUMBER( AR44 ), 0, 1 ))</f>
        <v>0</v>
      </c>
      <c r="DA44" s="573">
        <f xml:space="preserve"> IF( OR( $C$44 = $DC$44, $C$44 =""), 0, IF( ISNUMBER( AS44 ), 0, 1 ))</f>
        <v>0</v>
      </c>
      <c r="DB44" s="484"/>
      <c r="DC44" s="187" t="s">
        <v>2362</v>
      </c>
      <c r="DD44" s="630"/>
      <c r="DE44" s="631"/>
    </row>
    <row r="45" spans="2:109" ht="14.25" customHeight="1" x14ac:dyDescent="0.25">
      <c r="B45" s="622">
        <v>37</v>
      </c>
      <c r="C45" s="621" t="s">
        <v>2369</v>
      </c>
      <c r="D45" s="593"/>
      <c r="E45" s="576" t="s">
        <v>341</v>
      </c>
      <c r="F45" s="626">
        <v>3</v>
      </c>
      <c r="G45" s="627">
        <v>0</v>
      </c>
      <c r="H45" s="579">
        <v>0</v>
      </c>
      <c r="I45" s="579">
        <v>0</v>
      </c>
      <c r="J45" s="579">
        <v>0</v>
      </c>
      <c r="K45" s="580">
        <f t="shared" si="0"/>
        <v>0</v>
      </c>
      <c r="L45" s="567">
        <v>0</v>
      </c>
      <c r="M45" s="567">
        <v>0</v>
      </c>
      <c r="N45" s="567">
        <v>0</v>
      </c>
      <c r="O45" s="567">
        <v>0</v>
      </c>
      <c r="P45" s="580">
        <f t="shared" si="1"/>
        <v>0</v>
      </c>
      <c r="Q45" s="627">
        <v>0</v>
      </c>
      <c r="R45" s="579">
        <v>0</v>
      </c>
      <c r="S45" s="579">
        <v>0</v>
      </c>
      <c r="T45" s="579">
        <v>0</v>
      </c>
      <c r="U45" s="580">
        <f t="shared" si="2"/>
        <v>0</v>
      </c>
      <c r="V45" s="627">
        <v>0</v>
      </c>
      <c r="W45" s="579">
        <v>0</v>
      </c>
      <c r="X45" s="579">
        <v>0</v>
      </c>
      <c r="Y45" s="579">
        <v>0</v>
      </c>
      <c r="Z45" s="580">
        <f t="shared" si="3"/>
        <v>0</v>
      </c>
      <c r="AA45" s="627">
        <v>0</v>
      </c>
      <c r="AB45" s="579">
        <v>0</v>
      </c>
      <c r="AC45" s="579">
        <v>0</v>
      </c>
      <c r="AD45" s="579">
        <v>0</v>
      </c>
      <c r="AE45" s="580">
        <f t="shared" si="4"/>
        <v>0</v>
      </c>
      <c r="AF45" s="627">
        <v>0</v>
      </c>
      <c r="AG45" s="579">
        <v>0</v>
      </c>
      <c r="AH45" s="579">
        <v>0</v>
      </c>
      <c r="AI45" s="579">
        <v>0</v>
      </c>
      <c r="AJ45" s="580">
        <f t="shared" si="5"/>
        <v>0</v>
      </c>
      <c r="AK45" s="627">
        <v>0</v>
      </c>
      <c r="AL45" s="579">
        <v>0</v>
      </c>
      <c r="AM45" s="579">
        <v>0</v>
      </c>
      <c r="AN45" s="579">
        <v>0</v>
      </c>
      <c r="AO45" s="580">
        <f t="shared" si="6"/>
        <v>0</v>
      </c>
      <c r="AP45" s="627">
        <v>0</v>
      </c>
      <c r="AQ45" s="579">
        <v>0</v>
      </c>
      <c r="AR45" s="579">
        <v>0</v>
      </c>
      <c r="AS45" s="579">
        <v>0</v>
      </c>
      <c r="AT45" s="580">
        <f t="shared" si="7"/>
        <v>0</v>
      </c>
      <c r="AU45" s="282"/>
      <c r="AV45" s="628"/>
      <c r="AW45" s="233" t="s">
        <v>2275</v>
      </c>
      <c r="AX45" s="249"/>
      <c r="AY45" s="144">
        <f t="shared" si="19"/>
        <v>0</v>
      </c>
      <c r="AZ45" s="144"/>
      <c r="BB45" s="622">
        <f t="shared" si="18"/>
        <v>37</v>
      </c>
      <c r="BC45" s="620" t="s">
        <v>2370</v>
      </c>
      <c r="BD45" s="576" t="s">
        <v>341</v>
      </c>
      <c r="BE45" s="626">
        <v>3</v>
      </c>
      <c r="BF45" s="607" t="s">
        <v>2371</v>
      </c>
      <c r="BG45" s="589" t="s">
        <v>2372</v>
      </c>
      <c r="BH45" s="589" t="s">
        <v>2373</v>
      </c>
      <c r="BI45" s="589" t="s">
        <v>2374</v>
      </c>
      <c r="BJ45" s="590" t="s">
        <v>2375</v>
      </c>
      <c r="BL45" s="632"/>
      <c r="BM45" s="573">
        <f t="shared" si="20"/>
        <v>0</v>
      </c>
      <c r="BN45" s="204"/>
      <c r="BO45" s="573">
        <f xml:space="preserve"> IF( OR( $C$45 = $DC$45, $C$45 =""), 0, IF( ISNUMBER( G45 ), 0, 1 ))</f>
        <v>0</v>
      </c>
      <c r="BP45" s="573">
        <f xml:space="preserve"> IF( OR( $C$45 = $DC$45, $C$45 =""), 0, IF( ISNUMBER( H45 ), 0, 1 ))</f>
        <v>0</v>
      </c>
      <c r="BQ45" s="573">
        <f xml:space="preserve"> IF( OR( $C$45 = $DC$45, $C$45 =""), 0, IF( ISNUMBER( I45 ), 0, 1 ))</f>
        <v>0</v>
      </c>
      <c r="BR45" s="573">
        <f xml:space="preserve"> IF( OR( $C$45 = $DC$45, $C$45 =""), 0, IF( ISNUMBER( J45 ), 0, 1 ))</f>
        <v>0</v>
      </c>
      <c r="BS45" s="484"/>
      <c r="BT45" s="573">
        <f xml:space="preserve"> IF( OR( $C$45 = $DC$45, $C$45 =""), 0, IF( ISNUMBER( L45 ), 0, 1 ))</f>
        <v>0</v>
      </c>
      <c r="BU45" s="573">
        <f xml:space="preserve"> IF( OR( $C$45 = $DC$45, $C$45 =""), 0, IF( ISNUMBER( M45 ), 0, 1 ))</f>
        <v>0</v>
      </c>
      <c r="BV45" s="573">
        <f xml:space="preserve"> IF( OR( $C$45 = $DC$45, $C$45 =""), 0, IF( ISNUMBER( N45 ), 0, 1 ))</f>
        <v>0</v>
      </c>
      <c r="BW45" s="573">
        <f xml:space="preserve"> IF( OR( $C$45 = $DC$45, $C$45 =""), 0, IF( ISNUMBER( O45 ), 0, 1 ))</f>
        <v>0</v>
      </c>
      <c r="BX45" s="484"/>
      <c r="BY45" s="573">
        <f xml:space="preserve"> IF( OR( $C$45 = $DC$45, $C$45 =""), 0, IF( ISNUMBER( Q45 ), 0, 1 ))</f>
        <v>0</v>
      </c>
      <c r="BZ45" s="573">
        <f xml:space="preserve"> IF( OR( $C$45 = $DC$45, $C$45 =""), 0, IF( ISNUMBER( R45 ), 0, 1 ))</f>
        <v>0</v>
      </c>
      <c r="CA45" s="573">
        <f xml:space="preserve"> IF( OR( $C$45 = $DC$45, $C$45 =""), 0, IF( ISNUMBER( S45 ), 0, 1 ))</f>
        <v>0</v>
      </c>
      <c r="CB45" s="573">
        <f xml:space="preserve"> IF( OR( $C$45 = $DC$45, $C$45 =""), 0, IF( ISNUMBER( T45 ), 0, 1 ))</f>
        <v>0</v>
      </c>
      <c r="CC45" s="484"/>
      <c r="CD45" s="573">
        <f xml:space="preserve"> IF( OR( $C$45 = $DC$45, $C$45 =""), 0, IF( ISNUMBER( V45 ), 0, 1 ))</f>
        <v>0</v>
      </c>
      <c r="CE45" s="573">
        <f xml:space="preserve"> IF( OR( $C$45 = $DC$45, $C$45 =""), 0, IF( ISNUMBER( W45 ), 0, 1 ))</f>
        <v>0</v>
      </c>
      <c r="CF45" s="573">
        <f xml:space="preserve"> IF( OR( $C$45 = $DC$45, $C$45 =""), 0, IF( ISNUMBER( X45 ), 0, 1 ))</f>
        <v>0</v>
      </c>
      <c r="CG45" s="573">
        <f xml:space="preserve"> IF( OR( $C$45 = $DC$45, $C$45 =""), 0, IF( ISNUMBER( Y45 ), 0, 1 ))</f>
        <v>0</v>
      </c>
      <c r="CH45" s="484"/>
      <c r="CI45" s="573">
        <f xml:space="preserve"> IF( OR( $C$45 = $DC$45, $C$45 =""), 0, IF( ISNUMBER( AA45 ), 0, 1 ))</f>
        <v>0</v>
      </c>
      <c r="CJ45" s="573">
        <f xml:space="preserve"> IF( OR( $C$45 = $DC$45, $C$45 =""), 0, IF( ISNUMBER( AB45 ), 0, 1 ))</f>
        <v>0</v>
      </c>
      <c r="CK45" s="573">
        <f xml:space="preserve"> IF( OR( $C$45 = $DC$45, $C$45 =""), 0, IF( ISNUMBER( AC45 ), 0, 1 ))</f>
        <v>0</v>
      </c>
      <c r="CL45" s="573">
        <f xml:space="preserve"> IF( OR( $C$45 = $DC$45, $C$45 =""), 0, IF( ISNUMBER( AD45 ), 0, 1 ))</f>
        <v>0</v>
      </c>
      <c r="CM45" s="484"/>
      <c r="CN45" s="573">
        <f xml:space="preserve"> IF( OR( $C$45 = $DC$45, $C$45 =""), 0, IF( ISNUMBER( AF45 ), 0, 1 ))</f>
        <v>0</v>
      </c>
      <c r="CO45" s="573">
        <f xml:space="preserve"> IF( OR( $C$45 = $DC$45, $C$45 =""), 0, IF( ISNUMBER( AG45 ), 0, 1 ))</f>
        <v>0</v>
      </c>
      <c r="CP45" s="573">
        <f xml:space="preserve"> IF( OR( $C$45 = $DC$45, $C$45 =""), 0, IF( ISNUMBER( AH45 ), 0, 1 ))</f>
        <v>0</v>
      </c>
      <c r="CQ45" s="573">
        <f xml:space="preserve"> IF( OR( $C$45 = $DC$45, $C$45 =""), 0, IF( ISNUMBER( AI45 ), 0, 1 ))</f>
        <v>0</v>
      </c>
      <c r="CR45" s="484"/>
      <c r="CS45" s="573">
        <f xml:space="preserve"> IF( OR( $C$45 = $DC$45, $C$45 =""), 0, IF( ISNUMBER( AK45 ), 0, 1 ))</f>
        <v>0</v>
      </c>
      <c r="CT45" s="573">
        <f xml:space="preserve"> IF( OR( $C$45 = $DC$45, $C$45 =""), 0, IF( ISNUMBER( AL45 ), 0, 1 ))</f>
        <v>0</v>
      </c>
      <c r="CU45" s="573">
        <f xml:space="preserve"> IF( OR( $C$45 = $DC$45, $C$45 =""), 0, IF( ISNUMBER( AM45 ), 0, 1 ))</f>
        <v>0</v>
      </c>
      <c r="CV45" s="573">
        <f xml:space="preserve"> IF( OR( $C$45 = $DC$45, $C$45 =""), 0, IF( ISNUMBER( AN45 ), 0, 1 ))</f>
        <v>0</v>
      </c>
      <c r="CW45" s="484"/>
      <c r="CX45" s="573">
        <f xml:space="preserve"> IF( OR( $C$45 = $DC$45, $C$45 =""), 0, IF( ISNUMBER( AP45 ), 0, 1 ))</f>
        <v>0</v>
      </c>
      <c r="CY45" s="573">
        <f xml:space="preserve"> IF( OR( $C$45 = $DC$45, $C$45 =""), 0, IF( ISNUMBER( AQ45 ), 0, 1 ))</f>
        <v>0</v>
      </c>
      <c r="CZ45" s="573">
        <f xml:space="preserve"> IF( OR( $C$45 = $DC$45, $C$45 =""), 0, IF( ISNUMBER( AR45 ), 0, 1 ))</f>
        <v>0</v>
      </c>
      <c r="DA45" s="573">
        <f xml:space="preserve"> IF( OR( $C$45 = $DC$45, $C$45 =""), 0, IF( ISNUMBER( AS45 ), 0, 1 ))</f>
        <v>0</v>
      </c>
      <c r="DB45" s="484"/>
      <c r="DC45" s="187" t="s">
        <v>2369</v>
      </c>
      <c r="DD45" s="632"/>
      <c r="DE45" s="522"/>
    </row>
    <row r="46" spans="2:109" ht="14.25" customHeight="1" thickBot="1" x14ac:dyDescent="0.3">
      <c r="B46" s="633">
        <v>38</v>
      </c>
      <c r="C46" s="634" t="s">
        <v>2376</v>
      </c>
      <c r="D46" s="635"/>
      <c r="E46" s="636" t="s">
        <v>341</v>
      </c>
      <c r="F46" s="637">
        <v>3</v>
      </c>
      <c r="G46" s="638">
        <v>0</v>
      </c>
      <c r="H46" s="639">
        <v>0</v>
      </c>
      <c r="I46" s="639">
        <v>0</v>
      </c>
      <c r="J46" s="639">
        <v>0</v>
      </c>
      <c r="K46" s="640">
        <f t="shared" si="0"/>
        <v>0</v>
      </c>
      <c r="L46" s="567">
        <v>0</v>
      </c>
      <c r="M46" s="567">
        <v>0</v>
      </c>
      <c r="N46" s="567">
        <v>0</v>
      </c>
      <c r="O46" s="567">
        <v>0</v>
      </c>
      <c r="P46" s="640">
        <f t="shared" si="1"/>
        <v>0</v>
      </c>
      <c r="Q46" s="638">
        <v>0</v>
      </c>
      <c r="R46" s="639">
        <v>0</v>
      </c>
      <c r="S46" s="639">
        <v>0</v>
      </c>
      <c r="T46" s="639">
        <v>0</v>
      </c>
      <c r="U46" s="640">
        <f t="shared" si="2"/>
        <v>0</v>
      </c>
      <c r="V46" s="638">
        <v>0</v>
      </c>
      <c r="W46" s="639">
        <v>0</v>
      </c>
      <c r="X46" s="639">
        <v>0</v>
      </c>
      <c r="Y46" s="639">
        <v>0</v>
      </c>
      <c r="Z46" s="640">
        <f t="shared" si="3"/>
        <v>0</v>
      </c>
      <c r="AA46" s="638">
        <v>0</v>
      </c>
      <c r="AB46" s="639">
        <v>0</v>
      </c>
      <c r="AC46" s="639">
        <v>0</v>
      </c>
      <c r="AD46" s="639">
        <v>0</v>
      </c>
      <c r="AE46" s="640">
        <f t="shared" si="4"/>
        <v>0</v>
      </c>
      <c r="AF46" s="638">
        <v>0</v>
      </c>
      <c r="AG46" s="639">
        <v>0</v>
      </c>
      <c r="AH46" s="639">
        <v>0</v>
      </c>
      <c r="AI46" s="639">
        <v>0</v>
      </c>
      <c r="AJ46" s="640">
        <f t="shared" si="5"/>
        <v>0</v>
      </c>
      <c r="AK46" s="638">
        <v>0</v>
      </c>
      <c r="AL46" s="639">
        <v>0</v>
      </c>
      <c r="AM46" s="639">
        <v>0</v>
      </c>
      <c r="AN46" s="639">
        <v>0</v>
      </c>
      <c r="AO46" s="640">
        <f t="shared" si="6"/>
        <v>0</v>
      </c>
      <c r="AP46" s="638">
        <v>0</v>
      </c>
      <c r="AQ46" s="639">
        <v>0</v>
      </c>
      <c r="AR46" s="639">
        <v>0</v>
      </c>
      <c r="AS46" s="639">
        <v>0</v>
      </c>
      <c r="AT46" s="640">
        <f t="shared" si="7"/>
        <v>0</v>
      </c>
      <c r="AU46" s="282"/>
      <c r="AV46" s="628"/>
      <c r="AW46" s="233" t="s">
        <v>2275</v>
      </c>
      <c r="AX46" s="249"/>
      <c r="AY46" s="144">
        <f t="shared" si="19"/>
        <v>0</v>
      </c>
      <c r="AZ46" s="144"/>
      <c r="BB46" s="633">
        <f t="shared" si="18"/>
        <v>38</v>
      </c>
      <c r="BC46" s="641" t="s">
        <v>2377</v>
      </c>
      <c r="BD46" s="636" t="s">
        <v>341</v>
      </c>
      <c r="BE46" s="637">
        <v>3</v>
      </c>
      <c r="BF46" s="607" t="s">
        <v>2378</v>
      </c>
      <c r="BG46" s="642" t="s">
        <v>2379</v>
      </c>
      <c r="BH46" s="642" t="s">
        <v>2380</v>
      </c>
      <c r="BI46" s="642" t="s">
        <v>2381</v>
      </c>
      <c r="BJ46" s="643" t="s">
        <v>2382</v>
      </c>
      <c r="BL46" s="632"/>
      <c r="BM46" s="573">
        <f t="shared" si="20"/>
        <v>0</v>
      </c>
      <c r="BN46" s="204"/>
      <c r="BO46" s="573">
        <f xml:space="preserve"> IF( OR( $C$46 = $DC$46, $C$46 =""), 0, IF( ISNUMBER( G46 ), 0, 1 ))</f>
        <v>0</v>
      </c>
      <c r="BP46" s="573">
        <f xml:space="preserve"> IF( OR( $C$46 = $DC$46, $C$46 =""), 0, IF( ISNUMBER( H46 ), 0, 1 ))</f>
        <v>0</v>
      </c>
      <c r="BQ46" s="573">
        <f xml:space="preserve"> IF( OR( $C$46 = $DC$46, $C$46 =""), 0, IF( ISNUMBER( I46 ), 0, 1 ))</f>
        <v>0</v>
      </c>
      <c r="BR46" s="573">
        <f xml:space="preserve"> IF( OR( $C$46 = $DC$46, $C$46 =""), 0, IF( ISNUMBER( J46 ), 0, 1 ))</f>
        <v>0</v>
      </c>
      <c r="BS46" s="484"/>
      <c r="BT46" s="573">
        <f xml:space="preserve"> IF( OR( $C$46 = $DC$46, $C$46 =""), 0, IF( ISNUMBER( L46 ), 0, 1 ))</f>
        <v>0</v>
      </c>
      <c r="BU46" s="573">
        <f xml:space="preserve"> IF( OR( $C$46 = $DC$46, $C$46 =""), 0, IF( ISNUMBER( M46 ), 0, 1 ))</f>
        <v>0</v>
      </c>
      <c r="BV46" s="573">
        <f xml:space="preserve"> IF( OR( $C$46 = $DC$46, $C$46 =""), 0, IF( ISNUMBER( N46 ), 0, 1 ))</f>
        <v>0</v>
      </c>
      <c r="BW46" s="573">
        <f xml:space="preserve"> IF( OR( $C$46 = $DC$46, $C$46 =""), 0, IF( ISNUMBER( O46 ), 0, 1 ))</f>
        <v>0</v>
      </c>
      <c r="BX46" s="484"/>
      <c r="BY46" s="573">
        <f xml:space="preserve"> IF( OR( $C$46 = $DC$46, $C$46 =""), 0, IF( ISNUMBER( Q46 ), 0, 1 ))</f>
        <v>0</v>
      </c>
      <c r="BZ46" s="573">
        <f xml:space="preserve"> IF( OR( $C$46 = $DC$46, $C$46 =""), 0, IF( ISNUMBER( R46 ), 0, 1 ))</f>
        <v>0</v>
      </c>
      <c r="CA46" s="573">
        <f xml:space="preserve"> IF( OR( $C$46 = $DC$46, $C$46 =""), 0, IF( ISNUMBER( S46 ), 0, 1 ))</f>
        <v>0</v>
      </c>
      <c r="CB46" s="573">
        <f xml:space="preserve"> IF( OR( $C$46 = $DC$46, $C$46 =""), 0, IF( ISNUMBER( T46 ), 0, 1 ))</f>
        <v>0</v>
      </c>
      <c r="CC46" s="484"/>
      <c r="CD46" s="573">
        <f xml:space="preserve"> IF( OR( $C$46 = $DC$46, $C$46 =""), 0, IF( ISNUMBER( V46 ), 0, 1 ))</f>
        <v>0</v>
      </c>
      <c r="CE46" s="573">
        <f xml:space="preserve"> IF( OR( $C$46 = $DC$46, $C$46 =""), 0, IF( ISNUMBER( W46 ), 0, 1 ))</f>
        <v>0</v>
      </c>
      <c r="CF46" s="573">
        <f xml:space="preserve"> IF( OR( $C$46 = $DC$46, $C$46 =""), 0, IF( ISNUMBER( X46 ), 0, 1 ))</f>
        <v>0</v>
      </c>
      <c r="CG46" s="573">
        <f xml:space="preserve"> IF( OR( $C$46 = $DC$46, $C$46 =""), 0, IF( ISNUMBER( Y46 ), 0, 1 ))</f>
        <v>0</v>
      </c>
      <c r="CH46" s="484"/>
      <c r="CI46" s="573">
        <f xml:space="preserve"> IF( OR( $C$46 = $DC$46, $C$46 =""), 0, IF( ISNUMBER( AA46 ), 0, 1 ))</f>
        <v>0</v>
      </c>
      <c r="CJ46" s="573">
        <f xml:space="preserve"> IF( OR( $C$46 = $DC$46, $C$46 =""), 0, IF( ISNUMBER( AB46 ), 0, 1 ))</f>
        <v>0</v>
      </c>
      <c r="CK46" s="573">
        <f xml:space="preserve"> IF( OR( $C$46 = $DC$46, $C$46 =""), 0, IF( ISNUMBER( AC46 ), 0, 1 ))</f>
        <v>0</v>
      </c>
      <c r="CL46" s="573">
        <f xml:space="preserve"> IF( OR( $C$46 = $DC$46, $C$46 =""), 0, IF( ISNUMBER( AD46 ), 0, 1 ))</f>
        <v>0</v>
      </c>
      <c r="CM46" s="484"/>
      <c r="CN46" s="573">
        <f xml:space="preserve"> IF( OR( $C$46 = $DC$46, $C$46 =""), 0, IF( ISNUMBER( AF46 ), 0, 1 ))</f>
        <v>0</v>
      </c>
      <c r="CO46" s="573">
        <f xml:space="preserve"> IF( OR( $C$46 = $DC$46, $C$46 =""), 0, IF( ISNUMBER( AG46 ), 0, 1 ))</f>
        <v>0</v>
      </c>
      <c r="CP46" s="573">
        <f xml:space="preserve"> IF( OR( $C$46 = $DC$46, $C$46 =""), 0, IF( ISNUMBER( AH46 ), 0, 1 ))</f>
        <v>0</v>
      </c>
      <c r="CQ46" s="573">
        <f xml:space="preserve"> IF( OR( $C$46 = $DC$46, $C$46 =""), 0, IF( ISNUMBER( AI46 ), 0, 1 ))</f>
        <v>0</v>
      </c>
      <c r="CR46" s="484"/>
      <c r="CS46" s="573">
        <f xml:space="preserve"> IF( OR( $C$46 = $DC$46, $C$46 =""), 0, IF( ISNUMBER( AK46 ), 0, 1 ))</f>
        <v>0</v>
      </c>
      <c r="CT46" s="573">
        <f xml:space="preserve"> IF( OR( $C$46 = $DC$46, $C$46 =""), 0, IF( ISNUMBER( AL46 ), 0, 1 ))</f>
        <v>0</v>
      </c>
      <c r="CU46" s="573">
        <f xml:space="preserve"> IF( OR( $C$46 = $DC$46, $C$46 =""), 0, IF( ISNUMBER( AM46 ), 0, 1 ))</f>
        <v>0</v>
      </c>
      <c r="CV46" s="573">
        <f xml:space="preserve"> IF( OR( $C$46 = $DC$46, $C$46 =""), 0, IF( ISNUMBER( AN46 ), 0, 1 ))</f>
        <v>0</v>
      </c>
      <c r="CW46" s="484"/>
      <c r="CX46" s="573">
        <f xml:space="preserve"> IF( OR( $C$46 = $DC$46, $C$46 =""), 0, IF( ISNUMBER( AP46 ), 0, 1 ))</f>
        <v>0</v>
      </c>
      <c r="CY46" s="573">
        <f xml:space="preserve"> IF( OR( $C$46 = $DC$46, $C$46 =""), 0, IF( ISNUMBER( AQ46 ), 0, 1 ))</f>
        <v>0</v>
      </c>
      <c r="CZ46" s="573">
        <f xml:space="preserve"> IF( OR( $C$46 = $DC$46, $C$46 =""), 0, IF( ISNUMBER( AR46 ), 0, 1 ))</f>
        <v>0</v>
      </c>
      <c r="DA46" s="573">
        <f xml:space="preserve"> IF( OR( $C$46 = $DC$46, $C$46 =""), 0, IF( ISNUMBER( AS46 ), 0, 1 ))</f>
        <v>0</v>
      </c>
      <c r="DB46" s="484"/>
      <c r="DC46" s="187" t="s">
        <v>2376</v>
      </c>
      <c r="DD46" s="632"/>
      <c r="DE46" s="522"/>
    </row>
    <row r="47" spans="2:109" ht="24.75" customHeight="1" thickBot="1" x14ac:dyDescent="0.3">
      <c r="B47" s="644">
        <v>39</v>
      </c>
      <c r="C47" s="645" t="s">
        <v>2383</v>
      </c>
      <c r="D47" s="646"/>
      <c r="E47" s="647" t="s">
        <v>341</v>
      </c>
      <c r="F47" s="648">
        <v>3</v>
      </c>
      <c r="G47" s="649">
        <f>SUM(G9:G46)</f>
        <v>2.93</v>
      </c>
      <c r="H47" s="650">
        <f>SUM(H9:H46)</f>
        <v>0</v>
      </c>
      <c r="I47" s="650">
        <f>SUM(I9:I46)</f>
        <v>11.274999999999999</v>
      </c>
      <c r="J47" s="650">
        <f>SUM(J9:J46)</f>
        <v>24.195000000000004</v>
      </c>
      <c r="K47" s="651">
        <f t="shared" si="0"/>
        <v>38.400000000000006</v>
      </c>
      <c r="L47" s="649">
        <f>SUM(L9:L46)</f>
        <v>2.8749999999999996</v>
      </c>
      <c r="M47" s="650">
        <f>SUM(M9:M46)</f>
        <v>0</v>
      </c>
      <c r="N47" s="650">
        <f>SUM(N9:N46)</f>
        <v>10.350000000000001</v>
      </c>
      <c r="O47" s="650">
        <f>SUM(O9:O46)</f>
        <v>25.280999999999999</v>
      </c>
      <c r="P47" s="651">
        <f t="shared" si="1"/>
        <v>38.506</v>
      </c>
      <c r="Q47" s="649">
        <f>SUM(Q9:Q46)</f>
        <v>9.65</v>
      </c>
      <c r="R47" s="650">
        <f>SUM(R9:R46)</f>
        <v>0</v>
      </c>
      <c r="S47" s="650">
        <f>SUM(S9:S46)</f>
        <v>3.8090000000000002</v>
      </c>
      <c r="T47" s="650">
        <f>SUM(T9:T46)</f>
        <v>24.568000000000001</v>
      </c>
      <c r="U47" s="651">
        <f t="shared" si="2"/>
        <v>38.027000000000001</v>
      </c>
      <c r="V47" s="649">
        <f>SUM(V9:V46)</f>
        <v>5.0380000000000003</v>
      </c>
      <c r="W47" s="650">
        <f>SUM(W9:W46)</f>
        <v>6.7210000000000001</v>
      </c>
      <c r="X47" s="650">
        <f>SUM(X9:X46)</f>
        <v>13.448</v>
      </c>
      <c r="Y47" s="650">
        <f>SUM(Y9:Y46)</f>
        <v>41.180999999999997</v>
      </c>
      <c r="Z47" s="651">
        <f t="shared" si="3"/>
        <v>66.388000000000005</v>
      </c>
      <c r="AA47" s="649">
        <f>SUM(AA9:AA46)</f>
        <v>4.9880000000000004</v>
      </c>
      <c r="AB47" s="650">
        <f>SUM(AB9:AB46)</f>
        <v>6.72</v>
      </c>
      <c r="AC47" s="650">
        <f>SUM(AC9:AC46)</f>
        <v>16.673999999999999</v>
      </c>
      <c r="AD47" s="650">
        <f>SUM(AD9:AD46)</f>
        <v>52.823999999999998</v>
      </c>
      <c r="AE47" s="651">
        <f t="shared" si="4"/>
        <v>81.205999999999989</v>
      </c>
      <c r="AF47" s="649">
        <f>SUM(AF9:AF46)</f>
        <v>3.1550000000000002</v>
      </c>
      <c r="AG47" s="650">
        <f>SUM(AG9:AG46)</f>
        <v>6.71</v>
      </c>
      <c r="AH47" s="650">
        <f>SUM(AH9:AH46)</f>
        <v>13.268000000000001</v>
      </c>
      <c r="AI47" s="650">
        <f>SUM(AI9:AI46)</f>
        <v>47.507000000000005</v>
      </c>
      <c r="AJ47" s="651">
        <f t="shared" si="5"/>
        <v>70.640000000000015</v>
      </c>
      <c r="AK47" s="649">
        <f>SUM(AK9:AK46)</f>
        <v>1.5660000000000001</v>
      </c>
      <c r="AL47" s="650">
        <f>SUM(AL9:AL46)</f>
        <v>0.1</v>
      </c>
      <c r="AM47" s="650">
        <f>SUM(AM9:AM46)</f>
        <v>13.565999999999999</v>
      </c>
      <c r="AN47" s="650">
        <f>SUM(AN9:AN46)</f>
        <v>34.102999999999994</v>
      </c>
      <c r="AO47" s="651">
        <f t="shared" si="6"/>
        <v>49.334999999999994</v>
      </c>
      <c r="AP47" s="649">
        <f>SUM(AP9:AP46)</f>
        <v>1.5549999999999999</v>
      </c>
      <c r="AQ47" s="650">
        <f>SUM(AQ9:AQ46)</f>
        <v>0.1</v>
      </c>
      <c r="AR47" s="650">
        <f>SUM(AR9:AR46)</f>
        <v>4.0670000000000002</v>
      </c>
      <c r="AS47" s="650">
        <f>SUM(AS9:AS46)</f>
        <v>28.280999999999999</v>
      </c>
      <c r="AT47" s="651">
        <f t="shared" si="7"/>
        <v>34.003</v>
      </c>
      <c r="AU47" s="282"/>
      <c r="AV47" s="416" t="s">
        <v>2384</v>
      </c>
      <c r="AW47" s="213"/>
      <c r="AX47" s="249"/>
      <c r="AY47" s="144"/>
      <c r="AZ47" s="652"/>
      <c r="BB47" s="644">
        <f t="shared" si="18"/>
        <v>39</v>
      </c>
      <c r="BC47" s="645" t="s">
        <v>2383</v>
      </c>
      <c r="BD47" s="647" t="s">
        <v>341</v>
      </c>
      <c r="BE47" s="648">
        <v>3</v>
      </c>
      <c r="BF47" s="653" t="s">
        <v>2385</v>
      </c>
      <c r="BG47" s="654" t="s">
        <v>2386</v>
      </c>
      <c r="BH47" s="654" t="s">
        <v>2387</v>
      </c>
      <c r="BI47" s="654" t="s">
        <v>2388</v>
      </c>
      <c r="BJ47" s="655" t="s">
        <v>2389</v>
      </c>
      <c r="BL47" s="632"/>
      <c r="BM47" s="656"/>
      <c r="BN47" s="204"/>
      <c r="BO47" s="484"/>
      <c r="BP47" s="484"/>
      <c r="BQ47" s="484"/>
      <c r="BR47" s="484"/>
      <c r="BS47" s="484"/>
      <c r="BT47" s="484"/>
      <c r="BU47" s="484"/>
      <c r="BV47" s="484"/>
      <c r="BW47" s="484"/>
      <c r="BX47" s="484"/>
      <c r="BY47" s="484"/>
      <c r="BZ47" s="484"/>
      <c r="CA47" s="484"/>
      <c r="CB47" s="484"/>
      <c r="CC47" s="484"/>
      <c r="CD47" s="484"/>
      <c r="CE47" s="484"/>
      <c r="CF47" s="484"/>
      <c r="CG47" s="484"/>
      <c r="CH47" s="484"/>
      <c r="CI47" s="484"/>
      <c r="CJ47" s="484"/>
      <c r="CK47" s="484"/>
      <c r="CL47" s="484"/>
      <c r="CM47" s="484"/>
      <c r="CN47" s="484"/>
      <c r="CO47" s="484"/>
      <c r="CP47" s="484"/>
      <c r="CQ47" s="484"/>
      <c r="CR47" s="484"/>
      <c r="CS47" s="484"/>
      <c r="CT47" s="484"/>
      <c r="CU47" s="484"/>
      <c r="CV47" s="484"/>
      <c r="CW47" s="484"/>
      <c r="CX47" s="484"/>
      <c r="CY47" s="484"/>
      <c r="CZ47" s="484"/>
      <c r="DA47" s="484"/>
      <c r="DB47" s="657"/>
      <c r="DC47" s="657"/>
      <c r="DD47" s="124"/>
      <c r="DE47" s="522"/>
    </row>
    <row r="48" spans="2:109" ht="15.75" thickBot="1" x14ac:dyDescent="0.3">
      <c r="B48" s="658"/>
      <c r="C48" s="659"/>
      <c r="D48" s="660"/>
      <c r="E48" s="558"/>
      <c r="F48" s="661"/>
      <c r="G48" s="661"/>
      <c r="H48" s="661"/>
      <c r="I48" s="661"/>
      <c r="J48" s="661"/>
      <c r="K48" s="661"/>
      <c r="L48" s="661"/>
      <c r="M48" s="661"/>
      <c r="N48" s="661"/>
      <c r="O48" s="661"/>
      <c r="P48" s="661"/>
      <c r="Q48" s="661"/>
      <c r="R48" s="661"/>
      <c r="S48" s="661"/>
      <c r="T48" s="661"/>
      <c r="U48" s="661"/>
      <c r="V48" s="661"/>
      <c r="W48" s="661"/>
      <c r="X48" s="661"/>
      <c r="Y48" s="661"/>
      <c r="Z48" s="661"/>
      <c r="AA48" s="661"/>
      <c r="AB48" s="661"/>
      <c r="AC48" s="661"/>
      <c r="AD48" s="661"/>
      <c r="AE48" s="661"/>
      <c r="AF48" s="661"/>
      <c r="AG48" s="661"/>
      <c r="AH48" s="661"/>
      <c r="AI48" s="661"/>
      <c r="AJ48" s="661"/>
      <c r="AK48" s="661"/>
      <c r="AL48" s="661"/>
      <c r="AM48" s="661"/>
      <c r="AN48" s="661"/>
      <c r="AO48" s="661"/>
      <c r="AP48" s="661"/>
      <c r="AQ48" s="661"/>
      <c r="AR48" s="661"/>
      <c r="AS48" s="661"/>
      <c r="AT48" s="661"/>
      <c r="AU48" s="282"/>
      <c r="AV48" s="184"/>
      <c r="AW48" s="184"/>
      <c r="AX48" s="184"/>
      <c r="AY48" s="144"/>
      <c r="AZ48" s="144"/>
      <c r="BB48" s="658"/>
      <c r="BC48" s="659"/>
      <c r="BD48" s="558"/>
      <c r="BE48" s="661"/>
      <c r="BF48" s="661"/>
      <c r="BG48" s="661"/>
      <c r="BH48" s="661"/>
      <c r="BI48" s="661"/>
      <c r="BJ48" s="661"/>
      <c r="BL48" s="662"/>
      <c r="BM48" s="204"/>
      <c r="BN48" s="204"/>
      <c r="BO48" s="484"/>
      <c r="BP48" s="484"/>
      <c r="BQ48" s="484"/>
      <c r="BR48" s="484"/>
      <c r="BS48" s="484"/>
      <c r="BT48" s="484"/>
      <c r="BU48" s="484"/>
      <c r="BV48" s="484"/>
      <c r="BW48" s="484"/>
      <c r="BX48" s="484"/>
      <c r="BY48" s="484"/>
      <c r="BZ48" s="484"/>
      <c r="CA48" s="484"/>
      <c r="CB48" s="484"/>
      <c r="CC48" s="484"/>
      <c r="CD48" s="484"/>
      <c r="CE48" s="484"/>
      <c r="CF48" s="484"/>
      <c r="CG48" s="484"/>
      <c r="CH48" s="484"/>
      <c r="CI48" s="484"/>
      <c r="CJ48" s="484"/>
      <c r="CK48" s="484"/>
      <c r="CL48" s="484"/>
      <c r="CM48" s="484"/>
      <c r="CN48" s="484"/>
      <c r="CO48" s="484"/>
      <c r="CP48" s="484"/>
      <c r="CQ48" s="484"/>
      <c r="CR48" s="484"/>
      <c r="CS48" s="484"/>
      <c r="CT48" s="484"/>
      <c r="CU48" s="484"/>
      <c r="CV48" s="484"/>
      <c r="CW48" s="484"/>
      <c r="CX48" s="484"/>
      <c r="CY48" s="484"/>
      <c r="CZ48" s="484"/>
      <c r="DA48" s="484"/>
      <c r="DB48" s="663"/>
      <c r="DC48" s="663"/>
    </row>
    <row r="49" spans="2:109" ht="15.75" thickBot="1" x14ac:dyDescent="0.3">
      <c r="B49" s="556" t="s">
        <v>1139</v>
      </c>
      <c r="C49" s="557" t="s">
        <v>2390</v>
      </c>
      <c r="D49" s="660"/>
      <c r="E49" s="558"/>
      <c r="F49" s="661"/>
      <c r="G49" s="661"/>
      <c r="H49" s="661"/>
      <c r="I49" s="661"/>
      <c r="J49" s="661"/>
      <c r="K49" s="661"/>
      <c r="L49" s="661"/>
      <c r="M49" s="661"/>
      <c r="N49" s="661"/>
      <c r="O49" s="661"/>
      <c r="P49" s="661"/>
      <c r="Q49" s="661"/>
      <c r="R49" s="661"/>
      <c r="S49" s="661"/>
      <c r="T49" s="661"/>
      <c r="U49" s="665"/>
      <c r="V49" s="665"/>
      <c r="W49" s="665"/>
      <c r="X49" s="665"/>
      <c r="Y49" s="665"/>
      <c r="Z49" s="665"/>
      <c r="AA49" s="665"/>
      <c r="AB49" s="665"/>
      <c r="AC49" s="665"/>
      <c r="AD49" s="665"/>
      <c r="AE49" s="665"/>
      <c r="AF49" s="665"/>
      <c r="AG49" s="665"/>
      <c r="AH49" s="665"/>
      <c r="AI49" s="665"/>
      <c r="AJ49" s="665"/>
      <c r="AK49" s="123"/>
      <c r="AL49" s="123"/>
      <c r="AM49" s="123"/>
      <c r="AN49" s="123"/>
      <c r="AO49" s="123"/>
      <c r="AP49" s="123"/>
      <c r="AQ49" s="123"/>
      <c r="AR49" s="123"/>
      <c r="AS49" s="123"/>
      <c r="AT49" s="123"/>
      <c r="AU49" s="282"/>
      <c r="AV49" s="184"/>
      <c r="AW49" s="184"/>
      <c r="AX49" s="184"/>
      <c r="AY49" s="144"/>
      <c r="AZ49" s="144"/>
      <c r="BB49" s="556" t="s">
        <v>1139</v>
      </c>
      <c r="BC49" s="557" t="s">
        <v>2390</v>
      </c>
      <c r="BD49" s="558"/>
      <c r="BE49" s="661"/>
      <c r="BF49" s="661"/>
      <c r="BG49" s="661"/>
      <c r="BH49" s="661"/>
      <c r="BI49" s="661"/>
      <c r="BJ49" s="661"/>
      <c r="BL49" s="662"/>
      <c r="BM49" s="204"/>
      <c r="BN49" s="204"/>
      <c r="BO49" s="484"/>
      <c r="BP49" s="484"/>
      <c r="BQ49" s="484"/>
      <c r="BR49" s="484"/>
      <c r="BS49" s="484"/>
      <c r="BT49" s="484"/>
      <c r="BU49" s="484"/>
      <c r="BV49" s="484"/>
      <c r="BW49" s="484"/>
      <c r="BX49" s="484"/>
      <c r="BY49" s="484"/>
      <c r="BZ49" s="484"/>
      <c r="CA49" s="484"/>
      <c r="CB49" s="484"/>
      <c r="CC49" s="484"/>
      <c r="CD49" s="484"/>
      <c r="CE49" s="484"/>
      <c r="CF49" s="484"/>
      <c r="CG49" s="484"/>
      <c r="CH49" s="484"/>
      <c r="CI49" s="484"/>
      <c r="CJ49" s="484"/>
      <c r="CK49" s="484"/>
      <c r="CL49" s="484"/>
      <c r="CM49" s="484"/>
      <c r="CN49" s="484"/>
      <c r="CO49" s="484"/>
      <c r="CP49" s="484"/>
      <c r="CQ49" s="484"/>
      <c r="CR49" s="484"/>
      <c r="CS49" s="484"/>
      <c r="CT49" s="484"/>
      <c r="CU49" s="484"/>
      <c r="CV49" s="484"/>
      <c r="CW49" s="484"/>
      <c r="CX49" s="484"/>
      <c r="CY49" s="484"/>
      <c r="CZ49" s="484"/>
      <c r="DA49" s="484"/>
      <c r="DB49" s="663"/>
      <c r="DC49" s="663"/>
      <c r="DD49" s="662"/>
      <c r="DE49" s="666"/>
    </row>
    <row r="50" spans="2:109" ht="14.25" customHeight="1" x14ac:dyDescent="0.25">
      <c r="B50" s="560">
        <v>40</v>
      </c>
      <c r="C50" s="667" t="s">
        <v>2136</v>
      </c>
      <c r="D50" s="150" t="s">
        <v>1843</v>
      </c>
      <c r="E50" s="562" t="s">
        <v>341</v>
      </c>
      <c r="F50" s="562">
        <v>3</v>
      </c>
      <c r="G50" s="564">
        <v>1.1639999999999999</v>
      </c>
      <c r="H50" s="565">
        <v>0</v>
      </c>
      <c r="I50" s="565">
        <v>0</v>
      </c>
      <c r="J50" s="565">
        <v>0</v>
      </c>
      <c r="K50" s="566">
        <f t="shared" ref="K50:K88" si="21">SUM(G50:J50)</f>
        <v>1.1639999999999999</v>
      </c>
      <c r="L50" s="564">
        <v>7.6999999999999999E-2</v>
      </c>
      <c r="M50" s="565">
        <v>0</v>
      </c>
      <c r="N50" s="565">
        <v>0</v>
      </c>
      <c r="O50" s="565">
        <v>0</v>
      </c>
      <c r="P50" s="566">
        <f t="shared" ref="P50:P88" si="22">SUM(L50:O50)</f>
        <v>7.6999999999999999E-2</v>
      </c>
      <c r="Q50" s="568">
        <v>6.7000000000000004E-2</v>
      </c>
      <c r="R50" s="565">
        <v>0</v>
      </c>
      <c r="S50" s="565">
        <v>0</v>
      </c>
      <c r="T50" s="565">
        <v>0</v>
      </c>
      <c r="U50" s="566">
        <f t="shared" ref="U50:U88" si="23">SUM(Q50:T50)</f>
        <v>6.7000000000000004E-2</v>
      </c>
      <c r="V50" s="564">
        <v>0</v>
      </c>
      <c r="W50" s="565">
        <v>0</v>
      </c>
      <c r="X50" s="565">
        <v>0</v>
      </c>
      <c r="Y50" s="565">
        <v>0</v>
      </c>
      <c r="Z50" s="566">
        <f t="shared" ref="Z50:Z88" si="24">SUM(V50:Y50)</f>
        <v>0</v>
      </c>
      <c r="AA50" s="564">
        <v>0</v>
      </c>
      <c r="AB50" s="565">
        <v>0</v>
      </c>
      <c r="AC50" s="565">
        <v>0</v>
      </c>
      <c r="AD50" s="565">
        <v>0</v>
      </c>
      <c r="AE50" s="566">
        <f t="shared" ref="AE50:AE88" si="25">SUM(AA50:AD50)</f>
        <v>0</v>
      </c>
      <c r="AF50" s="564">
        <v>0</v>
      </c>
      <c r="AG50" s="565">
        <v>0</v>
      </c>
      <c r="AH50" s="565">
        <v>0</v>
      </c>
      <c r="AI50" s="565">
        <v>0</v>
      </c>
      <c r="AJ50" s="566">
        <f t="shared" ref="AJ50:AJ88" si="26">SUM(AF50:AI50)</f>
        <v>0</v>
      </c>
      <c r="AK50" s="564">
        <v>0</v>
      </c>
      <c r="AL50" s="565">
        <v>0</v>
      </c>
      <c r="AM50" s="565">
        <v>0</v>
      </c>
      <c r="AN50" s="565">
        <v>0</v>
      </c>
      <c r="AO50" s="566">
        <f t="shared" ref="AO50:AO88" si="27">SUM(AK50:AN50)</f>
        <v>0</v>
      </c>
      <c r="AP50" s="564">
        <v>0</v>
      </c>
      <c r="AQ50" s="565">
        <v>0</v>
      </c>
      <c r="AR50" s="565">
        <v>0</v>
      </c>
      <c r="AS50" s="565">
        <v>0</v>
      </c>
      <c r="AT50" s="566">
        <f t="shared" ref="AT50:AT88" si="28">SUM(AP50:AS50)</f>
        <v>0</v>
      </c>
      <c r="AU50" s="282"/>
      <c r="AV50" s="403"/>
      <c r="AW50" s="569"/>
      <c r="AX50" s="404"/>
      <c r="AY50" s="144">
        <f t="shared" ref="AY50:AY72" si="29">IF(SUM(BO50:DA50)=0,0,$BO$4)</f>
        <v>0</v>
      </c>
      <c r="AZ50" s="144"/>
      <c r="BB50" s="560">
        <v>40</v>
      </c>
      <c r="BC50" s="667" t="s">
        <v>2136</v>
      </c>
      <c r="BD50" s="562" t="s">
        <v>341</v>
      </c>
      <c r="BE50" s="562">
        <v>3</v>
      </c>
      <c r="BF50" s="570" t="s">
        <v>2391</v>
      </c>
      <c r="BG50" s="571" t="s">
        <v>2392</v>
      </c>
      <c r="BH50" s="571" t="s">
        <v>2393</v>
      </c>
      <c r="BI50" s="571" t="s">
        <v>2394</v>
      </c>
      <c r="BJ50" s="572" t="s">
        <v>2395</v>
      </c>
      <c r="BL50" s="662"/>
      <c r="BM50" s="204"/>
      <c r="BN50" s="204"/>
      <c r="BO50" s="573">
        <f t="shared" ref="BO50:BR72" si="30">IF(ISNUMBER(G50),0,1)</f>
        <v>0</v>
      </c>
      <c r="BP50" s="573">
        <f t="shared" si="30"/>
        <v>0</v>
      </c>
      <c r="BQ50" s="573">
        <f t="shared" si="30"/>
        <v>0</v>
      </c>
      <c r="BR50" s="573">
        <f t="shared" si="30"/>
        <v>0</v>
      </c>
      <c r="BS50" s="484"/>
      <c r="BT50" s="573">
        <f t="shared" ref="BT50:BW72" si="31">IF(ISNUMBER(L50),0,1)</f>
        <v>0</v>
      </c>
      <c r="BU50" s="573">
        <f t="shared" si="31"/>
        <v>0</v>
      </c>
      <c r="BV50" s="573">
        <f t="shared" si="31"/>
        <v>0</v>
      </c>
      <c r="BW50" s="573">
        <f t="shared" si="31"/>
        <v>0</v>
      </c>
      <c r="BX50" s="484"/>
      <c r="BY50" s="573">
        <f t="shared" ref="BY50:CB72" si="32">IF(ISNUMBER(Q50),0,1)</f>
        <v>0</v>
      </c>
      <c r="BZ50" s="573">
        <f t="shared" si="32"/>
        <v>0</v>
      </c>
      <c r="CA50" s="573">
        <f t="shared" si="32"/>
        <v>0</v>
      </c>
      <c r="CB50" s="573">
        <f t="shared" si="32"/>
        <v>0</v>
      </c>
      <c r="CC50" s="484"/>
      <c r="CD50" s="573">
        <f t="shared" ref="CD50:CG72" si="33">IF(ISNUMBER(V50),0,1)</f>
        <v>0</v>
      </c>
      <c r="CE50" s="573">
        <f t="shared" si="33"/>
        <v>0</v>
      </c>
      <c r="CF50" s="573">
        <f t="shared" si="33"/>
        <v>0</v>
      </c>
      <c r="CG50" s="573">
        <f t="shared" si="33"/>
        <v>0</v>
      </c>
      <c r="CH50" s="484"/>
      <c r="CI50" s="573">
        <f t="shared" ref="CI50:CL72" si="34">IF(ISNUMBER(AA50),0,1)</f>
        <v>0</v>
      </c>
      <c r="CJ50" s="573">
        <f t="shared" si="34"/>
        <v>0</v>
      </c>
      <c r="CK50" s="573">
        <f t="shared" si="34"/>
        <v>0</v>
      </c>
      <c r="CL50" s="573">
        <f t="shared" si="34"/>
        <v>0</v>
      </c>
      <c r="CM50" s="484"/>
      <c r="CN50" s="573">
        <f t="shared" ref="CN50:CQ72" si="35">IF(ISNUMBER(AF50),0,1)</f>
        <v>0</v>
      </c>
      <c r="CO50" s="573">
        <f t="shared" si="35"/>
        <v>0</v>
      </c>
      <c r="CP50" s="573">
        <f t="shared" si="35"/>
        <v>0</v>
      </c>
      <c r="CQ50" s="573">
        <f t="shared" si="35"/>
        <v>0</v>
      </c>
      <c r="CR50" s="484"/>
      <c r="CS50" s="573">
        <f t="shared" ref="CS50:CV72" si="36">IF(ISNUMBER(AK50),0,1)</f>
        <v>0</v>
      </c>
      <c r="CT50" s="573">
        <f t="shared" si="36"/>
        <v>0</v>
      </c>
      <c r="CU50" s="573">
        <f t="shared" si="36"/>
        <v>0</v>
      </c>
      <c r="CV50" s="573">
        <f t="shared" si="36"/>
        <v>0</v>
      </c>
      <c r="CW50" s="484"/>
      <c r="CX50" s="573">
        <f t="shared" ref="CX50:DA72" si="37">IF(ISNUMBER(AP50),0,1)</f>
        <v>0</v>
      </c>
      <c r="CY50" s="573">
        <f t="shared" si="37"/>
        <v>0</v>
      </c>
      <c r="CZ50" s="573">
        <f t="shared" si="37"/>
        <v>0</v>
      </c>
      <c r="DA50" s="573">
        <f t="shared" si="37"/>
        <v>0</v>
      </c>
      <c r="DB50" s="663"/>
      <c r="DC50" s="663"/>
      <c r="DD50" s="662"/>
      <c r="DE50" s="666"/>
    </row>
    <row r="51" spans="2:109" ht="14.25" customHeight="1" x14ac:dyDescent="0.25">
      <c r="B51" s="575">
        <f t="shared" ref="B51:B88" si="38">B50+1</f>
        <v>41</v>
      </c>
      <c r="C51" s="667" t="s">
        <v>2142</v>
      </c>
      <c r="D51" s="162" t="s">
        <v>1851</v>
      </c>
      <c r="E51" s="610" t="s">
        <v>341</v>
      </c>
      <c r="F51" s="610">
        <v>3</v>
      </c>
      <c r="G51" s="578">
        <v>0</v>
      </c>
      <c r="H51" s="579">
        <v>0</v>
      </c>
      <c r="I51" s="579">
        <v>0</v>
      </c>
      <c r="J51" s="579">
        <v>0</v>
      </c>
      <c r="K51" s="580">
        <f t="shared" si="21"/>
        <v>0</v>
      </c>
      <c r="L51" s="578">
        <v>0</v>
      </c>
      <c r="M51" s="579">
        <v>0</v>
      </c>
      <c r="N51" s="579">
        <v>0</v>
      </c>
      <c r="O51" s="579">
        <v>0</v>
      </c>
      <c r="P51" s="580">
        <f t="shared" si="22"/>
        <v>0</v>
      </c>
      <c r="Q51" s="578">
        <v>0</v>
      </c>
      <c r="R51" s="579">
        <v>0</v>
      </c>
      <c r="S51" s="579">
        <v>0</v>
      </c>
      <c r="T51" s="579">
        <v>0</v>
      </c>
      <c r="U51" s="580">
        <f t="shared" si="23"/>
        <v>0</v>
      </c>
      <c r="V51" s="578">
        <v>0</v>
      </c>
      <c r="W51" s="579">
        <v>0</v>
      </c>
      <c r="X51" s="579">
        <v>0</v>
      </c>
      <c r="Y51" s="579">
        <v>0</v>
      </c>
      <c r="Z51" s="580">
        <f t="shared" si="24"/>
        <v>0</v>
      </c>
      <c r="AA51" s="578">
        <v>0</v>
      </c>
      <c r="AB51" s="579">
        <v>0</v>
      </c>
      <c r="AC51" s="579">
        <v>0</v>
      </c>
      <c r="AD51" s="579">
        <v>0</v>
      </c>
      <c r="AE51" s="580">
        <f t="shared" si="25"/>
        <v>0</v>
      </c>
      <c r="AF51" s="578">
        <v>0</v>
      </c>
      <c r="AG51" s="579">
        <v>0</v>
      </c>
      <c r="AH51" s="579">
        <v>0</v>
      </c>
      <c r="AI51" s="579">
        <v>0</v>
      </c>
      <c r="AJ51" s="580">
        <f t="shared" si="26"/>
        <v>0</v>
      </c>
      <c r="AK51" s="578">
        <v>0</v>
      </c>
      <c r="AL51" s="579">
        <v>0</v>
      </c>
      <c r="AM51" s="579">
        <v>0</v>
      </c>
      <c r="AN51" s="579">
        <v>0</v>
      </c>
      <c r="AO51" s="580">
        <f t="shared" si="27"/>
        <v>0</v>
      </c>
      <c r="AP51" s="578">
        <v>0</v>
      </c>
      <c r="AQ51" s="579">
        <v>0</v>
      </c>
      <c r="AR51" s="579">
        <v>0</v>
      </c>
      <c r="AS51" s="579">
        <v>0</v>
      </c>
      <c r="AT51" s="580">
        <f t="shared" si="28"/>
        <v>0</v>
      </c>
      <c r="AU51" s="668"/>
      <c r="AV51" s="584"/>
      <c r="AW51" s="585"/>
      <c r="AX51" s="586"/>
      <c r="AY51" s="144">
        <f t="shared" si="29"/>
        <v>0</v>
      </c>
      <c r="AZ51" s="144"/>
      <c r="BB51" s="575">
        <f t="shared" ref="BB51:BB88" si="39">BB50+1</f>
        <v>41</v>
      </c>
      <c r="BC51" s="667" t="s">
        <v>2142</v>
      </c>
      <c r="BD51" s="610" t="s">
        <v>341</v>
      </c>
      <c r="BE51" s="610">
        <v>3</v>
      </c>
      <c r="BF51" s="588" t="s">
        <v>2396</v>
      </c>
      <c r="BG51" s="589" t="s">
        <v>2397</v>
      </c>
      <c r="BH51" s="589" t="s">
        <v>2398</v>
      </c>
      <c r="BI51" s="589" t="s">
        <v>2399</v>
      </c>
      <c r="BJ51" s="590" t="s">
        <v>2400</v>
      </c>
      <c r="BL51" s="662"/>
      <c r="BM51" s="204"/>
      <c r="BN51" s="204"/>
      <c r="BO51" s="573">
        <f t="shared" si="30"/>
        <v>0</v>
      </c>
      <c r="BP51" s="573">
        <f t="shared" si="30"/>
        <v>0</v>
      </c>
      <c r="BQ51" s="573">
        <f t="shared" si="30"/>
        <v>0</v>
      </c>
      <c r="BR51" s="573">
        <f t="shared" si="30"/>
        <v>0</v>
      </c>
      <c r="BS51" s="484"/>
      <c r="BT51" s="573">
        <f t="shared" si="31"/>
        <v>0</v>
      </c>
      <c r="BU51" s="573">
        <f t="shared" si="31"/>
        <v>0</v>
      </c>
      <c r="BV51" s="573">
        <f t="shared" si="31"/>
        <v>0</v>
      </c>
      <c r="BW51" s="573">
        <f t="shared" si="31"/>
        <v>0</v>
      </c>
      <c r="BX51" s="484"/>
      <c r="BY51" s="573">
        <f t="shared" si="32"/>
        <v>0</v>
      </c>
      <c r="BZ51" s="573">
        <f t="shared" si="32"/>
        <v>0</v>
      </c>
      <c r="CA51" s="573">
        <f t="shared" si="32"/>
        <v>0</v>
      </c>
      <c r="CB51" s="573">
        <f t="shared" si="32"/>
        <v>0</v>
      </c>
      <c r="CC51" s="484"/>
      <c r="CD51" s="573">
        <f t="shared" si="33"/>
        <v>0</v>
      </c>
      <c r="CE51" s="573">
        <f t="shared" si="33"/>
        <v>0</v>
      </c>
      <c r="CF51" s="573">
        <f t="shared" si="33"/>
        <v>0</v>
      </c>
      <c r="CG51" s="573">
        <f t="shared" si="33"/>
        <v>0</v>
      </c>
      <c r="CH51" s="484"/>
      <c r="CI51" s="573">
        <f t="shared" si="34"/>
        <v>0</v>
      </c>
      <c r="CJ51" s="573">
        <f t="shared" si="34"/>
        <v>0</v>
      </c>
      <c r="CK51" s="573">
        <f t="shared" si="34"/>
        <v>0</v>
      </c>
      <c r="CL51" s="573">
        <f t="shared" si="34"/>
        <v>0</v>
      </c>
      <c r="CM51" s="484"/>
      <c r="CN51" s="573">
        <f t="shared" si="35"/>
        <v>0</v>
      </c>
      <c r="CO51" s="573">
        <f t="shared" si="35"/>
        <v>0</v>
      </c>
      <c r="CP51" s="573">
        <f t="shared" si="35"/>
        <v>0</v>
      </c>
      <c r="CQ51" s="573">
        <f t="shared" si="35"/>
        <v>0</v>
      </c>
      <c r="CR51" s="484"/>
      <c r="CS51" s="573">
        <f t="shared" si="36"/>
        <v>0</v>
      </c>
      <c r="CT51" s="573">
        <f t="shared" si="36"/>
        <v>0</v>
      </c>
      <c r="CU51" s="573">
        <f t="shared" si="36"/>
        <v>0</v>
      </c>
      <c r="CV51" s="573">
        <f t="shared" si="36"/>
        <v>0</v>
      </c>
      <c r="CW51" s="484"/>
      <c r="CX51" s="573">
        <f t="shared" si="37"/>
        <v>0</v>
      </c>
      <c r="CY51" s="573">
        <f t="shared" si="37"/>
        <v>0</v>
      </c>
      <c r="CZ51" s="573">
        <f t="shared" si="37"/>
        <v>0</v>
      </c>
      <c r="DA51" s="573">
        <f t="shared" si="37"/>
        <v>0</v>
      </c>
      <c r="DB51" s="663"/>
      <c r="DC51" s="663"/>
      <c r="DD51" s="662"/>
      <c r="DE51" s="666"/>
    </row>
    <row r="52" spans="2:109" ht="14.25" customHeight="1" x14ac:dyDescent="0.25">
      <c r="B52" s="575">
        <f t="shared" si="38"/>
        <v>42</v>
      </c>
      <c r="C52" s="592" t="s">
        <v>2148</v>
      </c>
      <c r="D52" s="162" t="s">
        <v>1858</v>
      </c>
      <c r="E52" s="610" t="s">
        <v>341</v>
      </c>
      <c r="F52" s="610">
        <v>3</v>
      </c>
      <c r="G52" s="578">
        <v>0</v>
      </c>
      <c r="H52" s="579">
        <v>0</v>
      </c>
      <c r="I52" s="579">
        <v>0</v>
      </c>
      <c r="J52" s="579">
        <v>0</v>
      </c>
      <c r="K52" s="580">
        <f t="shared" si="21"/>
        <v>0</v>
      </c>
      <c r="L52" s="578">
        <v>0</v>
      </c>
      <c r="M52" s="579">
        <v>0</v>
      </c>
      <c r="N52" s="579">
        <v>0</v>
      </c>
      <c r="O52" s="579">
        <v>0</v>
      </c>
      <c r="P52" s="580">
        <f t="shared" si="22"/>
        <v>0</v>
      </c>
      <c r="Q52" s="578">
        <v>0</v>
      </c>
      <c r="R52" s="579">
        <v>0</v>
      </c>
      <c r="S52" s="579">
        <v>0</v>
      </c>
      <c r="T52" s="579">
        <v>0</v>
      </c>
      <c r="U52" s="580">
        <f t="shared" si="23"/>
        <v>0</v>
      </c>
      <c r="V52" s="578">
        <v>0</v>
      </c>
      <c r="W52" s="579">
        <v>0</v>
      </c>
      <c r="X52" s="579">
        <v>0</v>
      </c>
      <c r="Y52" s="579">
        <v>0</v>
      </c>
      <c r="Z52" s="580">
        <f t="shared" si="24"/>
        <v>0</v>
      </c>
      <c r="AA52" s="578">
        <v>0</v>
      </c>
      <c r="AB52" s="579">
        <v>0</v>
      </c>
      <c r="AC52" s="579">
        <v>0</v>
      </c>
      <c r="AD52" s="579">
        <v>0</v>
      </c>
      <c r="AE52" s="580">
        <f t="shared" si="25"/>
        <v>0</v>
      </c>
      <c r="AF52" s="578">
        <v>0</v>
      </c>
      <c r="AG52" s="579">
        <v>0</v>
      </c>
      <c r="AH52" s="579">
        <v>0</v>
      </c>
      <c r="AI52" s="579">
        <v>0</v>
      </c>
      <c r="AJ52" s="580">
        <f t="shared" si="26"/>
        <v>0</v>
      </c>
      <c r="AK52" s="578">
        <v>0</v>
      </c>
      <c r="AL52" s="579">
        <v>0</v>
      </c>
      <c r="AM52" s="579">
        <v>0</v>
      </c>
      <c r="AN52" s="579">
        <v>0</v>
      </c>
      <c r="AO52" s="580">
        <f t="shared" si="27"/>
        <v>0</v>
      </c>
      <c r="AP52" s="578">
        <v>0</v>
      </c>
      <c r="AQ52" s="579">
        <v>0</v>
      </c>
      <c r="AR52" s="579">
        <v>0</v>
      </c>
      <c r="AS52" s="579">
        <v>0</v>
      </c>
      <c r="AT52" s="580">
        <f t="shared" si="28"/>
        <v>0</v>
      </c>
      <c r="AU52" s="282"/>
      <c r="AV52" s="411"/>
      <c r="AW52" s="233"/>
      <c r="AX52" s="249"/>
      <c r="AY52" s="144">
        <f t="shared" si="29"/>
        <v>0</v>
      </c>
      <c r="AZ52" s="144"/>
      <c r="BB52" s="575">
        <f t="shared" si="39"/>
        <v>42</v>
      </c>
      <c r="BC52" s="592" t="s">
        <v>2148</v>
      </c>
      <c r="BD52" s="610" t="s">
        <v>341</v>
      </c>
      <c r="BE52" s="610">
        <v>3</v>
      </c>
      <c r="BF52" s="588" t="s">
        <v>2401</v>
      </c>
      <c r="BG52" s="589" t="s">
        <v>2402</v>
      </c>
      <c r="BH52" s="589" t="s">
        <v>2403</v>
      </c>
      <c r="BI52" s="589" t="s">
        <v>2404</v>
      </c>
      <c r="BJ52" s="590" t="s">
        <v>2405</v>
      </c>
      <c r="BL52" s="662"/>
      <c r="BM52" s="204"/>
      <c r="BN52" s="204"/>
      <c r="BO52" s="573">
        <f t="shared" si="30"/>
        <v>0</v>
      </c>
      <c r="BP52" s="573">
        <f t="shared" si="30"/>
        <v>0</v>
      </c>
      <c r="BQ52" s="573">
        <f t="shared" si="30"/>
        <v>0</v>
      </c>
      <c r="BR52" s="573">
        <f t="shared" si="30"/>
        <v>0</v>
      </c>
      <c r="BS52" s="484"/>
      <c r="BT52" s="573">
        <f t="shared" si="31"/>
        <v>0</v>
      </c>
      <c r="BU52" s="573">
        <f t="shared" si="31"/>
        <v>0</v>
      </c>
      <c r="BV52" s="573">
        <f t="shared" si="31"/>
        <v>0</v>
      </c>
      <c r="BW52" s="573">
        <f t="shared" si="31"/>
        <v>0</v>
      </c>
      <c r="BX52" s="484"/>
      <c r="BY52" s="573">
        <f t="shared" si="32"/>
        <v>0</v>
      </c>
      <c r="BZ52" s="573">
        <f t="shared" si="32"/>
        <v>0</v>
      </c>
      <c r="CA52" s="573">
        <f t="shared" si="32"/>
        <v>0</v>
      </c>
      <c r="CB52" s="573">
        <f t="shared" si="32"/>
        <v>0</v>
      </c>
      <c r="CC52" s="484"/>
      <c r="CD52" s="573">
        <f t="shared" si="33"/>
        <v>0</v>
      </c>
      <c r="CE52" s="573">
        <f t="shared" si="33"/>
        <v>0</v>
      </c>
      <c r="CF52" s="573">
        <f t="shared" si="33"/>
        <v>0</v>
      </c>
      <c r="CG52" s="573">
        <f t="shared" si="33"/>
        <v>0</v>
      </c>
      <c r="CH52" s="484"/>
      <c r="CI52" s="573">
        <f t="shared" si="34"/>
        <v>0</v>
      </c>
      <c r="CJ52" s="573">
        <f t="shared" si="34"/>
        <v>0</v>
      </c>
      <c r="CK52" s="573">
        <f t="shared" si="34"/>
        <v>0</v>
      </c>
      <c r="CL52" s="573">
        <f t="shared" si="34"/>
        <v>0</v>
      </c>
      <c r="CM52" s="484"/>
      <c r="CN52" s="573">
        <f t="shared" si="35"/>
        <v>0</v>
      </c>
      <c r="CO52" s="573">
        <f t="shared" si="35"/>
        <v>0</v>
      </c>
      <c r="CP52" s="573">
        <f t="shared" si="35"/>
        <v>0</v>
      </c>
      <c r="CQ52" s="573">
        <f t="shared" si="35"/>
        <v>0</v>
      </c>
      <c r="CR52" s="484"/>
      <c r="CS52" s="573">
        <f t="shared" si="36"/>
        <v>0</v>
      </c>
      <c r="CT52" s="573">
        <f t="shared" si="36"/>
        <v>0</v>
      </c>
      <c r="CU52" s="573">
        <f t="shared" si="36"/>
        <v>0</v>
      </c>
      <c r="CV52" s="573">
        <f t="shared" si="36"/>
        <v>0</v>
      </c>
      <c r="CW52" s="484"/>
      <c r="CX52" s="573">
        <f t="shared" si="37"/>
        <v>0</v>
      </c>
      <c r="CY52" s="573">
        <f t="shared" si="37"/>
        <v>0</v>
      </c>
      <c r="CZ52" s="573">
        <f t="shared" si="37"/>
        <v>0</v>
      </c>
      <c r="DA52" s="573">
        <f t="shared" si="37"/>
        <v>0</v>
      </c>
      <c r="DB52" s="663"/>
      <c r="DC52" s="663"/>
      <c r="DD52" s="662"/>
      <c r="DE52" s="666"/>
    </row>
    <row r="53" spans="2:109" ht="14.25" customHeight="1" x14ac:dyDescent="0.25">
      <c r="B53" s="591">
        <f t="shared" si="38"/>
        <v>43</v>
      </c>
      <c r="C53" s="592" t="s">
        <v>2154</v>
      </c>
      <c r="D53" s="162" t="s">
        <v>1866</v>
      </c>
      <c r="E53" s="610" t="s">
        <v>341</v>
      </c>
      <c r="F53" s="610">
        <v>3</v>
      </c>
      <c r="G53" s="578">
        <v>0</v>
      </c>
      <c r="H53" s="579">
        <v>0</v>
      </c>
      <c r="I53" s="579">
        <v>0</v>
      </c>
      <c r="J53" s="579">
        <v>0</v>
      </c>
      <c r="K53" s="580">
        <f t="shared" si="21"/>
        <v>0</v>
      </c>
      <c r="L53" s="578">
        <v>0</v>
      </c>
      <c r="M53" s="579">
        <v>0</v>
      </c>
      <c r="N53" s="579">
        <v>0</v>
      </c>
      <c r="O53" s="579">
        <v>0</v>
      </c>
      <c r="P53" s="580">
        <f t="shared" si="22"/>
        <v>0</v>
      </c>
      <c r="Q53" s="578">
        <v>0</v>
      </c>
      <c r="R53" s="579">
        <v>0</v>
      </c>
      <c r="S53" s="579">
        <v>0</v>
      </c>
      <c r="T53" s="579">
        <v>0</v>
      </c>
      <c r="U53" s="580">
        <f t="shared" si="23"/>
        <v>0</v>
      </c>
      <c r="V53" s="578">
        <v>0</v>
      </c>
      <c r="W53" s="579">
        <v>0</v>
      </c>
      <c r="X53" s="579">
        <v>0</v>
      </c>
      <c r="Y53" s="579">
        <v>0</v>
      </c>
      <c r="Z53" s="580">
        <f t="shared" si="24"/>
        <v>0</v>
      </c>
      <c r="AA53" s="578">
        <v>0</v>
      </c>
      <c r="AB53" s="579">
        <v>0</v>
      </c>
      <c r="AC53" s="579">
        <v>0</v>
      </c>
      <c r="AD53" s="579">
        <v>0</v>
      </c>
      <c r="AE53" s="580">
        <f t="shared" si="25"/>
        <v>0</v>
      </c>
      <c r="AF53" s="578">
        <v>0</v>
      </c>
      <c r="AG53" s="579">
        <v>0</v>
      </c>
      <c r="AH53" s="579">
        <v>0</v>
      </c>
      <c r="AI53" s="579">
        <v>0</v>
      </c>
      <c r="AJ53" s="580">
        <f t="shared" si="26"/>
        <v>0</v>
      </c>
      <c r="AK53" s="578">
        <v>0</v>
      </c>
      <c r="AL53" s="579">
        <v>0</v>
      </c>
      <c r="AM53" s="579">
        <v>0</v>
      </c>
      <c r="AN53" s="579">
        <v>0</v>
      </c>
      <c r="AO53" s="580">
        <f t="shared" si="27"/>
        <v>0</v>
      </c>
      <c r="AP53" s="578">
        <v>0</v>
      </c>
      <c r="AQ53" s="579">
        <v>0</v>
      </c>
      <c r="AR53" s="579">
        <v>0</v>
      </c>
      <c r="AS53" s="579">
        <v>0</v>
      </c>
      <c r="AT53" s="580">
        <f t="shared" si="28"/>
        <v>0</v>
      </c>
      <c r="AU53" s="282"/>
      <c r="AV53" s="411"/>
      <c r="AW53" s="233"/>
      <c r="AX53" s="249"/>
      <c r="AY53" s="144">
        <f t="shared" si="29"/>
        <v>0</v>
      </c>
      <c r="AZ53" s="144"/>
      <c r="BB53" s="591">
        <f t="shared" si="39"/>
        <v>43</v>
      </c>
      <c r="BC53" s="592" t="s">
        <v>2154</v>
      </c>
      <c r="BD53" s="610" t="s">
        <v>341</v>
      </c>
      <c r="BE53" s="610">
        <v>3</v>
      </c>
      <c r="BF53" s="588" t="s">
        <v>2406</v>
      </c>
      <c r="BG53" s="589" t="s">
        <v>2407</v>
      </c>
      <c r="BH53" s="589" t="s">
        <v>2408</v>
      </c>
      <c r="BI53" s="589" t="s">
        <v>2409</v>
      </c>
      <c r="BJ53" s="590" t="s">
        <v>2410</v>
      </c>
      <c r="BM53" s="204"/>
      <c r="BN53" s="204"/>
      <c r="BO53" s="573">
        <f t="shared" si="30"/>
        <v>0</v>
      </c>
      <c r="BP53" s="573">
        <f t="shared" si="30"/>
        <v>0</v>
      </c>
      <c r="BQ53" s="573">
        <f t="shared" si="30"/>
        <v>0</v>
      </c>
      <c r="BR53" s="573">
        <f t="shared" si="30"/>
        <v>0</v>
      </c>
      <c r="BS53" s="484"/>
      <c r="BT53" s="573">
        <f t="shared" si="31"/>
        <v>0</v>
      </c>
      <c r="BU53" s="573">
        <f t="shared" si="31"/>
        <v>0</v>
      </c>
      <c r="BV53" s="573">
        <f t="shared" si="31"/>
        <v>0</v>
      </c>
      <c r="BW53" s="573">
        <f t="shared" si="31"/>
        <v>0</v>
      </c>
      <c r="BX53" s="484"/>
      <c r="BY53" s="573">
        <f t="shared" si="32"/>
        <v>0</v>
      </c>
      <c r="BZ53" s="573">
        <f t="shared" si="32"/>
        <v>0</v>
      </c>
      <c r="CA53" s="573">
        <f t="shared" si="32"/>
        <v>0</v>
      </c>
      <c r="CB53" s="573">
        <f t="shared" si="32"/>
        <v>0</v>
      </c>
      <c r="CC53" s="484"/>
      <c r="CD53" s="573">
        <f t="shared" si="33"/>
        <v>0</v>
      </c>
      <c r="CE53" s="573">
        <f t="shared" si="33"/>
        <v>0</v>
      </c>
      <c r="CF53" s="573">
        <f t="shared" si="33"/>
        <v>0</v>
      </c>
      <c r="CG53" s="573">
        <f t="shared" si="33"/>
        <v>0</v>
      </c>
      <c r="CH53" s="484"/>
      <c r="CI53" s="573">
        <f t="shared" si="34"/>
        <v>0</v>
      </c>
      <c r="CJ53" s="573">
        <f t="shared" si="34"/>
        <v>0</v>
      </c>
      <c r="CK53" s="573">
        <f t="shared" si="34"/>
        <v>0</v>
      </c>
      <c r="CL53" s="573">
        <f t="shared" si="34"/>
        <v>0</v>
      </c>
      <c r="CM53" s="484"/>
      <c r="CN53" s="573">
        <f t="shared" si="35"/>
        <v>0</v>
      </c>
      <c r="CO53" s="573">
        <f t="shared" si="35"/>
        <v>0</v>
      </c>
      <c r="CP53" s="573">
        <f t="shared" si="35"/>
        <v>0</v>
      </c>
      <c r="CQ53" s="573">
        <f t="shared" si="35"/>
        <v>0</v>
      </c>
      <c r="CR53" s="484"/>
      <c r="CS53" s="573">
        <f t="shared" si="36"/>
        <v>0</v>
      </c>
      <c r="CT53" s="573">
        <f t="shared" si="36"/>
        <v>0</v>
      </c>
      <c r="CU53" s="573">
        <f t="shared" si="36"/>
        <v>0</v>
      </c>
      <c r="CV53" s="573">
        <f t="shared" si="36"/>
        <v>0</v>
      </c>
      <c r="CW53" s="484"/>
      <c r="CX53" s="573">
        <f t="shared" si="37"/>
        <v>0</v>
      </c>
      <c r="CY53" s="573">
        <f t="shared" si="37"/>
        <v>0</v>
      </c>
      <c r="CZ53" s="573">
        <f t="shared" si="37"/>
        <v>0</v>
      </c>
      <c r="DA53" s="573">
        <f t="shared" si="37"/>
        <v>0</v>
      </c>
    </row>
    <row r="54" spans="2:109" ht="14.25" customHeight="1" x14ac:dyDescent="0.25">
      <c r="B54" s="591">
        <f t="shared" si="38"/>
        <v>44</v>
      </c>
      <c r="C54" s="592" t="s">
        <v>2160</v>
      </c>
      <c r="D54" s="669"/>
      <c r="E54" s="610" t="s">
        <v>341</v>
      </c>
      <c r="F54" s="610">
        <v>3</v>
      </c>
      <c r="G54" s="578">
        <v>7.8E-2</v>
      </c>
      <c r="H54" s="579">
        <v>0</v>
      </c>
      <c r="I54" s="579">
        <v>0</v>
      </c>
      <c r="J54" s="579">
        <v>0</v>
      </c>
      <c r="K54" s="580">
        <f t="shared" si="21"/>
        <v>7.8E-2</v>
      </c>
      <c r="L54" s="578">
        <v>0</v>
      </c>
      <c r="M54" s="579">
        <v>0</v>
      </c>
      <c r="N54" s="579">
        <v>0</v>
      </c>
      <c r="O54" s="579">
        <v>0</v>
      </c>
      <c r="P54" s="580">
        <f t="shared" si="22"/>
        <v>0</v>
      </c>
      <c r="Q54" s="582">
        <v>0</v>
      </c>
      <c r="R54" s="579">
        <v>0</v>
      </c>
      <c r="S54" s="579">
        <v>0</v>
      </c>
      <c r="T54" s="579">
        <v>0</v>
      </c>
      <c r="U54" s="580">
        <f t="shared" si="23"/>
        <v>0</v>
      </c>
      <c r="V54" s="578">
        <v>0</v>
      </c>
      <c r="W54" s="579">
        <v>0</v>
      </c>
      <c r="X54" s="579">
        <v>0</v>
      </c>
      <c r="Y54" s="579">
        <v>0</v>
      </c>
      <c r="Z54" s="580">
        <f t="shared" si="24"/>
        <v>0</v>
      </c>
      <c r="AA54" s="578">
        <v>0</v>
      </c>
      <c r="AB54" s="579">
        <v>0</v>
      </c>
      <c r="AC54" s="579">
        <v>0</v>
      </c>
      <c r="AD54" s="579">
        <v>0</v>
      </c>
      <c r="AE54" s="580">
        <f t="shared" si="25"/>
        <v>0</v>
      </c>
      <c r="AF54" s="578">
        <v>0</v>
      </c>
      <c r="AG54" s="579">
        <v>0</v>
      </c>
      <c r="AH54" s="579">
        <v>0</v>
      </c>
      <c r="AI54" s="579">
        <v>0</v>
      </c>
      <c r="AJ54" s="580">
        <f t="shared" si="26"/>
        <v>0</v>
      </c>
      <c r="AK54" s="578">
        <v>0</v>
      </c>
      <c r="AL54" s="579">
        <v>0</v>
      </c>
      <c r="AM54" s="579">
        <v>0</v>
      </c>
      <c r="AN54" s="579">
        <v>0</v>
      </c>
      <c r="AO54" s="580">
        <f t="shared" si="27"/>
        <v>0</v>
      </c>
      <c r="AP54" s="578">
        <v>0</v>
      </c>
      <c r="AQ54" s="579">
        <v>0</v>
      </c>
      <c r="AR54" s="579">
        <v>0</v>
      </c>
      <c r="AS54" s="579">
        <v>0</v>
      </c>
      <c r="AT54" s="580">
        <f t="shared" si="28"/>
        <v>0</v>
      </c>
      <c r="AU54" s="282"/>
      <c r="AV54" s="411"/>
      <c r="AW54" s="233"/>
      <c r="AX54" s="249"/>
      <c r="AY54" s="144">
        <f t="shared" si="29"/>
        <v>0</v>
      </c>
      <c r="AZ54" s="144"/>
      <c r="BB54" s="591">
        <f t="shared" si="39"/>
        <v>44</v>
      </c>
      <c r="BC54" s="592" t="s">
        <v>2160</v>
      </c>
      <c r="BD54" s="610" t="s">
        <v>341</v>
      </c>
      <c r="BE54" s="610">
        <v>3</v>
      </c>
      <c r="BF54" s="588" t="s">
        <v>2411</v>
      </c>
      <c r="BG54" s="589" t="s">
        <v>2412</v>
      </c>
      <c r="BH54" s="589" t="s">
        <v>2413</v>
      </c>
      <c r="BI54" s="589" t="s">
        <v>2414</v>
      </c>
      <c r="BJ54" s="590" t="s">
        <v>2415</v>
      </c>
      <c r="BM54" s="204"/>
      <c r="BN54" s="204"/>
      <c r="BO54" s="573">
        <f t="shared" si="30"/>
        <v>0</v>
      </c>
      <c r="BP54" s="573">
        <f t="shared" si="30"/>
        <v>0</v>
      </c>
      <c r="BQ54" s="573">
        <f t="shared" si="30"/>
        <v>0</v>
      </c>
      <c r="BR54" s="573">
        <f t="shared" si="30"/>
        <v>0</v>
      </c>
      <c r="BS54" s="484"/>
      <c r="BT54" s="573">
        <f t="shared" si="31"/>
        <v>0</v>
      </c>
      <c r="BU54" s="573">
        <f t="shared" si="31"/>
        <v>0</v>
      </c>
      <c r="BV54" s="573">
        <f t="shared" si="31"/>
        <v>0</v>
      </c>
      <c r="BW54" s="573">
        <f t="shared" si="31"/>
        <v>0</v>
      </c>
      <c r="BX54" s="484"/>
      <c r="BY54" s="573">
        <f t="shared" si="32"/>
        <v>0</v>
      </c>
      <c r="BZ54" s="573">
        <f t="shared" si="32"/>
        <v>0</v>
      </c>
      <c r="CA54" s="573">
        <f t="shared" si="32"/>
        <v>0</v>
      </c>
      <c r="CB54" s="573">
        <f t="shared" si="32"/>
        <v>0</v>
      </c>
      <c r="CC54" s="484"/>
      <c r="CD54" s="573">
        <f t="shared" si="33"/>
        <v>0</v>
      </c>
      <c r="CE54" s="573">
        <f t="shared" si="33"/>
        <v>0</v>
      </c>
      <c r="CF54" s="573">
        <f t="shared" si="33"/>
        <v>0</v>
      </c>
      <c r="CG54" s="573">
        <f t="shared" si="33"/>
        <v>0</v>
      </c>
      <c r="CH54" s="484"/>
      <c r="CI54" s="573">
        <f t="shared" si="34"/>
        <v>0</v>
      </c>
      <c r="CJ54" s="573">
        <f t="shared" si="34"/>
        <v>0</v>
      </c>
      <c r="CK54" s="573">
        <f t="shared" si="34"/>
        <v>0</v>
      </c>
      <c r="CL54" s="573">
        <f t="shared" si="34"/>
        <v>0</v>
      </c>
      <c r="CM54" s="484"/>
      <c r="CN54" s="573">
        <f t="shared" si="35"/>
        <v>0</v>
      </c>
      <c r="CO54" s="573">
        <f t="shared" si="35"/>
        <v>0</v>
      </c>
      <c r="CP54" s="573">
        <f t="shared" si="35"/>
        <v>0</v>
      </c>
      <c r="CQ54" s="573">
        <f t="shared" si="35"/>
        <v>0</v>
      </c>
      <c r="CR54" s="484"/>
      <c r="CS54" s="573">
        <f t="shared" si="36"/>
        <v>0</v>
      </c>
      <c r="CT54" s="573">
        <f t="shared" si="36"/>
        <v>0</v>
      </c>
      <c r="CU54" s="573">
        <f t="shared" si="36"/>
        <v>0</v>
      </c>
      <c r="CV54" s="573">
        <f t="shared" si="36"/>
        <v>0</v>
      </c>
      <c r="CW54" s="484"/>
      <c r="CX54" s="573">
        <f t="shared" si="37"/>
        <v>0</v>
      </c>
      <c r="CY54" s="573">
        <f t="shared" si="37"/>
        <v>0</v>
      </c>
      <c r="CZ54" s="573">
        <f t="shared" si="37"/>
        <v>0</v>
      </c>
      <c r="DA54" s="573">
        <f t="shared" si="37"/>
        <v>0</v>
      </c>
      <c r="DB54" s="670"/>
      <c r="DC54" s="670"/>
      <c r="DD54" s="671"/>
      <c r="DE54" s="672"/>
    </row>
    <row r="55" spans="2:109" ht="14.25" customHeight="1" x14ac:dyDescent="0.25">
      <c r="B55" s="591">
        <f t="shared" si="38"/>
        <v>45</v>
      </c>
      <c r="C55" s="592" t="s">
        <v>2166</v>
      </c>
      <c r="D55" s="669"/>
      <c r="E55" s="610" t="s">
        <v>341</v>
      </c>
      <c r="F55" s="610">
        <v>3</v>
      </c>
      <c r="G55" s="578">
        <v>0</v>
      </c>
      <c r="H55" s="579">
        <v>0</v>
      </c>
      <c r="I55" s="579">
        <v>0</v>
      </c>
      <c r="J55" s="579">
        <v>0</v>
      </c>
      <c r="K55" s="580">
        <f t="shared" si="21"/>
        <v>0</v>
      </c>
      <c r="L55" s="578">
        <v>0</v>
      </c>
      <c r="M55" s="579">
        <v>0</v>
      </c>
      <c r="N55" s="579">
        <v>0</v>
      </c>
      <c r="O55" s="579">
        <v>0</v>
      </c>
      <c r="P55" s="580">
        <f t="shared" si="22"/>
        <v>0</v>
      </c>
      <c r="Q55" s="578">
        <v>0</v>
      </c>
      <c r="R55" s="579">
        <v>0</v>
      </c>
      <c r="S55" s="579">
        <v>0</v>
      </c>
      <c r="T55" s="579">
        <v>0</v>
      </c>
      <c r="U55" s="580">
        <f t="shared" si="23"/>
        <v>0</v>
      </c>
      <c r="V55" s="578">
        <v>0</v>
      </c>
      <c r="W55" s="579">
        <v>0</v>
      </c>
      <c r="X55" s="579">
        <v>0</v>
      </c>
      <c r="Y55" s="579">
        <v>0</v>
      </c>
      <c r="Z55" s="580">
        <f t="shared" si="24"/>
        <v>0</v>
      </c>
      <c r="AA55" s="578">
        <v>0</v>
      </c>
      <c r="AB55" s="579">
        <v>0</v>
      </c>
      <c r="AC55" s="579">
        <v>0</v>
      </c>
      <c r="AD55" s="579">
        <v>0</v>
      </c>
      <c r="AE55" s="580">
        <f t="shared" si="25"/>
        <v>0</v>
      </c>
      <c r="AF55" s="578">
        <v>0</v>
      </c>
      <c r="AG55" s="579">
        <v>0</v>
      </c>
      <c r="AH55" s="579">
        <v>0</v>
      </c>
      <c r="AI55" s="579">
        <v>0</v>
      </c>
      <c r="AJ55" s="580">
        <f t="shared" si="26"/>
        <v>0</v>
      </c>
      <c r="AK55" s="578">
        <v>0</v>
      </c>
      <c r="AL55" s="579">
        <v>0</v>
      </c>
      <c r="AM55" s="579">
        <v>0</v>
      </c>
      <c r="AN55" s="579">
        <v>0</v>
      </c>
      <c r="AO55" s="580">
        <f t="shared" si="27"/>
        <v>0</v>
      </c>
      <c r="AP55" s="578">
        <v>0</v>
      </c>
      <c r="AQ55" s="579">
        <v>0</v>
      </c>
      <c r="AR55" s="579">
        <v>0</v>
      </c>
      <c r="AS55" s="579">
        <v>0</v>
      </c>
      <c r="AT55" s="580">
        <f t="shared" si="28"/>
        <v>0</v>
      </c>
      <c r="AU55" s="282"/>
      <c r="AV55" s="411"/>
      <c r="AW55" s="233"/>
      <c r="AX55" s="249"/>
      <c r="AY55" s="144">
        <f t="shared" si="29"/>
        <v>0</v>
      </c>
      <c r="AZ55" s="144"/>
      <c r="BB55" s="591">
        <f t="shared" si="39"/>
        <v>45</v>
      </c>
      <c r="BC55" s="592" t="s">
        <v>2166</v>
      </c>
      <c r="BD55" s="610" t="s">
        <v>341</v>
      </c>
      <c r="BE55" s="610">
        <v>3</v>
      </c>
      <c r="BF55" s="588" t="s">
        <v>2416</v>
      </c>
      <c r="BG55" s="589" t="s">
        <v>2417</v>
      </c>
      <c r="BH55" s="589" t="s">
        <v>2418</v>
      </c>
      <c r="BI55" s="589" t="s">
        <v>2419</v>
      </c>
      <c r="BJ55" s="590" t="s">
        <v>2420</v>
      </c>
      <c r="BL55" s="662"/>
      <c r="BM55" s="204"/>
      <c r="BN55" s="204"/>
      <c r="BO55" s="573">
        <f t="shared" si="30"/>
        <v>0</v>
      </c>
      <c r="BP55" s="573">
        <f t="shared" si="30"/>
        <v>0</v>
      </c>
      <c r="BQ55" s="573">
        <f t="shared" si="30"/>
        <v>0</v>
      </c>
      <c r="BR55" s="573">
        <f t="shared" si="30"/>
        <v>0</v>
      </c>
      <c r="BS55" s="484"/>
      <c r="BT55" s="573">
        <f t="shared" si="31"/>
        <v>0</v>
      </c>
      <c r="BU55" s="573">
        <f t="shared" si="31"/>
        <v>0</v>
      </c>
      <c r="BV55" s="573">
        <f t="shared" si="31"/>
        <v>0</v>
      </c>
      <c r="BW55" s="573">
        <f t="shared" si="31"/>
        <v>0</v>
      </c>
      <c r="BX55" s="484"/>
      <c r="BY55" s="573">
        <f t="shared" si="32"/>
        <v>0</v>
      </c>
      <c r="BZ55" s="573">
        <f t="shared" si="32"/>
        <v>0</v>
      </c>
      <c r="CA55" s="573">
        <f t="shared" si="32"/>
        <v>0</v>
      </c>
      <c r="CB55" s="573">
        <f t="shared" si="32"/>
        <v>0</v>
      </c>
      <c r="CC55" s="484"/>
      <c r="CD55" s="573">
        <f t="shared" si="33"/>
        <v>0</v>
      </c>
      <c r="CE55" s="573">
        <f t="shared" si="33"/>
        <v>0</v>
      </c>
      <c r="CF55" s="573">
        <f t="shared" si="33"/>
        <v>0</v>
      </c>
      <c r="CG55" s="573">
        <f t="shared" si="33"/>
        <v>0</v>
      </c>
      <c r="CH55" s="484"/>
      <c r="CI55" s="573">
        <f t="shared" si="34"/>
        <v>0</v>
      </c>
      <c r="CJ55" s="573">
        <f t="shared" si="34"/>
        <v>0</v>
      </c>
      <c r="CK55" s="573">
        <f t="shared" si="34"/>
        <v>0</v>
      </c>
      <c r="CL55" s="573">
        <f t="shared" si="34"/>
        <v>0</v>
      </c>
      <c r="CM55" s="484"/>
      <c r="CN55" s="573">
        <f t="shared" si="35"/>
        <v>0</v>
      </c>
      <c r="CO55" s="573">
        <f t="shared" si="35"/>
        <v>0</v>
      </c>
      <c r="CP55" s="573">
        <f t="shared" si="35"/>
        <v>0</v>
      </c>
      <c r="CQ55" s="573">
        <f t="shared" si="35"/>
        <v>0</v>
      </c>
      <c r="CR55" s="484"/>
      <c r="CS55" s="573">
        <f t="shared" si="36"/>
        <v>0</v>
      </c>
      <c r="CT55" s="573">
        <f t="shared" si="36"/>
        <v>0</v>
      </c>
      <c r="CU55" s="573">
        <f t="shared" si="36"/>
        <v>0</v>
      </c>
      <c r="CV55" s="573">
        <f t="shared" si="36"/>
        <v>0</v>
      </c>
      <c r="CW55" s="484"/>
      <c r="CX55" s="573">
        <f t="shared" si="37"/>
        <v>0</v>
      </c>
      <c r="CY55" s="573">
        <f t="shared" si="37"/>
        <v>0</v>
      </c>
      <c r="CZ55" s="573">
        <f t="shared" si="37"/>
        <v>0</v>
      </c>
      <c r="DA55" s="573">
        <f t="shared" si="37"/>
        <v>0</v>
      </c>
      <c r="DB55" s="673"/>
      <c r="DC55" s="673"/>
      <c r="DD55" s="674"/>
      <c r="DE55" s="675"/>
    </row>
    <row r="56" spans="2:109" ht="14.25" customHeight="1" x14ac:dyDescent="0.25">
      <c r="B56" s="591">
        <f t="shared" si="38"/>
        <v>46</v>
      </c>
      <c r="C56" s="592" t="s">
        <v>2172</v>
      </c>
      <c r="D56" s="669"/>
      <c r="E56" s="610" t="s">
        <v>341</v>
      </c>
      <c r="F56" s="610">
        <v>3</v>
      </c>
      <c r="G56" s="578">
        <v>0</v>
      </c>
      <c r="H56" s="579">
        <v>0</v>
      </c>
      <c r="I56" s="579">
        <v>0</v>
      </c>
      <c r="J56" s="579">
        <v>0</v>
      </c>
      <c r="K56" s="580">
        <f t="shared" si="21"/>
        <v>0</v>
      </c>
      <c r="L56" s="578">
        <v>0</v>
      </c>
      <c r="M56" s="579">
        <v>0</v>
      </c>
      <c r="N56" s="579">
        <v>0</v>
      </c>
      <c r="O56" s="579">
        <v>0</v>
      </c>
      <c r="P56" s="580">
        <f t="shared" si="22"/>
        <v>0</v>
      </c>
      <c r="Q56" s="578">
        <v>0</v>
      </c>
      <c r="R56" s="579">
        <v>0</v>
      </c>
      <c r="S56" s="579">
        <v>0</v>
      </c>
      <c r="T56" s="579">
        <v>0</v>
      </c>
      <c r="U56" s="580">
        <f t="shared" si="23"/>
        <v>0</v>
      </c>
      <c r="V56" s="578">
        <v>0</v>
      </c>
      <c r="W56" s="579">
        <v>0</v>
      </c>
      <c r="X56" s="579">
        <v>0</v>
      </c>
      <c r="Y56" s="579">
        <v>0</v>
      </c>
      <c r="Z56" s="580">
        <f t="shared" si="24"/>
        <v>0</v>
      </c>
      <c r="AA56" s="578">
        <v>0</v>
      </c>
      <c r="AB56" s="579">
        <v>0</v>
      </c>
      <c r="AC56" s="579">
        <v>0</v>
      </c>
      <c r="AD56" s="579">
        <v>0</v>
      </c>
      <c r="AE56" s="580">
        <f t="shared" si="25"/>
        <v>0</v>
      </c>
      <c r="AF56" s="578">
        <v>0</v>
      </c>
      <c r="AG56" s="579">
        <v>0</v>
      </c>
      <c r="AH56" s="579">
        <v>0</v>
      </c>
      <c r="AI56" s="579">
        <v>0</v>
      </c>
      <c r="AJ56" s="580">
        <f t="shared" si="26"/>
        <v>0</v>
      </c>
      <c r="AK56" s="578">
        <v>0</v>
      </c>
      <c r="AL56" s="579">
        <v>0</v>
      </c>
      <c r="AM56" s="579">
        <v>0</v>
      </c>
      <c r="AN56" s="579">
        <v>0</v>
      </c>
      <c r="AO56" s="580">
        <f t="shared" si="27"/>
        <v>0</v>
      </c>
      <c r="AP56" s="578">
        <v>0</v>
      </c>
      <c r="AQ56" s="579">
        <v>0</v>
      </c>
      <c r="AR56" s="579">
        <v>0</v>
      </c>
      <c r="AS56" s="579">
        <v>0</v>
      </c>
      <c r="AT56" s="580">
        <f t="shared" si="28"/>
        <v>0</v>
      </c>
      <c r="AU56" s="282"/>
      <c r="AV56" s="411"/>
      <c r="AW56" s="233"/>
      <c r="AX56" s="249"/>
      <c r="AY56" s="144">
        <f t="shared" si="29"/>
        <v>0</v>
      </c>
      <c r="AZ56" s="144"/>
      <c r="BB56" s="591">
        <f t="shared" si="39"/>
        <v>46</v>
      </c>
      <c r="BC56" s="592" t="s">
        <v>2172</v>
      </c>
      <c r="BD56" s="610" t="s">
        <v>341</v>
      </c>
      <c r="BE56" s="610">
        <v>3</v>
      </c>
      <c r="BF56" s="588" t="s">
        <v>2421</v>
      </c>
      <c r="BG56" s="589" t="s">
        <v>2422</v>
      </c>
      <c r="BH56" s="589" t="s">
        <v>2423</v>
      </c>
      <c r="BI56" s="589" t="s">
        <v>2424</v>
      </c>
      <c r="BJ56" s="590" t="s">
        <v>2425</v>
      </c>
      <c r="BL56" s="662"/>
      <c r="BM56" s="204"/>
      <c r="BN56" s="204"/>
      <c r="BO56" s="573">
        <f t="shared" si="30"/>
        <v>0</v>
      </c>
      <c r="BP56" s="573">
        <f t="shared" si="30"/>
        <v>0</v>
      </c>
      <c r="BQ56" s="573">
        <f t="shared" si="30"/>
        <v>0</v>
      </c>
      <c r="BR56" s="573">
        <f t="shared" si="30"/>
        <v>0</v>
      </c>
      <c r="BS56" s="484"/>
      <c r="BT56" s="573">
        <f t="shared" si="31"/>
        <v>0</v>
      </c>
      <c r="BU56" s="573">
        <f t="shared" si="31"/>
        <v>0</v>
      </c>
      <c r="BV56" s="573">
        <f t="shared" si="31"/>
        <v>0</v>
      </c>
      <c r="BW56" s="573">
        <f t="shared" si="31"/>
        <v>0</v>
      </c>
      <c r="BX56" s="484"/>
      <c r="BY56" s="573">
        <f t="shared" si="32"/>
        <v>0</v>
      </c>
      <c r="BZ56" s="573">
        <f t="shared" si="32"/>
        <v>0</v>
      </c>
      <c r="CA56" s="573">
        <f t="shared" si="32"/>
        <v>0</v>
      </c>
      <c r="CB56" s="573">
        <f t="shared" si="32"/>
        <v>0</v>
      </c>
      <c r="CC56" s="484"/>
      <c r="CD56" s="573">
        <f t="shared" si="33"/>
        <v>0</v>
      </c>
      <c r="CE56" s="573">
        <f t="shared" si="33"/>
        <v>0</v>
      </c>
      <c r="CF56" s="573">
        <f t="shared" si="33"/>
        <v>0</v>
      </c>
      <c r="CG56" s="573">
        <f t="shared" si="33"/>
        <v>0</v>
      </c>
      <c r="CH56" s="484"/>
      <c r="CI56" s="573">
        <f t="shared" si="34"/>
        <v>0</v>
      </c>
      <c r="CJ56" s="573">
        <f t="shared" si="34"/>
        <v>0</v>
      </c>
      <c r="CK56" s="573">
        <f t="shared" si="34"/>
        <v>0</v>
      </c>
      <c r="CL56" s="573">
        <f t="shared" si="34"/>
        <v>0</v>
      </c>
      <c r="CM56" s="484"/>
      <c r="CN56" s="573">
        <f t="shared" si="35"/>
        <v>0</v>
      </c>
      <c r="CO56" s="573">
        <f t="shared" si="35"/>
        <v>0</v>
      </c>
      <c r="CP56" s="573">
        <f t="shared" si="35"/>
        <v>0</v>
      </c>
      <c r="CQ56" s="573">
        <f t="shared" si="35"/>
        <v>0</v>
      </c>
      <c r="CR56" s="484"/>
      <c r="CS56" s="573">
        <f t="shared" si="36"/>
        <v>0</v>
      </c>
      <c r="CT56" s="573">
        <f t="shared" si="36"/>
        <v>0</v>
      </c>
      <c r="CU56" s="573">
        <f t="shared" si="36"/>
        <v>0</v>
      </c>
      <c r="CV56" s="573">
        <f t="shared" si="36"/>
        <v>0</v>
      </c>
      <c r="CW56" s="484"/>
      <c r="CX56" s="573">
        <f t="shared" si="37"/>
        <v>0</v>
      </c>
      <c r="CY56" s="573">
        <f t="shared" si="37"/>
        <v>0</v>
      </c>
      <c r="CZ56" s="573">
        <f t="shared" si="37"/>
        <v>0</v>
      </c>
      <c r="DA56" s="573">
        <f t="shared" si="37"/>
        <v>0</v>
      </c>
      <c r="DB56" s="673"/>
      <c r="DC56" s="673"/>
      <c r="DD56" s="674"/>
      <c r="DE56" s="675"/>
    </row>
    <row r="57" spans="2:109" ht="14.25" customHeight="1" x14ac:dyDescent="0.25">
      <c r="B57" s="591">
        <f t="shared" si="38"/>
        <v>47</v>
      </c>
      <c r="C57" s="592" t="s">
        <v>2178</v>
      </c>
      <c r="D57" s="669"/>
      <c r="E57" s="610" t="s">
        <v>341</v>
      </c>
      <c r="F57" s="610">
        <v>3</v>
      </c>
      <c r="G57" s="578">
        <v>0</v>
      </c>
      <c r="H57" s="579">
        <v>0</v>
      </c>
      <c r="I57" s="579">
        <v>0</v>
      </c>
      <c r="J57" s="579">
        <v>0</v>
      </c>
      <c r="K57" s="580">
        <f t="shared" si="21"/>
        <v>0</v>
      </c>
      <c r="L57" s="578">
        <v>0</v>
      </c>
      <c r="M57" s="579">
        <v>0</v>
      </c>
      <c r="N57" s="579">
        <v>0</v>
      </c>
      <c r="O57" s="579">
        <v>0</v>
      </c>
      <c r="P57" s="580">
        <f t="shared" si="22"/>
        <v>0</v>
      </c>
      <c r="Q57" s="578">
        <v>0</v>
      </c>
      <c r="R57" s="579">
        <v>0</v>
      </c>
      <c r="S57" s="579">
        <v>0</v>
      </c>
      <c r="T57" s="579">
        <v>0</v>
      </c>
      <c r="U57" s="580">
        <f t="shared" si="23"/>
        <v>0</v>
      </c>
      <c r="V57" s="578">
        <v>0</v>
      </c>
      <c r="W57" s="579">
        <v>0</v>
      </c>
      <c r="X57" s="579">
        <v>0</v>
      </c>
      <c r="Y57" s="579">
        <v>0</v>
      </c>
      <c r="Z57" s="580">
        <f t="shared" si="24"/>
        <v>0</v>
      </c>
      <c r="AA57" s="578">
        <v>0</v>
      </c>
      <c r="AB57" s="579">
        <v>0</v>
      </c>
      <c r="AC57" s="579">
        <v>0</v>
      </c>
      <c r="AD57" s="579">
        <v>0</v>
      </c>
      <c r="AE57" s="580">
        <f t="shared" si="25"/>
        <v>0</v>
      </c>
      <c r="AF57" s="578">
        <v>0</v>
      </c>
      <c r="AG57" s="579">
        <v>0</v>
      </c>
      <c r="AH57" s="579">
        <v>0</v>
      </c>
      <c r="AI57" s="579">
        <v>0</v>
      </c>
      <c r="AJ57" s="580">
        <f t="shared" si="26"/>
        <v>0</v>
      </c>
      <c r="AK57" s="578">
        <v>0</v>
      </c>
      <c r="AL57" s="579">
        <v>0</v>
      </c>
      <c r="AM57" s="579">
        <v>0</v>
      </c>
      <c r="AN57" s="579">
        <v>0</v>
      </c>
      <c r="AO57" s="580">
        <f t="shared" si="27"/>
        <v>0</v>
      </c>
      <c r="AP57" s="578">
        <v>0</v>
      </c>
      <c r="AQ57" s="579">
        <v>0</v>
      </c>
      <c r="AR57" s="579">
        <v>0</v>
      </c>
      <c r="AS57" s="579">
        <v>0</v>
      </c>
      <c r="AT57" s="580">
        <f t="shared" si="28"/>
        <v>0</v>
      </c>
      <c r="AU57" s="282"/>
      <c r="AV57" s="411"/>
      <c r="AW57" s="233"/>
      <c r="AX57" s="249"/>
      <c r="AY57" s="144">
        <f t="shared" si="29"/>
        <v>0</v>
      </c>
      <c r="AZ57" s="144"/>
      <c r="BB57" s="591">
        <f t="shared" si="39"/>
        <v>47</v>
      </c>
      <c r="BC57" s="592" t="s">
        <v>2178</v>
      </c>
      <c r="BD57" s="610" t="s">
        <v>341</v>
      </c>
      <c r="BE57" s="610">
        <v>3</v>
      </c>
      <c r="BF57" s="588" t="s">
        <v>2426</v>
      </c>
      <c r="BG57" s="589" t="s">
        <v>2427</v>
      </c>
      <c r="BH57" s="589" t="s">
        <v>2428</v>
      </c>
      <c r="BI57" s="589" t="s">
        <v>2429</v>
      </c>
      <c r="BJ57" s="590" t="s">
        <v>2430</v>
      </c>
      <c r="BL57" s="662"/>
      <c r="BM57" s="204"/>
      <c r="BN57" s="204"/>
      <c r="BO57" s="573">
        <f t="shared" si="30"/>
        <v>0</v>
      </c>
      <c r="BP57" s="573">
        <f t="shared" si="30"/>
        <v>0</v>
      </c>
      <c r="BQ57" s="573">
        <f t="shared" si="30"/>
        <v>0</v>
      </c>
      <c r="BR57" s="573">
        <f t="shared" si="30"/>
        <v>0</v>
      </c>
      <c r="BS57" s="484"/>
      <c r="BT57" s="573">
        <f t="shared" si="31"/>
        <v>0</v>
      </c>
      <c r="BU57" s="573">
        <f t="shared" si="31"/>
        <v>0</v>
      </c>
      <c r="BV57" s="573">
        <f t="shared" si="31"/>
        <v>0</v>
      </c>
      <c r="BW57" s="573">
        <f t="shared" si="31"/>
        <v>0</v>
      </c>
      <c r="BX57" s="484"/>
      <c r="BY57" s="573">
        <f t="shared" si="32"/>
        <v>0</v>
      </c>
      <c r="BZ57" s="573">
        <f t="shared" si="32"/>
        <v>0</v>
      </c>
      <c r="CA57" s="573">
        <f t="shared" si="32"/>
        <v>0</v>
      </c>
      <c r="CB57" s="573">
        <f t="shared" si="32"/>
        <v>0</v>
      </c>
      <c r="CC57" s="484"/>
      <c r="CD57" s="573">
        <f t="shared" si="33"/>
        <v>0</v>
      </c>
      <c r="CE57" s="573">
        <f t="shared" si="33"/>
        <v>0</v>
      </c>
      <c r="CF57" s="573">
        <f t="shared" si="33"/>
        <v>0</v>
      </c>
      <c r="CG57" s="573">
        <f t="shared" si="33"/>
        <v>0</v>
      </c>
      <c r="CH57" s="484"/>
      <c r="CI57" s="573">
        <f t="shared" si="34"/>
        <v>0</v>
      </c>
      <c r="CJ57" s="573">
        <f t="shared" si="34"/>
        <v>0</v>
      </c>
      <c r="CK57" s="573">
        <f t="shared" si="34"/>
        <v>0</v>
      </c>
      <c r="CL57" s="573">
        <f t="shared" si="34"/>
        <v>0</v>
      </c>
      <c r="CM57" s="484"/>
      <c r="CN57" s="573">
        <f t="shared" si="35"/>
        <v>0</v>
      </c>
      <c r="CO57" s="573">
        <f t="shared" si="35"/>
        <v>0</v>
      </c>
      <c r="CP57" s="573">
        <f t="shared" si="35"/>
        <v>0</v>
      </c>
      <c r="CQ57" s="573">
        <f t="shared" si="35"/>
        <v>0</v>
      </c>
      <c r="CR57" s="484"/>
      <c r="CS57" s="573">
        <f t="shared" si="36"/>
        <v>0</v>
      </c>
      <c r="CT57" s="573">
        <f t="shared" si="36"/>
        <v>0</v>
      </c>
      <c r="CU57" s="573">
        <f t="shared" si="36"/>
        <v>0</v>
      </c>
      <c r="CV57" s="573">
        <f t="shared" si="36"/>
        <v>0</v>
      </c>
      <c r="CW57" s="484"/>
      <c r="CX57" s="573">
        <f t="shared" si="37"/>
        <v>0</v>
      </c>
      <c r="CY57" s="573">
        <f t="shared" si="37"/>
        <v>0</v>
      </c>
      <c r="CZ57" s="573">
        <f t="shared" si="37"/>
        <v>0</v>
      </c>
      <c r="DA57" s="573">
        <f t="shared" si="37"/>
        <v>0</v>
      </c>
      <c r="DB57" s="673"/>
      <c r="DC57" s="673"/>
      <c r="DD57" s="674"/>
      <c r="DE57" s="675"/>
    </row>
    <row r="58" spans="2:109" ht="14.25" customHeight="1" x14ac:dyDescent="0.25">
      <c r="B58" s="591">
        <f t="shared" si="38"/>
        <v>48</v>
      </c>
      <c r="C58" s="592" t="s">
        <v>2184</v>
      </c>
      <c r="D58" s="669"/>
      <c r="E58" s="610" t="s">
        <v>341</v>
      </c>
      <c r="F58" s="610">
        <v>3</v>
      </c>
      <c r="G58" s="578">
        <v>0</v>
      </c>
      <c r="H58" s="579">
        <v>0</v>
      </c>
      <c r="I58" s="579">
        <v>0</v>
      </c>
      <c r="J58" s="579">
        <v>0</v>
      </c>
      <c r="K58" s="580">
        <f t="shared" si="21"/>
        <v>0</v>
      </c>
      <c r="L58" s="578">
        <v>0</v>
      </c>
      <c r="M58" s="579">
        <v>0</v>
      </c>
      <c r="N58" s="579">
        <v>0</v>
      </c>
      <c r="O58" s="579">
        <v>0</v>
      </c>
      <c r="P58" s="580">
        <f t="shared" si="22"/>
        <v>0</v>
      </c>
      <c r="Q58" s="578">
        <v>0</v>
      </c>
      <c r="R58" s="579">
        <v>0</v>
      </c>
      <c r="S58" s="579">
        <v>0</v>
      </c>
      <c r="T58" s="579">
        <v>0</v>
      </c>
      <c r="U58" s="580">
        <f t="shared" si="23"/>
        <v>0</v>
      </c>
      <c r="V58" s="578">
        <v>0</v>
      </c>
      <c r="W58" s="579">
        <v>0</v>
      </c>
      <c r="X58" s="579">
        <v>0</v>
      </c>
      <c r="Y58" s="579">
        <v>0</v>
      </c>
      <c r="Z58" s="580">
        <f t="shared" si="24"/>
        <v>0</v>
      </c>
      <c r="AA58" s="578">
        <v>0</v>
      </c>
      <c r="AB58" s="579">
        <v>0</v>
      </c>
      <c r="AC58" s="579">
        <v>0</v>
      </c>
      <c r="AD58" s="579">
        <v>0</v>
      </c>
      <c r="AE58" s="580">
        <f t="shared" si="25"/>
        <v>0</v>
      </c>
      <c r="AF58" s="578">
        <v>0</v>
      </c>
      <c r="AG58" s="579">
        <v>0</v>
      </c>
      <c r="AH58" s="579">
        <v>0</v>
      </c>
      <c r="AI58" s="579">
        <v>0</v>
      </c>
      <c r="AJ58" s="580">
        <f t="shared" si="26"/>
        <v>0</v>
      </c>
      <c r="AK58" s="578">
        <v>0</v>
      </c>
      <c r="AL58" s="579">
        <v>0</v>
      </c>
      <c r="AM58" s="579">
        <v>0</v>
      </c>
      <c r="AN58" s="579">
        <v>0</v>
      </c>
      <c r="AO58" s="580">
        <f t="shared" si="27"/>
        <v>0</v>
      </c>
      <c r="AP58" s="578">
        <v>0</v>
      </c>
      <c r="AQ58" s="579">
        <v>0</v>
      </c>
      <c r="AR58" s="579">
        <v>0</v>
      </c>
      <c r="AS58" s="579">
        <v>0</v>
      </c>
      <c r="AT58" s="580">
        <f t="shared" si="28"/>
        <v>0</v>
      </c>
      <c r="AU58" s="282"/>
      <c r="AV58" s="411"/>
      <c r="AW58" s="233"/>
      <c r="AX58" s="249"/>
      <c r="AY58" s="144">
        <f t="shared" si="29"/>
        <v>0</v>
      </c>
      <c r="AZ58" s="144"/>
      <c r="BB58" s="591">
        <f t="shared" si="39"/>
        <v>48</v>
      </c>
      <c r="BC58" s="592" t="s">
        <v>2184</v>
      </c>
      <c r="BD58" s="610" t="s">
        <v>341</v>
      </c>
      <c r="BE58" s="610">
        <v>3</v>
      </c>
      <c r="BF58" s="588" t="s">
        <v>2431</v>
      </c>
      <c r="BG58" s="589" t="s">
        <v>2432</v>
      </c>
      <c r="BH58" s="589" t="s">
        <v>2433</v>
      </c>
      <c r="BI58" s="589" t="s">
        <v>2434</v>
      </c>
      <c r="BJ58" s="590" t="s">
        <v>2435</v>
      </c>
      <c r="BL58" s="662"/>
      <c r="BM58" s="204"/>
      <c r="BN58" s="204"/>
      <c r="BO58" s="573">
        <f t="shared" si="30"/>
        <v>0</v>
      </c>
      <c r="BP58" s="573">
        <f t="shared" si="30"/>
        <v>0</v>
      </c>
      <c r="BQ58" s="573">
        <f t="shared" si="30"/>
        <v>0</v>
      </c>
      <c r="BR58" s="573">
        <f t="shared" si="30"/>
        <v>0</v>
      </c>
      <c r="BS58" s="484"/>
      <c r="BT58" s="573">
        <f t="shared" si="31"/>
        <v>0</v>
      </c>
      <c r="BU58" s="573">
        <f t="shared" si="31"/>
        <v>0</v>
      </c>
      <c r="BV58" s="573">
        <f t="shared" si="31"/>
        <v>0</v>
      </c>
      <c r="BW58" s="573">
        <f t="shared" si="31"/>
        <v>0</v>
      </c>
      <c r="BX58" s="484"/>
      <c r="BY58" s="573">
        <f t="shared" si="32"/>
        <v>0</v>
      </c>
      <c r="BZ58" s="573">
        <f t="shared" si="32"/>
        <v>0</v>
      </c>
      <c r="CA58" s="573">
        <f t="shared" si="32"/>
        <v>0</v>
      </c>
      <c r="CB58" s="573">
        <f t="shared" si="32"/>
        <v>0</v>
      </c>
      <c r="CC58" s="484"/>
      <c r="CD58" s="573">
        <f t="shared" si="33"/>
        <v>0</v>
      </c>
      <c r="CE58" s="573">
        <f t="shared" si="33"/>
        <v>0</v>
      </c>
      <c r="CF58" s="573">
        <f t="shared" si="33"/>
        <v>0</v>
      </c>
      <c r="CG58" s="573">
        <f t="shared" si="33"/>
        <v>0</v>
      </c>
      <c r="CH58" s="484"/>
      <c r="CI58" s="573">
        <f t="shared" si="34"/>
        <v>0</v>
      </c>
      <c r="CJ58" s="573">
        <f t="shared" si="34"/>
        <v>0</v>
      </c>
      <c r="CK58" s="573">
        <f t="shared" si="34"/>
        <v>0</v>
      </c>
      <c r="CL58" s="573">
        <f t="shared" si="34"/>
        <v>0</v>
      </c>
      <c r="CM58" s="484"/>
      <c r="CN58" s="573">
        <f t="shared" si="35"/>
        <v>0</v>
      </c>
      <c r="CO58" s="573">
        <f t="shared" si="35"/>
        <v>0</v>
      </c>
      <c r="CP58" s="573">
        <f t="shared" si="35"/>
        <v>0</v>
      </c>
      <c r="CQ58" s="573">
        <f t="shared" si="35"/>
        <v>0</v>
      </c>
      <c r="CR58" s="484"/>
      <c r="CS58" s="573">
        <f t="shared" si="36"/>
        <v>0</v>
      </c>
      <c r="CT58" s="573">
        <f t="shared" si="36"/>
        <v>0</v>
      </c>
      <c r="CU58" s="573">
        <f t="shared" si="36"/>
        <v>0</v>
      </c>
      <c r="CV58" s="573">
        <f t="shared" si="36"/>
        <v>0</v>
      </c>
      <c r="CW58" s="484"/>
      <c r="CX58" s="573">
        <f t="shared" si="37"/>
        <v>0</v>
      </c>
      <c r="CY58" s="573">
        <f t="shared" si="37"/>
        <v>0</v>
      </c>
      <c r="CZ58" s="573">
        <f t="shared" si="37"/>
        <v>0</v>
      </c>
      <c r="DA58" s="573">
        <f t="shared" si="37"/>
        <v>0</v>
      </c>
      <c r="DB58" s="673"/>
      <c r="DC58" s="673"/>
      <c r="DD58" s="674"/>
      <c r="DE58" s="675"/>
    </row>
    <row r="59" spans="2:109" ht="14.25" customHeight="1" x14ac:dyDescent="0.25">
      <c r="B59" s="591">
        <f t="shared" si="38"/>
        <v>49</v>
      </c>
      <c r="C59" s="592" t="s">
        <v>2190</v>
      </c>
      <c r="D59" s="669"/>
      <c r="E59" s="610" t="s">
        <v>341</v>
      </c>
      <c r="F59" s="610">
        <v>3</v>
      </c>
      <c r="G59" s="578">
        <v>0</v>
      </c>
      <c r="H59" s="579">
        <v>0</v>
      </c>
      <c r="I59" s="579">
        <v>0</v>
      </c>
      <c r="J59" s="579">
        <v>0</v>
      </c>
      <c r="K59" s="580">
        <f t="shared" si="21"/>
        <v>0</v>
      </c>
      <c r="L59" s="578">
        <v>0</v>
      </c>
      <c r="M59" s="579">
        <v>0</v>
      </c>
      <c r="N59" s="579">
        <v>0</v>
      </c>
      <c r="O59" s="579">
        <v>0</v>
      </c>
      <c r="P59" s="580">
        <f t="shared" si="22"/>
        <v>0</v>
      </c>
      <c r="Q59" s="578">
        <v>0</v>
      </c>
      <c r="R59" s="579">
        <v>0</v>
      </c>
      <c r="S59" s="579">
        <v>0</v>
      </c>
      <c r="T59" s="579">
        <v>0</v>
      </c>
      <c r="U59" s="580">
        <f t="shared" si="23"/>
        <v>0</v>
      </c>
      <c r="V59" s="578">
        <v>0</v>
      </c>
      <c r="W59" s="579">
        <v>0</v>
      </c>
      <c r="X59" s="579">
        <v>0</v>
      </c>
      <c r="Y59" s="579">
        <v>0</v>
      </c>
      <c r="Z59" s="580">
        <f t="shared" si="24"/>
        <v>0</v>
      </c>
      <c r="AA59" s="578">
        <v>0</v>
      </c>
      <c r="AB59" s="579">
        <v>0</v>
      </c>
      <c r="AC59" s="579">
        <v>0</v>
      </c>
      <c r="AD59" s="579">
        <v>0</v>
      </c>
      <c r="AE59" s="580">
        <f t="shared" si="25"/>
        <v>0</v>
      </c>
      <c r="AF59" s="578">
        <v>0</v>
      </c>
      <c r="AG59" s="579">
        <v>0</v>
      </c>
      <c r="AH59" s="579">
        <v>0</v>
      </c>
      <c r="AI59" s="579">
        <v>0</v>
      </c>
      <c r="AJ59" s="580">
        <f t="shared" si="26"/>
        <v>0</v>
      </c>
      <c r="AK59" s="578">
        <v>0</v>
      </c>
      <c r="AL59" s="579">
        <v>0</v>
      </c>
      <c r="AM59" s="579">
        <v>0</v>
      </c>
      <c r="AN59" s="579">
        <v>0</v>
      </c>
      <c r="AO59" s="580">
        <f t="shared" si="27"/>
        <v>0</v>
      </c>
      <c r="AP59" s="578">
        <v>0</v>
      </c>
      <c r="AQ59" s="579">
        <v>0</v>
      </c>
      <c r="AR59" s="579">
        <v>0</v>
      </c>
      <c r="AS59" s="579">
        <v>0</v>
      </c>
      <c r="AT59" s="580">
        <f t="shared" si="28"/>
        <v>0</v>
      </c>
      <c r="AU59" s="282"/>
      <c r="AV59" s="411"/>
      <c r="AW59" s="233"/>
      <c r="AX59" s="249"/>
      <c r="AY59" s="144">
        <f t="shared" si="29"/>
        <v>0</v>
      </c>
      <c r="AZ59" s="144"/>
      <c r="BB59" s="591">
        <f t="shared" si="39"/>
        <v>49</v>
      </c>
      <c r="BC59" s="592" t="s">
        <v>2190</v>
      </c>
      <c r="BD59" s="610" t="s">
        <v>341</v>
      </c>
      <c r="BE59" s="610">
        <v>3</v>
      </c>
      <c r="BF59" s="588" t="s">
        <v>2436</v>
      </c>
      <c r="BG59" s="589" t="s">
        <v>2437</v>
      </c>
      <c r="BH59" s="589" t="s">
        <v>2438</v>
      </c>
      <c r="BI59" s="589" t="s">
        <v>2439</v>
      </c>
      <c r="BJ59" s="590" t="s">
        <v>2440</v>
      </c>
      <c r="BL59" s="662"/>
      <c r="BM59" s="204"/>
      <c r="BN59" s="204"/>
      <c r="BO59" s="573">
        <f t="shared" si="30"/>
        <v>0</v>
      </c>
      <c r="BP59" s="573">
        <f t="shared" si="30"/>
        <v>0</v>
      </c>
      <c r="BQ59" s="573">
        <f t="shared" si="30"/>
        <v>0</v>
      </c>
      <c r="BR59" s="573">
        <f t="shared" si="30"/>
        <v>0</v>
      </c>
      <c r="BS59" s="484"/>
      <c r="BT59" s="573">
        <f t="shared" si="31"/>
        <v>0</v>
      </c>
      <c r="BU59" s="573">
        <f t="shared" si="31"/>
        <v>0</v>
      </c>
      <c r="BV59" s="573">
        <f t="shared" si="31"/>
        <v>0</v>
      </c>
      <c r="BW59" s="573">
        <f t="shared" si="31"/>
        <v>0</v>
      </c>
      <c r="BX59" s="484"/>
      <c r="BY59" s="573">
        <f t="shared" si="32"/>
        <v>0</v>
      </c>
      <c r="BZ59" s="573">
        <f t="shared" si="32"/>
        <v>0</v>
      </c>
      <c r="CA59" s="573">
        <f t="shared" si="32"/>
        <v>0</v>
      </c>
      <c r="CB59" s="573">
        <f t="shared" si="32"/>
        <v>0</v>
      </c>
      <c r="CC59" s="484"/>
      <c r="CD59" s="573">
        <f t="shared" si="33"/>
        <v>0</v>
      </c>
      <c r="CE59" s="573">
        <f t="shared" si="33"/>
        <v>0</v>
      </c>
      <c r="CF59" s="573">
        <f t="shared" si="33"/>
        <v>0</v>
      </c>
      <c r="CG59" s="573">
        <f t="shared" si="33"/>
        <v>0</v>
      </c>
      <c r="CH59" s="484"/>
      <c r="CI59" s="573">
        <f t="shared" si="34"/>
        <v>0</v>
      </c>
      <c r="CJ59" s="573">
        <f t="shared" si="34"/>
        <v>0</v>
      </c>
      <c r="CK59" s="573">
        <f t="shared" si="34"/>
        <v>0</v>
      </c>
      <c r="CL59" s="573">
        <f t="shared" si="34"/>
        <v>0</v>
      </c>
      <c r="CM59" s="484"/>
      <c r="CN59" s="573">
        <f t="shared" si="35"/>
        <v>0</v>
      </c>
      <c r="CO59" s="573">
        <f t="shared" si="35"/>
        <v>0</v>
      </c>
      <c r="CP59" s="573">
        <f t="shared" si="35"/>
        <v>0</v>
      </c>
      <c r="CQ59" s="573">
        <f t="shared" si="35"/>
        <v>0</v>
      </c>
      <c r="CR59" s="484"/>
      <c r="CS59" s="573">
        <f t="shared" si="36"/>
        <v>0</v>
      </c>
      <c r="CT59" s="573">
        <f t="shared" si="36"/>
        <v>0</v>
      </c>
      <c r="CU59" s="573">
        <f t="shared" si="36"/>
        <v>0</v>
      </c>
      <c r="CV59" s="573">
        <f t="shared" si="36"/>
        <v>0</v>
      </c>
      <c r="CW59" s="484"/>
      <c r="CX59" s="573">
        <f t="shared" si="37"/>
        <v>0</v>
      </c>
      <c r="CY59" s="573">
        <f t="shared" si="37"/>
        <v>0</v>
      </c>
      <c r="CZ59" s="573">
        <f t="shared" si="37"/>
        <v>0</v>
      </c>
      <c r="DA59" s="573">
        <f t="shared" si="37"/>
        <v>0</v>
      </c>
      <c r="DB59" s="673"/>
      <c r="DC59" s="673"/>
      <c r="DD59" s="674"/>
      <c r="DE59" s="675"/>
    </row>
    <row r="60" spans="2:109" ht="14.25" customHeight="1" x14ac:dyDescent="0.25">
      <c r="B60" s="591">
        <f t="shared" si="38"/>
        <v>50</v>
      </c>
      <c r="C60" s="592" t="s">
        <v>2196</v>
      </c>
      <c r="D60" s="669"/>
      <c r="E60" s="610" t="s">
        <v>341</v>
      </c>
      <c r="F60" s="610">
        <v>3</v>
      </c>
      <c r="G60" s="578">
        <v>0</v>
      </c>
      <c r="H60" s="579">
        <v>0</v>
      </c>
      <c r="I60" s="579">
        <v>0</v>
      </c>
      <c r="J60" s="579">
        <v>0</v>
      </c>
      <c r="K60" s="580">
        <f t="shared" si="21"/>
        <v>0</v>
      </c>
      <c r="L60" s="578">
        <v>0</v>
      </c>
      <c r="M60" s="579">
        <v>0</v>
      </c>
      <c r="N60" s="579">
        <v>0</v>
      </c>
      <c r="O60" s="579">
        <v>0</v>
      </c>
      <c r="P60" s="580">
        <f t="shared" si="22"/>
        <v>0</v>
      </c>
      <c r="Q60" s="578">
        <v>0</v>
      </c>
      <c r="R60" s="579">
        <v>0</v>
      </c>
      <c r="S60" s="579">
        <v>0</v>
      </c>
      <c r="T60" s="579">
        <v>0</v>
      </c>
      <c r="U60" s="580">
        <f t="shared" si="23"/>
        <v>0</v>
      </c>
      <c r="V60" s="578">
        <v>0</v>
      </c>
      <c r="W60" s="579">
        <v>0</v>
      </c>
      <c r="X60" s="579">
        <v>0</v>
      </c>
      <c r="Y60" s="579">
        <v>0</v>
      </c>
      <c r="Z60" s="580">
        <f t="shared" si="24"/>
        <v>0</v>
      </c>
      <c r="AA60" s="578">
        <v>0</v>
      </c>
      <c r="AB60" s="579">
        <v>0</v>
      </c>
      <c r="AC60" s="579">
        <v>0</v>
      </c>
      <c r="AD60" s="579">
        <v>0</v>
      </c>
      <c r="AE60" s="580">
        <f t="shared" si="25"/>
        <v>0</v>
      </c>
      <c r="AF60" s="578">
        <v>0</v>
      </c>
      <c r="AG60" s="579">
        <v>0</v>
      </c>
      <c r="AH60" s="579">
        <v>0</v>
      </c>
      <c r="AI60" s="579">
        <v>0</v>
      </c>
      <c r="AJ60" s="580">
        <f t="shared" si="26"/>
        <v>0</v>
      </c>
      <c r="AK60" s="578">
        <v>0</v>
      </c>
      <c r="AL60" s="579">
        <v>0</v>
      </c>
      <c r="AM60" s="579">
        <v>0</v>
      </c>
      <c r="AN60" s="579">
        <v>0</v>
      </c>
      <c r="AO60" s="580">
        <f t="shared" si="27"/>
        <v>0</v>
      </c>
      <c r="AP60" s="578">
        <v>0</v>
      </c>
      <c r="AQ60" s="579">
        <v>0</v>
      </c>
      <c r="AR60" s="579">
        <v>0</v>
      </c>
      <c r="AS60" s="579">
        <v>0</v>
      </c>
      <c r="AT60" s="580">
        <f t="shared" si="28"/>
        <v>0</v>
      </c>
      <c r="AU60" s="282"/>
      <c r="AV60" s="411"/>
      <c r="AW60" s="233"/>
      <c r="AX60" s="249"/>
      <c r="AY60" s="144">
        <f t="shared" si="29"/>
        <v>0</v>
      </c>
      <c r="AZ60" s="144"/>
      <c r="BB60" s="591">
        <f t="shared" si="39"/>
        <v>50</v>
      </c>
      <c r="BC60" s="592" t="s">
        <v>2196</v>
      </c>
      <c r="BD60" s="610" t="s">
        <v>341</v>
      </c>
      <c r="BE60" s="610">
        <v>3</v>
      </c>
      <c r="BF60" s="588" t="s">
        <v>2441</v>
      </c>
      <c r="BG60" s="589" t="s">
        <v>2442</v>
      </c>
      <c r="BH60" s="589" t="s">
        <v>2443</v>
      </c>
      <c r="BI60" s="589" t="s">
        <v>2444</v>
      </c>
      <c r="BJ60" s="590" t="s">
        <v>2445</v>
      </c>
      <c r="BL60" s="662"/>
      <c r="BM60" s="204"/>
      <c r="BN60" s="204"/>
      <c r="BO60" s="573">
        <f t="shared" si="30"/>
        <v>0</v>
      </c>
      <c r="BP60" s="573">
        <f t="shared" si="30"/>
        <v>0</v>
      </c>
      <c r="BQ60" s="573">
        <f t="shared" si="30"/>
        <v>0</v>
      </c>
      <c r="BR60" s="573">
        <f t="shared" si="30"/>
        <v>0</v>
      </c>
      <c r="BS60" s="484"/>
      <c r="BT60" s="573">
        <f t="shared" si="31"/>
        <v>0</v>
      </c>
      <c r="BU60" s="573">
        <f t="shared" si="31"/>
        <v>0</v>
      </c>
      <c r="BV60" s="573">
        <f t="shared" si="31"/>
        <v>0</v>
      </c>
      <c r="BW60" s="573">
        <f t="shared" si="31"/>
        <v>0</v>
      </c>
      <c r="BX60" s="484"/>
      <c r="BY60" s="573">
        <f t="shared" si="32"/>
        <v>0</v>
      </c>
      <c r="BZ60" s="573">
        <f t="shared" si="32"/>
        <v>0</v>
      </c>
      <c r="CA60" s="573">
        <f t="shared" si="32"/>
        <v>0</v>
      </c>
      <c r="CB60" s="573">
        <f t="shared" si="32"/>
        <v>0</v>
      </c>
      <c r="CC60" s="484"/>
      <c r="CD60" s="573">
        <f t="shared" si="33"/>
        <v>0</v>
      </c>
      <c r="CE60" s="573">
        <f t="shared" si="33"/>
        <v>0</v>
      </c>
      <c r="CF60" s="573">
        <f t="shared" si="33"/>
        <v>0</v>
      </c>
      <c r="CG60" s="573">
        <f t="shared" si="33"/>
        <v>0</v>
      </c>
      <c r="CH60" s="484"/>
      <c r="CI60" s="573">
        <f t="shared" si="34"/>
        <v>0</v>
      </c>
      <c r="CJ60" s="573">
        <f t="shared" si="34"/>
        <v>0</v>
      </c>
      <c r="CK60" s="573">
        <f t="shared" si="34"/>
        <v>0</v>
      </c>
      <c r="CL60" s="573">
        <f t="shared" si="34"/>
        <v>0</v>
      </c>
      <c r="CM60" s="484"/>
      <c r="CN60" s="573">
        <f t="shared" si="35"/>
        <v>0</v>
      </c>
      <c r="CO60" s="573">
        <f t="shared" si="35"/>
        <v>0</v>
      </c>
      <c r="CP60" s="573">
        <f t="shared" si="35"/>
        <v>0</v>
      </c>
      <c r="CQ60" s="573">
        <f t="shared" si="35"/>
        <v>0</v>
      </c>
      <c r="CR60" s="484"/>
      <c r="CS60" s="573">
        <f t="shared" si="36"/>
        <v>0</v>
      </c>
      <c r="CT60" s="573">
        <f t="shared" si="36"/>
        <v>0</v>
      </c>
      <c r="CU60" s="573">
        <f t="shared" si="36"/>
        <v>0</v>
      </c>
      <c r="CV60" s="573">
        <f t="shared" si="36"/>
        <v>0</v>
      </c>
      <c r="CW60" s="484"/>
      <c r="CX60" s="573">
        <f t="shared" si="37"/>
        <v>0</v>
      </c>
      <c r="CY60" s="573">
        <f t="shared" si="37"/>
        <v>0</v>
      </c>
      <c r="CZ60" s="573">
        <f t="shared" si="37"/>
        <v>0</v>
      </c>
      <c r="DA60" s="573">
        <f t="shared" si="37"/>
        <v>0</v>
      </c>
      <c r="DB60" s="673"/>
      <c r="DC60" s="673"/>
      <c r="DD60" s="674"/>
      <c r="DE60" s="675"/>
    </row>
    <row r="61" spans="2:109" ht="14.25" customHeight="1" x14ac:dyDescent="0.25">
      <c r="B61" s="591">
        <f t="shared" si="38"/>
        <v>51</v>
      </c>
      <c r="C61" s="592" t="s">
        <v>2202</v>
      </c>
      <c r="D61" s="669"/>
      <c r="E61" s="610" t="s">
        <v>341</v>
      </c>
      <c r="F61" s="610">
        <v>3</v>
      </c>
      <c r="G61" s="578">
        <v>0</v>
      </c>
      <c r="H61" s="579">
        <v>0</v>
      </c>
      <c r="I61" s="579">
        <v>0</v>
      </c>
      <c r="J61" s="579">
        <v>0</v>
      </c>
      <c r="K61" s="580">
        <f t="shared" si="21"/>
        <v>0</v>
      </c>
      <c r="L61" s="578">
        <v>0</v>
      </c>
      <c r="M61" s="579">
        <v>0</v>
      </c>
      <c r="N61" s="579">
        <v>0</v>
      </c>
      <c r="O61" s="579">
        <v>0</v>
      </c>
      <c r="P61" s="580">
        <f t="shared" si="22"/>
        <v>0</v>
      </c>
      <c r="Q61" s="578">
        <v>0</v>
      </c>
      <c r="R61" s="579">
        <v>0</v>
      </c>
      <c r="S61" s="579">
        <v>0</v>
      </c>
      <c r="T61" s="579">
        <v>0</v>
      </c>
      <c r="U61" s="580">
        <f t="shared" si="23"/>
        <v>0</v>
      </c>
      <c r="V61" s="578">
        <v>0</v>
      </c>
      <c r="W61" s="579">
        <v>0</v>
      </c>
      <c r="X61" s="579">
        <v>0</v>
      </c>
      <c r="Y61" s="579">
        <v>0</v>
      </c>
      <c r="Z61" s="580">
        <f t="shared" si="24"/>
        <v>0</v>
      </c>
      <c r="AA61" s="578">
        <v>0</v>
      </c>
      <c r="AB61" s="579">
        <v>0</v>
      </c>
      <c r="AC61" s="579">
        <v>0</v>
      </c>
      <c r="AD61" s="579">
        <v>0</v>
      </c>
      <c r="AE61" s="580">
        <f t="shared" si="25"/>
        <v>0</v>
      </c>
      <c r="AF61" s="578">
        <v>0</v>
      </c>
      <c r="AG61" s="579">
        <v>0</v>
      </c>
      <c r="AH61" s="579">
        <v>0</v>
      </c>
      <c r="AI61" s="579">
        <v>0</v>
      </c>
      <c r="AJ61" s="580">
        <f t="shared" si="26"/>
        <v>0</v>
      </c>
      <c r="AK61" s="578">
        <v>0</v>
      </c>
      <c r="AL61" s="579">
        <v>0</v>
      </c>
      <c r="AM61" s="579">
        <v>0</v>
      </c>
      <c r="AN61" s="579">
        <v>0</v>
      </c>
      <c r="AO61" s="580">
        <f t="shared" si="27"/>
        <v>0</v>
      </c>
      <c r="AP61" s="578">
        <v>0</v>
      </c>
      <c r="AQ61" s="579">
        <v>0</v>
      </c>
      <c r="AR61" s="579">
        <v>0</v>
      </c>
      <c r="AS61" s="579">
        <v>0</v>
      </c>
      <c r="AT61" s="580">
        <f t="shared" si="28"/>
        <v>0</v>
      </c>
      <c r="AU61" s="282"/>
      <c r="AV61" s="411"/>
      <c r="AW61" s="233"/>
      <c r="AX61" s="249"/>
      <c r="AY61" s="144">
        <f t="shared" si="29"/>
        <v>0</v>
      </c>
      <c r="AZ61" s="144"/>
      <c r="BB61" s="591">
        <f t="shared" si="39"/>
        <v>51</v>
      </c>
      <c r="BC61" s="592" t="s">
        <v>2202</v>
      </c>
      <c r="BD61" s="610" t="s">
        <v>341</v>
      </c>
      <c r="BE61" s="610">
        <v>3</v>
      </c>
      <c r="BF61" s="588" t="s">
        <v>2446</v>
      </c>
      <c r="BG61" s="589" t="s">
        <v>2447</v>
      </c>
      <c r="BH61" s="589" t="s">
        <v>2448</v>
      </c>
      <c r="BI61" s="589" t="s">
        <v>2449</v>
      </c>
      <c r="BJ61" s="590" t="s">
        <v>2450</v>
      </c>
      <c r="BL61" s="662"/>
      <c r="BM61" s="204"/>
      <c r="BN61" s="204"/>
      <c r="BO61" s="573">
        <f t="shared" si="30"/>
        <v>0</v>
      </c>
      <c r="BP61" s="573">
        <f t="shared" si="30"/>
        <v>0</v>
      </c>
      <c r="BQ61" s="573">
        <f t="shared" si="30"/>
        <v>0</v>
      </c>
      <c r="BR61" s="573">
        <f t="shared" si="30"/>
        <v>0</v>
      </c>
      <c r="BS61" s="484"/>
      <c r="BT61" s="573">
        <f t="shared" si="31"/>
        <v>0</v>
      </c>
      <c r="BU61" s="573">
        <f t="shared" si="31"/>
        <v>0</v>
      </c>
      <c r="BV61" s="573">
        <f t="shared" si="31"/>
        <v>0</v>
      </c>
      <c r="BW61" s="573">
        <f t="shared" si="31"/>
        <v>0</v>
      </c>
      <c r="BX61" s="484"/>
      <c r="BY61" s="573">
        <f t="shared" si="32"/>
        <v>0</v>
      </c>
      <c r="BZ61" s="573">
        <f t="shared" si="32"/>
        <v>0</v>
      </c>
      <c r="CA61" s="573">
        <f t="shared" si="32"/>
        <v>0</v>
      </c>
      <c r="CB61" s="573">
        <f t="shared" si="32"/>
        <v>0</v>
      </c>
      <c r="CC61" s="484"/>
      <c r="CD61" s="573">
        <f t="shared" si="33"/>
        <v>0</v>
      </c>
      <c r="CE61" s="573">
        <f t="shared" si="33"/>
        <v>0</v>
      </c>
      <c r="CF61" s="573">
        <f t="shared" si="33"/>
        <v>0</v>
      </c>
      <c r="CG61" s="573">
        <f t="shared" si="33"/>
        <v>0</v>
      </c>
      <c r="CH61" s="484"/>
      <c r="CI61" s="573">
        <f t="shared" si="34"/>
        <v>0</v>
      </c>
      <c r="CJ61" s="573">
        <f t="shared" si="34"/>
        <v>0</v>
      </c>
      <c r="CK61" s="573">
        <f t="shared" si="34"/>
        <v>0</v>
      </c>
      <c r="CL61" s="573">
        <f t="shared" si="34"/>
        <v>0</v>
      </c>
      <c r="CM61" s="484"/>
      <c r="CN61" s="573">
        <f t="shared" si="35"/>
        <v>0</v>
      </c>
      <c r="CO61" s="573">
        <f t="shared" si="35"/>
        <v>0</v>
      </c>
      <c r="CP61" s="573">
        <f t="shared" si="35"/>
        <v>0</v>
      </c>
      <c r="CQ61" s="573">
        <f t="shared" si="35"/>
        <v>0</v>
      </c>
      <c r="CR61" s="484"/>
      <c r="CS61" s="573">
        <f t="shared" si="36"/>
        <v>0</v>
      </c>
      <c r="CT61" s="573">
        <f t="shared" si="36"/>
        <v>0</v>
      </c>
      <c r="CU61" s="573">
        <f t="shared" si="36"/>
        <v>0</v>
      </c>
      <c r="CV61" s="573">
        <f t="shared" si="36"/>
        <v>0</v>
      </c>
      <c r="CW61" s="484"/>
      <c r="CX61" s="573">
        <f t="shared" si="37"/>
        <v>0</v>
      </c>
      <c r="CY61" s="573">
        <f t="shared" si="37"/>
        <v>0</v>
      </c>
      <c r="CZ61" s="573">
        <f t="shared" si="37"/>
        <v>0</v>
      </c>
      <c r="DA61" s="573">
        <f t="shared" si="37"/>
        <v>0</v>
      </c>
      <c r="DB61" s="673"/>
      <c r="DC61" s="673"/>
      <c r="DD61" s="674"/>
      <c r="DE61" s="675"/>
    </row>
    <row r="62" spans="2:109" ht="14.25" customHeight="1" x14ac:dyDescent="0.25">
      <c r="B62" s="591">
        <f t="shared" si="38"/>
        <v>52</v>
      </c>
      <c r="C62" s="592" t="s">
        <v>2208</v>
      </c>
      <c r="D62" s="669"/>
      <c r="E62" s="610" t="s">
        <v>341</v>
      </c>
      <c r="F62" s="610">
        <v>3</v>
      </c>
      <c r="G62" s="578">
        <v>0.13300000000000001</v>
      </c>
      <c r="H62" s="579">
        <v>0</v>
      </c>
      <c r="I62" s="579">
        <v>0</v>
      </c>
      <c r="J62" s="579">
        <v>0</v>
      </c>
      <c r="K62" s="580">
        <f t="shared" si="21"/>
        <v>0.13300000000000001</v>
      </c>
      <c r="L62" s="578">
        <v>7.5999999999999998E-2</v>
      </c>
      <c r="M62" s="579">
        <v>0</v>
      </c>
      <c r="N62" s="579">
        <v>0</v>
      </c>
      <c r="O62" s="579">
        <v>0</v>
      </c>
      <c r="P62" s="580">
        <f t="shared" si="22"/>
        <v>7.5999999999999998E-2</v>
      </c>
      <c r="Q62" s="582">
        <v>4.2000000000000003E-2</v>
      </c>
      <c r="R62" s="579">
        <v>0</v>
      </c>
      <c r="S62" s="579">
        <v>0</v>
      </c>
      <c r="T62" s="579">
        <v>0</v>
      </c>
      <c r="U62" s="580">
        <f t="shared" si="23"/>
        <v>4.2000000000000003E-2</v>
      </c>
      <c r="V62" s="578">
        <v>0</v>
      </c>
      <c r="W62" s="579">
        <v>0</v>
      </c>
      <c r="X62" s="579">
        <v>0</v>
      </c>
      <c r="Y62" s="579">
        <v>0</v>
      </c>
      <c r="Z62" s="580">
        <f t="shared" si="24"/>
        <v>0</v>
      </c>
      <c r="AA62" s="578">
        <v>0</v>
      </c>
      <c r="AB62" s="579">
        <v>0</v>
      </c>
      <c r="AC62" s="579">
        <v>0</v>
      </c>
      <c r="AD62" s="579">
        <v>0</v>
      </c>
      <c r="AE62" s="580">
        <f t="shared" si="25"/>
        <v>0</v>
      </c>
      <c r="AF62" s="578">
        <v>0</v>
      </c>
      <c r="AG62" s="579">
        <v>0</v>
      </c>
      <c r="AH62" s="579">
        <v>0</v>
      </c>
      <c r="AI62" s="579">
        <v>0</v>
      </c>
      <c r="AJ62" s="580">
        <f t="shared" si="26"/>
        <v>0</v>
      </c>
      <c r="AK62" s="578">
        <v>0</v>
      </c>
      <c r="AL62" s="579">
        <v>0</v>
      </c>
      <c r="AM62" s="579">
        <v>0</v>
      </c>
      <c r="AN62" s="579">
        <v>0</v>
      </c>
      <c r="AO62" s="580">
        <f t="shared" si="27"/>
        <v>0</v>
      </c>
      <c r="AP62" s="578">
        <v>0</v>
      </c>
      <c r="AQ62" s="579">
        <v>0</v>
      </c>
      <c r="AR62" s="579">
        <v>0</v>
      </c>
      <c r="AS62" s="579">
        <v>0</v>
      </c>
      <c r="AT62" s="580">
        <f t="shared" si="28"/>
        <v>0</v>
      </c>
      <c r="AU62" s="282"/>
      <c r="AV62" s="411"/>
      <c r="AW62" s="233"/>
      <c r="AX62" s="249"/>
      <c r="AY62" s="144">
        <f t="shared" si="29"/>
        <v>0</v>
      </c>
      <c r="AZ62" s="144"/>
      <c r="BB62" s="591">
        <f t="shared" si="39"/>
        <v>52</v>
      </c>
      <c r="BC62" s="592" t="s">
        <v>2208</v>
      </c>
      <c r="BD62" s="610" t="s">
        <v>341</v>
      </c>
      <c r="BE62" s="610">
        <v>3</v>
      </c>
      <c r="BF62" s="588" t="s">
        <v>2451</v>
      </c>
      <c r="BG62" s="589" t="s">
        <v>2452</v>
      </c>
      <c r="BH62" s="589" t="s">
        <v>2453</v>
      </c>
      <c r="BI62" s="589" t="s">
        <v>2454</v>
      </c>
      <c r="BJ62" s="590" t="s">
        <v>2455</v>
      </c>
      <c r="BL62" s="662"/>
      <c r="BM62" s="204"/>
      <c r="BN62" s="204"/>
      <c r="BO62" s="573">
        <f t="shared" si="30"/>
        <v>0</v>
      </c>
      <c r="BP62" s="573">
        <f t="shared" si="30"/>
        <v>0</v>
      </c>
      <c r="BQ62" s="573">
        <f t="shared" si="30"/>
        <v>0</v>
      </c>
      <c r="BR62" s="573">
        <f t="shared" si="30"/>
        <v>0</v>
      </c>
      <c r="BS62" s="484"/>
      <c r="BT62" s="573">
        <f t="shared" si="31"/>
        <v>0</v>
      </c>
      <c r="BU62" s="573">
        <f t="shared" si="31"/>
        <v>0</v>
      </c>
      <c r="BV62" s="573">
        <f t="shared" si="31"/>
        <v>0</v>
      </c>
      <c r="BW62" s="573">
        <f t="shared" si="31"/>
        <v>0</v>
      </c>
      <c r="BX62" s="484"/>
      <c r="BY62" s="573">
        <f t="shared" si="32"/>
        <v>0</v>
      </c>
      <c r="BZ62" s="573">
        <f t="shared" si="32"/>
        <v>0</v>
      </c>
      <c r="CA62" s="573">
        <f t="shared" si="32"/>
        <v>0</v>
      </c>
      <c r="CB62" s="573">
        <f t="shared" si="32"/>
        <v>0</v>
      </c>
      <c r="CC62" s="484"/>
      <c r="CD62" s="573">
        <f t="shared" si="33"/>
        <v>0</v>
      </c>
      <c r="CE62" s="573">
        <f t="shared" si="33"/>
        <v>0</v>
      </c>
      <c r="CF62" s="573">
        <f t="shared" si="33"/>
        <v>0</v>
      </c>
      <c r="CG62" s="573">
        <f t="shared" si="33"/>
        <v>0</v>
      </c>
      <c r="CH62" s="484"/>
      <c r="CI62" s="573">
        <f t="shared" si="34"/>
        <v>0</v>
      </c>
      <c r="CJ62" s="573">
        <f t="shared" si="34"/>
        <v>0</v>
      </c>
      <c r="CK62" s="573">
        <f t="shared" si="34"/>
        <v>0</v>
      </c>
      <c r="CL62" s="573">
        <f t="shared" si="34"/>
        <v>0</v>
      </c>
      <c r="CM62" s="484"/>
      <c r="CN62" s="573">
        <f t="shared" si="35"/>
        <v>0</v>
      </c>
      <c r="CO62" s="573">
        <f t="shared" si="35"/>
        <v>0</v>
      </c>
      <c r="CP62" s="573">
        <f t="shared" si="35"/>
        <v>0</v>
      </c>
      <c r="CQ62" s="573">
        <f t="shared" si="35"/>
        <v>0</v>
      </c>
      <c r="CR62" s="484"/>
      <c r="CS62" s="573">
        <f t="shared" si="36"/>
        <v>0</v>
      </c>
      <c r="CT62" s="573">
        <f t="shared" si="36"/>
        <v>0</v>
      </c>
      <c r="CU62" s="573">
        <f t="shared" si="36"/>
        <v>0</v>
      </c>
      <c r="CV62" s="573">
        <f t="shared" si="36"/>
        <v>0</v>
      </c>
      <c r="CW62" s="484"/>
      <c r="CX62" s="573">
        <f t="shared" si="37"/>
        <v>0</v>
      </c>
      <c r="CY62" s="573">
        <f t="shared" si="37"/>
        <v>0</v>
      </c>
      <c r="CZ62" s="573">
        <f t="shared" si="37"/>
        <v>0</v>
      </c>
      <c r="DA62" s="573">
        <f t="shared" si="37"/>
        <v>0</v>
      </c>
      <c r="DB62" s="673"/>
      <c r="DC62" s="673"/>
      <c r="DD62" s="674"/>
      <c r="DE62" s="675"/>
    </row>
    <row r="63" spans="2:109" ht="14.25" customHeight="1" x14ac:dyDescent="0.25">
      <c r="B63" s="591">
        <f t="shared" si="38"/>
        <v>53</v>
      </c>
      <c r="C63" s="592" t="s">
        <v>2214</v>
      </c>
      <c r="D63" s="669"/>
      <c r="E63" s="610" t="s">
        <v>341</v>
      </c>
      <c r="F63" s="610">
        <v>3</v>
      </c>
      <c r="G63" s="578">
        <v>0</v>
      </c>
      <c r="H63" s="579">
        <v>0</v>
      </c>
      <c r="I63" s="579">
        <v>0</v>
      </c>
      <c r="J63" s="579">
        <v>0</v>
      </c>
      <c r="K63" s="580">
        <f t="shared" si="21"/>
        <v>0</v>
      </c>
      <c r="L63" s="578">
        <v>0</v>
      </c>
      <c r="M63" s="579">
        <v>0</v>
      </c>
      <c r="N63" s="579">
        <v>0</v>
      </c>
      <c r="O63" s="579">
        <v>0</v>
      </c>
      <c r="P63" s="580">
        <f t="shared" si="22"/>
        <v>0</v>
      </c>
      <c r="Q63" s="578">
        <v>0</v>
      </c>
      <c r="R63" s="579">
        <v>0</v>
      </c>
      <c r="S63" s="579">
        <v>0</v>
      </c>
      <c r="T63" s="579">
        <v>0</v>
      </c>
      <c r="U63" s="580">
        <f t="shared" si="23"/>
        <v>0</v>
      </c>
      <c r="V63" s="578">
        <v>0</v>
      </c>
      <c r="W63" s="579">
        <v>0</v>
      </c>
      <c r="X63" s="579">
        <v>0</v>
      </c>
      <c r="Y63" s="579">
        <v>0</v>
      </c>
      <c r="Z63" s="580">
        <f t="shared" si="24"/>
        <v>0</v>
      </c>
      <c r="AA63" s="578">
        <v>0</v>
      </c>
      <c r="AB63" s="579">
        <v>0</v>
      </c>
      <c r="AC63" s="579">
        <v>0</v>
      </c>
      <c r="AD63" s="579">
        <v>0</v>
      </c>
      <c r="AE63" s="580">
        <f t="shared" si="25"/>
        <v>0</v>
      </c>
      <c r="AF63" s="578">
        <v>0</v>
      </c>
      <c r="AG63" s="579">
        <v>0</v>
      </c>
      <c r="AH63" s="579">
        <v>0</v>
      </c>
      <c r="AI63" s="579">
        <v>0</v>
      </c>
      <c r="AJ63" s="580">
        <f t="shared" si="26"/>
        <v>0</v>
      </c>
      <c r="AK63" s="578">
        <v>0</v>
      </c>
      <c r="AL63" s="579">
        <v>0</v>
      </c>
      <c r="AM63" s="579">
        <v>0</v>
      </c>
      <c r="AN63" s="579">
        <v>0</v>
      </c>
      <c r="AO63" s="580">
        <f t="shared" si="27"/>
        <v>0</v>
      </c>
      <c r="AP63" s="578">
        <v>0</v>
      </c>
      <c r="AQ63" s="579">
        <v>0</v>
      </c>
      <c r="AR63" s="579">
        <v>0</v>
      </c>
      <c r="AS63" s="579">
        <v>0</v>
      </c>
      <c r="AT63" s="580">
        <f t="shared" si="28"/>
        <v>0</v>
      </c>
      <c r="AU63" s="668"/>
      <c r="AV63" s="596"/>
      <c r="AW63" s="597"/>
      <c r="AX63" s="598"/>
      <c r="AY63" s="144">
        <f t="shared" si="29"/>
        <v>0</v>
      </c>
      <c r="AZ63" s="144"/>
      <c r="BB63" s="591">
        <f t="shared" si="39"/>
        <v>53</v>
      </c>
      <c r="BC63" s="592" t="s">
        <v>2214</v>
      </c>
      <c r="BD63" s="610" t="s">
        <v>341</v>
      </c>
      <c r="BE63" s="610">
        <v>3</v>
      </c>
      <c r="BF63" s="588" t="s">
        <v>2456</v>
      </c>
      <c r="BG63" s="589" t="s">
        <v>2457</v>
      </c>
      <c r="BH63" s="589" t="s">
        <v>2458</v>
      </c>
      <c r="BI63" s="589" t="s">
        <v>2459</v>
      </c>
      <c r="BJ63" s="590" t="s">
        <v>2460</v>
      </c>
      <c r="BL63" s="662"/>
      <c r="BM63" s="204"/>
      <c r="BN63" s="204"/>
      <c r="BO63" s="573">
        <f t="shared" si="30"/>
        <v>0</v>
      </c>
      <c r="BP63" s="573">
        <f t="shared" si="30"/>
        <v>0</v>
      </c>
      <c r="BQ63" s="573">
        <f t="shared" si="30"/>
        <v>0</v>
      </c>
      <c r="BR63" s="573">
        <f t="shared" si="30"/>
        <v>0</v>
      </c>
      <c r="BS63" s="484"/>
      <c r="BT63" s="573">
        <f t="shared" si="31"/>
        <v>0</v>
      </c>
      <c r="BU63" s="573">
        <f t="shared" si="31"/>
        <v>0</v>
      </c>
      <c r="BV63" s="573">
        <f t="shared" si="31"/>
        <v>0</v>
      </c>
      <c r="BW63" s="573">
        <f t="shared" si="31"/>
        <v>0</v>
      </c>
      <c r="BX63" s="484"/>
      <c r="BY63" s="573">
        <f t="shared" si="32"/>
        <v>0</v>
      </c>
      <c r="BZ63" s="573">
        <f t="shared" si="32"/>
        <v>0</v>
      </c>
      <c r="CA63" s="573">
        <f t="shared" si="32"/>
        <v>0</v>
      </c>
      <c r="CB63" s="573">
        <f t="shared" si="32"/>
        <v>0</v>
      </c>
      <c r="CC63" s="484"/>
      <c r="CD63" s="573">
        <f t="shared" si="33"/>
        <v>0</v>
      </c>
      <c r="CE63" s="573">
        <f t="shared" si="33"/>
        <v>0</v>
      </c>
      <c r="CF63" s="573">
        <f t="shared" si="33"/>
        <v>0</v>
      </c>
      <c r="CG63" s="573">
        <f t="shared" si="33"/>
        <v>0</v>
      </c>
      <c r="CH63" s="484"/>
      <c r="CI63" s="573">
        <f t="shared" si="34"/>
        <v>0</v>
      </c>
      <c r="CJ63" s="573">
        <f t="shared" si="34"/>
        <v>0</v>
      </c>
      <c r="CK63" s="573">
        <f t="shared" si="34"/>
        <v>0</v>
      </c>
      <c r="CL63" s="573">
        <f t="shared" si="34"/>
        <v>0</v>
      </c>
      <c r="CM63" s="484"/>
      <c r="CN63" s="573">
        <f t="shared" si="35"/>
        <v>0</v>
      </c>
      <c r="CO63" s="573">
        <f t="shared" si="35"/>
        <v>0</v>
      </c>
      <c r="CP63" s="573">
        <f t="shared" si="35"/>
        <v>0</v>
      </c>
      <c r="CQ63" s="573">
        <f t="shared" si="35"/>
        <v>0</v>
      </c>
      <c r="CR63" s="484"/>
      <c r="CS63" s="573">
        <f t="shared" si="36"/>
        <v>0</v>
      </c>
      <c r="CT63" s="573">
        <f t="shared" si="36"/>
        <v>0</v>
      </c>
      <c r="CU63" s="573">
        <f t="shared" si="36"/>
        <v>0</v>
      </c>
      <c r="CV63" s="573">
        <f t="shared" si="36"/>
        <v>0</v>
      </c>
      <c r="CW63" s="484"/>
      <c r="CX63" s="573">
        <f t="shared" si="37"/>
        <v>0</v>
      </c>
      <c r="CY63" s="573">
        <f t="shared" si="37"/>
        <v>0</v>
      </c>
      <c r="CZ63" s="573">
        <f t="shared" si="37"/>
        <v>0</v>
      </c>
      <c r="DA63" s="573">
        <f t="shared" si="37"/>
        <v>0</v>
      </c>
      <c r="DB63" s="673"/>
      <c r="DC63" s="673"/>
      <c r="DD63" s="674"/>
      <c r="DE63" s="675"/>
    </row>
    <row r="64" spans="2:109" ht="14.25" customHeight="1" x14ac:dyDescent="0.25">
      <c r="B64" s="591">
        <f t="shared" si="38"/>
        <v>54</v>
      </c>
      <c r="C64" s="592" t="s">
        <v>2220</v>
      </c>
      <c r="D64" s="676"/>
      <c r="E64" s="612" t="s">
        <v>341</v>
      </c>
      <c r="F64" s="612">
        <v>3</v>
      </c>
      <c r="G64" s="578">
        <v>0</v>
      </c>
      <c r="H64" s="579">
        <v>0</v>
      </c>
      <c r="I64" s="579">
        <v>0</v>
      </c>
      <c r="J64" s="579">
        <v>0</v>
      </c>
      <c r="K64" s="580">
        <f t="shared" si="21"/>
        <v>0</v>
      </c>
      <c r="L64" s="578">
        <v>0</v>
      </c>
      <c r="M64" s="579">
        <v>0</v>
      </c>
      <c r="N64" s="579">
        <v>0</v>
      </c>
      <c r="O64" s="579">
        <v>0</v>
      </c>
      <c r="P64" s="580">
        <f t="shared" si="22"/>
        <v>0</v>
      </c>
      <c r="Q64" s="578">
        <v>0</v>
      </c>
      <c r="R64" s="579">
        <v>0</v>
      </c>
      <c r="S64" s="579">
        <v>0</v>
      </c>
      <c r="T64" s="579">
        <v>0</v>
      </c>
      <c r="U64" s="580">
        <f t="shared" si="23"/>
        <v>0</v>
      </c>
      <c r="V64" s="578">
        <v>0</v>
      </c>
      <c r="W64" s="579">
        <v>0</v>
      </c>
      <c r="X64" s="579">
        <v>0</v>
      </c>
      <c r="Y64" s="579">
        <v>0</v>
      </c>
      <c r="Z64" s="580">
        <f t="shared" si="24"/>
        <v>0</v>
      </c>
      <c r="AA64" s="578">
        <v>0</v>
      </c>
      <c r="AB64" s="579">
        <v>0</v>
      </c>
      <c r="AC64" s="579">
        <v>0</v>
      </c>
      <c r="AD64" s="579">
        <v>0</v>
      </c>
      <c r="AE64" s="580">
        <f t="shared" si="25"/>
        <v>0</v>
      </c>
      <c r="AF64" s="578">
        <v>0</v>
      </c>
      <c r="AG64" s="579">
        <v>0</v>
      </c>
      <c r="AH64" s="579">
        <v>0</v>
      </c>
      <c r="AI64" s="579">
        <v>0</v>
      </c>
      <c r="AJ64" s="580">
        <f t="shared" si="26"/>
        <v>0</v>
      </c>
      <c r="AK64" s="578">
        <v>0</v>
      </c>
      <c r="AL64" s="579">
        <v>0</v>
      </c>
      <c r="AM64" s="579">
        <v>0</v>
      </c>
      <c r="AN64" s="579">
        <v>0</v>
      </c>
      <c r="AO64" s="580">
        <f t="shared" si="27"/>
        <v>0</v>
      </c>
      <c r="AP64" s="578">
        <v>0</v>
      </c>
      <c r="AQ64" s="579">
        <v>0</v>
      </c>
      <c r="AR64" s="579">
        <v>0</v>
      </c>
      <c r="AS64" s="579">
        <v>0</v>
      </c>
      <c r="AT64" s="580">
        <f t="shared" si="28"/>
        <v>0</v>
      </c>
      <c r="AU64" s="668"/>
      <c r="AV64" s="596"/>
      <c r="AW64" s="597"/>
      <c r="AX64" s="598"/>
      <c r="AY64" s="144">
        <f t="shared" si="29"/>
        <v>0</v>
      </c>
      <c r="AZ64" s="144"/>
      <c r="BB64" s="591">
        <f t="shared" si="39"/>
        <v>54</v>
      </c>
      <c r="BC64" s="592" t="s">
        <v>2220</v>
      </c>
      <c r="BD64" s="612" t="s">
        <v>341</v>
      </c>
      <c r="BE64" s="612">
        <v>3</v>
      </c>
      <c r="BF64" s="588" t="s">
        <v>2461</v>
      </c>
      <c r="BG64" s="589" t="s">
        <v>2462</v>
      </c>
      <c r="BH64" s="589" t="s">
        <v>2463</v>
      </c>
      <c r="BI64" s="589" t="s">
        <v>2464</v>
      </c>
      <c r="BJ64" s="590" t="s">
        <v>2465</v>
      </c>
      <c r="BL64" s="662"/>
      <c r="BM64" s="204"/>
      <c r="BN64" s="204"/>
      <c r="BO64" s="573">
        <f t="shared" si="30"/>
        <v>0</v>
      </c>
      <c r="BP64" s="573">
        <f t="shared" si="30"/>
        <v>0</v>
      </c>
      <c r="BQ64" s="573">
        <f t="shared" si="30"/>
        <v>0</v>
      </c>
      <c r="BR64" s="573">
        <f t="shared" si="30"/>
        <v>0</v>
      </c>
      <c r="BS64" s="484"/>
      <c r="BT64" s="573">
        <f t="shared" si="31"/>
        <v>0</v>
      </c>
      <c r="BU64" s="573">
        <f t="shared" si="31"/>
        <v>0</v>
      </c>
      <c r="BV64" s="573">
        <f t="shared" si="31"/>
        <v>0</v>
      </c>
      <c r="BW64" s="573">
        <f t="shared" si="31"/>
        <v>0</v>
      </c>
      <c r="BX64" s="484"/>
      <c r="BY64" s="573">
        <f t="shared" si="32"/>
        <v>0</v>
      </c>
      <c r="BZ64" s="573">
        <f t="shared" si="32"/>
        <v>0</v>
      </c>
      <c r="CA64" s="573">
        <f t="shared" si="32"/>
        <v>0</v>
      </c>
      <c r="CB64" s="573">
        <f t="shared" si="32"/>
        <v>0</v>
      </c>
      <c r="CC64" s="484"/>
      <c r="CD64" s="573">
        <f t="shared" si="33"/>
        <v>0</v>
      </c>
      <c r="CE64" s="573">
        <f t="shared" si="33"/>
        <v>0</v>
      </c>
      <c r="CF64" s="573">
        <f t="shared" si="33"/>
        <v>0</v>
      </c>
      <c r="CG64" s="573">
        <f t="shared" si="33"/>
        <v>0</v>
      </c>
      <c r="CH64" s="484"/>
      <c r="CI64" s="573">
        <f t="shared" si="34"/>
        <v>0</v>
      </c>
      <c r="CJ64" s="573">
        <f t="shared" si="34"/>
        <v>0</v>
      </c>
      <c r="CK64" s="573">
        <f t="shared" si="34"/>
        <v>0</v>
      </c>
      <c r="CL64" s="573">
        <f t="shared" si="34"/>
        <v>0</v>
      </c>
      <c r="CM64" s="484"/>
      <c r="CN64" s="573">
        <f t="shared" si="35"/>
        <v>0</v>
      </c>
      <c r="CO64" s="573">
        <f t="shared" si="35"/>
        <v>0</v>
      </c>
      <c r="CP64" s="573">
        <f t="shared" si="35"/>
        <v>0</v>
      </c>
      <c r="CQ64" s="573">
        <f t="shared" si="35"/>
        <v>0</v>
      </c>
      <c r="CR64" s="484"/>
      <c r="CS64" s="573">
        <f t="shared" si="36"/>
        <v>0</v>
      </c>
      <c r="CT64" s="573">
        <f t="shared" si="36"/>
        <v>0</v>
      </c>
      <c r="CU64" s="573">
        <f t="shared" si="36"/>
        <v>0</v>
      </c>
      <c r="CV64" s="573">
        <f t="shared" si="36"/>
        <v>0</v>
      </c>
      <c r="CW64" s="484"/>
      <c r="CX64" s="573">
        <f t="shared" si="37"/>
        <v>0</v>
      </c>
      <c r="CY64" s="573">
        <f t="shared" si="37"/>
        <v>0</v>
      </c>
      <c r="CZ64" s="573">
        <f t="shared" si="37"/>
        <v>0</v>
      </c>
      <c r="DA64" s="573">
        <f t="shared" si="37"/>
        <v>0</v>
      </c>
      <c r="DB64" s="673"/>
      <c r="DC64" s="673"/>
      <c r="DD64" s="674"/>
      <c r="DE64" s="675"/>
    </row>
    <row r="65" spans="2:109" ht="14.25" customHeight="1" x14ac:dyDescent="0.25">
      <c r="B65" s="591">
        <f t="shared" si="38"/>
        <v>55</v>
      </c>
      <c r="C65" s="677" t="s">
        <v>2226</v>
      </c>
      <c r="D65" s="676"/>
      <c r="E65" s="612" t="s">
        <v>341</v>
      </c>
      <c r="F65" s="612">
        <v>3</v>
      </c>
      <c r="G65" s="578">
        <v>0</v>
      </c>
      <c r="H65" s="579">
        <v>0</v>
      </c>
      <c r="I65" s="579">
        <v>0</v>
      </c>
      <c r="J65" s="579">
        <v>0</v>
      </c>
      <c r="K65" s="580">
        <f t="shared" si="21"/>
        <v>0</v>
      </c>
      <c r="L65" s="578">
        <v>0</v>
      </c>
      <c r="M65" s="579">
        <v>0</v>
      </c>
      <c r="N65" s="579">
        <v>0</v>
      </c>
      <c r="O65" s="579">
        <v>0</v>
      </c>
      <c r="P65" s="580">
        <f t="shared" si="22"/>
        <v>0</v>
      </c>
      <c r="Q65" s="578">
        <v>0</v>
      </c>
      <c r="R65" s="579">
        <v>0</v>
      </c>
      <c r="S65" s="579">
        <v>0</v>
      </c>
      <c r="T65" s="579">
        <v>0</v>
      </c>
      <c r="U65" s="580">
        <f t="shared" si="23"/>
        <v>0</v>
      </c>
      <c r="V65" s="578">
        <v>0</v>
      </c>
      <c r="W65" s="579">
        <v>0</v>
      </c>
      <c r="X65" s="579">
        <v>0</v>
      </c>
      <c r="Y65" s="579">
        <v>0</v>
      </c>
      <c r="Z65" s="580">
        <f t="shared" si="24"/>
        <v>0</v>
      </c>
      <c r="AA65" s="578">
        <v>0</v>
      </c>
      <c r="AB65" s="579">
        <v>0</v>
      </c>
      <c r="AC65" s="579">
        <v>0</v>
      </c>
      <c r="AD65" s="579">
        <v>0</v>
      </c>
      <c r="AE65" s="580">
        <f t="shared" si="25"/>
        <v>0</v>
      </c>
      <c r="AF65" s="578">
        <v>0</v>
      </c>
      <c r="AG65" s="579">
        <v>0</v>
      </c>
      <c r="AH65" s="579">
        <v>0</v>
      </c>
      <c r="AI65" s="579">
        <v>0</v>
      </c>
      <c r="AJ65" s="580">
        <f t="shared" si="26"/>
        <v>0</v>
      </c>
      <c r="AK65" s="578">
        <v>0</v>
      </c>
      <c r="AL65" s="579">
        <v>0</v>
      </c>
      <c r="AM65" s="579">
        <v>0</v>
      </c>
      <c r="AN65" s="579">
        <v>0</v>
      </c>
      <c r="AO65" s="580">
        <f t="shared" si="27"/>
        <v>0</v>
      </c>
      <c r="AP65" s="578">
        <v>0</v>
      </c>
      <c r="AQ65" s="579">
        <v>0</v>
      </c>
      <c r="AR65" s="579">
        <v>0</v>
      </c>
      <c r="AS65" s="579">
        <v>0</v>
      </c>
      <c r="AT65" s="580">
        <f t="shared" si="28"/>
        <v>0</v>
      </c>
      <c r="AU65" s="668"/>
      <c r="AV65" s="596"/>
      <c r="AW65" s="597"/>
      <c r="AX65" s="598"/>
      <c r="AY65" s="144">
        <f t="shared" si="29"/>
        <v>0</v>
      </c>
      <c r="AZ65" s="144"/>
      <c r="BB65" s="591">
        <f t="shared" si="39"/>
        <v>55</v>
      </c>
      <c r="BC65" s="677" t="s">
        <v>2226</v>
      </c>
      <c r="BD65" s="612" t="s">
        <v>341</v>
      </c>
      <c r="BE65" s="612">
        <v>3</v>
      </c>
      <c r="BF65" s="588" t="s">
        <v>2466</v>
      </c>
      <c r="BG65" s="589" t="s">
        <v>2467</v>
      </c>
      <c r="BH65" s="589" t="s">
        <v>2468</v>
      </c>
      <c r="BI65" s="589" t="s">
        <v>2469</v>
      </c>
      <c r="BJ65" s="590" t="s">
        <v>2470</v>
      </c>
      <c r="BL65" s="662"/>
      <c r="BM65" s="204"/>
      <c r="BN65" s="204"/>
      <c r="BO65" s="573">
        <f t="shared" si="30"/>
        <v>0</v>
      </c>
      <c r="BP65" s="573">
        <f t="shared" si="30"/>
        <v>0</v>
      </c>
      <c r="BQ65" s="573">
        <f t="shared" si="30"/>
        <v>0</v>
      </c>
      <c r="BR65" s="573">
        <f t="shared" si="30"/>
        <v>0</v>
      </c>
      <c r="BS65" s="484"/>
      <c r="BT65" s="573">
        <f t="shared" si="31"/>
        <v>0</v>
      </c>
      <c r="BU65" s="573">
        <f t="shared" si="31"/>
        <v>0</v>
      </c>
      <c r="BV65" s="573">
        <f t="shared" si="31"/>
        <v>0</v>
      </c>
      <c r="BW65" s="573">
        <f t="shared" si="31"/>
        <v>0</v>
      </c>
      <c r="BX65" s="484"/>
      <c r="BY65" s="573">
        <f t="shared" si="32"/>
        <v>0</v>
      </c>
      <c r="BZ65" s="573">
        <f t="shared" si="32"/>
        <v>0</v>
      </c>
      <c r="CA65" s="573">
        <f t="shared" si="32"/>
        <v>0</v>
      </c>
      <c r="CB65" s="573">
        <f t="shared" si="32"/>
        <v>0</v>
      </c>
      <c r="CC65" s="484"/>
      <c r="CD65" s="573">
        <f t="shared" si="33"/>
        <v>0</v>
      </c>
      <c r="CE65" s="573">
        <f t="shared" si="33"/>
        <v>0</v>
      </c>
      <c r="CF65" s="573">
        <f t="shared" si="33"/>
        <v>0</v>
      </c>
      <c r="CG65" s="573">
        <f t="shared" si="33"/>
        <v>0</v>
      </c>
      <c r="CH65" s="484"/>
      <c r="CI65" s="573">
        <f t="shared" si="34"/>
        <v>0</v>
      </c>
      <c r="CJ65" s="573">
        <f t="shared" si="34"/>
        <v>0</v>
      </c>
      <c r="CK65" s="573">
        <f t="shared" si="34"/>
        <v>0</v>
      </c>
      <c r="CL65" s="573">
        <f t="shared" si="34"/>
        <v>0</v>
      </c>
      <c r="CM65" s="484"/>
      <c r="CN65" s="573">
        <f t="shared" si="35"/>
        <v>0</v>
      </c>
      <c r="CO65" s="573">
        <f t="shared" si="35"/>
        <v>0</v>
      </c>
      <c r="CP65" s="573">
        <f t="shared" si="35"/>
        <v>0</v>
      </c>
      <c r="CQ65" s="573">
        <f t="shared" si="35"/>
        <v>0</v>
      </c>
      <c r="CR65" s="484"/>
      <c r="CS65" s="573">
        <f t="shared" si="36"/>
        <v>0</v>
      </c>
      <c r="CT65" s="573">
        <f t="shared" si="36"/>
        <v>0</v>
      </c>
      <c r="CU65" s="573">
        <f t="shared" si="36"/>
        <v>0</v>
      </c>
      <c r="CV65" s="573">
        <f t="shared" si="36"/>
        <v>0</v>
      </c>
      <c r="CW65" s="484"/>
      <c r="CX65" s="573">
        <f t="shared" si="37"/>
        <v>0</v>
      </c>
      <c r="CY65" s="573">
        <f t="shared" si="37"/>
        <v>0</v>
      </c>
      <c r="CZ65" s="573">
        <f t="shared" si="37"/>
        <v>0</v>
      </c>
      <c r="DA65" s="573">
        <f t="shared" si="37"/>
        <v>0</v>
      </c>
      <c r="DB65" s="673"/>
      <c r="DC65" s="673"/>
      <c r="DD65" s="674"/>
      <c r="DE65" s="675"/>
    </row>
    <row r="66" spans="2:109" ht="14.25" customHeight="1" x14ac:dyDescent="0.25">
      <c r="B66" s="591">
        <f t="shared" si="38"/>
        <v>56</v>
      </c>
      <c r="C66" s="592" t="s">
        <v>2232</v>
      </c>
      <c r="D66" s="676"/>
      <c r="E66" s="610" t="s">
        <v>341</v>
      </c>
      <c r="F66" s="610">
        <v>3</v>
      </c>
      <c r="G66" s="578">
        <v>0</v>
      </c>
      <c r="H66" s="579">
        <v>0</v>
      </c>
      <c r="I66" s="579">
        <v>0</v>
      </c>
      <c r="J66" s="579">
        <v>0</v>
      </c>
      <c r="K66" s="580">
        <f t="shared" si="21"/>
        <v>0</v>
      </c>
      <c r="L66" s="578">
        <v>0</v>
      </c>
      <c r="M66" s="579">
        <v>0</v>
      </c>
      <c r="N66" s="579">
        <v>0</v>
      </c>
      <c r="O66" s="579">
        <v>0</v>
      </c>
      <c r="P66" s="580">
        <f t="shared" si="22"/>
        <v>0</v>
      </c>
      <c r="Q66" s="578">
        <v>0</v>
      </c>
      <c r="R66" s="579">
        <v>0</v>
      </c>
      <c r="S66" s="579">
        <v>0</v>
      </c>
      <c r="T66" s="579">
        <v>0</v>
      </c>
      <c r="U66" s="580">
        <f t="shared" si="23"/>
        <v>0</v>
      </c>
      <c r="V66" s="578">
        <v>0</v>
      </c>
      <c r="W66" s="579">
        <v>0</v>
      </c>
      <c r="X66" s="579">
        <v>0</v>
      </c>
      <c r="Y66" s="579">
        <v>0</v>
      </c>
      <c r="Z66" s="580">
        <f t="shared" si="24"/>
        <v>0</v>
      </c>
      <c r="AA66" s="578">
        <v>0</v>
      </c>
      <c r="AB66" s="579">
        <v>0</v>
      </c>
      <c r="AC66" s="579">
        <v>0</v>
      </c>
      <c r="AD66" s="579">
        <v>0</v>
      </c>
      <c r="AE66" s="580">
        <f t="shared" si="25"/>
        <v>0</v>
      </c>
      <c r="AF66" s="578">
        <v>0</v>
      </c>
      <c r="AG66" s="579">
        <v>0</v>
      </c>
      <c r="AH66" s="579">
        <v>0</v>
      </c>
      <c r="AI66" s="579">
        <v>0</v>
      </c>
      <c r="AJ66" s="580">
        <f t="shared" si="26"/>
        <v>0</v>
      </c>
      <c r="AK66" s="578">
        <v>0</v>
      </c>
      <c r="AL66" s="579">
        <v>0</v>
      </c>
      <c r="AM66" s="579">
        <v>0</v>
      </c>
      <c r="AN66" s="579">
        <v>0</v>
      </c>
      <c r="AO66" s="580">
        <f t="shared" si="27"/>
        <v>0</v>
      </c>
      <c r="AP66" s="578">
        <v>0</v>
      </c>
      <c r="AQ66" s="579">
        <v>0</v>
      </c>
      <c r="AR66" s="579">
        <v>0</v>
      </c>
      <c r="AS66" s="579">
        <v>0</v>
      </c>
      <c r="AT66" s="580">
        <f t="shared" si="28"/>
        <v>0</v>
      </c>
      <c r="AU66" s="668"/>
      <c r="AV66" s="596"/>
      <c r="AW66" s="597"/>
      <c r="AX66" s="598"/>
      <c r="AY66" s="144">
        <f t="shared" si="29"/>
        <v>0</v>
      </c>
      <c r="AZ66" s="144"/>
      <c r="BB66" s="591">
        <f t="shared" si="39"/>
        <v>56</v>
      </c>
      <c r="BC66" s="592" t="s">
        <v>2232</v>
      </c>
      <c r="BD66" s="610" t="s">
        <v>341</v>
      </c>
      <c r="BE66" s="610">
        <v>3</v>
      </c>
      <c r="BF66" s="588" t="s">
        <v>2471</v>
      </c>
      <c r="BG66" s="589" t="s">
        <v>2472</v>
      </c>
      <c r="BH66" s="589" t="s">
        <v>2473</v>
      </c>
      <c r="BI66" s="589" t="s">
        <v>2474</v>
      </c>
      <c r="BJ66" s="590" t="s">
        <v>2475</v>
      </c>
      <c r="BL66" s="662"/>
      <c r="BM66" s="204"/>
      <c r="BN66" s="204"/>
      <c r="BO66" s="573">
        <f t="shared" si="30"/>
        <v>0</v>
      </c>
      <c r="BP66" s="573">
        <f t="shared" si="30"/>
        <v>0</v>
      </c>
      <c r="BQ66" s="573">
        <f t="shared" si="30"/>
        <v>0</v>
      </c>
      <c r="BR66" s="573">
        <f t="shared" si="30"/>
        <v>0</v>
      </c>
      <c r="BS66" s="484"/>
      <c r="BT66" s="573">
        <f t="shared" si="31"/>
        <v>0</v>
      </c>
      <c r="BU66" s="573">
        <f t="shared" si="31"/>
        <v>0</v>
      </c>
      <c r="BV66" s="573">
        <f t="shared" si="31"/>
        <v>0</v>
      </c>
      <c r="BW66" s="573">
        <f t="shared" si="31"/>
        <v>0</v>
      </c>
      <c r="BX66" s="484"/>
      <c r="BY66" s="573">
        <f t="shared" si="32"/>
        <v>0</v>
      </c>
      <c r="BZ66" s="573">
        <f t="shared" si="32"/>
        <v>0</v>
      </c>
      <c r="CA66" s="573">
        <f t="shared" si="32"/>
        <v>0</v>
      </c>
      <c r="CB66" s="573">
        <f t="shared" si="32"/>
        <v>0</v>
      </c>
      <c r="CC66" s="484"/>
      <c r="CD66" s="573">
        <f t="shared" si="33"/>
        <v>0</v>
      </c>
      <c r="CE66" s="573">
        <f t="shared" si="33"/>
        <v>0</v>
      </c>
      <c r="CF66" s="573">
        <f t="shared" si="33"/>
        <v>0</v>
      </c>
      <c r="CG66" s="573">
        <f t="shared" si="33"/>
        <v>0</v>
      </c>
      <c r="CH66" s="484"/>
      <c r="CI66" s="573">
        <f t="shared" si="34"/>
        <v>0</v>
      </c>
      <c r="CJ66" s="573">
        <f t="shared" si="34"/>
        <v>0</v>
      </c>
      <c r="CK66" s="573">
        <f t="shared" si="34"/>
        <v>0</v>
      </c>
      <c r="CL66" s="573">
        <f t="shared" si="34"/>
        <v>0</v>
      </c>
      <c r="CM66" s="484"/>
      <c r="CN66" s="573">
        <f t="shared" si="35"/>
        <v>0</v>
      </c>
      <c r="CO66" s="573">
        <f t="shared" si="35"/>
        <v>0</v>
      </c>
      <c r="CP66" s="573">
        <f t="shared" si="35"/>
        <v>0</v>
      </c>
      <c r="CQ66" s="573">
        <f t="shared" si="35"/>
        <v>0</v>
      </c>
      <c r="CR66" s="484"/>
      <c r="CS66" s="573">
        <f t="shared" si="36"/>
        <v>0</v>
      </c>
      <c r="CT66" s="573">
        <f t="shared" si="36"/>
        <v>0</v>
      </c>
      <c r="CU66" s="573">
        <f t="shared" si="36"/>
        <v>0</v>
      </c>
      <c r="CV66" s="573">
        <f t="shared" si="36"/>
        <v>0</v>
      </c>
      <c r="CW66" s="484"/>
      <c r="CX66" s="573">
        <f t="shared" si="37"/>
        <v>0</v>
      </c>
      <c r="CY66" s="573">
        <f t="shared" si="37"/>
        <v>0</v>
      </c>
      <c r="CZ66" s="573">
        <f t="shared" si="37"/>
        <v>0</v>
      </c>
      <c r="DA66" s="573">
        <f t="shared" si="37"/>
        <v>0</v>
      </c>
      <c r="DB66" s="673"/>
      <c r="DC66" s="673"/>
      <c r="DD66" s="674"/>
      <c r="DE66" s="675"/>
    </row>
    <row r="67" spans="2:109" ht="14.25" customHeight="1" x14ac:dyDescent="0.25">
      <c r="B67" s="591">
        <f t="shared" si="38"/>
        <v>57</v>
      </c>
      <c r="C67" s="592" t="s">
        <v>2238</v>
      </c>
      <c r="D67" s="676"/>
      <c r="E67" s="610" t="s">
        <v>341</v>
      </c>
      <c r="F67" s="610">
        <v>3</v>
      </c>
      <c r="G67" s="578">
        <v>0</v>
      </c>
      <c r="H67" s="579">
        <v>0</v>
      </c>
      <c r="I67" s="579">
        <v>0</v>
      </c>
      <c r="J67" s="579">
        <v>0</v>
      </c>
      <c r="K67" s="580">
        <f t="shared" si="21"/>
        <v>0</v>
      </c>
      <c r="L67" s="578">
        <v>0</v>
      </c>
      <c r="M67" s="579">
        <v>0</v>
      </c>
      <c r="N67" s="579">
        <v>0</v>
      </c>
      <c r="O67" s="579">
        <v>0</v>
      </c>
      <c r="P67" s="580">
        <f t="shared" si="22"/>
        <v>0</v>
      </c>
      <c r="Q67" s="578">
        <v>0</v>
      </c>
      <c r="R67" s="579">
        <v>0</v>
      </c>
      <c r="S67" s="579">
        <v>0</v>
      </c>
      <c r="T67" s="579">
        <v>0</v>
      </c>
      <c r="U67" s="580">
        <f t="shared" si="23"/>
        <v>0</v>
      </c>
      <c r="V67" s="578">
        <v>0</v>
      </c>
      <c r="W67" s="579">
        <v>0</v>
      </c>
      <c r="X67" s="579">
        <v>0</v>
      </c>
      <c r="Y67" s="579">
        <v>0</v>
      </c>
      <c r="Z67" s="580">
        <f t="shared" si="24"/>
        <v>0</v>
      </c>
      <c r="AA67" s="578">
        <v>0</v>
      </c>
      <c r="AB67" s="579">
        <v>0</v>
      </c>
      <c r="AC67" s="579">
        <v>0</v>
      </c>
      <c r="AD67" s="579">
        <v>0</v>
      </c>
      <c r="AE67" s="580">
        <f t="shared" si="25"/>
        <v>0</v>
      </c>
      <c r="AF67" s="578">
        <v>0</v>
      </c>
      <c r="AG67" s="579">
        <v>0</v>
      </c>
      <c r="AH67" s="579">
        <v>0</v>
      </c>
      <c r="AI67" s="579">
        <v>0</v>
      </c>
      <c r="AJ67" s="580">
        <f t="shared" si="26"/>
        <v>0</v>
      </c>
      <c r="AK67" s="578">
        <v>0</v>
      </c>
      <c r="AL67" s="579">
        <v>0</v>
      </c>
      <c r="AM67" s="579">
        <v>0</v>
      </c>
      <c r="AN67" s="579">
        <v>0</v>
      </c>
      <c r="AO67" s="580">
        <f t="shared" si="27"/>
        <v>0</v>
      </c>
      <c r="AP67" s="578">
        <v>0</v>
      </c>
      <c r="AQ67" s="579">
        <v>0</v>
      </c>
      <c r="AR67" s="579">
        <v>0</v>
      </c>
      <c r="AS67" s="579">
        <v>0</v>
      </c>
      <c r="AT67" s="580">
        <f t="shared" si="28"/>
        <v>0</v>
      </c>
      <c r="AU67" s="282"/>
      <c r="AV67" s="411"/>
      <c r="AW67" s="233"/>
      <c r="AX67" s="249"/>
      <c r="AY67" s="144">
        <f t="shared" si="29"/>
        <v>0</v>
      </c>
      <c r="AZ67" s="144"/>
      <c r="BB67" s="591">
        <f t="shared" si="39"/>
        <v>57</v>
      </c>
      <c r="BC67" s="592" t="s">
        <v>2238</v>
      </c>
      <c r="BD67" s="610" t="s">
        <v>341</v>
      </c>
      <c r="BE67" s="610">
        <v>3</v>
      </c>
      <c r="BF67" s="588" t="s">
        <v>2476</v>
      </c>
      <c r="BG67" s="589" t="s">
        <v>2477</v>
      </c>
      <c r="BH67" s="589" t="s">
        <v>2478</v>
      </c>
      <c r="BI67" s="589" t="s">
        <v>2479</v>
      </c>
      <c r="BJ67" s="590" t="s">
        <v>2480</v>
      </c>
      <c r="BL67" s="662"/>
      <c r="BM67" s="204"/>
      <c r="BN67" s="204"/>
      <c r="BO67" s="573">
        <f t="shared" si="30"/>
        <v>0</v>
      </c>
      <c r="BP67" s="573">
        <f t="shared" si="30"/>
        <v>0</v>
      </c>
      <c r="BQ67" s="573">
        <f t="shared" si="30"/>
        <v>0</v>
      </c>
      <c r="BR67" s="573">
        <f t="shared" si="30"/>
        <v>0</v>
      </c>
      <c r="BS67" s="484"/>
      <c r="BT67" s="573">
        <f t="shared" si="31"/>
        <v>0</v>
      </c>
      <c r="BU67" s="573">
        <f t="shared" si="31"/>
        <v>0</v>
      </c>
      <c r="BV67" s="573">
        <f t="shared" si="31"/>
        <v>0</v>
      </c>
      <c r="BW67" s="573">
        <f t="shared" si="31"/>
        <v>0</v>
      </c>
      <c r="BX67" s="484"/>
      <c r="BY67" s="573">
        <f t="shared" si="32"/>
        <v>0</v>
      </c>
      <c r="BZ67" s="573">
        <f t="shared" si="32"/>
        <v>0</v>
      </c>
      <c r="CA67" s="573">
        <f t="shared" si="32"/>
        <v>0</v>
      </c>
      <c r="CB67" s="573">
        <f t="shared" si="32"/>
        <v>0</v>
      </c>
      <c r="CC67" s="484"/>
      <c r="CD67" s="573">
        <f t="shared" si="33"/>
        <v>0</v>
      </c>
      <c r="CE67" s="573">
        <f t="shared" si="33"/>
        <v>0</v>
      </c>
      <c r="CF67" s="573">
        <f t="shared" si="33"/>
        <v>0</v>
      </c>
      <c r="CG67" s="573">
        <f t="shared" si="33"/>
        <v>0</v>
      </c>
      <c r="CH67" s="484"/>
      <c r="CI67" s="573">
        <f t="shared" si="34"/>
        <v>0</v>
      </c>
      <c r="CJ67" s="573">
        <f t="shared" si="34"/>
        <v>0</v>
      </c>
      <c r="CK67" s="573">
        <f t="shared" si="34"/>
        <v>0</v>
      </c>
      <c r="CL67" s="573">
        <f t="shared" si="34"/>
        <v>0</v>
      </c>
      <c r="CM67" s="484"/>
      <c r="CN67" s="573">
        <f t="shared" si="35"/>
        <v>0</v>
      </c>
      <c r="CO67" s="573">
        <f t="shared" si="35"/>
        <v>0</v>
      </c>
      <c r="CP67" s="573">
        <f t="shared" si="35"/>
        <v>0</v>
      </c>
      <c r="CQ67" s="573">
        <f t="shared" si="35"/>
        <v>0</v>
      </c>
      <c r="CR67" s="484"/>
      <c r="CS67" s="573">
        <f t="shared" si="36"/>
        <v>0</v>
      </c>
      <c r="CT67" s="573">
        <f t="shared" si="36"/>
        <v>0</v>
      </c>
      <c r="CU67" s="573">
        <f t="shared" si="36"/>
        <v>0</v>
      </c>
      <c r="CV67" s="573">
        <f t="shared" si="36"/>
        <v>0</v>
      </c>
      <c r="CW67" s="484"/>
      <c r="CX67" s="573">
        <f t="shared" si="37"/>
        <v>0</v>
      </c>
      <c r="CY67" s="573">
        <f t="shared" si="37"/>
        <v>0</v>
      </c>
      <c r="CZ67" s="573">
        <f t="shared" si="37"/>
        <v>0</v>
      </c>
      <c r="DA67" s="573">
        <f t="shared" si="37"/>
        <v>0</v>
      </c>
      <c r="DB67" s="673"/>
      <c r="DC67" s="673"/>
      <c r="DD67" s="674"/>
      <c r="DE67" s="675"/>
    </row>
    <row r="68" spans="2:109" ht="14.25" customHeight="1" x14ac:dyDescent="0.25">
      <c r="B68" s="591">
        <f t="shared" si="38"/>
        <v>58</v>
      </c>
      <c r="C68" s="592" t="s">
        <v>2244</v>
      </c>
      <c r="D68" s="669"/>
      <c r="E68" s="610" t="s">
        <v>341</v>
      </c>
      <c r="F68" s="610">
        <v>3</v>
      </c>
      <c r="G68" s="578">
        <v>0</v>
      </c>
      <c r="H68" s="579">
        <v>0</v>
      </c>
      <c r="I68" s="579">
        <v>0</v>
      </c>
      <c r="J68" s="579">
        <v>0</v>
      </c>
      <c r="K68" s="580">
        <f t="shared" si="21"/>
        <v>0</v>
      </c>
      <c r="L68" s="578">
        <v>0</v>
      </c>
      <c r="M68" s="579">
        <v>0</v>
      </c>
      <c r="N68" s="579">
        <v>0</v>
      </c>
      <c r="O68" s="579">
        <v>0</v>
      </c>
      <c r="P68" s="580">
        <f t="shared" si="22"/>
        <v>0</v>
      </c>
      <c r="Q68" s="578">
        <v>0</v>
      </c>
      <c r="R68" s="579">
        <v>0</v>
      </c>
      <c r="S68" s="579">
        <v>0</v>
      </c>
      <c r="T68" s="579">
        <v>0</v>
      </c>
      <c r="U68" s="580">
        <f t="shared" si="23"/>
        <v>0</v>
      </c>
      <c r="V68" s="578">
        <v>0</v>
      </c>
      <c r="W68" s="579">
        <v>0</v>
      </c>
      <c r="X68" s="579">
        <v>0</v>
      </c>
      <c r="Y68" s="579">
        <v>0</v>
      </c>
      <c r="Z68" s="580">
        <f t="shared" si="24"/>
        <v>0</v>
      </c>
      <c r="AA68" s="578">
        <v>0</v>
      </c>
      <c r="AB68" s="579">
        <v>0</v>
      </c>
      <c r="AC68" s="579">
        <v>0</v>
      </c>
      <c r="AD68" s="579">
        <v>0</v>
      </c>
      <c r="AE68" s="580">
        <f t="shared" si="25"/>
        <v>0</v>
      </c>
      <c r="AF68" s="578">
        <v>0</v>
      </c>
      <c r="AG68" s="579">
        <v>0</v>
      </c>
      <c r="AH68" s="579">
        <v>0</v>
      </c>
      <c r="AI68" s="579">
        <v>0</v>
      </c>
      <c r="AJ68" s="580">
        <f t="shared" si="26"/>
        <v>0</v>
      </c>
      <c r="AK68" s="578">
        <v>0</v>
      </c>
      <c r="AL68" s="579">
        <v>0</v>
      </c>
      <c r="AM68" s="579">
        <v>0</v>
      </c>
      <c r="AN68" s="579">
        <v>0</v>
      </c>
      <c r="AO68" s="580">
        <f t="shared" si="27"/>
        <v>0</v>
      </c>
      <c r="AP68" s="578">
        <v>0</v>
      </c>
      <c r="AQ68" s="579">
        <v>0</v>
      </c>
      <c r="AR68" s="579">
        <v>0</v>
      </c>
      <c r="AS68" s="579">
        <v>0</v>
      </c>
      <c r="AT68" s="580">
        <f t="shared" si="28"/>
        <v>0</v>
      </c>
      <c r="AU68" s="282"/>
      <c r="AV68" s="411"/>
      <c r="AW68" s="233"/>
      <c r="AX68" s="249"/>
      <c r="AY68" s="144">
        <f t="shared" si="29"/>
        <v>0</v>
      </c>
      <c r="AZ68" s="144"/>
      <c r="BB68" s="591">
        <f t="shared" si="39"/>
        <v>58</v>
      </c>
      <c r="BC68" s="592" t="s">
        <v>2244</v>
      </c>
      <c r="BD68" s="610" t="s">
        <v>341</v>
      </c>
      <c r="BE68" s="610">
        <v>3</v>
      </c>
      <c r="BF68" s="588" t="s">
        <v>2481</v>
      </c>
      <c r="BG68" s="589" t="s">
        <v>2482</v>
      </c>
      <c r="BH68" s="589" t="s">
        <v>2483</v>
      </c>
      <c r="BI68" s="589" t="s">
        <v>2484</v>
      </c>
      <c r="BJ68" s="590" t="s">
        <v>2485</v>
      </c>
      <c r="BL68" s="662"/>
      <c r="BM68" s="204"/>
      <c r="BN68" s="204"/>
      <c r="BO68" s="573">
        <f t="shared" si="30"/>
        <v>0</v>
      </c>
      <c r="BP68" s="573">
        <f t="shared" si="30"/>
        <v>0</v>
      </c>
      <c r="BQ68" s="573">
        <f t="shared" si="30"/>
        <v>0</v>
      </c>
      <c r="BR68" s="573">
        <f t="shared" si="30"/>
        <v>0</v>
      </c>
      <c r="BS68" s="484"/>
      <c r="BT68" s="573">
        <f t="shared" si="31"/>
        <v>0</v>
      </c>
      <c r="BU68" s="573">
        <f t="shared" si="31"/>
        <v>0</v>
      </c>
      <c r="BV68" s="573">
        <f t="shared" si="31"/>
        <v>0</v>
      </c>
      <c r="BW68" s="573">
        <f t="shared" si="31"/>
        <v>0</v>
      </c>
      <c r="BX68" s="484"/>
      <c r="BY68" s="573">
        <f t="shared" si="32"/>
        <v>0</v>
      </c>
      <c r="BZ68" s="573">
        <f t="shared" si="32"/>
        <v>0</v>
      </c>
      <c r="CA68" s="573">
        <f t="shared" si="32"/>
        <v>0</v>
      </c>
      <c r="CB68" s="573">
        <f t="shared" si="32"/>
        <v>0</v>
      </c>
      <c r="CC68" s="484"/>
      <c r="CD68" s="573">
        <f t="shared" si="33"/>
        <v>0</v>
      </c>
      <c r="CE68" s="573">
        <f t="shared" si="33"/>
        <v>0</v>
      </c>
      <c r="CF68" s="573">
        <f t="shared" si="33"/>
        <v>0</v>
      </c>
      <c r="CG68" s="573">
        <f t="shared" si="33"/>
        <v>0</v>
      </c>
      <c r="CH68" s="484"/>
      <c r="CI68" s="573">
        <f t="shared" si="34"/>
        <v>0</v>
      </c>
      <c r="CJ68" s="573">
        <f t="shared" si="34"/>
        <v>0</v>
      </c>
      <c r="CK68" s="573">
        <f t="shared" si="34"/>
        <v>0</v>
      </c>
      <c r="CL68" s="573">
        <f t="shared" si="34"/>
        <v>0</v>
      </c>
      <c r="CM68" s="484"/>
      <c r="CN68" s="573">
        <f t="shared" si="35"/>
        <v>0</v>
      </c>
      <c r="CO68" s="573">
        <f t="shared" si="35"/>
        <v>0</v>
      </c>
      <c r="CP68" s="573">
        <f t="shared" si="35"/>
        <v>0</v>
      </c>
      <c r="CQ68" s="573">
        <f t="shared" si="35"/>
        <v>0</v>
      </c>
      <c r="CR68" s="484"/>
      <c r="CS68" s="573">
        <f t="shared" si="36"/>
        <v>0</v>
      </c>
      <c r="CT68" s="573">
        <f t="shared" si="36"/>
        <v>0</v>
      </c>
      <c r="CU68" s="573">
        <f t="shared" si="36"/>
        <v>0</v>
      </c>
      <c r="CV68" s="573">
        <f t="shared" si="36"/>
        <v>0</v>
      </c>
      <c r="CW68" s="484"/>
      <c r="CX68" s="573">
        <f t="shared" si="37"/>
        <v>0</v>
      </c>
      <c r="CY68" s="573">
        <f t="shared" si="37"/>
        <v>0</v>
      </c>
      <c r="CZ68" s="573">
        <f t="shared" si="37"/>
        <v>0</v>
      </c>
      <c r="DA68" s="573">
        <f t="shared" si="37"/>
        <v>0</v>
      </c>
      <c r="DB68" s="673"/>
      <c r="DC68" s="673"/>
      <c r="DD68" s="674"/>
      <c r="DE68" s="675"/>
    </row>
    <row r="69" spans="2:109" ht="14.25" customHeight="1" x14ac:dyDescent="0.25">
      <c r="B69" s="591">
        <f t="shared" si="38"/>
        <v>59</v>
      </c>
      <c r="C69" s="592" t="s">
        <v>2250</v>
      </c>
      <c r="D69" s="669"/>
      <c r="E69" s="610" t="s">
        <v>341</v>
      </c>
      <c r="F69" s="610">
        <v>3</v>
      </c>
      <c r="G69" s="578">
        <v>0</v>
      </c>
      <c r="H69" s="579">
        <v>0</v>
      </c>
      <c r="I69" s="579">
        <v>0</v>
      </c>
      <c r="J69" s="579">
        <v>0</v>
      </c>
      <c r="K69" s="580">
        <f t="shared" si="21"/>
        <v>0</v>
      </c>
      <c r="L69" s="578">
        <v>0</v>
      </c>
      <c r="M69" s="579">
        <v>0</v>
      </c>
      <c r="N69" s="579">
        <v>0</v>
      </c>
      <c r="O69" s="579">
        <v>0</v>
      </c>
      <c r="P69" s="580">
        <f t="shared" si="22"/>
        <v>0</v>
      </c>
      <c r="Q69" s="578">
        <v>0</v>
      </c>
      <c r="R69" s="579">
        <v>0</v>
      </c>
      <c r="S69" s="579">
        <v>0</v>
      </c>
      <c r="T69" s="579">
        <v>0</v>
      </c>
      <c r="U69" s="580">
        <f t="shared" si="23"/>
        <v>0</v>
      </c>
      <c r="V69" s="578">
        <v>0</v>
      </c>
      <c r="W69" s="579">
        <v>0</v>
      </c>
      <c r="X69" s="579">
        <v>0</v>
      </c>
      <c r="Y69" s="579">
        <v>0</v>
      </c>
      <c r="Z69" s="580">
        <f t="shared" si="24"/>
        <v>0</v>
      </c>
      <c r="AA69" s="578">
        <v>0</v>
      </c>
      <c r="AB69" s="579">
        <v>0</v>
      </c>
      <c r="AC69" s="579">
        <v>0</v>
      </c>
      <c r="AD69" s="579">
        <v>0</v>
      </c>
      <c r="AE69" s="580">
        <f t="shared" si="25"/>
        <v>0</v>
      </c>
      <c r="AF69" s="578">
        <v>0</v>
      </c>
      <c r="AG69" s="579">
        <v>0</v>
      </c>
      <c r="AH69" s="579">
        <v>0</v>
      </c>
      <c r="AI69" s="579">
        <v>0</v>
      </c>
      <c r="AJ69" s="580">
        <f t="shared" si="26"/>
        <v>0</v>
      </c>
      <c r="AK69" s="578">
        <v>0</v>
      </c>
      <c r="AL69" s="579">
        <v>0</v>
      </c>
      <c r="AM69" s="579">
        <v>0</v>
      </c>
      <c r="AN69" s="579">
        <v>0</v>
      </c>
      <c r="AO69" s="580">
        <f t="shared" si="27"/>
        <v>0</v>
      </c>
      <c r="AP69" s="578">
        <v>0</v>
      </c>
      <c r="AQ69" s="579">
        <v>0</v>
      </c>
      <c r="AR69" s="579">
        <v>0</v>
      </c>
      <c r="AS69" s="579">
        <v>0</v>
      </c>
      <c r="AT69" s="580">
        <f t="shared" si="28"/>
        <v>0</v>
      </c>
      <c r="AU69" s="282"/>
      <c r="AV69" s="411"/>
      <c r="AW69" s="233"/>
      <c r="AX69" s="249"/>
      <c r="AY69" s="144">
        <f t="shared" si="29"/>
        <v>0</v>
      </c>
      <c r="AZ69" s="144"/>
      <c r="BB69" s="591">
        <f t="shared" si="39"/>
        <v>59</v>
      </c>
      <c r="BC69" s="592" t="s">
        <v>2250</v>
      </c>
      <c r="BD69" s="610" t="s">
        <v>341</v>
      </c>
      <c r="BE69" s="610">
        <v>3</v>
      </c>
      <c r="BF69" s="588" t="s">
        <v>2486</v>
      </c>
      <c r="BG69" s="589" t="s">
        <v>2487</v>
      </c>
      <c r="BH69" s="589" t="s">
        <v>2488</v>
      </c>
      <c r="BI69" s="589" t="s">
        <v>2489</v>
      </c>
      <c r="BJ69" s="590" t="s">
        <v>2490</v>
      </c>
      <c r="BL69" s="662"/>
      <c r="BM69" s="204"/>
      <c r="BN69" s="204"/>
      <c r="BO69" s="573">
        <f t="shared" si="30"/>
        <v>0</v>
      </c>
      <c r="BP69" s="573">
        <f t="shared" si="30"/>
        <v>0</v>
      </c>
      <c r="BQ69" s="573">
        <f t="shared" si="30"/>
        <v>0</v>
      </c>
      <c r="BR69" s="573">
        <f t="shared" si="30"/>
        <v>0</v>
      </c>
      <c r="BS69" s="484"/>
      <c r="BT69" s="573">
        <f t="shared" si="31"/>
        <v>0</v>
      </c>
      <c r="BU69" s="573">
        <f t="shared" si="31"/>
        <v>0</v>
      </c>
      <c r="BV69" s="573">
        <f t="shared" si="31"/>
        <v>0</v>
      </c>
      <c r="BW69" s="573">
        <f t="shared" si="31"/>
        <v>0</v>
      </c>
      <c r="BX69" s="484"/>
      <c r="BY69" s="573">
        <f t="shared" si="32"/>
        <v>0</v>
      </c>
      <c r="BZ69" s="573">
        <f t="shared" si="32"/>
        <v>0</v>
      </c>
      <c r="CA69" s="573">
        <f t="shared" si="32"/>
        <v>0</v>
      </c>
      <c r="CB69" s="573">
        <f t="shared" si="32"/>
        <v>0</v>
      </c>
      <c r="CC69" s="484"/>
      <c r="CD69" s="573">
        <f t="shared" si="33"/>
        <v>0</v>
      </c>
      <c r="CE69" s="573">
        <f t="shared" si="33"/>
        <v>0</v>
      </c>
      <c r="CF69" s="573">
        <f t="shared" si="33"/>
        <v>0</v>
      </c>
      <c r="CG69" s="573">
        <f t="shared" si="33"/>
        <v>0</v>
      </c>
      <c r="CH69" s="484"/>
      <c r="CI69" s="573">
        <f t="shared" si="34"/>
        <v>0</v>
      </c>
      <c r="CJ69" s="573">
        <f t="shared" si="34"/>
        <v>0</v>
      </c>
      <c r="CK69" s="573">
        <f t="shared" si="34"/>
        <v>0</v>
      </c>
      <c r="CL69" s="573">
        <f t="shared" si="34"/>
        <v>0</v>
      </c>
      <c r="CM69" s="484"/>
      <c r="CN69" s="573">
        <f t="shared" si="35"/>
        <v>0</v>
      </c>
      <c r="CO69" s="573">
        <f t="shared" si="35"/>
        <v>0</v>
      </c>
      <c r="CP69" s="573">
        <f t="shared" si="35"/>
        <v>0</v>
      </c>
      <c r="CQ69" s="573">
        <f t="shared" si="35"/>
        <v>0</v>
      </c>
      <c r="CR69" s="484"/>
      <c r="CS69" s="573">
        <f t="shared" si="36"/>
        <v>0</v>
      </c>
      <c r="CT69" s="573">
        <f t="shared" si="36"/>
        <v>0</v>
      </c>
      <c r="CU69" s="573">
        <f t="shared" si="36"/>
        <v>0</v>
      </c>
      <c r="CV69" s="573">
        <f t="shared" si="36"/>
        <v>0</v>
      </c>
      <c r="CW69" s="484"/>
      <c r="CX69" s="573">
        <f t="shared" si="37"/>
        <v>0</v>
      </c>
      <c r="CY69" s="573">
        <f t="shared" si="37"/>
        <v>0</v>
      </c>
      <c r="CZ69" s="573">
        <f t="shared" si="37"/>
        <v>0</v>
      </c>
      <c r="DA69" s="573">
        <f t="shared" si="37"/>
        <v>0</v>
      </c>
      <c r="DB69" s="673"/>
      <c r="DC69" s="673"/>
      <c r="DD69" s="674"/>
      <c r="DE69" s="675"/>
    </row>
    <row r="70" spans="2:109" ht="14.25" customHeight="1" x14ac:dyDescent="0.25">
      <c r="B70" s="591">
        <f t="shared" si="38"/>
        <v>60</v>
      </c>
      <c r="C70" s="592" t="s">
        <v>2256</v>
      </c>
      <c r="D70" s="669"/>
      <c r="E70" s="610" t="s">
        <v>341</v>
      </c>
      <c r="F70" s="610">
        <v>3</v>
      </c>
      <c r="G70" s="603">
        <v>0</v>
      </c>
      <c r="H70" s="604">
        <v>0</v>
      </c>
      <c r="I70" s="604">
        <v>0</v>
      </c>
      <c r="J70" s="604">
        <v>0</v>
      </c>
      <c r="K70" s="605">
        <f t="shared" si="21"/>
        <v>0</v>
      </c>
      <c r="L70" s="603">
        <v>0</v>
      </c>
      <c r="M70" s="604">
        <v>0</v>
      </c>
      <c r="N70" s="604">
        <v>0</v>
      </c>
      <c r="O70" s="604">
        <v>0</v>
      </c>
      <c r="P70" s="605">
        <f t="shared" si="22"/>
        <v>0</v>
      </c>
      <c r="Q70" s="603">
        <v>0</v>
      </c>
      <c r="R70" s="604">
        <v>0</v>
      </c>
      <c r="S70" s="604">
        <v>0</v>
      </c>
      <c r="T70" s="604">
        <v>0</v>
      </c>
      <c r="U70" s="605">
        <f t="shared" si="23"/>
        <v>0</v>
      </c>
      <c r="V70" s="603">
        <v>0</v>
      </c>
      <c r="W70" s="604">
        <v>0</v>
      </c>
      <c r="X70" s="604">
        <v>0</v>
      </c>
      <c r="Y70" s="604">
        <v>0</v>
      </c>
      <c r="Z70" s="605">
        <f t="shared" si="24"/>
        <v>0</v>
      </c>
      <c r="AA70" s="603">
        <v>0</v>
      </c>
      <c r="AB70" s="604">
        <v>0</v>
      </c>
      <c r="AC70" s="604">
        <v>0</v>
      </c>
      <c r="AD70" s="604">
        <v>0</v>
      </c>
      <c r="AE70" s="605">
        <f t="shared" si="25"/>
        <v>0</v>
      </c>
      <c r="AF70" s="603">
        <v>0</v>
      </c>
      <c r="AG70" s="604">
        <v>0</v>
      </c>
      <c r="AH70" s="604">
        <v>0</v>
      </c>
      <c r="AI70" s="604">
        <v>0</v>
      </c>
      <c r="AJ70" s="605">
        <f t="shared" si="26"/>
        <v>0</v>
      </c>
      <c r="AK70" s="603">
        <v>0</v>
      </c>
      <c r="AL70" s="604">
        <v>0</v>
      </c>
      <c r="AM70" s="604">
        <v>0</v>
      </c>
      <c r="AN70" s="604">
        <v>0</v>
      </c>
      <c r="AO70" s="605">
        <f t="shared" si="27"/>
        <v>0</v>
      </c>
      <c r="AP70" s="603">
        <v>0</v>
      </c>
      <c r="AQ70" s="604">
        <v>0</v>
      </c>
      <c r="AR70" s="604">
        <v>0</v>
      </c>
      <c r="AS70" s="604">
        <v>0</v>
      </c>
      <c r="AT70" s="605">
        <f t="shared" si="28"/>
        <v>0</v>
      </c>
      <c r="AU70" s="282"/>
      <c r="AV70" s="411"/>
      <c r="AW70" s="233"/>
      <c r="AX70" s="249"/>
      <c r="AY70" s="144">
        <f t="shared" si="29"/>
        <v>0</v>
      </c>
      <c r="AZ70" s="144"/>
      <c r="BB70" s="591">
        <f t="shared" si="39"/>
        <v>60</v>
      </c>
      <c r="BC70" s="592" t="s">
        <v>2256</v>
      </c>
      <c r="BD70" s="610" t="s">
        <v>341</v>
      </c>
      <c r="BE70" s="610">
        <v>3</v>
      </c>
      <c r="BF70" s="607" t="s">
        <v>2491</v>
      </c>
      <c r="BG70" s="608" t="s">
        <v>2492</v>
      </c>
      <c r="BH70" s="608" t="s">
        <v>2493</v>
      </c>
      <c r="BI70" s="608" t="s">
        <v>2494</v>
      </c>
      <c r="BJ70" s="609" t="s">
        <v>2495</v>
      </c>
      <c r="BL70" s="662"/>
      <c r="BM70" s="204"/>
      <c r="BN70" s="204"/>
      <c r="BO70" s="573">
        <f t="shared" si="30"/>
        <v>0</v>
      </c>
      <c r="BP70" s="573">
        <f t="shared" si="30"/>
        <v>0</v>
      </c>
      <c r="BQ70" s="573">
        <f t="shared" si="30"/>
        <v>0</v>
      </c>
      <c r="BR70" s="573">
        <f t="shared" si="30"/>
        <v>0</v>
      </c>
      <c r="BS70" s="484"/>
      <c r="BT70" s="573">
        <f t="shared" si="31"/>
        <v>0</v>
      </c>
      <c r="BU70" s="573">
        <f t="shared" si="31"/>
        <v>0</v>
      </c>
      <c r="BV70" s="573">
        <f t="shared" si="31"/>
        <v>0</v>
      </c>
      <c r="BW70" s="573">
        <f t="shared" si="31"/>
        <v>0</v>
      </c>
      <c r="BX70" s="484"/>
      <c r="BY70" s="573">
        <f t="shared" si="32"/>
        <v>0</v>
      </c>
      <c r="BZ70" s="573">
        <f t="shared" si="32"/>
        <v>0</v>
      </c>
      <c r="CA70" s="573">
        <f t="shared" si="32"/>
        <v>0</v>
      </c>
      <c r="CB70" s="573">
        <f t="shared" si="32"/>
        <v>0</v>
      </c>
      <c r="CC70" s="484"/>
      <c r="CD70" s="573">
        <f t="shared" si="33"/>
        <v>0</v>
      </c>
      <c r="CE70" s="573">
        <f t="shared" si="33"/>
        <v>0</v>
      </c>
      <c r="CF70" s="573">
        <f t="shared" si="33"/>
        <v>0</v>
      </c>
      <c r="CG70" s="573">
        <f t="shared" si="33"/>
        <v>0</v>
      </c>
      <c r="CH70" s="484"/>
      <c r="CI70" s="573">
        <f t="shared" si="34"/>
        <v>0</v>
      </c>
      <c r="CJ70" s="573">
        <f t="shared" si="34"/>
        <v>0</v>
      </c>
      <c r="CK70" s="573">
        <f t="shared" si="34"/>
        <v>0</v>
      </c>
      <c r="CL70" s="573">
        <f t="shared" si="34"/>
        <v>0</v>
      </c>
      <c r="CM70" s="484"/>
      <c r="CN70" s="573">
        <f t="shared" si="35"/>
        <v>0</v>
      </c>
      <c r="CO70" s="573">
        <f t="shared" si="35"/>
        <v>0</v>
      </c>
      <c r="CP70" s="573">
        <f t="shared" si="35"/>
        <v>0</v>
      </c>
      <c r="CQ70" s="573">
        <f t="shared" si="35"/>
        <v>0</v>
      </c>
      <c r="CR70" s="484"/>
      <c r="CS70" s="573">
        <f t="shared" si="36"/>
        <v>0</v>
      </c>
      <c r="CT70" s="573">
        <f t="shared" si="36"/>
        <v>0</v>
      </c>
      <c r="CU70" s="573">
        <f t="shared" si="36"/>
        <v>0</v>
      </c>
      <c r="CV70" s="573">
        <f t="shared" si="36"/>
        <v>0</v>
      </c>
      <c r="CW70" s="484"/>
      <c r="CX70" s="573">
        <f t="shared" si="37"/>
        <v>0</v>
      </c>
      <c r="CY70" s="573">
        <f t="shared" si="37"/>
        <v>0</v>
      </c>
      <c r="CZ70" s="573">
        <f t="shared" si="37"/>
        <v>0</v>
      </c>
      <c r="DA70" s="573">
        <f t="shared" si="37"/>
        <v>0</v>
      </c>
      <c r="DB70" s="673"/>
      <c r="DC70" s="673"/>
      <c r="DD70" s="674"/>
      <c r="DE70" s="675"/>
    </row>
    <row r="71" spans="2:109" ht="14.25" customHeight="1" x14ac:dyDescent="0.25">
      <c r="B71" s="591">
        <f t="shared" si="38"/>
        <v>61</v>
      </c>
      <c r="C71" s="592" t="s">
        <v>2262</v>
      </c>
      <c r="D71" s="669"/>
      <c r="E71" s="610" t="s">
        <v>341</v>
      </c>
      <c r="F71" s="610">
        <v>3</v>
      </c>
      <c r="G71" s="578">
        <v>0</v>
      </c>
      <c r="H71" s="579">
        <v>0</v>
      </c>
      <c r="I71" s="579">
        <v>0</v>
      </c>
      <c r="J71" s="579">
        <v>0</v>
      </c>
      <c r="K71" s="580">
        <f t="shared" si="21"/>
        <v>0</v>
      </c>
      <c r="L71" s="578">
        <v>0</v>
      </c>
      <c r="M71" s="579">
        <v>0</v>
      </c>
      <c r="N71" s="579">
        <v>0</v>
      </c>
      <c r="O71" s="579">
        <v>0</v>
      </c>
      <c r="P71" s="580">
        <f t="shared" si="22"/>
        <v>0</v>
      </c>
      <c r="Q71" s="578">
        <v>0</v>
      </c>
      <c r="R71" s="579">
        <v>0</v>
      </c>
      <c r="S71" s="579">
        <v>0</v>
      </c>
      <c r="T71" s="579">
        <v>0</v>
      </c>
      <c r="U71" s="580">
        <f t="shared" si="23"/>
        <v>0</v>
      </c>
      <c r="V71" s="578">
        <v>0</v>
      </c>
      <c r="W71" s="579">
        <v>0</v>
      </c>
      <c r="X71" s="579">
        <v>0</v>
      </c>
      <c r="Y71" s="579">
        <v>0</v>
      </c>
      <c r="Z71" s="580">
        <f t="shared" si="24"/>
        <v>0</v>
      </c>
      <c r="AA71" s="578">
        <v>0</v>
      </c>
      <c r="AB71" s="579">
        <v>0</v>
      </c>
      <c r="AC71" s="579">
        <v>0</v>
      </c>
      <c r="AD71" s="579">
        <v>0</v>
      </c>
      <c r="AE71" s="580">
        <f t="shared" si="25"/>
        <v>0</v>
      </c>
      <c r="AF71" s="578">
        <v>0</v>
      </c>
      <c r="AG71" s="579">
        <v>0</v>
      </c>
      <c r="AH71" s="579">
        <v>0</v>
      </c>
      <c r="AI71" s="579">
        <v>0</v>
      </c>
      <c r="AJ71" s="580">
        <f t="shared" si="26"/>
        <v>0</v>
      </c>
      <c r="AK71" s="578">
        <v>0</v>
      </c>
      <c r="AL71" s="579">
        <v>0</v>
      </c>
      <c r="AM71" s="579">
        <v>0</v>
      </c>
      <c r="AN71" s="579">
        <v>0</v>
      </c>
      <c r="AO71" s="580">
        <f t="shared" si="27"/>
        <v>0</v>
      </c>
      <c r="AP71" s="578">
        <v>0</v>
      </c>
      <c r="AQ71" s="579">
        <v>0</v>
      </c>
      <c r="AR71" s="579">
        <v>0</v>
      </c>
      <c r="AS71" s="579">
        <v>0</v>
      </c>
      <c r="AT71" s="580">
        <f t="shared" si="28"/>
        <v>0</v>
      </c>
      <c r="AU71" s="282"/>
      <c r="AV71" s="411"/>
      <c r="AW71" s="233"/>
      <c r="AX71" s="249"/>
      <c r="AY71" s="144">
        <f t="shared" si="29"/>
        <v>0</v>
      </c>
      <c r="AZ71" s="144"/>
      <c r="BB71" s="591">
        <f t="shared" si="39"/>
        <v>61</v>
      </c>
      <c r="BC71" s="592" t="s">
        <v>2262</v>
      </c>
      <c r="BD71" s="610" t="s">
        <v>341</v>
      </c>
      <c r="BE71" s="610">
        <v>3</v>
      </c>
      <c r="BF71" s="588" t="s">
        <v>2496</v>
      </c>
      <c r="BG71" s="589" t="s">
        <v>2497</v>
      </c>
      <c r="BH71" s="589" t="s">
        <v>2498</v>
      </c>
      <c r="BI71" s="589" t="s">
        <v>2499</v>
      </c>
      <c r="BJ71" s="590" t="s">
        <v>2500</v>
      </c>
      <c r="BL71" s="662"/>
      <c r="BM71" s="204"/>
      <c r="BN71" s="204"/>
      <c r="BO71" s="573">
        <f t="shared" si="30"/>
        <v>0</v>
      </c>
      <c r="BP71" s="573">
        <f t="shared" si="30"/>
        <v>0</v>
      </c>
      <c r="BQ71" s="573">
        <f t="shared" si="30"/>
        <v>0</v>
      </c>
      <c r="BR71" s="573">
        <f t="shared" si="30"/>
        <v>0</v>
      </c>
      <c r="BS71" s="484"/>
      <c r="BT71" s="573">
        <f t="shared" si="31"/>
        <v>0</v>
      </c>
      <c r="BU71" s="573">
        <f t="shared" si="31"/>
        <v>0</v>
      </c>
      <c r="BV71" s="573">
        <f t="shared" si="31"/>
        <v>0</v>
      </c>
      <c r="BW71" s="573">
        <f t="shared" si="31"/>
        <v>0</v>
      </c>
      <c r="BX71" s="484"/>
      <c r="BY71" s="573">
        <f t="shared" si="32"/>
        <v>0</v>
      </c>
      <c r="BZ71" s="573">
        <f t="shared" si="32"/>
        <v>0</v>
      </c>
      <c r="CA71" s="573">
        <f t="shared" si="32"/>
        <v>0</v>
      </c>
      <c r="CB71" s="573">
        <f t="shared" si="32"/>
        <v>0</v>
      </c>
      <c r="CC71" s="484"/>
      <c r="CD71" s="573">
        <f t="shared" si="33"/>
        <v>0</v>
      </c>
      <c r="CE71" s="573">
        <f t="shared" si="33"/>
        <v>0</v>
      </c>
      <c r="CF71" s="573">
        <f t="shared" si="33"/>
        <v>0</v>
      </c>
      <c r="CG71" s="573">
        <f t="shared" si="33"/>
        <v>0</v>
      </c>
      <c r="CH71" s="484"/>
      <c r="CI71" s="573">
        <f t="shared" si="34"/>
        <v>0</v>
      </c>
      <c r="CJ71" s="573">
        <f t="shared" si="34"/>
        <v>0</v>
      </c>
      <c r="CK71" s="573">
        <f t="shared" si="34"/>
        <v>0</v>
      </c>
      <c r="CL71" s="573">
        <f t="shared" si="34"/>
        <v>0</v>
      </c>
      <c r="CM71" s="484"/>
      <c r="CN71" s="573">
        <f t="shared" si="35"/>
        <v>0</v>
      </c>
      <c r="CO71" s="573">
        <f t="shared" si="35"/>
        <v>0</v>
      </c>
      <c r="CP71" s="573">
        <f t="shared" si="35"/>
        <v>0</v>
      </c>
      <c r="CQ71" s="573">
        <f t="shared" si="35"/>
        <v>0</v>
      </c>
      <c r="CR71" s="484"/>
      <c r="CS71" s="573">
        <f t="shared" si="36"/>
        <v>0</v>
      </c>
      <c r="CT71" s="573">
        <f t="shared" si="36"/>
        <v>0</v>
      </c>
      <c r="CU71" s="573">
        <f t="shared" si="36"/>
        <v>0</v>
      </c>
      <c r="CV71" s="573">
        <f t="shared" si="36"/>
        <v>0</v>
      </c>
      <c r="CW71" s="484"/>
      <c r="CX71" s="573">
        <f t="shared" si="37"/>
        <v>0</v>
      </c>
      <c r="CY71" s="573">
        <f t="shared" si="37"/>
        <v>0</v>
      </c>
      <c r="CZ71" s="573">
        <f t="shared" si="37"/>
        <v>0</v>
      </c>
      <c r="DA71" s="573">
        <f t="shared" si="37"/>
        <v>0</v>
      </c>
      <c r="DB71" s="673"/>
      <c r="DC71" s="673"/>
      <c r="DD71" s="674"/>
      <c r="DE71" s="675"/>
    </row>
    <row r="72" spans="2:109" ht="14.25" customHeight="1" x14ac:dyDescent="0.25">
      <c r="B72" s="591">
        <f t="shared" si="38"/>
        <v>62</v>
      </c>
      <c r="C72" s="592" t="s">
        <v>2268</v>
      </c>
      <c r="D72" s="669"/>
      <c r="E72" s="610" t="s">
        <v>341</v>
      </c>
      <c r="F72" s="610">
        <v>3</v>
      </c>
      <c r="G72" s="613">
        <v>0</v>
      </c>
      <c r="H72" s="614">
        <v>0</v>
      </c>
      <c r="I72" s="614">
        <v>0</v>
      </c>
      <c r="J72" s="614">
        <v>0</v>
      </c>
      <c r="K72" s="615">
        <f t="shared" si="21"/>
        <v>0</v>
      </c>
      <c r="L72" s="613">
        <v>0</v>
      </c>
      <c r="M72" s="614">
        <v>0</v>
      </c>
      <c r="N72" s="614">
        <v>0</v>
      </c>
      <c r="O72" s="614">
        <v>0</v>
      </c>
      <c r="P72" s="615">
        <f t="shared" si="22"/>
        <v>0</v>
      </c>
      <c r="Q72" s="613">
        <v>0</v>
      </c>
      <c r="R72" s="614">
        <v>0</v>
      </c>
      <c r="S72" s="614">
        <v>0</v>
      </c>
      <c r="T72" s="614">
        <v>0</v>
      </c>
      <c r="U72" s="615">
        <f t="shared" si="23"/>
        <v>0</v>
      </c>
      <c r="V72" s="613">
        <v>0</v>
      </c>
      <c r="W72" s="614">
        <v>0</v>
      </c>
      <c r="X72" s="614">
        <v>0</v>
      </c>
      <c r="Y72" s="614">
        <v>0</v>
      </c>
      <c r="Z72" s="615">
        <f t="shared" si="24"/>
        <v>0</v>
      </c>
      <c r="AA72" s="613">
        <v>0</v>
      </c>
      <c r="AB72" s="614">
        <v>0</v>
      </c>
      <c r="AC72" s="614">
        <v>0</v>
      </c>
      <c r="AD72" s="614">
        <v>0</v>
      </c>
      <c r="AE72" s="615">
        <f t="shared" si="25"/>
        <v>0</v>
      </c>
      <c r="AF72" s="613">
        <v>0</v>
      </c>
      <c r="AG72" s="614">
        <v>0</v>
      </c>
      <c r="AH72" s="614">
        <v>0</v>
      </c>
      <c r="AI72" s="614">
        <v>0</v>
      </c>
      <c r="AJ72" s="615">
        <f t="shared" si="26"/>
        <v>0</v>
      </c>
      <c r="AK72" s="613">
        <v>0</v>
      </c>
      <c r="AL72" s="614">
        <v>0</v>
      </c>
      <c r="AM72" s="614">
        <v>0</v>
      </c>
      <c r="AN72" s="614">
        <v>0</v>
      </c>
      <c r="AO72" s="615">
        <f t="shared" si="27"/>
        <v>0</v>
      </c>
      <c r="AP72" s="613">
        <v>0</v>
      </c>
      <c r="AQ72" s="614">
        <v>0</v>
      </c>
      <c r="AR72" s="614">
        <v>0</v>
      </c>
      <c r="AS72" s="614">
        <v>0</v>
      </c>
      <c r="AT72" s="615">
        <f t="shared" si="28"/>
        <v>0</v>
      </c>
      <c r="AU72" s="282"/>
      <c r="AV72" s="411"/>
      <c r="AW72" s="233"/>
      <c r="AX72" s="249"/>
      <c r="AY72" s="144">
        <f t="shared" si="29"/>
        <v>0</v>
      </c>
      <c r="AZ72" s="144"/>
      <c r="BB72" s="591">
        <f t="shared" si="39"/>
        <v>62</v>
      </c>
      <c r="BC72" s="592" t="s">
        <v>2268</v>
      </c>
      <c r="BD72" s="610" t="s">
        <v>341</v>
      </c>
      <c r="BE72" s="610">
        <v>3</v>
      </c>
      <c r="BF72" s="616" t="s">
        <v>2501</v>
      </c>
      <c r="BG72" s="617" t="s">
        <v>2502</v>
      </c>
      <c r="BH72" s="617" t="s">
        <v>2503</v>
      </c>
      <c r="BI72" s="617" t="s">
        <v>2504</v>
      </c>
      <c r="BJ72" s="618" t="s">
        <v>2505</v>
      </c>
      <c r="BL72" s="662"/>
      <c r="BM72" s="204"/>
      <c r="BN72" s="204"/>
      <c r="BO72" s="573">
        <f t="shared" si="30"/>
        <v>0</v>
      </c>
      <c r="BP72" s="573">
        <f t="shared" si="30"/>
        <v>0</v>
      </c>
      <c r="BQ72" s="573">
        <f t="shared" si="30"/>
        <v>0</v>
      </c>
      <c r="BR72" s="573">
        <f t="shared" si="30"/>
        <v>0</v>
      </c>
      <c r="BS72" s="484"/>
      <c r="BT72" s="573">
        <f t="shared" si="31"/>
        <v>0</v>
      </c>
      <c r="BU72" s="573">
        <f t="shared" si="31"/>
        <v>0</v>
      </c>
      <c r="BV72" s="573">
        <f t="shared" si="31"/>
        <v>0</v>
      </c>
      <c r="BW72" s="573">
        <f t="shared" si="31"/>
        <v>0</v>
      </c>
      <c r="BX72" s="484"/>
      <c r="BY72" s="573">
        <f t="shared" si="32"/>
        <v>0</v>
      </c>
      <c r="BZ72" s="573">
        <f t="shared" si="32"/>
        <v>0</v>
      </c>
      <c r="CA72" s="573">
        <f t="shared" si="32"/>
        <v>0</v>
      </c>
      <c r="CB72" s="573">
        <f t="shared" si="32"/>
        <v>0</v>
      </c>
      <c r="CC72" s="484"/>
      <c r="CD72" s="573">
        <f t="shared" si="33"/>
        <v>0</v>
      </c>
      <c r="CE72" s="573">
        <f t="shared" si="33"/>
        <v>0</v>
      </c>
      <c r="CF72" s="573">
        <f t="shared" si="33"/>
        <v>0</v>
      </c>
      <c r="CG72" s="573">
        <f t="shared" si="33"/>
        <v>0</v>
      </c>
      <c r="CH72" s="484"/>
      <c r="CI72" s="573">
        <f t="shared" si="34"/>
        <v>0</v>
      </c>
      <c r="CJ72" s="573">
        <f t="shared" si="34"/>
        <v>0</v>
      </c>
      <c r="CK72" s="573">
        <f t="shared" si="34"/>
        <v>0</v>
      </c>
      <c r="CL72" s="573">
        <f t="shared" si="34"/>
        <v>0</v>
      </c>
      <c r="CM72" s="484"/>
      <c r="CN72" s="573">
        <f t="shared" si="35"/>
        <v>0</v>
      </c>
      <c r="CO72" s="573">
        <f t="shared" si="35"/>
        <v>0</v>
      </c>
      <c r="CP72" s="573">
        <f t="shared" si="35"/>
        <v>0</v>
      </c>
      <c r="CQ72" s="573">
        <f t="shared" si="35"/>
        <v>0</v>
      </c>
      <c r="CR72" s="484"/>
      <c r="CS72" s="573">
        <f t="shared" si="36"/>
        <v>0</v>
      </c>
      <c r="CT72" s="573">
        <f t="shared" si="36"/>
        <v>0</v>
      </c>
      <c r="CU72" s="573">
        <f t="shared" si="36"/>
        <v>0</v>
      </c>
      <c r="CV72" s="573">
        <f t="shared" si="36"/>
        <v>0</v>
      </c>
      <c r="CW72" s="484"/>
      <c r="CX72" s="573">
        <f t="shared" si="37"/>
        <v>0</v>
      </c>
      <c r="CY72" s="573">
        <f t="shared" si="37"/>
        <v>0</v>
      </c>
      <c r="CZ72" s="573">
        <f t="shared" si="37"/>
        <v>0</v>
      </c>
      <c r="DA72" s="573">
        <f t="shared" si="37"/>
        <v>0</v>
      </c>
      <c r="DB72" s="673"/>
      <c r="DC72" s="673"/>
      <c r="DD72" s="674"/>
      <c r="DE72" s="675"/>
    </row>
    <row r="73" spans="2:109" ht="14.25" customHeight="1" x14ac:dyDescent="0.25">
      <c r="B73" s="591">
        <f t="shared" si="38"/>
        <v>63</v>
      </c>
      <c r="C73" s="619" t="s">
        <v>2274</v>
      </c>
      <c r="D73" s="669"/>
      <c r="E73" s="576" t="s">
        <v>341</v>
      </c>
      <c r="F73" s="576">
        <v>3</v>
      </c>
      <c r="G73" s="578">
        <v>0</v>
      </c>
      <c r="H73" s="579">
        <v>0</v>
      </c>
      <c r="I73" s="579">
        <v>0</v>
      </c>
      <c r="J73" s="579">
        <v>0</v>
      </c>
      <c r="K73" s="580">
        <f t="shared" si="21"/>
        <v>0</v>
      </c>
      <c r="L73" s="578">
        <v>0</v>
      </c>
      <c r="M73" s="579">
        <v>0</v>
      </c>
      <c r="N73" s="579">
        <v>0</v>
      </c>
      <c r="O73" s="579">
        <v>0</v>
      </c>
      <c r="P73" s="580">
        <f t="shared" si="22"/>
        <v>0</v>
      </c>
      <c r="Q73" s="578">
        <v>0</v>
      </c>
      <c r="R73" s="579">
        <v>0</v>
      </c>
      <c r="S73" s="579">
        <v>0</v>
      </c>
      <c r="T73" s="579">
        <v>0</v>
      </c>
      <c r="U73" s="580">
        <f t="shared" si="23"/>
        <v>0</v>
      </c>
      <c r="V73" s="578">
        <v>0</v>
      </c>
      <c r="W73" s="579">
        <v>0</v>
      </c>
      <c r="X73" s="579">
        <v>0</v>
      </c>
      <c r="Y73" s="594">
        <v>0</v>
      </c>
      <c r="Z73" s="580">
        <f t="shared" si="24"/>
        <v>0</v>
      </c>
      <c r="AA73" s="578">
        <v>0</v>
      </c>
      <c r="AB73" s="578">
        <v>0</v>
      </c>
      <c r="AC73" s="578">
        <v>0</v>
      </c>
      <c r="AD73" s="582">
        <v>0</v>
      </c>
      <c r="AE73" s="580">
        <f t="shared" si="25"/>
        <v>0</v>
      </c>
      <c r="AF73" s="578">
        <v>0</v>
      </c>
      <c r="AG73" s="579">
        <v>0</v>
      </c>
      <c r="AH73" s="579">
        <v>0</v>
      </c>
      <c r="AI73" s="594">
        <v>0</v>
      </c>
      <c r="AJ73" s="580">
        <f t="shared" si="26"/>
        <v>0</v>
      </c>
      <c r="AK73" s="578">
        <v>0</v>
      </c>
      <c r="AL73" s="579">
        <v>0</v>
      </c>
      <c r="AM73" s="579">
        <v>0</v>
      </c>
      <c r="AN73" s="594">
        <v>0</v>
      </c>
      <c r="AO73" s="580">
        <f t="shared" si="27"/>
        <v>0</v>
      </c>
      <c r="AP73" s="578">
        <v>0</v>
      </c>
      <c r="AQ73" s="579">
        <v>0</v>
      </c>
      <c r="AR73" s="579">
        <v>0</v>
      </c>
      <c r="AS73" s="594">
        <v>0</v>
      </c>
      <c r="AT73" s="580">
        <f t="shared" si="28"/>
        <v>0</v>
      </c>
      <c r="AU73" s="282"/>
      <c r="AV73" s="411"/>
      <c r="AW73" s="233" t="s">
        <v>2275</v>
      </c>
      <c r="AX73" s="249"/>
      <c r="AY73" s="144">
        <f t="shared" ref="AY73:AY87" si="40">(IF(SUM(BO73:DA73)=0,IF(BM73=1,$BM$4,0),$BO$4))</f>
        <v>0</v>
      </c>
      <c r="AZ73" s="144"/>
      <c r="BA73" s="184"/>
      <c r="BB73" s="591">
        <f t="shared" si="39"/>
        <v>63</v>
      </c>
      <c r="BC73" s="620" t="s">
        <v>2506</v>
      </c>
      <c r="BD73" s="576" t="s">
        <v>341</v>
      </c>
      <c r="BE73" s="576">
        <v>3</v>
      </c>
      <c r="BF73" s="588" t="s">
        <v>2507</v>
      </c>
      <c r="BG73" s="589" t="s">
        <v>2508</v>
      </c>
      <c r="BH73" s="589" t="s">
        <v>2509</v>
      </c>
      <c r="BI73" s="589" t="s">
        <v>2510</v>
      </c>
      <c r="BJ73" s="590" t="s">
        <v>2511</v>
      </c>
      <c r="BL73" s="678"/>
      <c r="BM73" s="573">
        <f xml:space="preserve"> IF( AND( OR( C73 = DC73, C73=""), SUM(G73:AT73) &lt;&gt; 0), 1, 0 )</f>
        <v>0</v>
      </c>
      <c r="BN73" s="204"/>
      <c r="BO73" s="573">
        <f xml:space="preserve"> IF( OR( $C$73 = $DC$73, $C$73 =""), 0, IF( ISNUMBER( G73 ), 0, 1 ))</f>
        <v>0</v>
      </c>
      <c r="BP73" s="573">
        <f xml:space="preserve"> IF( OR( $C$73 = $DC$73, $C$73 =""), 0, IF( ISNUMBER( H73 ), 0, 1 ))</f>
        <v>0</v>
      </c>
      <c r="BQ73" s="573">
        <f xml:space="preserve"> IF( OR( $C$73 = $DC$73, $C$73 =""), 0, IF( ISNUMBER( I73 ), 0, 1 ))</f>
        <v>0</v>
      </c>
      <c r="BR73" s="573">
        <f xml:space="preserve"> IF( OR( $C$73 = $DC$73, $C$73 =""), 0, IF( ISNUMBER( J73 ), 0, 1 ))</f>
        <v>0</v>
      </c>
      <c r="BS73" s="184"/>
      <c r="BT73" s="573">
        <f xml:space="preserve"> IF( OR( $C$73 = $DC$73, $C$73 =""), 0, IF( ISNUMBER( L73 ), 0, 1 ))</f>
        <v>0</v>
      </c>
      <c r="BU73" s="573">
        <f xml:space="preserve"> IF( OR( $C$73 = $DC$73, $C$73 =""), 0, IF( ISNUMBER( M73 ), 0, 1 ))</f>
        <v>0</v>
      </c>
      <c r="BV73" s="573">
        <f xml:space="preserve"> IF( OR( $C$73 = $DC$73, $C$73 =""), 0, IF( ISNUMBER( N73 ), 0, 1 ))</f>
        <v>0</v>
      </c>
      <c r="BW73" s="573">
        <f xml:space="preserve"> IF( OR( $C$73 = $DC$73, $C$73 =""), 0, IF( ISNUMBER( O73 ), 0, 1 ))</f>
        <v>0</v>
      </c>
      <c r="BX73" s="184"/>
      <c r="BY73" s="573">
        <f xml:space="preserve"> IF( OR( $C$73 = $DC$73, $C$73 =""), 0, IF( ISNUMBER( Q73 ), 0, 1 ))</f>
        <v>0</v>
      </c>
      <c r="BZ73" s="573">
        <f xml:space="preserve"> IF( OR( $C$73 = $DC$73, $C$73 =""), 0, IF( ISNUMBER( R73 ), 0, 1 ))</f>
        <v>0</v>
      </c>
      <c r="CA73" s="573">
        <f xml:space="preserve"> IF( OR( $C$73 = $DC$73, $C$73 =""), 0, IF( ISNUMBER( S73 ), 0, 1 ))</f>
        <v>0</v>
      </c>
      <c r="CB73" s="573">
        <f xml:space="preserve"> IF( OR( $C$73 = $DC$73, $C$73 =""), 0, IF( ISNUMBER( T73 ), 0, 1 ))</f>
        <v>0</v>
      </c>
      <c r="CC73" s="184"/>
      <c r="CD73" s="573">
        <f xml:space="preserve"> IF( OR( $C$73 = $DC$73, $C$73 =""), 0, IF( ISNUMBER( V73 ), 0, 1 ))</f>
        <v>0</v>
      </c>
      <c r="CE73" s="573">
        <f xml:space="preserve"> IF( OR( $C$73 = $DC$73, $C$73 =""), 0, IF( ISNUMBER( W73 ), 0, 1 ))</f>
        <v>0</v>
      </c>
      <c r="CF73" s="573">
        <f xml:space="preserve"> IF( OR( $C$73 = $DC$73, $C$73 =""), 0, IF( ISNUMBER( X73 ), 0, 1 ))</f>
        <v>0</v>
      </c>
      <c r="CG73" s="573">
        <f xml:space="preserve"> IF( OR( $C$73 = $DC$73, $C$73 =""), 0, IF( ISNUMBER( Y73 ), 0, 1 ))</f>
        <v>0</v>
      </c>
      <c r="CH73" s="184"/>
      <c r="CI73" s="573">
        <f xml:space="preserve"> IF( OR( $C$73 = $DC$73, $C$73 =""), 0, IF( ISNUMBER( AA73 ), 0, 1 ))</f>
        <v>0</v>
      </c>
      <c r="CJ73" s="573">
        <f xml:space="preserve"> IF( OR( $C$73 = $DC$73, $C$73 =""), 0, IF( ISNUMBER( AB73 ), 0, 1 ))</f>
        <v>0</v>
      </c>
      <c r="CK73" s="573">
        <f xml:space="preserve"> IF( OR( $C$73 = $DC$73, $C$73 =""), 0, IF( ISNUMBER( AC73 ), 0, 1 ))</f>
        <v>0</v>
      </c>
      <c r="CL73" s="573">
        <f xml:space="preserve"> IF( OR( $C$73 = $DC$73, $C$73 =""), 0, IF( ISNUMBER( AD73 ), 0, 1 ))</f>
        <v>0</v>
      </c>
      <c r="CM73" s="184"/>
      <c r="CN73" s="573">
        <f xml:space="preserve"> IF( OR( $C$73 = $DC$73, $C$73 =""), 0, IF( ISNUMBER( AF73 ), 0, 1 ))</f>
        <v>0</v>
      </c>
      <c r="CO73" s="573">
        <f xml:space="preserve"> IF( OR( $C$73 = $DC$73, $C$73 =""), 0, IF( ISNUMBER( AG73 ), 0, 1 ))</f>
        <v>0</v>
      </c>
      <c r="CP73" s="573">
        <f xml:space="preserve"> IF( OR( $C$73 = $DC$73, $C$73 =""), 0, IF( ISNUMBER( AH73 ), 0, 1 ))</f>
        <v>0</v>
      </c>
      <c r="CQ73" s="573">
        <f xml:space="preserve"> IF( OR( $C$73 = $DC$73, $C$73 =""), 0, IF( ISNUMBER( AI73 ), 0, 1 ))</f>
        <v>0</v>
      </c>
      <c r="CR73" s="184"/>
      <c r="CS73" s="573">
        <f xml:space="preserve"> IF( OR( $C$73 = $DC$73, $C$73 =""), 0, IF( ISNUMBER( AK73 ), 0, 1 ))</f>
        <v>0</v>
      </c>
      <c r="CT73" s="573">
        <f xml:space="preserve"> IF( OR( $C$73 = $DC$73, $C$73 =""), 0, IF( ISNUMBER( AL73 ), 0, 1 ))</f>
        <v>0</v>
      </c>
      <c r="CU73" s="573">
        <f xml:space="preserve"> IF( OR( $C$73 = $DC$73, $C$73 =""), 0, IF( ISNUMBER( AM73 ), 0, 1 ))</f>
        <v>0</v>
      </c>
      <c r="CV73" s="573">
        <f xml:space="preserve"> IF( OR( $C$73 = $DC$73, $C$73 =""), 0, IF( ISNUMBER( AN73 ), 0, 1 ))</f>
        <v>0</v>
      </c>
      <c r="CW73" s="184"/>
      <c r="CX73" s="573">
        <f xml:space="preserve"> IF( OR( $C$73 = $DC$73, $C$73 =""), 0, IF( ISNUMBER( AP73 ), 0, 1 ))</f>
        <v>0</v>
      </c>
      <c r="CY73" s="573">
        <f xml:space="preserve"> IF( OR( $C$73 = $DC$73, $C$73 =""), 0, IF( ISNUMBER( AQ73 ), 0, 1 ))</f>
        <v>0</v>
      </c>
      <c r="CZ73" s="573">
        <f xml:space="preserve"> IF( OR( $C$73 = $DC$73, $C$73 =""), 0, IF( ISNUMBER( AR73 ), 0, 1 ))</f>
        <v>0</v>
      </c>
      <c r="DA73" s="573">
        <f xml:space="preserve"> IF( OR( $C$73 = $DC$73, $C$73 =""), 0, IF( ISNUMBER( AS73 ), 0, 1 ))</f>
        <v>0</v>
      </c>
      <c r="DB73" s="483"/>
      <c r="DC73" s="483" t="s">
        <v>2512</v>
      </c>
      <c r="DD73" s="674"/>
      <c r="DE73" s="675"/>
    </row>
    <row r="74" spans="2:109" ht="14.25" customHeight="1" x14ac:dyDescent="0.25">
      <c r="B74" s="591">
        <f t="shared" si="38"/>
        <v>64</v>
      </c>
      <c r="C74" s="621" t="s">
        <v>2513</v>
      </c>
      <c r="D74" s="669"/>
      <c r="E74" s="576" t="s">
        <v>341</v>
      </c>
      <c r="F74" s="576">
        <v>3</v>
      </c>
      <c r="G74" s="578" t="s">
        <v>259</v>
      </c>
      <c r="H74" s="579" t="s">
        <v>259</v>
      </c>
      <c r="I74" s="579" t="s">
        <v>259</v>
      </c>
      <c r="J74" s="579" t="s">
        <v>259</v>
      </c>
      <c r="K74" s="580">
        <f t="shared" si="21"/>
        <v>0</v>
      </c>
      <c r="L74" s="578" t="s">
        <v>259</v>
      </c>
      <c r="M74" s="579" t="s">
        <v>259</v>
      </c>
      <c r="N74" s="579" t="s">
        <v>259</v>
      </c>
      <c r="O74" s="579" t="s">
        <v>259</v>
      </c>
      <c r="P74" s="580">
        <f t="shared" si="22"/>
        <v>0</v>
      </c>
      <c r="Q74" s="578" t="s">
        <v>259</v>
      </c>
      <c r="R74" s="579" t="s">
        <v>259</v>
      </c>
      <c r="S74" s="579" t="s">
        <v>259</v>
      </c>
      <c r="T74" s="579" t="s">
        <v>259</v>
      </c>
      <c r="U74" s="580">
        <f t="shared" si="23"/>
        <v>0</v>
      </c>
      <c r="V74" s="578" t="s">
        <v>259</v>
      </c>
      <c r="W74" s="579" t="s">
        <v>259</v>
      </c>
      <c r="X74" s="579" t="s">
        <v>259</v>
      </c>
      <c r="Y74" s="579" t="s">
        <v>259</v>
      </c>
      <c r="Z74" s="580">
        <f t="shared" si="24"/>
        <v>0</v>
      </c>
      <c r="AA74" s="578" t="s">
        <v>259</v>
      </c>
      <c r="AB74" s="579" t="s">
        <v>259</v>
      </c>
      <c r="AC74" s="579" t="s">
        <v>259</v>
      </c>
      <c r="AD74" s="579" t="s">
        <v>259</v>
      </c>
      <c r="AE74" s="580">
        <f t="shared" si="25"/>
        <v>0</v>
      </c>
      <c r="AF74" s="578" t="s">
        <v>259</v>
      </c>
      <c r="AG74" s="579" t="s">
        <v>259</v>
      </c>
      <c r="AH74" s="579" t="s">
        <v>259</v>
      </c>
      <c r="AI74" s="579" t="s">
        <v>259</v>
      </c>
      <c r="AJ74" s="580">
        <f t="shared" si="26"/>
        <v>0</v>
      </c>
      <c r="AK74" s="578" t="s">
        <v>259</v>
      </c>
      <c r="AL74" s="579" t="s">
        <v>259</v>
      </c>
      <c r="AM74" s="579" t="s">
        <v>259</v>
      </c>
      <c r="AN74" s="579" t="s">
        <v>259</v>
      </c>
      <c r="AO74" s="580">
        <f t="shared" si="27"/>
        <v>0</v>
      </c>
      <c r="AP74" s="578" t="s">
        <v>259</v>
      </c>
      <c r="AQ74" s="579" t="s">
        <v>259</v>
      </c>
      <c r="AR74" s="579" t="s">
        <v>259</v>
      </c>
      <c r="AS74" s="579" t="s">
        <v>259</v>
      </c>
      <c r="AT74" s="580">
        <f t="shared" si="28"/>
        <v>0</v>
      </c>
      <c r="AU74" s="282"/>
      <c r="AV74" s="411"/>
      <c r="AW74" s="233" t="s">
        <v>2275</v>
      </c>
      <c r="AX74" s="249"/>
      <c r="AY74" s="144">
        <f t="shared" si="40"/>
        <v>0</v>
      </c>
      <c r="AZ74" s="144"/>
      <c r="BA74" s="184"/>
      <c r="BB74" s="591">
        <f t="shared" si="39"/>
        <v>64</v>
      </c>
      <c r="BC74" s="620" t="s">
        <v>2514</v>
      </c>
      <c r="BD74" s="576" t="s">
        <v>341</v>
      </c>
      <c r="BE74" s="576">
        <v>3</v>
      </c>
      <c r="BF74" s="588" t="s">
        <v>2515</v>
      </c>
      <c r="BG74" s="589" t="s">
        <v>2516</v>
      </c>
      <c r="BH74" s="589" t="s">
        <v>2517</v>
      </c>
      <c r="BI74" s="589" t="s">
        <v>2518</v>
      </c>
      <c r="BJ74" s="590" t="s">
        <v>2519</v>
      </c>
      <c r="BL74" s="678"/>
      <c r="BM74" s="573">
        <f t="shared" ref="BM74:BM87" si="41" xml:space="preserve"> IF( AND( OR( C74 = DC74, C74=""), SUM(G74:AT74) &lt;&gt; 0), 1, 0 )</f>
        <v>0</v>
      </c>
      <c r="BN74" s="204"/>
      <c r="BO74" s="573">
        <f xml:space="preserve"> IF( OR( $C$74 = $DC$74, $C$74 =""), 0, IF( ISNUMBER( G74 ), 0, 1 ))</f>
        <v>0</v>
      </c>
      <c r="BP74" s="573">
        <f xml:space="preserve"> IF( OR( $C$74 = $DC$74, $C$74 =""), 0, IF( ISNUMBER( H74 ), 0, 1 ))</f>
        <v>0</v>
      </c>
      <c r="BQ74" s="573">
        <f xml:space="preserve"> IF( OR( $C$74 = $DC$74, $C$74 =""), 0, IF( ISNUMBER( I74 ), 0, 1 ))</f>
        <v>0</v>
      </c>
      <c r="BR74" s="573">
        <f xml:space="preserve"> IF( OR( $C$74 = $DC$74, $C$74 =""), 0, IF( ISNUMBER( J74 ), 0, 1 ))</f>
        <v>0</v>
      </c>
      <c r="BS74" s="184"/>
      <c r="BT74" s="573">
        <f xml:space="preserve"> IF( OR( $C$74 = $DC$74, $C$74 =""), 0, IF( ISNUMBER( L74 ), 0, 1 ))</f>
        <v>0</v>
      </c>
      <c r="BU74" s="573">
        <f xml:space="preserve"> IF( OR( $C$74 = $DC$74, $C$74 =""), 0, IF( ISNUMBER( M74 ), 0, 1 ))</f>
        <v>0</v>
      </c>
      <c r="BV74" s="573">
        <f xml:space="preserve"> IF( OR( $C$74 = $DC$74, $C$74 =""), 0, IF( ISNUMBER( N74 ), 0, 1 ))</f>
        <v>0</v>
      </c>
      <c r="BW74" s="573">
        <f xml:space="preserve"> IF( OR( $C$74 = $DC$74, $C$74 =""), 0, IF( ISNUMBER( O74 ), 0, 1 ))</f>
        <v>0</v>
      </c>
      <c r="BX74" s="184"/>
      <c r="BY74" s="573">
        <f xml:space="preserve"> IF( OR( $C$74 = $DC$74, $C$74 =""), 0, IF( ISNUMBER( Q74 ), 0, 1 ))</f>
        <v>0</v>
      </c>
      <c r="BZ74" s="573">
        <f xml:space="preserve"> IF( OR( $C$74 = $DC$74, $C$74 =""), 0, IF( ISNUMBER( R74 ), 0, 1 ))</f>
        <v>0</v>
      </c>
      <c r="CA74" s="573">
        <f xml:space="preserve"> IF( OR( $C$74 = $DC$74, $C$74 =""), 0, IF( ISNUMBER( S74 ), 0, 1 ))</f>
        <v>0</v>
      </c>
      <c r="CB74" s="573">
        <f xml:space="preserve"> IF( OR( $C$74 = $DC$74, $C$74 =""), 0, IF( ISNUMBER( T74 ), 0, 1 ))</f>
        <v>0</v>
      </c>
      <c r="CC74" s="184"/>
      <c r="CD74" s="573">
        <f xml:space="preserve"> IF( OR( $C$74 = $DC$74, $C$74 =""), 0, IF( ISNUMBER( V74 ), 0, 1 ))</f>
        <v>0</v>
      </c>
      <c r="CE74" s="573">
        <f xml:space="preserve"> IF( OR( $C$74 = $DC$74, $C$74 =""), 0, IF( ISNUMBER( W74 ), 0, 1 ))</f>
        <v>0</v>
      </c>
      <c r="CF74" s="573">
        <f xml:space="preserve"> IF( OR( $C$74 = $DC$74, $C$74 =""), 0, IF( ISNUMBER( X74 ), 0, 1 ))</f>
        <v>0</v>
      </c>
      <c r="CG74" s="573">
        <f xml:space="preserve"> IF( OR( $C$74 = $DC$74, $C$74 =""), 0, IF( ISNUMBER( Y74 ), 0, 1 ))</f>
        <v>0</v>
      </c>
      <c r="CH74" s="184"/>
      <c r="CI74" s="573">
        <f xml:space="preserve"> IF( OR( $C$74 = $DC$74, $C$74 =""), 0, IF( ISNUMBER( AA74 ), 0, 1 ))</f>
        <v>0</v>
      </c>
      <c r="CJ74" s="573">
        <f xml:space="preserve"> IF( OR( $C$74 = $DC$74, $C$74 =""), 0, IF( ISNUMBER( AB74 ), 0, 1 ))</f>
        <v>0</v>
      </c>
      <c r="CK74" s="573">
        <f xml:space="preserve"> IF( OR( $C$74 = $DC$74, $C$74 =""), 0, IF( ISNUMBER( AC74 ), 0, 1 ))</f>
        <v>0</v>
      </c>
      <c r="CL74" s="573">
        <f xml:space="preserve"> IF( OR( $C$74 = $DC$74, $C$74 =""), 0, IF( ISNUMBER( AD74 ), 0, 1 ))</f>
        <v>0</v>
      </c>
      <c r="CM74" s="184"/>
      <c r="CN74" s="573">
        <f xml:space="preserve"> IF( OR( $C$74 = $DC$74, $C$74 =""), 0, IF( ISNUMBER( AF74 ), 0, 1 ))</f>
        <v>0</v>
      </c>
      <c r="CO74" s="573">
        <f xml:space="preserve"> IF( OR( $C$74 = $DC$74, $C$74 =""), 0, IF( ISNUMBER( AG74 ), 0, 1 ))</f>
        <v>0</v>
      </c>
      <c r="CP74" s="573">
        <f xml:space="preserve"> IF( OR( $C$74 = $DC$74, $C$74 =""), 0, IF( ISNUMBER( AH74 ), 0, 1 ))</f>
        <v>0</v>
      </c>
      <c r="CQ74" s="573">
        <f xml:space="preserve"> IF( OR( $C$74 = $DC$74, $C$74 =""), 0, IF( ISNUMBER( AI74 ), 0, 1 ))</f>
        <v>0</v>
      </c>
      <c r="CR74" s="184"/>
      <c r="CS74" s="573">
        <f xml:space="preserve"> IF( OR( $C$74 = $DC$74, $C$74 =""), 0, IF( ISNUMBER( AK74 ), 0, 1 ))</f>
        <v>0</v>
      </c>
      <c r="CT74" s="573">
        <f xml:space="preserve"> IF( OR( $C$74 = $DC$74, $C$74 =""), 0, IF( ISNUMBER( AL74 ), 0, 1 ))</f>
        <v>0</v>
      </c>
      <c r="CU74" s="573">
        <f xml:space="preserve"> IF( OR( $C$74 = $DC$74, $C$74 =""), 0, IF( ISNUMBER( AM74 ), 0, 1 ))</f>
        <v>0</v>
      </c>
      <c r="CV74" s="573">
        <f xml:space="preserve"> IF( OR( $C$74 = $DC$74, $C$74 =""), 0, IF( ISNUMBER( AN74 ), 0, 1 ))</f>
        <v>0</v>
      </c>
      <c r="CW74" s="184"/>
      <c r="CX74" s="573">
        <f xml:space="preserve"> IF( OR( $C$74 = $DC$74, $C$74 =""), 0, IF( ISNUMBER( AP74 ), 0, 1 ))</f>
        <v>0</v>
      </c>
      <c r="CY74" s="573">
        <f xml:space="preserve"> IF( OR( $C$74 = $DC$74, $C$74 =""), 0, IF( ISNUMBER( AQ74 ), 0, 1 ))</f>
        <v>0</v>
      </c>
      <c r="CZ74" s="573">
        <f xml:space="preserve"> IF( OR( $C$74 = $DC$74, $C$74 =""), 0, IF( ISNUMBER( AR74 ), 0, 1 ))</f>
        <v>0</v>
      </c>
      <c r="DA74" s="573">
        <f xml:space="preserve"> IF( OR( $C$74 = $DC$74, $C$74 =""), 0, IF( ISNUMBER( AS74 ), 0, 1 ))</f>
        <v>0</v>
      </c>
      <c r="DB74" s="483"/>
      <c r="DC74" s="483" t="s">
        <v>2513</v>
      </c>
      <c r="DD74" s="674"/>
      <c r="DE74" s="675"/>
    </row>
    <row r="75" spans="2:109" ht="14.25" customHeight="1" x14ac:dyDescent="0.25">
      <c r="B75" s="591">
        <f t="shared" si="38"/>
        <v>65</v>
      </c>
      <c r="C75" s="621" t="s">
        <v>2520</v>
      </c>
      <c r="D75" s="669"/>
      <c r="E75" s="576" t="s">
        <v>341</v>
      </c>
      <c r="F75" s="576">
        <v>3</v>
      </c>
      <c r="G75" s="578" t="s">
        <v>259</v>
      </c>
      <c r="H75" s="579" t="s">
        <v>259</v>
      </c>
      <c r="I75" s="579" t="s">
        <v>259</v>
      </c>
      <c r="J75" s="579" t="s">
        <v>259</v>
      </c>
      <c r="K75" s="580">
        <f t="shared" si="21"/>
        <v>0</v>
      </c>
      <c r="L75" s="578" t="s">
        <v>259</v>
      </c>
      <c r="M75" s="579" t="s">
        <v>259</v>
      </c>
      <c r="N75" s="579" t="s">
        <v>259</v>
      </c>
      <c r="O75" s="579" t="s">
        <v>259</v>
      </c>
      <c r="P75" s="580">
        <f t="shared" si="22"/>
        <v>0</v>
      </c>
      <c r="Q75" s="578" t="s">
        <v>259</v>
      </c>
      <c r="R75" s="579" t="s">
        <v>259</v>
      </c>
      <c r="S75" s="579" t="s">
        <v>259</v>
      </c>
      <c r="T75" s="579" t="s">
        <v>259</v>
      </c>
      <c r="U75" s="580">
        <f t="shared" si="23"/>
        <v>0</v>
      </c>
      <c r="V75" s="578" t="s">
        <v>259</v>
      </c>
      <c r="W75" s="579" t="s">
        <v>259</v>
      </c>
      <c r="X75" s="579" t="s">
        <v>259</v>
      </c>
      <c r="Y75" s="579" t="s">
        <v>259</v>
      </c>
      <c r="Z75" s="580">
        <f t="shared" si="24"/>
        <v>0</v>
      </c>
      <c r="AA75" s="578" t="s">
        <v>259</v>
      </c>
      <c r="AB75" s="579" t="s">
        <v>259</v>
      </c>
      <c r="AC75" s="579" t="s">
        <v>259</v>
      </c>
      <c r="AD75" s="579" t="s">
        <v>259</v>
      </c>
      <c r="AE75" s="580">
        <f t="shared" si="25"/>
        <v>0</v>
      </c>
      <c r="AF75" s="578" t="s">
        <v>259</v>
      </c>
      <c r="AG75" s="579" t="s">
        <v>259</v>
      </c>
      <c r="AH75" s="579" t="s">
        <v>259</v>
      </c>
      <c r="AI75" s="579" t="s">
        <v>259</v>
      </c>
      <c r="AJ75" s="580">
        <f t="shared" si="26"/>
        <v>0</v>
      </c>
      <c r="AK75" s="578" t="s">
        <v>259</v>
      </c>
      <c r="AL75" s="579" t="s">
        <v>259</v>
      </c>
      <c r="AM75" s="579" t="s">
        <v>259</v>
      </c>
      <c r="AN75" s="579" t="s">
        <v>259</v>
      </c>
      <c r="AO75" s="580">
        <f t="shared" si="27"/>
        <v>0</v>
      </c>
      <c r="AP75" s="578" t="s">
        <v>259</v>
      </c>
      <c r="AQ75" s="579" t="s">
        <v>259</v>
      </c>
      <c r="AR75" s="579" t="s">
        <v>259</v>
      </c>
      <c r="AS75" s="579" t="s">
        <v>259</v>
      </c>
      <c r="AT75" s="580">
        <f t="shared" si="28"/>
        <v>0</v>
      </c>
      <c r="AU75" s="282"/>
      <c r="AV75" s="411"/>
      <c r="AW75" s="233" t="s">
        <v>2275</v>
      </c>
      <c r="AX75" s="249"/>
      <c r="AY75" s="144">
        <f t="shared" si="40"/>
        <v>0</v>
      </c>
      <c r="AZ75" s="144"/>
      <c r="BA75" s="184"/>
      <c r="BB75" s="591">
        <f t="shared" si="39"/>
        <v>65</v>
      </c>
      <c r="BC75" s="620" t="s">
        <v>2521</v>
      </c>
      <c r="BD75" s="576" t="s">
        <v>341</v>
      </c>
      <c r="BE75" s="576">
        <v>3</v>
      </c>
      <c r="BF75" s="588" t="s">
        <v>2522</v>
      </c>
      <c r="BG75" s="589" t="s">
        <v>2523</v>
      </c>
      <c r="BH75" s="589" t="s">
        <v>2524</v>
      </c>
      <c r="BI75" s="589" t="s">
        <v>2525</v>
      </c>
      <c r="BJ75" s="590" t="s">
        <v>2526</v>
      </c>
      <c r="BL75" s="678"/>
      <c r="BM75" s="573">
        <f t="shared" si="41"/>
        <v>0</v>
      </c>
      <c r="BN75" s="204"/>
      <c r="BO75" s="573">
        <f xml:space="preserve"> IF( OR( $C$75 = $DC$75, $C$75 =""), 0, IF( ISNUMBER( G75 ), 0, 1 ))</f>
        <v>0</v>
      </c>
      <c r="BP75" s="573">
        <f xml:space="preserve"> IF( OR( $C$75 = $DC$75, $C$75 =""), 0, IF( ISNUMBER( H75 ), 0, 1 ))</f>
        <v>0</v>
      </c>
      <c r="BQ75" s="573">
        <f xml:space="preserve"> IF( OR( $C$75 = $DC$75, $C$75 =""), 0, IF( ISNUMBER( I75 ), 0, 1 ))</f>
        <v>0</v>
      </c>
      <c r="BR75" s="573">
        <f xml:space="preserve"> IF( OR( $C$75 = $DC$75, $C$75 =""), 0, IF( ISNUMBER( J75 ), 0, 1 ))</f>
        <v>0</v>
      </c>
      <c r="BS75" s="184"/>
      <c r="BT75" s="573">
        <f xml:space="preserve"> IF( OR( $C$75 = $DC$75, $C$75 =""), 0, IF( ISNUMBER( L75 ), 0, 1 ))</f>
        <v>0</v>
      </c>
      <c r="BU75" s="573">
        <f xml:space="preserve"> IF( OR( $C$75 = $DC$75, $C$75 =""), 0, IF( ISNUMBER( M75 ), 0, 1 ))</f>
        <v>0</v>
      </c>
      <c r="BV75" s="573">
        <f xml:space="preserve"> IF( OR( $C$75 = $DC$75, $C$75 =""), 0, IF( ISNUMBER( N75 ), 0, 1 ))</f>
        <v>0</v>
      </c>
      <c r="BW75" s="573">
        <f xml:space="preserve"> IF( OR( $C$75 = $DC$75, $C$75 =""), 0, IF( ISNUMBER( O75 ), 0, 1 ))</f>
        <v>0</v>
      </c>
      <c r="BX75" s="184"/>
      <c r="BY75" s="573">
        <f xml:space="preserve"> IF( OR( $C$75 = $DC$75, $C$75 =""), 0, IF( ISNUMBER( Q75 ), 0, 1 ))</f>
        <v>0</v>
      </c>
      <c r="BZ75" s="573">
        <f xml:space="preserve"> IF( OR( $C$75 = $DC$75, $C$75 =""), 0, IF( ISNUMBER( R75 ), 0, 1 ))</f>
        <v>0</v>
      </c>
      <c r="CA75" s="573">
        <f xml:space="preserve"> IF( OR( $C$75 = $DC$75, $C$75 =""), 0, IF( ISNUMBER( S75 ), 0, 1 ))</f>
        <v>0</v>
      </c>
      <c r="CB75" s="573">
        <f xml:space="preserve"> IF( OR( $C$75 = $DC$75, $C$75 =""), 0, IF( ISNUMBER( T75 ), 0, 1 ))</f>
        <v>0</v>
      </c>
      <c r="CC75" s="184"/>
      <c r="CD75" s="573">
        <f xml:space="preserve"> IF( OR( $C$75 = $DC$75, $C$75 =""), 0, IF( ISNUMBER( V75 ), 0, 1 ))</f>
        <v>0</v>
      </c>
      <c r="CE75" s="573">
        <f xml:space="preserve"> IF( OR( $C$75 = $DC$75, $C$75 =""), 0, IF( ISNUMBER( W75 ), 0, 1 ))</f>
        <v>0</v>
      </c>
      <c r="CF75" s="573">
        <f xml:space="preserve"> IF( OR( $C$75 = $DC$75, $C$75 =""), 0, IF( ISNUMBER( X75 ), 0, 1 ))</f>
        <v>0</v>
      </c>
      <c r="CG75" s="573">
        <f xml:space="preserve"> IF( OR( $C$75 = $DC$75, $C$75 =""), 0, IF( ISNUMBER( Y75 ), 0, 1 ))</f>
        <v>0</v>
      </c>
      <c r="CH75" s="184"/>
      <c r="CI75" s="573">
        <f xml:space="preserve"> IF( OR( $C$75 = $DC$75, $C$75 =""), 0, IF( ISNUMBER( AA75 ), 0, 1 ))</f>
        <v>0</v>
      </c>
      <c r="CJ75" s="573">
        <f xml:space="preserve"> IF( OR( $C$75 = $DC$75, $C$75 =""), 0, IF( ISNUMBER( AB75 ), 0, 1 ))</f>
        <v>0</v>
      </c>
      <c r="CK75" s="573">
        <f xml:space="preserve"> IF( OR( $C$75 = $DC$75, $C$75 =""), 0, IF( ISNUMBER( AC75 ), 0, 1 ))</f>
        <v>0</v>
      </c>
      <c r="CL75" s="573">
        <f xml:space="preserve"> IF( OR( $C$75 = $DC$75, $C$75 =""), 0, IF( ISNUMBER( AD75 ), 0, 1 ))</f>
        <v>0</v>
      </c>
      <c r="CM75" s="184"/>
      <c r="CN75" s="573">
        <f xml:space="preserve"> IF( OR( $C$75 = $DC$75, $C$75 =""), 0, IF( ISNUMBER( AF75 ), 0, 1 ))</f>
        <v>0</v>
      </c>
      <c r="CO75" s="573">
        <f xml:space="preserve"> IF( OR( $C$75 = $DC$75, $C$75 =""), 0, IF( ISNUMBER( AG75 ), 0, 1 ))</f>
        <v>0</v>
      </c>
      <c r="CP75" s="573">
        <f xml:space="preserve"> IF( OR( $C$75 = $DC$75, $C$75 =""), 0, IF( ISNUMBER( AH75 ), 0, 1 ))</f>
        <v>0</v>
      </c>
      <c r="CQ75" s="573">
        <f xml:space="preserve"> IF( OR( $C$75 = $DC$75, $C$75 =""), 0, IF( ISNUMBER( AI75 ), 0, 1 ))</f>
        <v>0</v>
      </c>
      <c r="CR75" s="184"/>
      <c r="CS75" s="573">
        <f xml:space="preserve"> IF( OR( $C$75 = $DC$75, $C$75 =""), 0, IF( ISNUMBER( AK75 ), 0, 1 ))</f>
        <v>0</v>
      </c>
      <c r="CT75" s="573">
        <f xml:space="preserve"> IF( OR( $C$75 = $DC$75, $C$75 =""), 0, IF( ISNUMBER( AL75 ), 0, 1 ))</f>
        <v>0</v>
      </c>
      <c r="CU75" s="573">
        <f xml:space="preserve"> IF( OR( $C$75 = $DC$75, $C$75 =""), 0, IF( ISNUMBER( AM75 ), 0, 1 ))</f>
        <v>0</v>
      </c>
      <c r="CV75" s="573">
        <f xml:space="preserve"> IF( OR( $C$75 = $DC$75, $C$75 =""), 0, IF( ISNUMBER( AN75 ), 0, 1 ))</f>
        <v>0</v>
      </c>
      <c r="CW75" s="184"/>
      <c r="CX75" s="573">
        <f xml:space="preserve"> IF( OR( $C$75 = $DC$75, $C$75 =""), 0, IF( ISNUMBER( AP75 ), 0, 1 ))</f>
        <v>0</v>
      </c>
      <c r="CY75" s="573">
        <f xml:space="preserve"> IF( OR( $C$75 = $DC$75, $C$75 =""), 0, IF( ISNUMBER( AQ75 ), 0, 1 ))</f>
        <v>0</v>
      </c>
      <c r="CZ75" s="573">
        <f xml:space="preserve"> IF( OR( $C$75 = $DC$75, $C$75 =""), 0, IF( ISNUMBER( AR75 ), 0, 1 ))</f>
        <v>0</v>
      </c>
      <c r="DA75" s="573">
        <f xml:space="preserve"> IF( OR( $C$75 = $DC$75, $C$75 =""), 0, IF( ISNUMBER( AS75 ), 0, 1 ))</f>
        <v>0</v>
      </c>
      <c r="DB75" s="483"/>
      <c r="DC75" s="483" t="s">
        <v>2520</v>
      </c>
      <c r="DD75" s="674"/>
      <c r="DE75" s="675"/>
    </row>
    <row r="76" spans="2:109" ht="14.25" customHeight="1" x14ac:dyDescent="0.25">
      <c r="B76" s="591">
        <f t="shared" si="38"/>
        <v>66</v>
      </c>
      <c r="C76" s="621" t="s">
        <v>2527</v>
      </c>
      <c r="D76" s="669"/>
      <c r="E76" s="576" t="s">
        <v>341</v>
      </c>
      <c r="F76" s="576">
        <v>3</v>
      </c>
      <c r="G76" s="578" t="s">
        <v>259</v>
      </c>
      <c r="H76" s="579" t="s">
        <v>259</v>
      </c>
      <c r="I76" s="579" t="s">
        <v>259</v>
      </c>
      <c r="J76" s="579" t="s">
        <v>259</v>
      </c>
      <c r="K76" s="580">
        <f t="shared" si="21"/>
        <v>0</v>
      </c>
      <c r="L76" s="578" t="s">
        <v>259</v>
      </c>
      <c r="M76" s="579" t="s">
        <v>259</v>
      </c>
      <c r="N76" s="579" t="s">
        <v>259</v>
      </c>
      <c r="O76" s="579" t="s">
        <v>259</v>
      </c>
      <c r="P76" s="580">
        <f t="shared" si="22"/>
        <v>0</v>
      </c>
      <c r="Q76" s="578" t="s">
        <v>259</v>
      </c>
      <c r="R76" s="579" t="s">
        <v>259</v>
      </c>
      <c r="S76" s="579" t="s">
        <v>259</v>
      </c>
      <c r="T76" s="579" t="s">
        <v>259</v>
      </c>
      <c r="U76" s="580">
        <f t="shared" si="23"/>
        <v>0</v>
      </c>
      <c r="V76" s="578" t="s">
        <v>259</v>
      </c>
      <c r="W76" s="579" t="s">
        <v>259</v>
      </c>
      <c r="X76" s="579" t="s">
        <v>259</v>
      </c>
      <c r="Y76" s="579" t="s">
        <v>259</v>
      </c>
      <c r="Z76" s="580">
        <f t="shared" si="24"/>
        <v>0</v>
      </c>
      <c r="AA76" s="578" t="s">
        <v>259</v>
      </c>
      <c r="AB76" s="579" t="s">
        <v>259</v>
      </c>
      <c r="AC76" s="579" t="s">
        <v>259</v>
      </c>
      <c r="AD76" s="579" t="s">
        <v>259</v>
      </c>
      <c r="AE76" s="580">
        <f t="shared" si="25"/>
        <v>0</v>
      </c>
      <c r="AF76" s="578" t="s">
        <v>259</v>
      </c>
      <c r="AG76" s="579" t="s">
        <v>259</v>
      </c>
      <c r="AH76" s="579" t="s">
        <v>259</v>
      </c>
      <c r="AI76" s="579" t="s">
        <v>259</v>
      </c>
      <c r="AJ76" s="580">
        <f t="shared" si="26"/>
        <v>0</v>
      </c>
      <c r="AK76" s="578" t="s">
        <v>259</v>
      </c>
      <c r="AL76" s="579" t="s">
        <v>259</v>
      </c>
      <c r="AM76" s="579" t="s">
        <v>259</v>
      </c>
      <c r="AN76" s="579" t="s">
        <v>259</v>
      </c>
      <c r="AO76" s="580">
        <f t="shared" si="27"/>
        <v>0</v>
      </c>
      <c r="AP76" s="578" t="s">
        <v>259</v>
      </c>
      <c r="AQ76" s="579" t="s">
        <v>259</v>
      </c>
      <c r="AR76" s="579" t="s">
        <v>259</v>
      </c>
      <c r="AS76" s="579" t="s">
        <v>259</v>
      </c>
      <c r="AT76" s="580">
        <f t="shared" si="28"/>
        <v>0</v>
      </c>
      <c r="AU76" s="282"/>
      <c r="AV76" s="411"/>
      <c r="AW76" s="233" t="s">
        <v>2275</v>
      </c>
      <c r="AX76" s="249"/>
      <c r="AY76" s="144">
        <f t="shared" si="40"/>
        <v>0</v>
      </c>
      <c r="AZ76" s="144"/>
      <c r="BA76" s="184"/>
      <c r="BB76" s="591">
        <f t="shared" si="39"/>
        <v>66</v>
      </c>
      <c r="BC76" s="620" t="s">
        <v>2528</v>
      </c>
      <c r="BD76" s="576" t="s">
        <v>341</v>
      </c>
      <c r="BE76" s="576">
        <v>3</v>
      </c>
      <c r="BF76" s="588" t="s">
        <v>2529</v>
      </c>
      <c r="BG76" s="589" t="s">
        <v>2530</v>
      </c>
      <c r="BH76" s="589" t="s">
        <v>2531</v>
      </c>
      <c r="BI76" s="589" t="s">
        <v>2532</v>
      </c>
      <c r="BJ76" s="590" t="s">
        <v>2533</v>
      </c>
      <c r="BL76" s="678"/>
      <c r="BM76" s="573">
        <f t="shared" si="41"/>
        <v>0</v>
      </c>
      <c r="BN76" s="204"/>
      <c r="BO76" s="573">
        <f xml:space="preserve"> IF( OR( $C$76 = $DC$76, $C$76 =""), 0, IF( ISNUMBER( G76 ), 0, 1 ))</f>
        <v>0</v>
      </c>
      <c r="BP76" s="573">
        <f xml:space="preserve"> IF( OR( $C$76 = $DC$76, $C$76 =""), 0, IF( ISNUMBER( H76 ), 0, 1 ))</f>
        <v>0</v>
      </c>
      <c r="BQ76" s="573">
        <f xml:space="preserve"> IF( OR( $C$76 = $DC$76, $C$76 =""), 0, IF( ISNUMBER( I76 ), 0, 1 ))</f>
        <v>0</v>
      </c>
      <c r="BR76" s="573">
        <f xml:space="preserve"> IF( OR( $C$76 = $DC$76, $C$76 =""), 0, IF( ISNUMBER( J76 ), 0, 1 ))</f>
        <v>0</v>
      </c>
      <c r="BS76" s="184"/>
      <c r="BT76" s="573">
        <f xml:space="preserve"> IF( OR( $C$76 = $DC$76, $C$76 =""), 0, IF( ISNUMBER( L76 ), 0, 1 ))</f>
        <v>0</v>
      </c>
      <c r="BU76" s="573">
        <f xml:space="preserve"> IF( OR( $C$76 = $DC$76, $C$76 =""), 0, IF( ISNUMBER( M76 ), 0, 1 ))</f>
        <v>0</v>
      </c>
      <c r="BV76" s="573">
        <f xml:space="preserve"> IF( OR( $C$76 = $DC$76, $C$76 =""), 0, IF( ISNUMBER( N76 ), 0, 1 ))</f>
        <v>0</v>
      </c>
      <c r="BW76" s="573">
        <f xml:space="preserve"> IF( OR( $C$76 = $DC$76, $C$76 =""), 0, IF( ISNUMBER( O76 ), 0, 1 ))</f>
        <v>0</v>
      </c>
      <c r="BX76" s="184"/>
      <c r="BY76" s="573">
        <f xml:space="preserve"> IF( OR( $C$76 = $DC$76, $C$76 =""), 0, IF( ISNUMBER( Q76 ), 0, 1 ))</f>
        <v>0</v>
      </c>
      <c r="BZ76" s="573">
        <f xml:space="preserve"> IF( OR( $C$76 = $DC$76, $C$76 =""), 0, IF( ISNUMBER( R76 ), 0, 1 ))</f>
        <v>0</v>
      </c>
      <c r="CA76" s="573">
        <f xml:space="preserve"> IF( OR( $C$76 = $DC$76, $C$76 =""), 0, IF( ISNUMBER( S76 ), 0, 1 ))</f>
        <v>0</v>
      </c>
      <c r="CB76" s="573">
        <f xml:space="preserve"> IF( OR( $C$76 = $DC$76, $C$76 =""), 0, IF( ISNUMBER( T76 ), 0, 1 ))</f>
        <v>0</v>
      </c>
      <c r="CC76" s="184"/>
      <c r="CD76" s="573">
        <f xml:space="preserve"> IF( OR( $C$76 = $DC$76, $C$76 =""), 0, IF( ISNUMBER( V76 ), 0, 1 ))</f>
        <v>0</v>
      </c>
      <c r="CE76" s="573">
        <f xml:space="preserve"> IF( OR( $C$76 = $DC$76, $C$76 =""), 0, IF( ISNUMBER( W76 ), 0, 1 ))</f>
        <v>0</v>
      </c>
      <c r="CF76" s="573">
        <f xml:space="preserve"> IF( OR( $C$76 = $DC$76, $C$76 =""), 0, IF( ISNUMBER( X76 ), 0, 1 ))</f>
        <v>0</v>
      </c>
      <c r="CG76" s="573">
        <f xml:space="preserve"> IF( OR( $C$76 = $DC$76, $C$76 =""), 0, IF( ISNUMBER( Y76 ), 0, 1 ))</f>
        <v>0</v>
      </c>
      <c r="CH76" s="184"/>
      <c r="CI76" s="573">
        <f xml:space="preserve"> IF( OR( $C$76 = $DC$76, $C$76 =""), 0, IF( ISNUMBER( AA76 ), 0, 1 ))</f>
        <v>0</v>
      </c>
      <c r="CJ76" s="573">
        <f xml:space="preserve"> IF( OR( $C$76 = $DC$76, $C$76 =""), 0, IF( ISNUMBER( AB76 ), 0, 1 ))</f>
        <v>0</v>
      </c>
      <c r="CK76" s="573">
        <f xml:space="preserve"> IF( OR( $C$76 = $DC$76, $C$76 =""), 0, IF( ISNUMBER( AC76 ), 0, 1 ))</f>
        <v>0</v>
      </c>
      <c r="CL76" s="573">
        <f xml:space="preserve"> IF( OR( $C$76 = $DC$76, $C$76 =""), 0, IF( ISNUMBER( AD76 ), 0, 1 ))</f>
        <v>0</v>
      </c>
      <c r="CM76" s="184"/>
      <c r="CN76" s="573">
        <f xml:space="preserve"> IF( OR( $C$76 = $DC$76, $C$76 =""), 0, IF( ISNUMBER( AF76 ), 0, 1 ))</f>
        <v>0</v>
      </c>
      <c r="CO76" s="573">
        <f xml:space="preserve"> IF( OR( $C$76 = $DC$76, $C$76 =""), 0, IF( ISNUMBER( AG76 ), 0, 1 ))</f>
        <v>0</v>
      </c>
      <c r="CP76" s="573">
        <f xml:space="preserve"> IF( OR( $C$76 = $DC$76, $C$76 =""), 0, IF( ISNUMBER( AH76 ), 0, 1 ))</f>
        <v>0</v>
      </c>
      <c r="CQ76" s="573">
        <f xml:space="preserve"> IF( OR( $C$76 = $DC$76, $C$76 =""), 0, IF( ISNUMBER( AI76 ), 0, 1 ))</f>
        <v>0</v>
      </c>
      <c r="CR76" s="184"/>
      <c r="CS76" s="573">
        <f xml:space="preserve"> IF( OR( $C$76 = $DC$76, $C$76 =""), 0, IF( ISNUMBER( AK76 ), 0, 1 ))</f>
        <v>0</v>
      </c>
      <c r="CT76" s="573">
        <f xml:space="preserve"> IF( OR( $C$76 = $DC$76, $C$76 =""), 0, IF( ISNUMBER( AL76 ), 0, 1 ))</f>
        <v>0</v>
      </c>
      <c r="CU76" s="573">
        <f xml:space="preserve"> IF( OR( $C$76 = $DC$76, $C$76 =""), 0, IF( ISNUMBER( AM76 ), 0, 1 ))</f>
        <v>0</v>
      </c>
      <c r="CV76" s="573">
        <f xml:space="preserve"> IF( OR( $C$76 = $DC$76, $C$76 =""), 0, IF( ISNUMBER( AN76 ), 0, 1 ))</f>
        <v>0</v>
      </c>
      <c r="CW76" s="184"/>
      <c r="CX76" s="573">
        <f xml:space="preserve"> IF( OR( $C$76 = $DC$76, $C$76 =""), 0, IF( ISNUMBER( AP76 ), 0, 1 ))</f>
        <v>0</v>
      </c>
      <c r="CY76" s="573">
        <f xml:space="preserve"> IF( OR( $C$76 = $DC$76, $C$76 =""), 0, IF( ISNUMBER( AQ76 ), 0, 1 ))</f>
        <v>0</v>
      </c>
      <c r="CZ76" s="573">
        <f xml:space="preserve"> IF( OR( $C$76 = $DC$76, $C$76 =""), 0, IF( ISNUMBER( AR76 ), 0, 1 ))</f>
        <v>0</v>
      </c>
      <c r="DA76" s="573">
        <f xml:space="preserve"> IF( OR( $C$76 = $DC$76, $C$76 =""), 0, IF( ISNUMBER( AS76 ), 0, 1 ))</f>
        <v>0</v>
      </c>
      <c r="DB76" s="483"/>
      <c r="DC76" s="483" t="s">
        <v>2527</v>
      </c>
    </row>
    <row r="77" spans="2:109" ht="14.25" customHeight="1" x14ac:dyDescent="0.25">
      <c r="B77" s="591">
        <f t="shared" si="38"/>
        <v>67</v>
      </c>
      <c r="C77" s="621" t="s">
        <v>2534</v>
      </c>
      <c r="D77" s="669"/>
      <c r="E77" s="576" t="s">
        <v>341</v>
      </c>
      <c r="F77" s="576">
        <v>3</v>
      </c>
      <c r="G77" s="578" t="s">
        <v>259</v>
      </c>
      <c r="H77" s="579" t="s">
        <v>259</v>
      </c>
      <c r="I77" s="579" t="s">
        <v>259</v>
      </c>
      <c r="J77" s="579" t="s">
        <v>259</v>
      </c>
      <c r="K77" s="580">
        <f t="shared" si="21"/>
        <v>0</v>
      </c>
      <c r="L77" s="578" t="s">
        <v>259</v>
      </c>
      <c r="M77" s="579" t="s">
        <v>259</v>
      </c>
      <c r="N77" s="579" t="s">
        <v>259</v>
      </c>
      <c r="O77" s="579" t="s">
        <v>259</v>
      </c>
      <c r="P77" s="580">
        <f t="shared" si="22"/>
        <v>0</v>
      </c>
      <c r="Q77" s="578" t="s">
        <v>259</v>
      </c>
      <c r="R77" s="579" t="s">
        <v>259</v>
      </c>
      <c r="S77" s="579" t="s">
        <v>259</v>
      </c>
      <c r="T77" s="579" t="s">
        <v>259</v>
      </c>
      <c r="U77" s="580">
        <f t="shared" si="23"/>
        <v>0</v>
      </c>
      <c r="V77" s="578" t="s">
        <v>259</v>
      </c>
      <c r="W77" s="579" t="s">
        <v>259</v>
      </c>
      <c r="X77" s="579" t="s">
        <v>259</v>
      </c>
      <c r="Y77" s="579" t="s">
        <v>259</v>
      </c>
      <c r="Z77" s="580">
        <f t="shared" si="24"/>
        <v>0</v>
      </c>
      <c r="AA77" s="578" t="s">
        <v>259</v>
      </c>
      <c r="AB77" s="579" t="s">
        <v>259</v>
      </c>
      <c r="AC77" s="579" t="s">
        <v>259</v>
      </c>
      <c r="AD77" s="579" t="s">
        <v>259</v>
      </c>
      <c r="AE77" s="580">
        <f t="shared" si="25"/>
        <v>0</v>
      </c>
      <c r="AF77" s="578" t="s">
        <v>259</v>
      </c>
      <c r="AG77" s="579" t="s">
        <v>259</v>
      </c>
      <c r="AH77" s="579" t="s">
        <v>259</v>
      </c>
      <c r="AI77" s="579" t="s">
        <v>259</v>
      </c>
      <c r="AJ77" s="580">
        <f t="shared" si="26"/>
        <v>0</v>
      </c>
      <c r="AK77" s="578" t="s">
        <v>259</v>
      </c>
      <c r="AL77" s="579" t="s">
        <v>259</v>
      </c>
      <c r="AM77" s="579" t="s">
        <v>259</v>
      </c>
      <c r="AN77" s="579" t="s">
        <v>259</v>
      </c>
      <c r="AO77" s="580">
        <f t="shared" si="27"/>
        <v>0</v>
      </c>
      <c r="AP77" s="578" t="s">
        <v>259</v>
      </c>
      <c r="AQ77" s="579" t="s">
        <v>259</v>
      </c>
      <c r="AR77" s="579" t="s">
        <v>259</v>
      </c>
      <c r="AS77" s="579" t="s">
        <v>259</v>
      </c>
      <c r="AT77" s="580">
        <f t="shared" si="28"/>
        <v>0</v>
      </c>
      <c r="AU77" s="282"/>
      <c r="AV77" s="411"/>
      <c r="AW77" s="233" t="s">
        <v>2275</v>
      </c>
      <c r="AX77" s="249"/>
      <c r="AY77" s="144">
        <f t="shared" si="40"/>
        <v>0</v>
      </c>
      <c r="AZ77" s="144"/>
      <c r="BA77" s="184"/>
      <c r="BB77" s="591">
        <f t="shared" si="39"/>
        <v>67</v>
      </c>
      <c r="BC77" s="620" t="s">
        <v>2535</v>
      </c>
      <c r="BD77" s="576" t="s">
        <v>341</v>
      </c>
      <c r="BE77" s="576">
        <v>3</v>
      </c>
      <c r="BF77" s="588" t="s">
        <v>2536</v>
      </c>
      <c r="BG77" s="589" t="s">
        <v>2537</v>
      </c>
      <c r="BH77" s="589" t="s">
        <v>2538</v>
      </c>
      <c r="BI77" s="589" t="s">
        <v>2539</v>
      </c>
      <c r="BJ77" s="590" t="s">
        <v>2540</v>
      </c>
      <c r="BL77" s="678"/>
      <c r="BM77" s="573">
        <f t="shared" si="41"/>
        <v>0</v>
      </c>
      <c r="BN77" s="204"/>
      <c r="BO77" s="573">
        <f xml:space="preserve"> IF( OR( $C$77 = $DC$77, $C$77 =""), 0, IF( ISNUMBER( G77 ), 0, 1 ))</f>
        <v>0</v>
      </c>
      <c r="BP77" s="573">
        <f xml:space="preserve"> IF( OR( $C$77 = $DC$77, $C$77 =""), 0, IF( ISNUMBER( H77 ), 0, 1 ))</f>
        <v>0</v>
      </c>
      <c r="BQ77" s="573">
        <f xml:space="preserve"> IF( OR( $C$77 = $DC$77, $C$77 =""), 0, IF( ISNUMBER( I77 ), 0, 1 ))</f>
        <v>0</v>
      </c>
      <c r="BR77" s="573">
        <f xml:space="preserve"> IF( OR( $C$77 = $DC$77, $C$77 =""), 0, IF( ISNUMBER( J77 ), 0, 1 ))</f>
        <v>0</v>
      </c>
      <c r="BS77" s="184"/>
      <c r="BT77" s="573">
        <f xml:space="preserve"> IF( OR( $C$77 = $DC$77, $C$77 =""), 0, IF( ISNUMBER( L77 ), 0, 1 ))</f>
        <v>0</v>
      </c>
      <c r="BU77" s="573">
        <f xml:space="preserve"> IF( OR( $C$77 = $DC$77, $C$77 =""), 0, IF( ISNUMBER( M77 ), 0, 1 ))</f>
        <v>0</v>
      </c>
      <c r="BV77" s="573">
        <f xml:space="preserve"> IF( OR( $C$77 = $DC$77, $C$77 =""), 0, IF( ISNUMBER( N77 ), 0, 1 ))</f>
        <v>0</v>
      </c>
      <c r="BW77" s="573">
        <f xml:space="preserve"> IF( OR( $C$77 = $DC$77, $C$77 =""), 0, IF( ISNUMBER( O77 ), 0, 1 ))</f>
        <v>0</v>
      </c>
      <c r="BX77" s="184"/>
      <c r="BY77" s="573">
        <f xml:space="preserve"> IF( OR( $C$77 = $DC$77, $C$77 =""), 0, IF( ISNUMBER( Q77 ), 0, 1 ))</f>
        <v>0</v>
      </c>
      <c r="BZ77" s="573">
        <f xml:space="preserve"> IF( OR( $C$77 = $DC$77, $C$77 =""), 0, IF( ISNUMBER( R77 ), 0, 1 ))</f>
        <v>0</v>
      </c>
      <c r="CA77" s="573">
        <f xml:space="preserve"> IF( OR( $C$77 = $DC$77, $C$77 =""), 0, IF( ISNUMBER( S77 ), 0, 1 ))</f>
        <v>0</v>
      </c>
      <c r="CB77" s="573">
        <f xml:space="preserve"> IF( OR( $C$77 = $DC$77, $C$77 =""), 0, IF( ISNUMBER( T77 ), 0, 1 ))</f>
        <v>0</v>
      </c>
      <c r="CC77" s="184"/>
      <c r="CD77" s="573">
        <f xml:space="preserve"> IF( OR( $C$77 = $DC$77, $C$77 =""), 0, IF( ISNUMBER( V77 ), 0, 1 ))</f>
        <v>0</v>
      </c>
      <c r="CE77" s="573">
        <f xml:space="preserve"> IF( OR( $C$77 = $DC$77, $C$77 =""), 0, IF( ISNUMBER( W77 ), 0, 1 ))</f>
        <v>0</v>
      </c>
      <c r="CF77" s="573">
        <f xml:space="preserve"> IF( OR( $C$77 = $DC$77, $C$77 =""), 0, IF( ISNUMBER( X77 ), 0, 1 ))</f>
        <v>0</v>
      </c>
      <c r="CG77" s="573">
        <f xml:space="preserve"> IF( OR( $C$77 = $DC$77, $C$77 =""), 0, IF( ISNUMBER( Y77 ), 0, 1 ))</f>
        <v>0</v>
      </c>
      <c r="CH77" s="184"/>
      <c r="CI77" s="573">
        <f xml:space="preserve"> IF( OR( $C$77 = $DC$77, $C$77 =""), 0, IF( ISNUMBER( AA77 ), 0, 1 ))</f>
        <v>0</v>
      </c>
      <c r="CJ77" s="573">
        <f xml:space="preserve"> IF( OR( $C$77 = $DC$77, $C$77 =""), 0, IF( ISNUMBER( AB77 ), 0, 1 ))</f>
        <v>0</v>
      </c>
      <c r="CK77" s="573">
        <f xml:space="preserve"> IF( OR( $C$77 = $DC$77, $C$77 =""), 0, IF( ISNUMBER( AC77 ), 0, 1 ))</f>
        <v>0</v>
      </c>
      <c r="CL77" s="573">
        <f xml:space="preserve"> IF( OR( $C$77 = $DC$77, $C$77 =""), 0, IF( ISNUMBER( AD77 ), 0, 1 ))</f>
        <v>0</v>
      </c>
      <c r="CM77" s="184"/>
      <c r="CN77" s="573">
        <f xml:space="preserve"> IF( OR( $C$77 = $DC$77, $C$77 =""), 0, IF( ISNUMBER( AF77 ), 0, 1 ))</f>
        <v>0</v>
      </c>
      <c r="CO77" s="573">
        <f xml:space="preserve"> IF( OR( $C$77 = $DC$77, $C$77 =""), 0, IF( ISNUMBER( AG77 ), 0, 1 ))</f>
        <v>0</v>
      </c>
      <c r="CP77" s="573">
        <f xml:space="preserve"> IF( OR( $C$77 = $DC$77, $C$77 =""), 0, IF( ISNUMBER( AH77 ), 0, 1 ))</f>
        <v>0</v>
      </c>
      <c r="CQ77" s="573">
        <f xml:space="preserve"> IF( OR( $C$77 = $DC$77, $C$77 =""), 0, IF( ISNUMBER( AI77 ), 0, 1 ))</f>
        <v>0</v>
      </c>
      <c r="CR77" s="184"/>
      <c r="CS77" s="573">
        <f xml:space="preserve"> IF( OR( $C$77 = $DC$77, $C$77 =""), 0, IF( ISNUMBER( AK77 ), 0, 1 ))</f>
        <v>0</v>
      </c>
      <c r="CT77" s="573">
        <f xml:space="preserve"> IF( OR( $C$77 = $DC$77, $C$77 =""), 0, IF( ISNUMBER( AL77 ), 0, 1 ))</f>
        <v>0</v>
      </c>
      <c r="CU77" s="573">
        <f xml:space="preserve"> IF( OR( $C$77 = $DC$77, $C$77 =""), 0, IF( ISNUMBER( AM77 ), 0, 1 ))</f>
        <v>0</v>
      </c>
      <c r="CV77" s="573">
        <f xml:space="preserve"> IF( OR( $C$77 = $DC$77, $C$77 =""), 0, IF( ISNUMBER( AN77 ), 0, 1 ))</f>
        <v>0</v>
      </c>
      <c r="CW77" s="184"/>
      <c r="CX77" s="573">
        <f xml:space="preserve"> IF( OR( $C$77 = $DC$77, $C$77 =""), 0, IF( ISNUMBER( AP77 ), 0, 1 ))</f>
        <v>0</v>
      </c>
      <c r="CY77" s="573">
        <f xml:space="preserve"> IF( OR( $C$77 = $DC$77, $C$77 =""), 0, IF( ISNUMBER( AQ77 ), 0, 1 ))</f>
        <v>0</v>
      </c>
      <c r="CZ77" s="573">
        <f xml:space="preserve"> IF( OR( $C$77 = $DC$77, $C$77 =""), 0, IF( ISNUMBER( AR77 ), 0, 1 ))</f>
        <v>0</v>
      </c>
      <c r="DA77" s="573">
        <f xml:space="preserve"> IF( OR( $C$77 = $DC$77, $C$77 =""), 0, IF( ISNUMBER( AS77 ), 0, 1 ))</f>
        <v>0</v>
      </c>
      <c r="DB77" s="483"/>
      <c r="DC77" s="483" t="s">
        <v>2534</v>
      </c>
    </row>
    <row r="78" spans="2:109" ht="14.25" customHeight="1" x14ac:dyDescent="0.25">
      <c r="B78" s="591">
        <f t="shared" si="38"/>
        <v>68</v>
      </c>
      <c r="C78" s="621" t="s">
        <v>2541</v>
      </c>
      <c r="D78" s="669"/>
      <c r="E78" s="576" t="s">
        <v>341</v>
      </c>
      <c r="F78" s="576">
        <v>3</v>
      </c>
      <c r="G78" s="578" t="s">
        <v>259</v>
      </c>
      <c r="H78" s="579" t="s">
        <v>259</v>
      </c>
      <c r="I78" s="579" t="s">
        <v>259</v>
      </c>
      <c r="J78" s="579" t="s">
        <v>259</v>
      </c>
      <c r="K78" s="580">
        <f t="shared" si="21"/>
        <v>0</v>
      </c>
      <c r="L78" s="578" t="s">
        <v>259</v>
      </c>
      <c r="M78" s="579" t="s">
        <v>259</v>
      </c>
      <c r="N78" s="579" t="s">
        <v>259</v>
      </c>
      <c r="O78" s="579" t="s">
        <v>259</v>
      </c>
      <c r="P78" s="580">
        <f t="shared" si="22"/>
        <v>0</v>
      </c>
      <c r="Q78" s="578" t="s">
        <v>259</v>
      </c>
      <c r="R78" s="579" t="s">
        <v>259</v>
      </c>
      <c r="S78" s="579" t="s">
        <v>259</v>
      </c>
      <c r="T78" s="579" t="s">
        <v>259</v>
      </c>
      <c r="U78" s="580">
        <f t="shared" si="23"/>
        <v>0</v>
      </c>
      <c r="V78" s="578" t="s">
        <v>259</v>
      </c>
      <c r="W78" s="579" t="s">
        <v>259</v>
      </c>
      <c r="X78" s="579" t="s">
        <v>259</v>
      </c>
      <c r="Y78" s="579" t="s">
        <v>259</v>
      </c>
      <c r="Z78" s="580">
        <f t="shared" si="24"/>
        <v>0</v>
      </c>
      <c r="AA78" s="578" t="s">
        <v>259</v>
      </c>
      <c r="AB78" s="579" t="s">
        <v>259</v>
      </c>
      <c r="AC78" s="579" t="s">
        <v>259</v>
      </c>
      <c r="AD78" s="579" t="s">
        <v>259</v>
      </c>
      <c r="AE78" s="580">
        <f t="shared" si="25"/>
        <v>0</v>
      </c>
      <c r="AF78" s="578" t="s">
        <v>259</v>
      </c>
      <c r="AG78" s="579" t="s">
        <v>259</v>
      </c>
      <c r="AH78" s="579" t="s">
        <v>259</v>
      </c>
      <c r="AI78" s="579" t="s">
        <v>259</v>
      </c>
      <c r="AJ78" s="580">
        <f t="shared" si="26"/>
        <v>0</v>
      </c>
      <c r="AK78" s="578" t="s">
        <v>259</v>
      </c>
      <c r="AL78" s="579" t="s">
        <v>259</v>
      </c>
      <c r="AM78" s="579" t="s">
        <v>259</v>
      </c>
      <c r="AN78" s="579" t="s">
        <v>259</v>
      </c>
      <c r="AO78" s="580">
        <f t="shared" si="27"/>
        <v>0</v>
      </c>
      <c r="AP78" s="578" t="s">
        <v>259</v>
      </c>
      <c r="AQ78" s="579" t="s">
        <v>259</v>
      </c>
      <c r="AR78" s="579" t="s">
        <v>259</v>
      </c>
      <c r="AS78" s="579" t="s">
        <v>259</v>
      </c>
      <c r="AT78" s="580">
        <f t="shared" si="28"/>
        <v>0</v>
      </c>
      <c r="AU78" s="282"/>
      <c r="AV78" s="411"/>
      <c r="AW78" s="233" t="s">
        <v>2275</v>
      </c>
      <c r="AX78" s="249"/>
      <c r="AY78" s="144">
        <f t="shared" si="40"/>
        <v>0</v>
      </c>
      <c r="AZ78" s="144"/>
      <c r="BA78" s="184"/>
      <c r="BB78" s="591">
        <f t="shared" si="39"/>
        <v>68</v>
      </c>
      <c r="BC78" s="620" t="s">
        <v>2542</v>
      </c>
      <c r="BD78" s="576" t="s">
        <v>341</v>
      </c>
      <c r="BE78" s="576">
        <v>3</v>
      </c>
      <c r="BF78" s="588" t="s">
        <v>2543</v>
      </c>
      <c r="BG78" s="589" t="s">
        <v>2544</v>
      </c>
      <c r="BH78" s="589" t="s">
        <v>2545</v>
      </c>
      <c r="BI78" s="589" t="s">
        <v>2546</v>
      </c>
      <c r="BJ78" s="590" t="s">
        <v>2547</v>
      </c>
      <c r="BL78" s="678"/>
      <c r="BM78" s="573">
        <f t="shared" si="41"/>
        <v>0</v>
      </c>
      <c r="BN78" s="204"/>
      <c r="BO78" s="573">
        <f xml:space="preserve"> IF( OR( $C$78 = $DC$78, $C$78 =""), 0, IF( ISNUMBER( G78 ), 0, 1 ))</f>
        <v>0</v>
      </c>
      <c r="BP78" s="573">
        <f xml:space="preserve"> IF( OR( $C$78 = $DC$78, $C$78 =""), 0, IF( ISNUMBER( H78 ), 0, 1 ))</f>
        <v>0</v>
      </c>
      <c r="BQ78" s="573">
        <f xml:space="preserve"> IF( OR( $C$78 = $DC$78, $C$78 =""), 0, IF( ISNUMBER( I78 ), 0, 1 ))</f>
        <v>0</v>
      </c>
      <c r="BR78" s="573">
        <f xml:space="preserve"> IF( OR( $C$78 = $DC$78, $C$78 =""), 0, IF( ISNUMBER( J78 ), 0, 1 ))</f>
        <v>0</v>
      </c>
      <c r="BS78" s="184"/>
      <c r="BT78" s="573">
        <f xml:space="preserve"> IF( OR( $C$78 = $DC$78, $C$78 =""), 0, IF( ISNUMBER( L78 ), 0, 1 ))</f>
        <v>0</v>
      </c>
      <c r="BU78" s="573">
        <f xml:space="preserve"> IF( OR( $C$78 = $DC$78, $C$78 =""), 0, IF( ISNUMBER( M78 ), 0, 1 ))</f>
        <v>0</v>
      </c>
      <c r="BV78" s="573">
        <f xml:space="preserve"> IF( OR( $C$78 = $DC$78, $C$78 =""), 0, IF( ISNUMBER( N78 ), 0, 1 ))</f>
        <v>0</v>
      </c>
      <c r="BW78" s="573">
        <f xml:space="preserve"> IF( OR( $C$78 = $DC$78, $C$78 =""), 0, IF( ISNUMBER( O78 ), 0, 1 ))</f>
        <v>0</v>
      </c>
      <c r="BX78" s="184"/>
      <c r="BY78" s="573">
        <f xml:space="preserve"> IF( OR( $C$78 = $DC$78, $C$78 =""), 0, IF( ISNUMBER( Q78 ), 0, 1 ))</f>
        <v>0</v>
      </c>
      <c r="BZ78" s="573">
        <f xml:space="preserve"> IF( OR( $C$78 = $DC$78, $C$78 =""), 0, IF( ISNUMBER( R78 ), 0, 1 ))</f>
        <v>0</v>
      </c>
      <c r="CA78" s="573">
        <f xml:space="preserve"> IF( OR( $C$78 = $DC$78, $C$78 =""), 0, IF( ISNUMBER( S78 ), 0, 1 ))</f>
        <v>0</v>
      </c>
      <c r="CB78" s="573">
        <f xml:space="preserve"> IF( OR( $C$78 = $DC$78, $C$78 =""), 0, IF( ISNUMBER( T78 ), 0, 1 ))</f>
        <v>0</v>
      </c>
      <c r="CC78" s="184"/>
      <c r="CD78" s="573">
        <f xml:space="preserve"> IF( OR( $C$78 = $DC$78, $C$78 =""), 0, IF( ISNUMBER( V78 ), 0, 1 ))</f>
        <v>0</v>
      </c>
      <c r="CE78" s="573">
        <f xml:space="preserve"> IF( OR( $C$78 = $DC$78, $C$78 =""), 0, IF( ISNUMBER( W78 ), 0, 1 ))</f>
        <v>0</v>
      </c>
      <c r="CF78" s="573">
        <f xml:space="preserve"> IF( OR( $C$78 = $DC$78, $C$78 =""), 0, IF( ISNUMBER( X78 ), 0, 1 ))</f>
        <v>0</v>
      </c>
      <c r="CG78" s="573">
        <f xml:space="preserve"> IF( OR( $C$78 = $DC$78, $C$78 =""), 0, IF( ISNUMBER( Y78 ), 0, 1 ))</f>
        <v>0</v>
      </c>
      <c r="CH78" s="184"/>
      <c r="CI78" s="573">
        <f xml:space="preserve"> IF( OR( $C$78 = $DC$78, $C$78 =""), 0, IF( ISNUMBER( AA78 ), 0, 1 ))</f>
        <v>0</v>
      </c>
      <c r="CJ78" s="573">
        <f xml:space="preserve"> IF( OR( $C$78 = $DC$78, $C$78 =""), 0, IF( ISNUMBER( AB78 ), 0, 1 ))</f>
        <v>0</v>
      </c>
      <c r="CK78" s="573">
        <f xml:space="preserve"> IF( OR( $C$78 = $DC$78, $C$78 =""), 0, IF( ISNUMBER( AC78 ), 0, 1 ))</f>
        <v>0</v>
      </c>
      <c r="CL78" s="573">
        <f xml:space="preserve"> IF( OR( $C$78 = $DC$78, $C$78 =""), 0, IF( ISNUMBER( AD78 ), 0, 1 ))</f>
        <v>0</v>
      </c>
      <c r="CM78" s="184"/>
      <c r="CN78" s="573">
        <f xml:space="preserve"> IF( OR( $C$78 = $DC$78, $C$78 =""), 0, IF( ISNUMBER( AF78 ), 0, 1 ))</f>
        <v>0</v>
      </c>
      <c r="CO78" s="573">
        <f xml:space="preserve"> IF( OR( $C$78 = $DC$78, $C$78 =""), 0, IF( ISNUMBER( AG78 ), 0, 1 ))</f>
        <v>0</v>
      </c>
      <c r="CP78" s="573">
        <f xml:space="preserve"> IF( OR( $C$78 = $DC$78, $C$78 =""), 0, IF( ISNUMBER( AH78 ), 0, 1 ))</f>
        <v>0</v>
      </c>
      <c r="CQ78" s="573">
        <f xml:space="preserve"> IF( OR( $C$78 = $DC$78, $C$78 =""), 0, IF( ISNUMBER( AI78 ), 0, 1 ))</f>
        <v>0</v>
      </c>
      <c r="CR78" s="184"/>
      <c r="CS78" s="573">
        <f xml:space="preserve"> IF( OR( $C$78 = $DC$78, $C$78 =""), 0, IF( ISNUMBER( AK78 ), 0, 1 ))</f>
        <v>0</v>
      </c>
      <c r="CT78" s="573">
        <f xml:space="preserve"> IF( OR( $C$78 = $DC$78, $C$78 =""), 0, IF( ISNUMBER( AL78 ), 0, 1 ))</f>
        <v>0</v>
      </c>
      <c r="CU78" s="573">
        <f xml:space="preserve"> IF( OR( $C$78 = $DC$78, $C$78 =""), 0, IF( ISNUMBER( AM78 ), 0, 1 ))</f>
        <v>0</v>
      </c>
      <c r="CV78" s="573">
        <f xml:space="preserve"> IF( OR( $C$78 = $DC$78, $C$78 =""), 0, IF( ISNUMBER( AN78 ), 0, 1 ))</f>
        <v>0</v>
      </c>
      <c r="CW78" s="184"/>
      <c r="CX78" s="573">
        <f xml:space="preserve"> IF( OR( $C$78 = $DC$78, $C$78 =""), 0, IF( ISNUMBER( AP78 ), 0, 1 ))</f>
        <v>0</v>
      </c>
      <c r="CY78" s="573">
        <f xml:space="preserve"> IF( OR( $C$78 = $DC$78, $C$78 =""), 0, IF( ISNUMBER( AQ78 ), 0, 1 ))</f>
        <v>0</v>
      </c>
      <c r="CZ78" s="573">
        <f xml:space="preserve"> IF( OR( $C$78 = $DC$78, $C$78 =""), 0, IF( ISNUMBER( AR78 ), 0, 1 ))</f>
        <v>0</v>
      </c>
      <c r="DA78" s="573">
        <f xml:space="preserve"> IF( OR( $C$78 = $DC$78, $C$78 =""), 0, IF( ISNUMBER( AS78 ), 0, 1 ))</f>
        <v>0</v>
      </c>
      <c r="DB78" s="483"/>
      <c r="DC78" s="483" t="s">
        <v>2541</v>
      </c>
    </row>
    <row r="79" spans="2:109" ht="14.25" customHeight="1" x14ac:dyDescent="0.25">
      <c r="B79" s="591">
        <f t="shared" si="38"/>
        <v>69</v>
      </c>
      <c r="C79" s="621" t="s">
        <v>2548</v>
      </c>
      <c r="D79" s="669"/>
      <c r="E79" s="576" t="s">
        <v>341</v>
      </c>
      <c r="F79" s="576">
        <v>3</v>
      </c>
      <c r="G79" s="578" t="s">
        <v>259</v>
      </c>
      <c r="H79" s="579" t="s">
        <v>259</v>
      </c>
      <c r="I79" s="579" t="s">
        <v>259</v>
      </c>
      <c r="J79" s="579" t="s">
        <v>259</v>
      </c>
      <c r="K79" s="580">
        <f t="shared" si="21"/>
        <v>0</v>
      </c>
      <c r="L79" s="578" t="s">
        <v>259</v>
      </c>
      <c r="M79" s="579" t="s">
        <v>259</v>
      </c>
      <c r="N79" s="579" t="s">
        <v>259</v>
      </c>
      <c r="O79" s="579" t="s">
        <v>259</v>
      </c>
      <c r="P79" s="580">
        <f t="shared" si="22"/>
        <v>0</v>
      </c>
      <c r="Q79" s="578" t="s">
        <v>259</v>
      </c>
      <c r="R79" s="579" t="s">
        <v>259</v>
      </c>
      <c r="S79" s="579" t="s">
        <v>259</v>
      </c>
      <c r="T79" s="579" t="s">
        <v>259</v>
      </c>
      <c r="U79" s="580">
        <f t="shared" si="23"/>
        <v>0</v>
      </c>
      <c r="V79" s="578" t="s">
        <v>259</v>
      </c>
      <c r="W79" s="579" t="s">
        <v>259</v>
      </c>
      <c r="X79" s="579" t="s">
        <v>259</v>
      </c>
      <c r="Y79" s="579" t="s">
        <v>259</v>
      </c>
      <c r="Z79" s="580">
        <f t="shared" si="24"/>
        <v>0</v>
      </c>
      <c r="AA79" s="578" t="s">
        <v>259</v>
      </c>
      <c r="AB79" s="579" t="s">
        <v>259</v>
      </c>
      <c r="AC79" s="579" t="s">
        <v>259</v>
      </c>
      <c r="AD79" s="579" t="s">
        <v>259</v>
      </c>
      <c r="AE79" s="580">
        <f t="shared" si="25"/>
        <v>0</v>
      </c>
      <c r="AF79" s="578" t="s">
        <v>259</v>
      </c>
      <c r="AG79" s="579" t="s">
        <v>259</v>
      </c>
      <c r="AH79" s="579" t="s">
        <v>259</v>
      </c>
      <c r="AI79" s="579" t="s">
        <v>259</v>
      </c>
      <c r="AJ79" s="580">
        <f t="shared" si="26"/>
        <v>0</v>
      </c>
      <c r="AK79" s="578" t="s">
        <v>259</v>
      </c>
      <c r="AL79" s="579" t="s">
        <v>259</v>
      </c>
      <c r="AM79" s="579" t="s">
        <v>259</v>
      </c>
      <c r="AN79" s="579" t="s">
        <v>259</v>
      </c>
      <c r="AO79" s="580">
        <f t="shared" si="27"/>
        <v>0</v>
      </c>
      <c r="AP79" s="578" t="s">
        <v>259</v>
      </c>
      <c r="AQ79" s="579" t="s">
        <v>259</v>
      </c>
      <c r="AR79" s="579" t="s">
        <v>259</v>
      </c>
      <c r="AS79" s="579" t="s">
        <v>259</v>
      </c>
      <c r="AT79" s="580">
        <f t="shared" si="28"/>
        <v>0</v>
      </c>
      <c r="AU79" s="282"/>
      <c r="AV79" s="411"/>
      <c r="AW79" s="233" t="s">
        <v>2275</v>
      </c>
      <c r="AX79" s="249"/>
      <c r="AY79" s="144">
        <f t="shared" si="40"/>
        <v>0</v>
      </c>
      <c r="AZ79" s="144"/>
      <c r="BA79" s="184"/>
      <c r="BB79" s="591">
        <f t="shared" si="39"/>
        <v>69</v>
      </c>
      <c r="BC79" s="620" t="s">
        <v>2549</v>
      </c>
      <c r="BD79" s="576" t="s">
        <v>341</v>
      </c>
      <c r="BE79" s="576">
        <v>3</v>
      </c>
      <c r="BF79" s="588" t="s">
        <v>2550</v>
      </c>
      <c r="BG79" s="589" t="s">
        <v>2551</v>
      </c>
      <c r="BH79" s="589" t="s">
        <v>2552</v>
      </c>
      <c r="BI79" s="589" t="s">
        <v>2553</v>
      </c>
      <c r="BJ79" s="590" t="s">
        <v>2554</v>
      </c>
      <c r="BL79" s="678"/>
      <c r="BM79" s="573">
        <f t="shared" si="41"/>
        <v>0</v>
      </c>
      <c r="BN79" s="204"/>
      <c r="BO79" s="573">
        <f xml:space="preserve"> IF( OR( $C$79 = $DC$79, $C$79 =""), 0, IF( ISNUMBER( G79 ), 0, 1 ))</f>
        <v>0</v>
      </c>
      <c r="BP79" s="573">
        <f xml:space="preserve"> IF( OR( $C$79 = $DC$79, $C$79 =""), 0, IF( ISNUMBER( H79 ), 0, 1 ))</f>
        <v>0</v>
      </c>
      <c r="BQ79" s="573">
        <f xml:space="preserve"> IF( OR( $C$79 = $DC$79, $C$79 =""), 0, IF( ISNUMBER( I79 ), 0, 1 ))</f>
        <v>0</v>
      </c>
      <c r="BR79" s="573">
        <f xml:space="preserve"> IF( OR( $C$79 = $DC$79, $C$79 =""), 0, IF( ISNUMBER( J79 ), 0, 1 ))</f>
        <v>0</v>
      </c>
      <c r="BS79" s="184"/>
      <c r="BT79" s="573">
        <f xml:space="preserve"> IF( OR( $C$79 = $DC$79, $C$79 =""), 0, IF( ISNUMBER( L79 ), 0, 1 ))</f>
        <v>0</v>
      </c>
      <c r="BU79" s="573">
        <f xml:space="preserve"> IF( OR( $C$79 = $DC$79, $C$79 =""), 0, IF( ISNUMBER( M79 ), 0, 1 ))</f>
        <v>0</v>
      </c>
      <c r="BV79" s="573">
        <f xml:space="preserve"> IF( OR( $C$79 = $DC$79, $C$79 =""), 0, IF( ISNUMBER( N79 ), 0, 1 ))</f>
        <v>0</v>
      </c>
      <c r="BW79" s="573">
        <f xml:space="preserve"> IF( OR( $C$79 = $DC$79, $C$79 =""), 0, IF( ISNUMBER( O79 ), 0, 1 ))</f>
        <v>0</v>
      </c>
      <c r="BX79" s="184"/>
      <c r="BY79" s="573">
        <f xml:space="preserve"> IF( OR( $C$79 = $DC$79, $C$79 =""), 0, IF( ISNUMBER( Q79 ), 0, 1 ))</f>
        <v>0</v>
      </c>
      <c r="BZ79" s="573">
        <f xml:space="preserve"> IF( OR( $C$79 = $DC$79, $C$79 =""), 0, IF( ISNUMBER( R79 ), 0, 1 ))</f>
        <v>0</v>
      </c>
      <c r="CA79" s="573">
        <f xml:space="preserve"> IF( OR( $C$79 = $DC$79, $C$79 =""), 0, IF( ISNUMBER( S79 ), 0, 1 ))</f>
        <v>0</v>
      </c>
      <c r="CB79" s="573">
        <f xml:space="preserve"> IF( OR( $C$79 = $DC$79, $C$79 =""), 0, IF( ISNUMBER( T79 ), 0, 1 ))</f>
        <v>0</v>
      </c>
      <c r="CC79" s="184"/>
      <c r="CD79" s="573">
        <f xml:space="preserve"> IF( OR( $C$79 = $DC$79, $C$79 =""), 0, IF( ISNUMBER( V79 ), 0, 1 ))</f>
        <v>0</v>
      </c>
      <c r="CE79" s="573">
        <f xml:space="preserve"> IF( OR( $C$79 = $DC$79, $C$79 =""), 0, IF( ISNUMBER( W79 ), 0, 1 ))</f>
        <v>0</v>
      </c>
      <c r="CF79" s="573">
        <f xml:space="preserve"> IF( OR( $C$79 = $DC$79, $C$79 =""), 0, IF( ISNUMBER( X79 ), 0, 1 ))</f>
        <v>0</v>
      </c>
      <c r="CG79" s="573">
        <f xml:space="preserve"> IF( OR( $C$79 = $DC$79, $C$79 =""), 0, IF( ISNUMBER( Y79 ), 0, 1 ))</f>
        <v>0</v>
      </c>
      <c r="CH79" s="184"/>
      <c r="CI79" s="573">
        <f xml:space="preserve"> IF( OR( $C$79 = $DC$79, $C$79 =""), 0, IF( ISNUMBER( AA79 ), 0, 1 ))</f>
        <v>0</v>
      </c>
      <c r="CJ79" s="573">
        <f xml:space="preserve"> IF( OR( $C$79 = $DC$79, $C$79 =""), 0, IF( ISNUMBER( AB79 ), 0, 1 ))</f>
        <v>0</v>
      </c>
      <c r="CK79" s="573">
        <f xml:space="preserve"> IF( OR( $C$79 = $DC$79, $C$79 =""), 0, IF( ISNUMBER( AC79 ), 0, 1 ))</f>
        <v>0</v>
      </c>
      <c r="CL79" s="573">
        <f xml:space="preserve"> IF( OR( $C$79 = $DC$79, $C$79 =""), 0, IF( ISNUMBER( AD79 ), 0, 1 ))</f>
        <v>0</v>
      </c>
      <c r="CM79" s="184"/>
      <c r="CN79" s="573">
        <f xml:space="preserve"> IF( OR( $C$79 = $DC$79, $C$79 =""), 0, IF( ISNUMBER( AF79 ), 0, 1 ))</f>
        <v>0</v>
      </c>
      <c r="CO79" s="573">
        <f xml:space="preserve"> IF( OR( $C$79 = $DC$79, $C$79 =""), 0, IF( ISNUMBER( AG79 ), 0, 1 ))</f>
        <v>0</v>
      </c>
      <c r="CP79" s="573">
        <f xml:space="preserve"> IF( OR( $C$79 = $DC$79, $C$79 =""), 0, IF( ISNUMBER( AH79 ), 0, 1 ))</f>
        <v>0</v>
      </c>
      <c r="CQ79" s="573">
        <f xml:space="preserve"> IF( OR( $C$79 = $DC$79, $C$79 =""), 0, IF( ISNUMBER( AI79 ), 0, 1 ))</f>
        <v>0</v>
      </c>
      <c r="CR79" s="184"/>
      <c r="CS79" s="573">
        <f xml:space="preserve"> IF( OR( $C$79 = $DC$79, $C$79 =""), 0, IF( ISNUMBER( AK79 ), 0, 1 ))</f>
        <v>0</v>
      </c>
      <c r="CT79" s="573">
        <f xml:space="preserve"> IF( OR( $C$79 = $DC$79, $C$79 =""), 0, IF( ISNUMBER( AL79 ), 0, 1 ))</f>
        <v>0</v>
      </c>
      <c r="CU79" s="573">
        <f xml:space="preserve"> IF( OR( $C$79 = $DC$79, $C$79 =""), 0, IF( ISNUMBER( AM79 ), 0, 1 ))</f>
        <v>0</v>
      </c>
      <c r="CV79" s="573">
        <f xml:space="preserve"> IF( OR( $C$79 = $DC$79, $C$79 =""), 0, IF( ISNUMBER( AN79 ), 0, 1 ))</f>
        <v>0</v>
      </c>
      <c r="CW79" s="184"/>
      <c r="CX79" s="573">
        <f xml:space="preserve"> IF( OR( $C$79 = $DC$79, $C$79 =""), 0, IF( ISNUMBER( AP79 ), 0, 1 ))</f>
        <v>0</v>
      </c>
      <c r="CY79" s="573">
        <f xml:space="preserve"> IF( OR( $C$79 = $DC$79, $C$79 =""), 0, IF( ISNUMBER( AQ79 ), 0, 1 ))</f>
        <v>0</v>
      </c>
      <c r="CZ79" s="573">
        <f xml:space="preserve"> IF( OR( $C$79 = $DC$79, $C$79 =""), 0, IF( ISNUMBER( AR79 ), 0, 1 ))</f>
        <v>0</v>
      </c>
      <c r="DA79" s="573">
        <f xml:space="preserve"> IF( OR( $C$79 = $DC$79, $C$79 =""), 0, IF( ISNUMBER( AS79 ), 0, 1 ))</f>
        <v>0</v>
      </c>
      <c r="DB79" s="483"/>
      <c r="DC79" s="483" t="s">
        <v>2548</v>
      </c>
    </row>
    <row r="80" spans="2:109" ht="14.25" customHeight="1" x14ac:dyDescent="0.25">
      <c r="B80" s="575">
        <f t="shared" si="38"/>
        <v>70</v>
      </c>
      <c r="C80" s="621" t="s">
        <v>2555</v>
      </c>
      <c r="D80" s="669"/>
      <c r="E80" s="576" t="s">
        <v>341</v>
      </c>
      <c r="F80" s="576">
        <v>3</v>
      </c>
      <c r="G80" s="578" t="s">
        <v>259</v>
      </c>
      <c r="H80" s="579" t="s">
        <v>259</v>
      </c>
      <c r="I80" s="579" t="s">
        <v>259</v>
      </c>
      <c r="J80" s="579" t="s">
        <v>259</v>
      </c>
      <c r="K80" s="580">
        <f t="shared" si="21"/>
        <v>0</v>
      </c>
      <c r="L80" s="578" t="s">
        <v>259</v>
      </c>
      <c r="M80" s="579" t="s">
        <v>259</v>
      </c>
      <c r="N80" s="579" t="s">
        <v>259</v>
      </c>
      <c r="O80" s="579" t="s">
        <v>259</v>
      </c>
      <c r="P80" s="580">
        <f t="shared" si="22"/>
        <v>0</v>
      </c>
      <c r="Q80" s="578" t="s">
        <v>259</v>
      </c>
      <c r="R80" s="579" t="s">
        <v>259</v>
      </c>
      <c r="S80" s="579" t="s">
        <v>259</v>
      </c>
      <c r="T80" s="579" t="s">
        <v>259</v>
      </c>
      <c r="U80" s="580">
        <f t="shared" si="23"/>
        <v>0</v>
      </c>
      <c r="V80" s="578" t="s">
        <v>259</v>
      </c>
      <c r="W80" s="579" t="s">
        <v>259</v>
      </c>
      <c r="X80" s="579" t="s">
        <v>259</v>
      </c>
      <c r="Y80" s="579" t="s">
        <v>259</v>
      </c>
      <c r="Z80" s="580">
        <f t="shared" si="24"/>
        <v>0</v>
      </c>
      <c r="AA80" s="578" t="s">
        <v>259</v>
      </c>
      <c r="AB80" s="579" t="s">
        <v>259</v>
      </c>
      <c r="AC80" s="579" t="s">
        <v>259</v>
      </c>
      <c r="AD80" s="579" t="s">
        <v>259</v>
      </c>
      <c r="AE80" s="580">
        <f t="shared" si="25"/>
        <v>0</v>
      </c>
      <c r="AF80" s="578" t="s">
        <v>259</v>
      </c>
      <c r="AG80" s="579" t="s">
        <v>259</v>
      </c>
      <c r="AH80" s="579" t="s">
        <v>259</v>
      </c>
      <c r="AI80" s="579" t="s">
        <v>259</v>
      </c>
      <c r="AJ80" s="580">
        <f t="shared" si="26"/>
        <v>0</v>
      </c>
      <c r="AK80" s="578" t="s">
        <v>259</v>
      </c>
      <c r="AL80" s="579" t="s">
        <v>259</v>
      </c>
      <c r="AM80" s="579" t="s">
        <v>259</v>
      </c>
      <c r="AN80" s="579" t="s">
        <v>259</v>
      </c>
      <c r="AO80" s="580">
        <f t="shared" si="27"/>
        <v>0</v>
      </c>
      <c r="AP80" s="578" t="s">
        <v>259</v>
      </c>
      <c r="AQ80" s="579" t="s">
        <v>259</v>
      </c>
      <c r="AR80" s="579" t="s">
        <v>259</v>
      </c>
      <c r="AS80" s="579" t="s">
        <v>259</v>
      </c>
      <c r="AT80" s="580">
        <f t="shared" si="28"/>
        <v>0</v>
      </c>
      <c r="AU80" s="282"/>
      <c r="AV80" s="411"/>
      <c r="AW80" s="233" t="s">
        <v>2275</v>
      </c>
      <c r="AX80" s="249"/>
      <c r="AY80" s="144">
        <f t="shared" si="40"/>
        <v>0</v>
      </c>
      <c r="AZ80" s="144"/>
      <c r="BA80" s="184"/>
      <c r="BB80" s="575">
        <f t="shared" si="39"/>
        <v>70</v>
      </c>
      <c r="BC80" s="620" t="s">
        <v>2556</v>
      </c>
      <c r="BD80" s="576" t="s">
        <v>341</v>
      </c>
      <c r="BE80" s="576">
        <v>3</v>
      </c>
      <c r="BF80" s="588" t="s">
        <v>2557</v>
      </c>
      <c r="BG80" s="589" t="s">
        <v>2558</v>
      </c>
      <c r="BH80" s="589" t="s">
        <v>2559</v>
      </c>
      <c r="BI80" s="589" t="s">
        <v>2560</v>
      </c>
      <c r="BJ80" s="590" t="s">
        <v>2561</v>
      </c>
      <c r="BL80" s="678"/>
      <c r="BM80" s="573">
        <f t="shared" si="41"/>
        <v>0</v>
      </c>
      <c r="BN80" s="204"/>
      <c r="BO80" s="573">
        <f xml:space="preserve"> IF( OR( $C$80 = $DC$80, $C$80 =""), 0, IF( ISNUMBER( G80 ), 0, 1 ))</f>
        <v>0</v>
      </c>
      <c r="BP80" s="573">
        <f xml:space="preserve"> IF( OR( $C$80 = $DC$80, $C$80 =""), 0, IF( ISNUMBER( H80 ), 0, 1 ))</f>
        <v>0</v>
      </c>
      <c r="BQ80" s="573">
        <f xml:space="preserve"> IF( OR( $C$80 = $DC$80, $C$80 =""), 0, IF( ISNUMBER( I80 ), 0, 1 ))</f>
        <v>0</v>
      </c>
      <c r="BR80" s="573">
        <f xml:space="preserve"> IF( OR( $C$80 = $DC$80, $C$80 =""), 0, IF( ISNUMBER( J80 ), 0, 1 ))</f>
        <v>0</v>
      </c>
      <c r="BS80" s="184"/>
      <c r="BT80" s="573">
        <f xml:space="preserve"> IF( OR( $C$80 = $DC$80, $C$80 =""), 0, IF( ISNUMBER( L80 ), 0, 1 ))</f>
        <v>0</v>
      </c>
      <c r="BU80" s="573">
        <f xml:space="preserve"> IF( OR( $C$80 = $DC$80, $C$80 =""), 0, IF( ISNUMBER( M80 ), 0, 1 ))</f>
        <v>0</v>
      </c>
      <c r="BV80" s="573">
        <f xml:space="preserve"> IF( OR( $C$80 = $DC$80, $C$80 =""), 0, IF( ISNUMBER( N80 ), 0, 1 ))</f>
        <v>0</v>
      </c>
      <c r="BW80" s="573">
        <f xml:space="preserve"> IF( OR( $C$80 = $DC$80, $C$80 =""), 0, IF( ISNUMBER( O80 ), 0, 1 ))</f>
        <v>0</v>
      </c>
      <c r="BX80" s="184"/>
      <c r="BY80" s="573">
        <f xml:space="preserve"> IF( OR( $C$80 = $DC$80, $C$80 =""), 0, IF( ISNUMBER( Q80 ), 0, 1 ))</f>
        <v>0</v>
      </c>
      <c r="BZ80" s="573">
        <f xml:space="preserve"> IF( OR( $C$80 = $DC$80, $C$80 =""), 0, IF( ISNUMBER( R80 ), 0, 1 ))</f>
        <v>0</v>
      </c>
      <c r="CA80" s="573">
        <f xml:space="preserve"> IF( OR( $C$80 = $DC$80, $C$80 =""), 0, IF( ISNUMBER( S80 ), 0, 1 ))</f>
        <v>0</v>
      </c>
      <c r="CB80" s="573">
        <f xml:space="preserve"> IF( OR( $C$80 = $DC$80, $C$80 =""), 0, IF( ISNUMBER( T80 ), 0, 1 ))</f>
        <v>0</v>
      </c>
      <c r="CC80" s="184"/>
      <c r="CD80" s="573">
        <f xml:space="preserve"> IF( OR( $C$80 = $DC$80, $C$80 =""), 0, IF( ISNUMBER( V80 ), 0, 1 ))</f>
        <v>0</v>
      </c>
      <c r="CE80" s="573">
        <f xml:space="preserve"> IF( OR( $C$80 = $DC$80, $C$80 =""), 0, IF( ISNUMBER( W80 ), 0, 1 ))</f>
        <v>0</v>
      </c>
      <c r="CF80" s="573">
        <f xml:space="preserve"> IF( OR( $C$80 = $DC$80, $C$80 =""), 0, IF( ISNUMBER( X80 ), 0, 1 ))</f>
        <v>0</v>
      </c>
      <c r="CG80" s="573">
        <f xml:space="preserve"> IF( OR( $C$80 = $DC$80, $C$80 =""), 0, IF( ISNUMBER( Y80 ), 0, 1 ))</f>
        <v>0</v>
      </c>
      <c r="CH80" s="184"/>
      <c r="CI80" s="573">
        <f xml:space="preserve"> IF( OR( $C$80 = $DC$80, $C$80 =""), 0, IF( ISNUMBER( AA80 ), 0, 1 ))</f>
        <v>0</v>
      </c>
      <c r="CJ80" s="573">
        <f xml:space="preserve"> IF( OR( $C$80 = $DC$80, $C$80 =""), 0, IF( ISNUMBER( AB80 ), 0, 1 ))</f>
        <v>0</v>
      </c>
      <c r="CK80" s="573">
        <f xml:space="preserve"> IF( OR( $C$80 = $DC$80, $C$80 =""), 0, IF( ISNUMBER( AC80 ), 0, 1 ))</f>
        <v>0</v>
      </c>
      <c r="CL80" s="573">
        <f xml:space="preserve"> IF( OR( $C$80 = $DC$80, $C$80 =""), 0, IF( ISNUMBER( AD80 ), 0, 1 ))</f>
        <v>0</v>
      </c>
      <c r="CM80" s="184"/>
      <c r="CN80" s="573">
        <f xml:space="preserve"> IF( OR( $C$80 = $DC$80, $C$80 =""), 0, IF( ISNUMBER( AF80 ), 0, 1 ))</f>
        <v>0</v>
      </c>
      <c r="CO80" s="573">
        <f xml:space="preserve"> IF( OR( $C$80 = $DC$80, $C$80 =""), 0, IF( ISNUMBER( AG80 ), 0, 1 ))</f>
        <v>0</v>
      </c>
      <c r="CP80" s="573">
        <f xml:space="preserve"> IF( OR( $C$80 = $DC$80, $C$80 =""), 0, IF( ISNUMBER( AH80 ), 0, 1 ))</f>
        <v>0</v>
      </c>
      <c r="CQ80" s="573">
        <f xml:space="preserve"> IF( OR( $C$80 = $DC$80, $C$80 =""), 0, IF( ISNUMBER( AI80 ), 0, 1 ))</f>
        <v>0</v>
      </c>
      <c r="CR80" s="184"/>
      <c r="CS80" s="573">
        <f xml:space="preserve"> IF( OR( $C$80 = $DC$80, $C$80 =""), 0, IF( ISNUMBER( AK80 ), 0, 1 ))</f>
        <v>0</v>
      </c>
      <c r="CT80" s="573">
        <f xml:space="preserve"> IF( OR( $C$80 = $DC$80, $C$80 =""), 0, IF( ISNUMBER( AL80 ), 0, 1 ))</f>
        <v>0</v>
      </c>
      <c r="CU80" s="573">
        <f xml:space="preserve"> IF( OR( $C$80 = $DC$80, $C$80 =""), 0, IF( ISNUMBER( AM80 ), 0, 1 ))</f>
        <v>0</v>
      </c>
      <c r="CV80" s="573">
        <f xml:space="preserve"> IF( OR( $C$80 = $DC$80, $C$80 =""), 0, IF( ISNUMBER( AN80 ), 0, 1 ))</f>
        <v>0</v>
      </c>
      <c r="CW80" s="184"/>
      <c r="CX80" s="573">
        <f xml:space="preserve"> IF( OR( $C$80 = $DC$80, $C$80 =""), 0, IF( ISNUMBER( AP80 ), 0, 1 ))</f>
        <v>0</v>
      </c>
      <c r="CY80" s="573">
        <f xml:space="preserve"> IF( OR( $C$80 = $DC$80, $C$80 =""), 0, IF( ISNUMBER( AQ80 ), 0, 1 ))</f>
        <v>0</v>
      </c>
      <c r="CZ80" s="573">
        <f xml:space="preserve"> IF( OR( $C$80 = $DC$80, $C$80 =""), 0, IF( ISNUMBER( AR80 ), 0, 1 ))</f>
        <v>0</v>
      </c>
      <c r="DA80" s="573">
        <f xml:space="preserve"> IF( OR( $C$80 = $DC$80, $C$80 =""), 0, IF( ISNUMBER( AS80 ), 0, 1 ))</f>
        <v>0</v>
      </c>
      <c r="DB80" s="483"/>
      <c r="DC80" s="483" t="s">
        <v>2555</v>
      </c>
    </row>
    <row r="81" spans="2:107" ht="14.25" customHeight="1" x14ac:dyDescent="0.25">
      <c r="B81" s="622">
        <f t="shared" si="38"/>
        <v>71</v>
      </c>
      <c r="C81" s="621" t="s">
        <v>2562</v>
      </c>
      <c r="D81" s="679"/>
      <c r="E81" s="601" t="s">
        <v>341</v>
      </c>
      <c r="F81" s="601">
        <v>3</v>
      </c>
      <c r="G81" s="578" t="s">
        <v>259</v>
      </c>
      <c r="H81" s="579" t="s">
        <v>259</v>
      </c>
      <c r="I81" s="579" t="s">
        <v>259</v>
      </c>
      <c r="J81" s="579" t="s">
        <v>259</v>
      </c>
      <c r="K81" s="580">
        <f t="shared" si="21"/>
        <v>0</v>
      </c>
      <c r="L81" s="578" t="s">
        <v>259</v>
      </c>
      <c r="M81" s="579" t="s">
        <v>259</v>
      </c>
      <c r="N81" s="579" t="s">
        <v>259</v>
      </c>
      <c r="O81" s="579" t="s">
        <v>259</v>
      </c>
      <c r="P81" s="580">
        <f t="shared" si="22"/>
        <v>0</v>
      </c>
      <c r="Q81" s="578" t="s">
        <v>259</v>
      </c>
      <c r="R81" s="579" t="s">
        <v>259</v>
      </c>
      <c r="S81" s="579" t="s">
        <v>259</v>
      </c>
      <c r="T81" s="579" t="s">
        <v>259</v>
      </c>
      <c r="U81" s="580">
        <f t="shared" si="23"/>
        <v>0</v>
      </c>
      <c r="V81" s="578" t="s">
        <v>259</v>
      </c>
      <c r="W81" s="579" t="s">
        <v>259</v>
      </c>
      <c r="X81" s="579" t="s">
        <v>259</v>
      </c>
      <c r="Y81" s="579" t="s">
        <v>259</v>
      </c>
      <c r="Z81" s="580">
        <f t="shared" si="24"/>
        <v>0</v>
      </c>
      <c r="AA81" s="578" t="s">
        <v>259</v>
      </c>
      <c r="AB81" s="579" t="s">
        <v>259</v>
      </c>
      <c r="AC81" s="579" t="s">
        <v>259</v>
      </c>
      <c r="AD81" s="579" t="s">
        <v>259</v>
      </c>
      <c r="AE81" s="580">
        <f t="shared" si="25"/>
        <v>0</v>
      </c>
      <c r="AF81" s="578" t="s">
        <v>259</v>
      </c>
      <c r="AG81" s="579" t="s">
        <v>259</v>
      </c>
      <c r="AH81" s="579" t="s">
        <v>259</v>
      </c>
      <c r="AI81" s="579" t="s">
        <v>259</v>
      </c>
      <c r="AJ81" s="580">
        <f t="shared" si="26"/>
        <v>0</v>
      </c>
      <c r="AK81" s="578" t="s">
        <v>259</v>
      </c>
      <c r="AL81" s="579" t="s">
        <v>259</v>
      </c>
      <c r="AM81" s="579" t="s">
        <v>259</v>
      </c>
      <c r="AN81" s="579" t="s">
        <v>259</v>
      </c>
      <c r="AO81" s="580">
        <f t="shared" si="27"/>
        <v>0</v>
      </c>
      <c r="AP81" s="578" t="s">
        <v>259</v>
      </c>
      <c r="AQ81" s="579" t="s">
        <v>259</v>
      </c>
      <c r="AR81" s="579" t="s">
        <v>259</v>
      </c>
      <c r="AS81" s="579" t="s">
        <v>259</v>
      </c>
      <c r="AT81" s="580">
        <f t="shared" si="28"/>
        <v>0</v>
      </c>
      <c r="AU81" s="282"/>
      <c r="AV81" s="411"/>
      <c r="AW81" s="233" t="s">
        <v>2275</v>
      </c>
      <c r="AX81" s="249"/>
      <c r="AY81" s="144">
        <f t="shared" si="40"/>
        <v>0</v>
      </c>
      <c r="AZ81" s="144"/>
      <c r="BA81" s="184"/>
      <c r="BB81" s="622">
        <f t="shared" si="39"/>
        <v>71</v>
      </c>
      <c r="BC81" s="620" t="s">
        <v>2563</v>
      </c>
      <c r="BD81" s="601" t="s">
        <v>341</v>
      </c>
      <c r="BE81" s="601">
        <v>3</v>
      </c>
      <c r="BF81" s="588" t="s">
        <v>2564</v>
      </c>
      <c r="BG81" s="589" t="s">
        <v>2565</v>
      </c>
      <c r="BH81" s="589" t="s">
        <v>2566</v>
      </c>
      <c r="BI81" s="589" t="s">
        <v>2567</v>
      </c>
      <c r="BJ81" s="590" t="s">
        <v>2568</v>
      </c>
      <c r="BL81" s="678"/>
      <c r="BM81" s="573">
        <f t="shared" si="41"/>
        <v>0</v>
      </c>
      <c r="BN81" s="204"/>
      <c r="BO81" s="573">
        <f xml:space="preserve"> IF( OR( $C$81 = $DC$81, $C$81 =""), 0, IF( ISNUMBER( G81 ), 0, 1 ))</f>
        <v>0</v>
      </c>
      <c r="BP81" s="573">
        <f xml:space="preserve"> IF( OR( $C$81 = $DC$81, $C$81 =""), 0, IF( ISNUMBER( H81 ), 0, 1 ))</f>
        <v>0</v>
      </c>
      <c r="BQ81" s="573">
        <f xml:space="preserve"> IF( OR( $C$81 = $DC$81, $C$81 =""), 0, IF( ISNUMBER( I81 ), 0, 1 ))</f>
        <v>0</v>
      </c>
      <c r="BR81" s="573">
        <f xml:space="preserve"> IF( OR( $C$81 = $DC$81, $C$81 =""), 0, IF( ISNUMBER( J81 ), 0, 1 ))</f>
        <v>0</v>
      </c>
      <c r="BS81" s="184"/>
      <c r="BT81" s="573">
        <f xml:space="preserve"> IF( OR( $C$81 = $DC$81, $C$81 =""), 0, IF( ISNUMBER( L81 ), 0, 1 ))</f>
        <v>0</v>
      </c>
      <c r="BU81" s="573">
        <f xml:space="preserve"> IF( OR( $C$81 = $DC$81, $C$81 =""), 0, IF( ISNUMBER( M81 ), 0, 1 ))</f>
        <v>0</v>
      </c>
      <c r="BV81" s="573">
        <f xml:space="preserve"> IF( OR( $C$81 = $DC$81, $C$81 =""), 0, IF( ISNUMBER( N81 ), 0, 1 ))</f>
        <v>0</v>
      </c>
      <c r="BW81" s="573">
        <f xml:space="preserve"> IF( OR( $C$81 = $DC$81, $C$81 =""), 0, IF( ISNUMBER( O81 ), 0, 1 ))</f>
        <v>0</v>
      </c>
      <c r="BX81" s="184"/>
      <c r="BY81" s="573">
        <f xml:space="preserve"> IF( OR( $C$81 = $DC$81, $C$81 =""), 0, IF( ISNUMBER( Q81 ), 0, 1 ))</f>
        <v>0</v>
      </c>
      <c r="BZ81" s="573">
        <f xml:space="preserve"> IF( OR( $C$81 = $DC$81, $C$81 =""), 0, IF( ISNUMBER( R81 ), 0, 1 ))</f>
        <v>0</v>
      </c>
      <c r="CA81" s="573">
        <f xml:space="preserve"> IF( OR( $C$81 = $DC$81, $C$81 =""), 0, IF( ISNUMBER( S81 ), 0, 1 ))</f>
        <v>0</v>
      </c>
      <c r="CB81" s="573">
        <f xml:space="preserve"> IF( OR( $C$81 = $DC$81, $C$81 =""), 0, IF( ISNUMBER( T81 ), 0, 1 ))</f>
        <v>0</v>
      </c>
      <c r="CC81" s="184"/>
      <c r="CD81" s="573">
        <f xml:space="preserve"> IF( OR( $C$81 = $DC$81, $C$81 =""), 0, IF( ISNUMBER( V81 ), 0, 1 ))</f>
        <v>0</v>
      </c>
      <c r="CE81" s="573">
        <f xml:space="preserve"> IF( OR( $C$81 = $DC$81, $C$81 =""), 0, IF( ISNUMBER( W81 ), 0, 1 ))</f>
        <v>0</v>
      </c>
      <c r="CF81" s="573">
        <f xml:space="preserve"> IF( OR( $C$81 = $DC$81, $C$81 =""), 0, IF( ISNUMBER( X81 ), 0, 1 ))</f>
        <v>0</v>
      </c>
      <c r="CG81" s="573">
        <f xml:space="preserve"> IF( OR( $C$81 = $DC$81, $C$81 =""), 0, IF( ISNUMBER( Y81 ), 0, 1 ))</f>
        <v>0</v>
      </c>
      <c r="CH81" s="184"/>
      <c r="CI81" s="573">
        <f xml:space="preserve"> IF( OR( $C$81 = $DC$81, $C$81 =""), 0, IF( ISNUMBER( AA81 ), 0, 1 ))</f>
        <v>0</v>
      </c>
      <c r="CJ81" s="573">
        <f xml:space="preserve"> IF( OR( $C$81 = $DC$81, $C$81 =""), 0, IF( ISNUMBER( AB81 ), 0, 1 ))</f>
        <v>0</v>
      </c>
      <c r="CK81" s="573">
        <f xml:space="preserve"> IF( OR( $C$81 = $DC$81, $C$81 =""), 0, IF( ISNUMBER( AC81 ), 0, 1 ))</f>
        <v>0</v>
      </c>
      <c r="CL81" s="573">
        <f xml:space="preserve"> IF( OR( $C$81 = $DC$81, $C$81 =""), 0, IF( ISNUMBER( AD81 ), 0, 1 ))</f>
        <v>0</v>
      </c>
      <c r="CM81" s="184"/>
      <c r="CN81" s="573">
        <f xml:space="preserve"> IF( OR( $C$81 = $DC$81, $C$81 =""), 0, IF( ISNUMBER( AF81 ), 0, 1 ))</f>
        <v>0</v>
      </c>
      <c r="CO81" s="573">
        <f xml:space="preserve"> IF( OR( $C$81 = $DC$81, $C$81 =""), 0, IF( ISNUMBER( AG81 ), 0, 1 ))</f>
        <v>0</v>
      </c>
      <c r="CP81" s="573">
        <f xml:space="preserve"> IF( OR( $C$81 = $DC$81, $C$81 =""), 0, IF( ISNUMBER( AH81 ), 0, 1 ))</f>
        <v>0</v>
      </c>
      <c r="CQ81" s="573">
        <f xml:space="preserve"> IF( OR( $C$81 = $DC$81, $C$81 =""), 0, IF( ISNUMBER( AI81 ), 0, 1 ))</f>
        <v>0</v>
      </c>
      <c r="CR81" s="184"/>
      <c r="CS81" s="573">
        <f xml:space="preserve"> IF( OR( $C$81 = $DC$81, $C$81 =""), 0, IF( ISNUMBER( AK81 ), 0, 1 ))</f>
        <v>0</v>
      </c>
      <c r="CT81" s="573">
        <f xml:space="preserve"> IF( OR( $C$81 = $DC$81, $C$81 =""), 0, IF( ISNUMBER( AL81 ), 0, 1 ))</f>
        <v>0</v>
      </c>
      <c r="CU81" s="573">
        <f xml:space="preserve"> IF( OR( $C$81 = $DC$81, $C$81 =""), 0, IF( ISNUMBER( AM81 ), 0, 1 ))</f>
        <v>0</v>
      </c>
      <c r="CV81" s="573">
        <f xml:space="preserve"> IF( OR( $C$81 = $DC$81, $C$81 =""), 0, IF( ISNUMBER( AN81 ), 0, 1 ))</f>
        <v>0</v>
      </c>
      <c r="CW81" s="184"/>
      <c r="CX81" s="573">
        <f xml:space="preserve"> IF( OR( $C$81 = $DC$81, $C$81 =""), 0, IF( ISNUMBER( AP81 ), 0, 1 ))</f>
        <v>0</v>
      </c>
      <c r="CY81" s="573">
        <f xml:space="preserve"> IF( OR( $C$81 = $DC$81, $C$81 =""), 0, IF( ISNUMBER( AQ81 ), 0, 1 ))</f>
        <v>0</v>
      </c>
      <c r="CZ81" s="573">
        <f xml:space="preserve"> IF( OR( $C$81 = $DC$81, $C$81 =""), 0, IF( ISNUMBER( AR81 ), 0, 1 ))</f>
        <v>0</v>
      </c>
      <c r="DA81" s="573">
        <f xml:space="preserve"> IF( OR( $C$81 = $DC$81, $C$81 =""), 0, IF( ISNUMBER( AS81 ), 0, 1 ))</f>
        <v>0</v>
      </c>
      <c r="DB81" s="483"/>
      <c r="DC81" s="483" t="s">
        <v>2562</v>
      </c>
    </row>
    <row r="82" spans="2:107" ht="14.25" customHeight="1" x14ac:dyDescent="0.25">
      <c r="B82" s="623">
        <f t="shared" si="38"/>
        <v>72</v>
      </c>
      <c r="C82" s="624" t="s">
        <v>2569</v>
      </c>
      <c r="D82" s="679"/>
      <c r="E82" s="601" t="s">
        <v>341</v>
      </c>
      <c r="F82" s="680">
        <v>3</v>
      </c>
      <c r="G82" s="603" t="s">
        <v>259</v>
      </c>
      <c r="H82" s="604" t="s">
        <v>259</v>
      </c>
      <c r="I82" s="604" t="s">
        <v>259</v>
      </c>
      <c r="J82" s="604" t="s">
        <v>259</v>
      </c>
      <c r="K82" s="605">
        <f t="shared" si="21"/>
        <v>0</v>
      </c>
      <c r="L82" s="603" t="s">
        <v>259</v>
      </c>
      <c r="M82" s="604" t="s">
        <v>259</v>
      </c>
      <c r="N82" s="604" t="s">
        <v>259</v>
      </c>
      <c r="O82" s="604" t="s">
        <v>259</v>
      </c>
      <c r="P82" s="605">
        <f t="shared" si="22"/>
        <v>0</v>
      </c>
      <c r="Q82" s="603" t="s">
        <v>259</v>
      </c>
      <c r="R82" s="604" t="s">
        <v>259</v>
      </c>
      <c r="S82" s="604" t="s">
        <v>259</v>
      </c>
      <c r="T82" s="604" t="s">
        <v>259</v>
      </c>
      <c r="U82" s="605">
        <f t="shared" si="23"/>
        <v>0</v>
      </c>
      <c r="V82" s="603" t="s">
        <v>259</v>
      </c>
      <c r="W82" s="604" t="s">
        <v>259</v>
      </c>
      <c r="X82" s="604" t="s">
        <v>259</v>
      </c>
      <c r="Y82" s="604" t="s">
        <v>259</v>
      </c>
      <c r="Z82" s="605">
        <f t="shared" si="24"/>
        <v>0</v>
      </c>
      <c r="AA82" s="603" t="s">
        <v>259</v>
      </c>
      <c r="AB82" s="604" t="s">
        <v>259</v>
      </c>
      <c r="AC82" s="604" t="s">
        <v>259</v>
      </c>
      <c r="AD82" s="604" t="s">
        <v>259</v>
      </c>
      <c r="AE82" s="605">
        <f t="shared" si="25"/>
        <v>0</v>
      </c>
      <c r="AF82" s="603" t="s">
        <v>259</v>
      </c>
      <c r="AG82" s="604" t="s">
        <v>259</v>
      </c>
      <c r="AH82" s="604" t="s">
        <v>259</v>
      </c>
      <c r="AI82" s="604" t="s">
        <v>259</v>
      </c>
      <c r="AJ82" s="605">
        <f t="shared" si="26"/>
        <v>0</v>
      </c>
      <c r="AK82" s="603" t="s">
        <v>259</v>
      </c>
      <c r="AL82" s="604" t="s">
        <v>259</v>
      </c>
      <c r="AM82" s="604" t="s">
        <v>259</v>
      </c>
      <c r="AN82" s="604" t="s">
        <v>259</v>
      </c>
      <c r="AO82" s="605">
        <f t="shared" si="27"/>
        <v>0</v>
      </c>
      <c r="AP82" s="603" t="s">
        <v>259</v>
      </c>
      <c r="AQ82" s="604" t="s">
        <v>259</v>
      </c>
      <c r="AR82" s="604" t="s">
        <v>259</v>
      </c>
      <c r="AS82" s="604" t="s">
        <v>259</v>
      </c>
      <c r="AT82" s="605">
        <f t="shared" si="28"/>
        <v>0</v>
      </c>
      <c r="AU82" s="282"/>
      <c r="AV82" s="628"/>
      <c r="AW82" s="233" t="s">
        <v>2275</v>
      </c>
      <c r="AX82" s="249"/>
      <c r="AY82" s="144">
        <f t="shared" si="40"/>
        <v>0</v>
      </c>
      <c r="AZ82" s="144"/>
      <c r="BA82" s="184"/>
      <c r="BB82" s="623">
        <f t="shared" si="39"/>
        <v>72</v>
      </c>
      <c r="BC82" s="625" t="s">
        <v>2570</v>
      </c>
      <c r="BD82" s="601" t="s">
        <v>341</v>
      </c>
      <c r="BE82" s="680">
        <v>3</v>
      </c>
      <c r="BF82" s="607" t="s">
        <v>2571</v>
      </c>
      <c r="BG82" s="608" t="s">
        <v>2572</v>
      </c>
      <c r="BH82" s="608" t="s">
        <v>2573</v>
      </c>
      <c r="BI82" s="608" t="s">
        <v>2574</v>
      </c>
      <c r="BJ82" s="609" t="s">
        <v>2575</v>
      </c>
      <c r="BL82" s="678"/>
      <c r="BM82" s="573">
        <f t="shared" si="41"/>
        <v>0</v>
      </c>
      <c r="BN82" s="204"/>
      <c r="BO82" s="573">
        <f xml:space="preserve"> IF( OR( $C$82 = $DC$82, $C$82 =""), 0, IF( ISNUMBER( G82 ), 0, 1 ))</f>
        <v>0</v>
      </c>
      <c r="BP82" s="573">
        <f xml:space="preserve"> IF( OR( $C$82 = $DC$82, $C$82 =""), 0, IF( ISNUMBER( H82 ), 0, 1 ))</f>
        <v>0</v>
      </c>
      <c r="BQ82" s="573">
        <f xml:space="preserve"> IF( OR( $C$82 = $DC$82, $C$82 =""), 0, IF( ISNUMBER( I82 ), 0, 1 ))</f>
        <v>0</v>
      </c>
      <c r="BR82" s="573">
        <f xml:space="preserve"> IF( OR( $C$82 = $DC$82, $C$82 =""), 0, IF( ISNUMBER( J82 ), 0, 1 ))</f>
        <v>0</v>
      </c>
      <c r="BS82" s="184"/>
      <c r="BT82" s="573">
        <f xml:space="preserve"> IF( OR( $C$82 = $DC$82, $C$82 =""), 0, IF( ISNUMBER( L82 ), 0, 1 ))</f>
        <v>0</v>
      </c>
      <c r="BU82" s="573">
        <f xml:space="preserve"> IF( OR( $C$82 = $DC$82, $C$82 =""), 0, IF( ISNUMBER( M82 ), 0, 1 ))</f>
        <v>0</v>
      </c>
      <c r="BV82" s="573">
        <f xml:space="preserve"> IF( OR( $C$82 = $DC$82, $C$82 =""), 0, IF( ISNUMBER( N82 ), 0, 1 ))</f>
        <v>0</v>
      </c>
      <c r="BW82" s="573">
        <f xml:space="preserve"> IF( OR( $C$82 = $DC$82, $C$82 =""), 0, IF( ISNUMBER( O82 ), 0, 1 ))</f>
        <v>0</v>
      </c>
      <c r="BX82" s="184"/>
      <c r="BY82" s="573">
        <f xml:space="preserve"> IF( OR( $C$82 = $DC$82, $C$82 =""), 0, IF( ISNUMBER( Q82 ), 0, 1 ))</f>
        <v>0</v>
      </c>
      <c r="BZ82" s="573">
        <f xml:space="preserve"> IF( OR( $C$82 = $DC$82, $C$82 =""), 0, IF( ISNUMBER( R82 ), 0, 1 ))</f>
        <v>0</v>
      </c>
      <c r="CA82" s="573">
        <f xml:space="preserve"> IF( OR( $C$82 = $DC$82, $C$82 =""), 0, IF( ISNUMBER( S82 ), 0, 1 ))</f>
        <v>0</v>
      </c>
      <c r="CB82" s="573">
        <f xml:space="preserve"> IF( OR( $C$82 = $DC$82, $C$82 =""), 0, IF( ISNUMBER( T82 ), 0, 1 ))</f>
        <v>0</v>
      </c>
      <c r="CC82" s="184"/>
      <c r="CD82" s="573">
        <f xml:space="preserve"> IF( OR( $C$82 = $DC$82, $C$82 =""), 0, IF( ISNUMBER( V82 ), 0, 1 ))</f>
        <v>0</v>
      </c>
      <c r="CE82" s="573">
        <f xml:space="preserve"> IF( OR( $C$82 = $DC$82, $C$82 =""), 0, IF( ISNUMBER( W82 ), 0, 1 ))</f>
        <v>0</v>
      </c>
      <c r="CF82" s="573">
        <f xml:space="preserve"> IF( OR( $C$82 = $DC$82, $C$82 =""), 0, IF( ISNUMBER( X82 ), 0, 1 ))</f>
        <v>0</v>
      </c>
      <c r="CG82" s="573">
        <f xml:space="preserve"> IF( OR( $C$82 = $DC$82, $C$82 =""), 0, IF( ISNUMBER( Y82 ), 0, 1 ))</f>
        <v>0</v>
      </c>
      <c r="CH82" s="184"/>
      <c r="CI82" s="573">
        <f xml:space="preserve"> IF( OR( $C$82 = $DC$82, $C$82 =""), 0, IF( ISNUMBER( AA82 ), 0, 1 ))</f>
        <v>0</v>
      </c>
      <c r="CJ82" s="573">
        <f xml:space="preserve"> IF( OR( $C$82 = $DC$82, $C$82 =""), 0, IF( ISNUMBER( AB82 ), 0, 1 ))</f>
        <v>0</v>
      </c>
      <c r="CK82" s="573">
        <f xml:space="preserve"> IF( OR( $C$82 = $DC$82, $C$82 =""), 0, IF( ISNUMBER( AC82 ), 0, 1 ))</f>
        <v>0</v>
      </c>
      <c r="CL82" s="573">
        <f xml:space="preserve"> IF( OR( $C$82 = $DC$82, $C$82 =""), 0, IF( ISNUMBER( AD82 ), 0, 1 ))</f>
        <v>0</v>
      </c>
      <c r="CM82" s="184"/>
      <c r="CN82" s="573">
        <f xml:space="preserve"> IF( OR( $C$82 = $DC$82, $C$82 =""), 0, IF( ISNUMBER( AF82 ), 0, 1 ))</f>
        <v>0</v>
      </c>
      <c r="CO82" s="573">
        <f xml:space="preserve"> IF( OR( $C$82 = $DC$82, $C$82 =""), 0, IF( ISNUMBER( AG82 ), 0, 1 ))</f>
        <v>0</v>
      </c>
      <c r="CP82" s="573">
        <f xml:space="preserve"> IF( OR( $C$82 = $DC$82, $C$82 =""), 0, IF( ISNUMBER( AH82 ), 0, 1 ))</f>
        <v>0</v>
      </c>
      <c r="CQ82" s="573">
        <f xml:space="preserve"> IF( OR( $C$82 = $DC$82, $C$82 =""), 0, IF( ISNUMBER( AI82 ), 0, 1 ))</f>
        <v>0</v>
      </c>
      <c r="CR82" s="184"/>
      <c r="CS82" s="573">
        <f xml:space="preserve"> IF( OR( $C$82 = $DC$82, $C$82 =""), 0, IF( ISNUMBER( AK82 ), 0, 1 ))</f>
        <v>0</v>
      </c>
      <c r="CT82" s="573">
        <f xml:space="preserve"> IF( OR( $C$82 = $DC$82, $C$82 =""), 0, IF( ISNUMBER( AL82 ), 0, 1 ))</f>
        <v>0</v>
      </c>
      <c r="CU82" s="573">
        <f xml:space="preserve"> IF( OR( $C$82 = $DC$82, $C$82 =""), 0, IF( ISNUMBER( AM82 ), 0, 1 ))</f>
        <v>0</v>
      </c>
      <c r="CV82" s="573">
        <f xml:space="preserve"> IF( OR( $C$82 = $DC$82, $C$82 =""), 0, IF( ISNUMBER( AN82 ), 0, 1 ))</f>
        <v>0</v>
      </c>
      <c r="CW82" s="184"/>
      <c r="CX82" s="573">
        <f xml:space="preserve"> IF( OR( $C$82 = $DC$82, $C$82 =""), 0, IF( ISNUMBER( AP82 ), 0, 1 ))</f>
        <v>0</v>
      </c>
      <c r="CY82" s="573">
        <f xml:space="preserve"> IF( OR( $C$82 = $DC$82, $C$82 =""), 0, IF( ISNUMBER( AQ82 ), 0, 1 ))</f>
        <v>0</v>
      </c>
      <c r="CZ82" s="573">
        <f xml:space="preserve"> IF( OR( $C$82 = $DC$82, $C$82 =""), 0, IF( ISNUMBER( AR82 ), 0, 1 ))</f>
        <v>0</v>
      </c>
      <c r="DA82" s="573">
        <f xml:space="preserve"> IF( OR( $C$82 = $DC$82, $C$82 =""), 0, IF( ISNUMBER( AS82 ), 0, 1 ))</f>
        <v>0</v>
      </c>
      <c r="DB82" s="483"/>
      <c r="DC82" s="483" t="s">
        <v>2569</v>
      </c>
    </row>
    <row r="83" spans="2:107" ht="14.25" customHeight="1" x14ac:dyDescent="0.25">
      <c r="B83" s="622">
        <f t="shared" si="38"/>
        <v>73</v>
      </c>
      <c r="C83" s="621" t="s">
        <v>2576</v>
      </c>
      <c r="D83" s="669"/>
      <c r="E83" s="576" t="s">
        <v>341</v>
      </c>
      <c r="F83" s="626">
        <v>3</v>
      </c>
      <c r="G83" s="627" t="s">
        <v>259</v>
      </c>
      <c r="H83" s="579" t="s">
        <v>259</v>
      </c>
      <c r="I83" s="579" t="s">
        <v>259</v>
      </c>
      <c r="J83" s="579" t="s">
        <v>259</v>
      </c>
      <c r="K83" s="580">
        <f t="shared" si="21"/>
        <v>0</v>
      </c>
      <c r="L83" s="627" t="s">
        <v>259</v>
      </c>
      <c r="M83" s="579" t="s">
        <v>259</v>
      </c>
      <c r="N83" s="579" t="s">
        <v>259</v>
      </c>
      <c r="O83" s="579" t="s">
        <v>259</v>
      </c>
      <c r="P83" s="580">
        <f t="shared" si="22"/>
        <v>0</v>
      </c>
      <c r="Q83" s="627" t="s">
        <v>259</v>
      </c>
      <c r="R83" s="579" t="s">
        <v>259</v>
      </c>
      <c r="S83" s="579" t="s">
        <v>259</v>
      </c>
      <c r="T83" s="579" t="s">
        <v>259</v>
      </c>
      <c r="U83" s="580">
        <f t="shared" si="23"/>
        <v>0</v>
      </c>
      <c r="V83" s="627" t="s">
        <v>259</v>
      </c>
      <c r="W83" s="579" t="s">
        <v>259</v>
      </c>
      <c r="X83" s="579" t="s">
        <v>259</v>
      </c>
      <c r="Y83" s="579" t="s">
        <v>259</v>
      </c>
      <c r="Z83" s="580">
        <f t="shared" si="24"/>
        <v>0</v>
      </c>
      <c r="AA83" s="627" t="s">
        <v>259</v>
      </c>
      <c r="AB83" s="579" t="s">
        <v>259</v>
      </c>
      <c r="AC83" s="579" t="s">
        <v>259</v>
      </c>
      <c r="AD83" s="579" t="s">
        <v>259</v>
      </c>
      <c r="AE83" s="580">
        <f t="shared" si="25"/>
        <v>0</v>
      </c>
      <c r="AF83" s="627" t="s">
        <v>259</v>
      </c>
      <c r="AG83" s="579" t="s">
        <v>259</v>
      </c>
      <c r="AH83" s="579" t="s">
        <v>259</v>
      </c>
      <c r="AI83" s="579" t="s">
        <v>259</v>
      </c>
      <c r="AJ83" s="580">
        <f t="shared" si="26"/>
        <v>0</v>
      </c>
      <c r="AK83" s="627" t="s">
        <v>259</v>
      </c>
      <c r="AL83" s="579" t="s">
        <v>259</v>
      </c>
      <c r="AM83" s="579" t="s">
        <v>259</v>
      </c>
      <c r="AN83" s="579" t="s">
        <v>259</v>
      </c>
      <c r="AO83" s="580">
        <f t="shared" si="27"/>
        <v>0</v>
      </c>
      <c r="AP83" s="627" t="s">
        <v>259</v>
      </c>
      <c r="AQ83" s="579" t="s">
        <v>259</v>
      </c>
      <c r="AR83" s="579" t="s">
        <v>259</v>
      </c>
      <c r="AS83" s="579" t="s">
        <v>259</v>
      </c>
      <c r="AT83" s="580">
        <f t="shared" si="28"/>
        <v>0</v>
      </c>
      <c r="AU83" s="282"/>
      <c r="AV83" s="411"/>
      <c r="AW83" s="233" t="s">
        <v>2275</v>
      </c>
      <c r="AX83" s="249"/>
      <c r="AY83" s="144">
        <f t="shared" si="40"/>
        <v>0</v>
      </c>
      <c r="AZ83" s="144"/>
      <c r="BA83" s="184"/>
      <c r="BB83" s="622">
        <f t="shared" si="39"/>
        <v>73</v>
      </c>
      <c r="BC83" s="620" t="s">
        <v>2577</v>
      </c>
      <c r="BD83" s="576" t="s">
        <v>341</v>
      </c>
      <c r="BE83" s="626">
        <v>3</v>
      </c>
      <c r="BF83" s="681" t="s">
        <v>2578</v>
      </c>
      <c r="BG83" s="589" t="s">
        <v>2579</v>
      </c>
      <c r="BH83" s="589" t="s">
        <v>2580</v>
      </c>
      <c r="BI83" s="589" t="s">
        <v>2581</v>
      </c>
      <c r="BJ83" s="590" t="s">
        <v>2582</v>
      </c>
      <c r="BL83" s="678"/>
      <c r="BM83" s="573">
        <f t="shared" si="41"/>
        <v>0</v>
      </c>
      <c r="BN83" s="204"/>
      <c r="BO83" s="573">
        <f xml:space="preserve"> IF( OR( $C$83 = $DC$83, $C$83 =""), 0, IF( ISNUMBER( G83 ), 0, 1 ))</f>
        <v>0</v>
      </c>
      <c r="BP83" s="573">
        <f xml:space="preserve"> IF( OR( $C$83 = $DC$83, $C$83 =""), 0, IF( ISNUMBER( H83 ), 0, 1 ))</f>
        <v>0</v>
      </c>
      <c r="BQ83" s="573">
        <f xml:space="preserve"> IF( OR( $C$83 = $DC$83, $C$83 =""), 0, IF( ISNUMBER( I83 ), 0, 1 ))</f>
        <v>0</v>
      </c>
      <c r="BR83" s="573">
        <f xml:space="preserve"> IF( OR( $C$83 = $DC$83, $C$83 =""), 0, IF( ISNUMBER( J83 ), 0, 1 ))</f>
        <v>0</v>
      </c>
      <c r="BS83" s="184"/>
      <c r="BT83" s="573">
        <f xml:space="preserve"> IF( OR( $C$83 = $DC$83, $C$83 =""), 0, IF( ISNUMBER( L83 ), 0, 1 ))</f>
        <v>0</v>
      </c>
      <c r="BU83" s="573">
        <f xml:space="preserve"> IF( OR( $C$83 = $DC$83, $C$83 =""), 0, IF( ISNUMBER( M83 ), 0, 1 ))</f>
        <v>0</v>
      </c>
      <c r="BV83" s="573">
        <f xml:space="preserve"> IF( OR( $C$83 = $DC$83, $C$83 =""), 0, IF( ISNUMBER( N83 ), 0, 1 ))</f>
        <v>0</v>
      </c>
      <c r="BW83" s="573">
        <f xml:space="preserve"> IF( OR( $C$83 = $DC$83, $C$83 =""), 0, IF( ISNUMBER( O83 ), 0, 1 ))</f>
        <v>0</v>
      </c>
      <c r="BX83" s="184"/>
      <c r="BY83" s="573">
        <f xml:space="preserve"> IF( OR( $C$83 = $DC$83, $C$83 =""), 0, IF( ISNUMBER( Q83 ), 0, 1 ))</f>
        <v>0</v>
      </c>
      <c r="BZ83" s="573">
        <f xml:space="preserve"> IF( OR( $C$83 = $DC$83, $C$83 =""), 0, IF( ISNUMBER( R83 ), 0, 1 ))</f>
        <v>0</v>
      </c>
      <c r="CA83" s="573">
        <f xml:space="preserve"> IF( OR( $C$83 = $DC$83, $C$83 =""), 0, IF( ISNUMBER( S83 ), 0, 1 ))</f>
        <v>0</v>
      </c>
      <c r="CB83" s="573">
        <f xml:space="preserve"> IF( OR( $C$83 = $DC$83, $C$83 =""), 0, IF( ISNUMBER( T83 ), 0, 1 ))</f>
        <v>0</v>
      </c>
      <c r="CC83" s="184"/>
      <c r="CD83" s="573">
        <f xml:space="preserve"> IF( OR( $C$83 = $DC$83, $C$83 =""), 0, IF( ISNUMBER( V83 ), 0, 1 ))</f>
        <v>0</v>
      </c>
      <c r="CE83" s="573">
        <f xml:space="preserve"> IF( OR( $C$83 = $DC$83, $C$83 =""), 0, IF( ISNUMBER( W83 ), 0, 1 ))</f>
        <v>0</v>
      </c>
      <c r="CF83" s="573">
        <f xml:space="preserve"> IF( OR( $C$83 = $DC$83, $C$83 =""), 0, IF( ISNUMBER( X83 ), 0, 1 ))</f>
        <v>0</v>
      </c>
      <c r="CG83" s="573">
        <f xml:space="preserve"> IF( OR( $C$83 = $DC$83, $C$83 =""), 0, IF( ISNUMBER( Y83 ), 0, 1 ))</f>
        <v>0</v>
      </c>
      <c r="CH83" s="184"/>
      <c r="CI83" s="573">
        <f xml:space="preserve"> IF( OR( $C$83 = $DC$83, $C$83 =""), 0, IF( ISNUMBER( AA83 ), 0, 1 ))</f>
        <v>0</v>
      </c>
      <c r="CJ83" s="573">
        <f xml:space="preserve"> IF( OR( $C$83 = $DC$83, $C$83 =""), 0, IF( ISNUMBER( AB83 ), 0, 1 ))</f>
        <v>0</v>
      </c>
      <c r="CK83" s="573">
        <f xml:space="preserve"> IF( OR( $C$83 = $DC$83, $C$83 =""), 0, IF( ISNUMBER( AC83 ), 0, 1 ))</f>
        <v>0</v>
      </c>
      <c r="CL83" s="573">
        <f xml:space="preserve"> IF( OR( $C$83 = $DC$83, $C$83 =""), 0, IF( ISNUMBER( AD83 ), 0, 1 ))</f>
        <v>0</v>
      </c>
      <c r="CM83" s="184"/>
      <c r="CN83" s="573">
        <f xml:space="preserve"> IF( OR( $C$83 = $DC$83, $C$83 =""), 0, IF( ISNUMBER( AF83 ), 0, 1 ))</f>
        <v>0</v>
      </c>
      <c r="CO83" s="573">
        <f xml:space="preserve"> IF( OR( $C$83 = $DC$83, $C$83 =""), 0, IF( ISNUMBER( AG83 ), 0, 1 ))</f>
        <v>0</v>
      </c>
      <c r="CP83" s="573">
        <f xml:space="preserve"> IF( OR( $C$83 = $DC$83, $C$83 =""), 0, IF( ISNUMBER( AH83 ), 0, 1 ))</f>
        <v>0</v>
      </c>
      <c r="CQ83" s="573">
        <f xml:space="preserve"> IF( OR( $C$83 = $DC$83, $C$83 =""), 0, IF( ISNUMBER( AI83 ), 0, 1 ))</f>
        <v>0</v>
      </c>
      <c r="CR83" s="184"/>
      <c r="CS83" s="573">
        <f xml:space="preserve"> IF( OR( $C$83 = $DC$83, $C$83 =""), 0, IF( ISNUMBER( AK83 ), 0, 1 ))</f>
        <v>0</v>
      </c>
      <c r="CT83" s="573">
        <f xml:space="preserve"> IF( OR( $C$83 = $DC$83, $C$83 =""), 0, IF( ISNUMBER( AL83 ), 0, 1 ))</f>
        <v>0</v>
      </c>
      <c r="CU83" s="573">
        <f xml:space="preserve"> IF( OR( $C$83 = $DC$83, $C$83 =""), 0, IF( ISNUMBER( AM83 ), 0, 1 ))</f>
        <v>0</v>
      </c>
      <c r="CV83" s="573">
        <f xml:space="preserve"> IF( OR( $C$83 = $DC$83, $C$83 =""), 0, IF( ISNUMBER( AN83 ), 0, 1 ))</f>
        <v>0</v>
      </c>
      <c r="CW83" s="184"/>
      <c r="CX83" s="573">
        <f xml:space="preserve"> IF( OR( $C$83 = $DC$83, $C$83 =""), 0, IF( ISNUMBER( AP83 ), 0, 1 ))</f>
        <v>0</v>
      </c>
      <c r="CY83" s="573">
        <f xml:space="preserve"> IF( OR( $C$83 = $DC$83, $C$83 =""), 0, IF( ISNUMBER( AQ83 ), 0, 1 ))</f>
        <v>0</v>
      </c>
      <c r="CZ83" s="573">
        <f xml:space="preserve"> IF( OR( $C$83 = $DC$83, $C$83 =""), 0, IF( ISNUMBER( AR83 ), 0, 1 ))</f>
        <v>0</v>
      </c>
      <c r="DA83" s="573">
        <f xml:space="preserve"> IF( OR( $C$83 = $DC$83, $C$83 =""), 0, IF( ISNUMBER( AS83 ), 0, 1 ))</f>
        <v>0</v>
      </c>
      <c r="DB83" s="483"/>
      <c r="DC83" s="483" t="s">
        <v>2576</v>
      </c>
    </row>
    <row r="84" spans="2:107" ht="14.25" customHeight="1" x14ac:dyDescent="0.25">
      <c r="B84" s="622">
        <f t="shared" si="38"/>
        <v>74</v>
      </c>
      <c r="C84" s="621" t="s">
        <v>2583</v>
      </c>
      <c r="D84" s="669"/>
      <c r="E84" s="576" t="s">
        <v>341</v>
      </c>
      <c r="F84" s="626">
        <v>3</v>
      </c>
      <c r="G84" s="627" t="s">
        <v>259</v>
      </c>
      <c r="H84" s="579" t="s">
        <v>259</v>
      </c>
      <c r="I84" s="579" t="s">
        <v>259</v>
      </c>
      <c r="J84" s="579" t="s">
        <v>259</v>
      </c>
      <c r="K84" s="580">
        <f t="shared" si="21"/>
        <v>0</v>
      </c>
      <c r="L84" s="627" t="s">
        <v>259</v>
      </c>
      <c r="M84" s="579" t="s">
        <v>259</v>
      </c>
      <c r="N84" s="579" t="s">
        <v>259</v>
      </c>
      <c r="O84" s="579" t="s">
        <v>259</v>
      </c>
      <c r="P84" s="580">
        <f t="shared" si="22"/>
        <v>0</v>
      </c>
      <c r="Q84" s="627" t="s">
        <v>259</v>
      </c>
      <c r="R84" s="579" t="s">
        <v>259</v>
      </c>
      <c r="S84" s="579" t="s">
        <v>259</v>
      </c>
      <c r="T84" s="579" t="s">
        <v>259</v>
      </c>
      <c r="U84" s="580">
        <f t="shared" si="23"/>
        <v>0</v>
      </c>
      <c r="V84" s="627" t="s">
        <v>259</v>
      </c>
      <c r="W84" s="579" t="s">
        <v>259</v>
      </c>
      <c r="X84" s="579" t="s">
        <v>259</v>
      </c>
      <c r="Y84" s="579" t="s">
        <v>259</v>
      </c>
      <c r="Z84" s="580">
        <f t="shared" si="24"/>
        <v>0</v>
      </c>
      <c r="AA84" s="627" t="s">
        <v>259</v>
      </c>
      <c r="AB84" s="579" t="s">
        <v>259</v>
      </c>
      <c r="AC84" s="579" t="s">
        <v>259</v>
      </c>
      <c r="AD84" s="579" t="s">
        <v>259</v>
      </c>
      <c r="AE84" s="580">
        <f t="shared" si="25"/>
        <v>0</v>
      </c>
      <c r="AF84" s="627" t="s">
        <v>259</v>
      </c>
      <c r="AG84" s="579" t="s">
        <v>259</v>
      </c>
      <c r="AH84" s="579" t="s">
        <v>259</v>
      </c>
      <c r="AI84" s="579" t="s">
        <v>259</v>
      </c>
      <c r="AJ84" s="580">
        <f t="shared" si="26"/>
        <v>0</v>
      </c>
      <c r="AK84" s="627" t="s">
        <v>259</v>
      </c>
      <c r="AL84" s="579" t="s">
        <v>259</v>
      </c>
      <c r="AM84" s="579" t="s">
        <v>259</v>
      </c>
      <c r="AN84" s="579" t="s">
        <v>259</v>
      </c>
      <c r="AO84" s="580">
        <f t="shared" si="27"/>
        <v>0</v>
      </c>
      <c r="AP84" s="627" t="s">
        <v>259</v>
      </c>
      <c r="AQ84" s="579" t="s">
        <v>259</v>
      </c>
      <c r="AR84" s="579" t="s">
        <v>259</v>
      </c>
      <c r="AS84" s="579" t="s">
        <v>259</v>
      </c>
      <c r="AT84" s="580">
        <f t="shared" si="28"/>
        <v>0</v>
      </c>
      <c r="AU84" s="282"/>
      <c r="AV84" s="411"/>
      <c r="AW84" s="233" t="s">
        <v>2275</v>
      </c>
      <c r="AX84" s="249"/>
      <c r="AY84" s="144">
        <f t="shared" si="40"/>
        <v>0</v>
      </c>
      <c r="AZ84" s="144"/>
      <c r="BA84" s="184"/>
      <c r="BB84" s="622">
        <f t="shared" si="39"/>
        <v>74</v>
      </c>
      <c r="BC84" s="620" t="s">
        <v>2584</v>
      </c>
      <c r="BD84" s="576" t="s">
        <v>341</v>
      </c>
      <c r="BE84" s="626">
        <v>3</v>
      </c>
      <c r="BF84" s="681" t="s">
        <v>2585</v>
      </c>
      <c r="BG84" s="589" t="s">
        <v>2586</v>
      </c>
      <c r="BH84" s="589" t="s">
        <v>2587</v>
      </c>
      <c r="BI84" s="589" t="s">
        <v>2588</v>
      </c>
      <c r="BJ84" s="590" t="s">
        <v>2589</v>
      </c>
      <c r="BL84" s="678"/>
      <c r="BM84" s="573">
        <f t="shared" si="41"/>
        <v>0</v>
      </c>
      <c r="BN84" s="204"/>
      <c r="BO84" s="573">
        <f xml:space="preserve"> IF( OR( $C$84 = $DC$84, $C$84 =""), 0, IF( ISNUMBER( G84 ), 0, 1 ))</f>
        <v>0</v>
      </c>
      <c r="BP84" s="573">
        <f xml:space="preserve"> IF( OR( $C$84 = $DC$84, $C$84 =""), 0, IF( ISNUMBER( H84 ), 0, 1 ))</f>
        <v>0</v>
      </c>
      <c r="BQ84" s="573">
        <f xml:space="preserve"> IF( OR( $C$84 = $DC$84, $C$84 =""), 0, IF( ISNUMBER( I84 ), 0, 1 ))</f>
        <v>0</v>
      </c>
      <c r="BR84" s="573">
        <f xml:space="preserve"> IF( OR( $C$84 = $DC$84, $C$84 =""), 0, IF( ISNUMBER( J84 ), 0, 1 ))</f>
        <v>0</v>
      </c>
      <c r="BS84" s="184"/>
      <c r="BT84" s="573">
        <f xml:space="preserve"> IF( OR( $C$84 = $DC$84, $C$84 =""), 0, IF( ISNUMBER( L84 ), 0, 1 ))</f>
        <v>0</v>
      </c>
      <c r="BU84" s="573">
        <f xml:space="preserve"> IF( OR( $C$84 = $DC$84, $C$84 =""), 0, IF( ISNUMBER( M84 ), 0, 1 ))</f>
        <v>0</v>
      </c>
      <c r="BV84" s="573">
        <f xml:space="preserve"> IF( OR( $C$84 = $DC$84, $C$84 =""), 0, IF( ISNUMBER( N84 ), 0, 1 ))</f>
        <v>0</v>
      </c>
      <c r="BW84" s="573">
        <f xml:space="preserve"> IF( OR( $C$84 = $DC$84, $C$84 =""), 0, IF( ISNUMBER( O84 ), 0, 1 ))</f>
        <v>0</v>
      </c>
      <c r="BX84" s="184"/>
      <c r="BY84" s="573">
        <f xml:space="preserve"> IF( OR( $C$84 = $DC$84, $C$84 =""), 0, IF( ISNUMBER( Q84 ), 0, 1 ))</f>
        <v>0</v>
      </c>
      <c r="BZ84" s="573">
        <f xml:space="preserve"> IF( OR( $C$84 = $DC$84, $C$84 =""), 0, IF( ISNUMBER( R84 ), 0, 1 ))</f>
        <v>0</v>
      </c>
      <c r="CA84" s="573">
        <f xml:space="preserve"> IF( OR( $C$84 = $DC$84, $C$84 =""), 0, IF( ISNUMBER( S84 ), 0, 1 ))</f>
        <v>0</v>
      </c>
      <c r="CB84" s="573">
        <f xml:space="preserve"> IF( OR( $C$84 = $DC$84, $C$84 =""), 0, IF( ISNUMBER( T84 ), 0, 1 ))</f>
        <v>0</v>
      </c>
      <c r="CC84" s="184"/>
      <c r="CD84" s="573">
        <f xml:space="preserve"> IF( OR( $C$84 = $DC$84, $C$84 =""), 0, IF( ISNUMBER( V84 ), 0, 1 ))</f>
        <v>0</v>
      </c>
      <c r="CE84" s="573">
        <f xml:space="preserve"> IF( OR( $C$84 = $DC$84, $C$84 =""), 0, IF( ISNUMBER( W84 ), 0, 1 ))</f>
        <v>0</v>
      </c>
      <c r="CF84" s="573">
        <f xml:space="preserve"> IF( OR( $C$84 = $DC$84, $C$84 =""), 0, IF( ISNUMBER( X84 ), 0, 1 ))</f>
        <v>0</v>
      </c>
      <c r="CG84" s="573">
        <f xml:space="preserve"> IF( OR( $C$84 = $DC$84, $C$84 =""), 0, IF( ISNUMBER( Y84 ), 0, 1 ))</f>
        <v>0</v>
      </c>
      <c r="CH84" s="184"/>
      <c r="CI84" s="573">
        <f xml:space="preserve"> IF( OR( $C$84 = $DC$84, $C$84 =""), 0, IF( ISNUMBER( AA84 ), 0, 1 ))</f>
        <v>0</v>
      </c>
      <c r="CJ84" s="573">
        <f xml:space="preserve"> IF( OR( $C$84 = $DC$84, $C$84 =""), 0, IF( ISNUMBER( AB84 ), 0, 1 ))</f>
        <v>0</v>
      </c>
      <c r="CK84" s="573">
        <f xml:space="preserve"> IF( OR( $C$84 = $DC$84, $C$84 =""), 0, IF( ISNUMBER( AC84 ), 0, 1 ))</f>
        <v>0</v>
      </c>
      <c r="CL84" s="573">
        <f xml:space="preserve"> IF( OR( $C$84 = $DC$84, $C$84 =""), 0, IF( ISNUMBER( AD84 ), 0, 1 ))</f>
        <v>0</v>
      </c>
      <c r="CM84" s="184"/>
      <c r="CN84" s="573">
        <f xml:space="preserve"> IF( OR( $C$84 = $DC$84, $C$84 =""), 0, IF( ISNUMBER( AF84 ), 0, 1 ))</f>
        <v>0</v>
      </c>
      <c r="CO84" s="573">
        <f xml:space="preserve"> IF( OR( $C$84 = $DC$84, $C$84 =""), 0, IF( ISNUMBER( AG84 ), 0, 1 ))</f>
        <v>0</v>
      </c>
      <c r="CP84" s="573">
        <f xml:space="preserve"> IF( OR( $C$84 = $DC$84, $C$84 =""), 0, IF( ISNUMBER( AH84 ), 0, 1 ))</f>
        <v>0</v>
      </c>
      <c r="CQ84" s="573">
        <f xml:space="preserve"> IF( OR( $C$84 = $DC$84, $C$84 =""), 0, IF( ISNUMBER( AI84 ), 0, 1 ))</f>
        <v>0</v>
      </c>
      <c r="CR84" s="184"/>
      <c r="CS84" s="573">
        <f xml:space="preserve"> IF( OR( $C$84 = $DC$84, $C$84 =""), 0, IF( ISNUMBER( AK84 ), 0, 1 ))</f>
        <v>0</v>
      </c>
      <c r="CT84" s="573">
        <f xml:space="preserve"> IF( OR( $C$84 = $DC$84, $C$84 =""), 0, IF( ISNUMBER( AL84 ), 0, 1 ))</f>
        <v>0</v>
      </c>
      <c r="CU84" s="573">
        <f xml:space="preserve"> IF( OR( $C$84 = $DC$84, $C$84 =""), 0, IF( ISNUMBER( AM84 ), 0, 1 ))</f>
        <v>0</v>
      </c>
      <c r="CV84" s="573">
        <f xml:space="preserve"> IF( OR( $C$84 = $DC$84, $C$84 =""), 0, IF( ISNUMBER( AN84 ), 0, 1 ))</f>
        <v>0</v>
      </c>
      <c r="CW84" s="184"/>
      <c r="CX84" s="573">
        <f xml:space="preserve"> IF( OR( $C$84 = $DC$84, $C$84 =""), 0, IF( ISNUMBER( AP84 ), 0, 1 ))</f>
        <v>0</v>
      </c>
      <c r="CY84" s="573">
        <f xml:space="preserve"> IF( OR( $C$84 = $DC$84, $C$84 =""), 0, IF( ISNUMBER( AQ84 ), 0, 1 ))</f>
        <v>0</v>
      </c>
      <c r="CZ84" s="573">
        <f xml:space="preserve"> IF( OR( $C$84 = $DC$84, $C$84 =""), 0, IF( ISNUMBER( AR84 ), 0, 1 ))</f>
        <v>0</v>
      </c>
      <c r="DA84" s="573">
        <f xml:space="preserve"> IF( OR( $C$84 = $DC$84, $C$84 =""), 0, IF( ISNUMBER( AS84 ), 0, 1 ))</f>
        <v>0</v>
      </c>
      <c r="DB84" s="483"/>
      <c r="DC84" s="483" t="s">
        <v>2583</v>
      </c>
    </row>
    <row r="85" spans="2:107" ht="14.25" customHeight="1" x14ac:dyDescent="0.25">
      <c r="B85" s="622">
        <f t="shared" si="38"/>
        <v>75</v>
      </c>
      <c r="C85" s="621" t="s">
        <v>2590</v>
      </c>
      <c r="D85" s="669"/>
      <c r="E85" s="576" t="s">
        <v>341</v>
      </c>
      <c r="F85" s="626">
        <v>3</v>
      </c>
      <c r="G85" s="627" t="s">
        <v>259</v>
      </c>
      <c r="H85" s="579" t="s">
        <v>259</v>
      </c>
      <c r="I85" s="579" t="s">
        <v>259</v>
      </c>
      <c r="J85" s="579" t="s">
        <v>259</v>
      </c>
      <c r="K85" s="580">
        <f t="shared" si="21"/>
        <v>0</v>
      </c>
      <c r="L85" s="627" t="s">
        <v>259</v>
      </c>
      <c r="M85" s="579" t="s">
        <v>259</v>
      </c>
      <c r="N85" s="579" t="s">
        <v>259</v>
      </c>
      <c r="O85" s="579" t="s">
        <v>259</v>
      </c>
      <c r="P85" s="580">
        <f t="shared" si="22"/>
        <v>0</v>
      </c>
      <c r="Q85" s="627" t="s">
        <v>259</v>
      </c>
      <c r="R85" s="579" t="s">
        <v>259</v>
      </c>
      <c r="S85" s="579" t="s">
        <v>259</v>
      </c>
      <c r="T85" s="579" t="s">
        <v>259</v>
      </c>
      <c r="U85" s="580">
        <f t="shared" si="23"/>
        <v>0</v>
      </c>
      <c r="V85" s="627" t="s">
        <v>259</v>
      </c>
      <c r="W85" s="579" t="s">
        <v>259</v>
      </c>
      <c r="X85" s="579" t="s">
        <v>259</v>
      </c>
      <c r="Y85" s="579" t="s">
        <v>259</v>
      </c>
      <c r="Z85" s="580">
        <f t="shared" si="24"/>
        <v>0</v>
      </c>
      <c r="AA85" s="627" t="s">
        <v>259</v>
      </c>
      <c r="AB85" s="579" t="s">
        <v>259</v>
      </c>
      <c r="AC85" s="579" t="s">
        <v>259</v>
      </c>
      <c r="AD85" s="579" t="s">
        <v>259</v>
      </c>
      <c r="AE85" s="580">
        <f t="shared" si="25"/>
        <v>0</v>
      </c>
      <c r="AF85" s="627" t="s">
        <v>259</v>
      </c>
      <c r="AG85" s="579" t="s">
        <v>259</v>
      </c>
      <c r="AH85" s="579" t="s">
        <v>259</v>
      </c>
      <c r="AI85" s="579" t="s">
        <v>259</v>
      </c>
      <c r="AJ85" s="580">
        <f t="shared" si="26"/>
        <v>0</v>
      </c>
      <c r="AK85" s="627" t="s">
        <v>259</v>
      </c>
      <c r="AL85" s="579" t="s">
        <v>259</v>
      </c>
      <c r="AM85" s="579" t="s">
        <v>259</v>
      </c>
      <c r="AN85" s="579" t="s">
        <v>259</v>
      </c>
      <c r="AO85" s="580">
        <f t="shared" si="27"/>
        <v>0</v>
      </c>
      <c r="AP85" s="627" t="s">
        <v>259</v>
      </c>
      <c r="AQ85" s="579" t="s">
        <v>259</v>
      </c>
      <c r="AR85" s="579" t="s">
        <v>259</v>
      </c>
      <c r="AS85" s="579" t="s">
        <v>259</v>
      </c>
      <c r="AT85" s="580">
        <f t="shared" si="28"/>
        <v>0</v>
      </c>
      <c r="AU85" s="282"/>
      <c r="AV85" s="411"/>
      <c r="AW85" s="233" t="s">
        <v>2275</v>
      </c>
      <c r="AX85" s="249"/>
      <c r="AY85" s="144">
        <f t="shared" si="40"/>
        <v>0</v>
      </c>
      <c r="AZ85" s="144"/>
      <c r="BA85" s="184"/>
      <c r="BB85" s="622">
        <f t="shared" si="39"/>
        <v>75</v>
      </c>
      <c r="BC85" s="620" t="s">
        <v>2591</v>
      </c>
      <c r="BD85" s="576" t="s">
        <v>341</v>
      </c>
      <c r="BE85" s="626">
        <v>3</v>
      </c>
      <c r="BF85" s="681" t="s">
        <v>2592</v>
      </c>
      <c r="BG85" s="589" t="s">
        <v>2593</v>
      </c>
      <c r="BH85" s="589" t="s">
        <v>2594</v>
      </c>
      <c r="BI85" s="589" t="s">
        <v>2595</v>
      </c>
      <c r="BJ85" s="590" t="s">
        <v>2596</v>
      </c>
      <c r="BL85" s="678"/>
      <c r="BM85" s="573">
        <f t="shared" si="41"/>
        <v>0</v>
      </c>
      <c r="BN85" s="204"/>
      <c r="BO85" s="573">
        <f xml:space="preserve"> IF( OR( $C$85 = $DC$85, $C$85 =""), 0, IF( ISNUMBER( G85 ), 0, 1 ))</f>
        <v>0</v>
      </c>
      <c r="BP85" s="573">
        <f xml:space="preserve"> IF( OR( $C$85 = $DC$85, $C$85 =""), 0, IF( ISNUMBER( H85 ), 0, 1 ))</f>
        <v>0</v>
      </c>
      <c r="BQ85" s="573">
        <f xml:space="preserve"> IF( OR( $C$85 = $DC$85, $C$85 =""), 0, IF( ISNUMBER( I85 ), 0, 1 ))</f>
        <v>0</v>
      </c>
      <c r="BR85" s="573">
        <f xml:space="preserve"> IF( OR( $C$85 = $DC$85, $C$85 =""), 0, IF( ISNUMBER( J85 ), 0, 1 ))</f>
        <v>0</v>
      </c>
      <c r="BS85" s="184"/>
      <c r="BT85" s="573">
        <f xml:space="preserve"> IF( OR( $C$85 = $DC$85, $C$85 =""), 0, IF( ISNUMBER( L85 ), 0, 1 ))</f>
        <v>0</v>
      </c>
      <c r="BU85" s="573">
        <f xml:space="preserve"> IF( OR( $C$85 = $DC$85, $C$85 =""), 0, IF( ISNUMBER( M85 ), 0, 1 ))</f>
        <v>0</v>
      </c>
      <c r="BV85" s="573">
        <f xml:space="preserve"> IF( OR( $C$85 = $DC$85, $C$85 =""), 0, IF( ISNUMBER( N85 ), 0, 1 ))</f>
        <v>0</v>
      </c>
      <c r="BW85" s="573">
        <f xml:space="preserve"> IF( OR( $C$85 = $DC$85, $C$85 =""), 0, IF( ISNUMBER( O85 ), 0, 1 ))</f>
        <v>0</v>
      </c>
      <c r="BX85" s="184"/>
      <c r="BY85" s="573">
        <f xml:space="preserve"> IF( OR( $C$85 = $DC$85, $C$85 =""), 0, IF( ISNUMBER( Q85 ), 0, 1 ))</f>
        <v>0</v>
      </c>
      <c r="BZ85" s="573">
        <f xml:space="preserve"> IF( OR( $C$85 = $DC$85, $C$85 =""), 0, IF( ISNUMBER( R85 ), 0, 1 ))</f>
        <v>0</v>
      </c>
      <c r="CA85" s="573">
        <f xml:space="preserve"> IF( OR( $C$85 = $DC$85, $C$85 =""), 0, IF( ISNUMBER( S85 ), 0, 1 ))</f>
        <v>0</v>
      </c>
      <c r="CB85" s="573">
        <f xml:space="preserve"> IF( OR( $C$85 = $DC$85, $C$85 =""), 0, IF( ISNUMBER( T85 ), 0, 1 ))</f>
        <v>0</v>
      </c>
      <c r="CC85" s="184"/>
      <c r="CD85" s="573">
        <f xml:space="preserve"> IF( OR( $C$85 = $DC$85, $C$85 =""), 0, IF( ISNUMBER( V85 ), 0, 1 ))</f>
        <v>0</v>
      </c>
      <c r="CE85" s="573">
        <f xml:space="preserve"> IF( OR( $C$85 = $DC$85, $C$85 =""), 0, IF( ISNUMBER( W85 ), 0, 1 ))</f>
        <v>0</v>
      </c>
      <c r="CF85" s="573">
        <f xml:space="preserve"> IF( OR( $C$85 = $DC$85, $C$85 =""), 0, IF( ISNUMBER( X85 ), 0, 1 ))</f>
        <v>0</v>
      </c>
      <c r="CG85" s="573">
        <f xml:space="preserve"> IF( OR( $C$85 = $DC$85, $C$85 =""), 0, IF( ISNUMBER( Y85 ), 0, 1 ))</f>
        <v>0</v>
      </c>
      <c r="CH85" s="184"/>
      <c r="CI85" s="573">
        <f xml:space="preserve"> IF( OR( $C$85 = $DC$85, $C$85 =""), 0, IF( ISNUMBER( AA85 ), 0, 1 ))</f>
        <v>0</v>
      </c>
      <c r="CJ85" s="573">
        <f xml:space="preserve"> IF( OR( $C$85 = $DC$85, $C$85 =""), 0, IF( ISNUMBER( AB85 ), 0, 1 ))</f>
        <v>0</v>
      </c>
      <c r="CK85" s="573">
        <f xml:space="preserve"> IF( OR( $C$85 = $DC$85, $C$85 =""), 0, IF( ISNUMBER( AC85 ), 0, 1 ))</f>
        <v>0</v>
      </c>
      <c r="CL85" s="573">
        <f xml:space="preserve"> IF( OR( $C$85 = $DC$85, $C$85 =""), 0, IF( ISNUMBER( AD85 ), 0, 1 ))</f>
        <v>0</v>
      </c>
      <c r="CM85" s="184"/>
      <c r="CN85" s="573">
        <f xml:space="preserve"> IF( OR( $C$85 = $DC$85, $C$85 =""), 0, IF( ISNUMBER( AF85 ), 0, 1 ))</f>
        <v>0</v>
      </c>
      <c r="CO85" s="573">
        <f xml:space="preserve"> IF( OR( $C$85 = $DC$85, $C$85 =""), 0, IF( ISNUMBER( AG85 ), 0, 1 ))</f>
        <v>0</v>
      </c>
      <c r="CP85" s="573">
        <f xml:space="preserve"> IF( OR( $C$85 = $DC$85, $C$85 =""), 0, IF( ISNUMBER( AH85 ), 0, 1 ))</f>
        <v>0</v>
      </c>
      <c r="CQ85" s="573">
        <f xml:space="preserve"> IF( OR( $C$85 = $DC$85, $C$85 =""), 0, IF( ISNUMBER( AI85 ), 0, 1 ))</f>
        <v>0</v>
      </c>
      <c r="CR85" s="184"/>
      <c r="CS85" s="573">
        <f xml:space="preserve"> IF( OR( $C$85 = $DC$85, $C$85 =""), 0, IF( ISNUMBER( AK85 ), 0, 1 ))</f>
        <v>0</v>
      </c>
      <c r="CT85" s="573">
        <f xml:space="preserve"> IF( OR( $C$85 = $DC$85, $C$85 =""), 0, IF( ISNUMBER( AL85 ), 0, 1 ))</f>
        <v>0</v>
      </c>
      <c r="CU85" s="573">
        <f xml:space="preserve"> IF( OR( $C$85 = $DC$85, $C$85 =""), 0, IF( ISNUMBER( AM85 ), 0, 1 ))</f>
        <v>0</v>
      </c>
      <c r="CV85" s="573">
        <f xml:space="preserve"> IF( OR( $C$85 = $DC$85, $C$85 =""), 0, IF( ISNUMBER( AN85 ), 0, 1 ))</f>
        <v>0</v>
      </c>
      <c r="CW85" s="184"/>
      <c r="CX85" s="573">
        <f xml:space="preserve"> IF( OR( $C$85 = $DC$85, $C$85 =""), 0, IF( ISNUMBER( AP85 ), 0, 1 ))</f>
        <v>0</v>
      </c>
      <c r="CY85" s="573">
        <f xml:space="preserve"> IF( OR( $C$85 = $DC$85, $C$85 =""), 0, IF( ISNUMBER( AQ85 ), 0, 1 ))</f>
        <v>0</v>
      </c>
      <c r="CZ85" s="573">
        <f xml:space="preserve"> IF( OR( $C$85 = $DC$85, $C$85 =""), 0, IF( ISNUMBER( AR85 ), 0, 1 ))</f>
        <v>0</v>
      </c>
      <c r="DA85" s="573">
        <f xml:space="preserve"> IF( OR( $C$85 = $DC$85, $C$85 =""), 0, IF( ISNUMBER( AS85 ), 0, 1 ))</f>
        <v>0</v>
      </c>
      <c r="DB85" s="483"/>
      <c r="DC85" s="483" t="s">
        <v>2590</v>
      </c>
    </row>
    <row r="86" spans="2:107" ht="14.25" customHeight="1" x14ac:dyDescent="0.25">
      <c r="B86" s="622">
        <f t="shared" si="38"/>
        <v>76</v>
      </c>
      <c r="C86" s="621" t="s">
        <v>2597</v>
      </c>
      <c r="D86" s="669"/>
      <c r="E86" s="576" t="s">
        <v>341</v>
      </c>
      <c r="F86" s="626">
        <v>3</v>
      </c>
      <c r="G86" s="627" t="s">
        <v>259</v>
      </c>
      <c r="H86" s="579" t="s">
        <v>259</v>
      </c>
      <c r="I86" s="579" t="s">
        <v>259</v>
      </c>
      <c r="J86" s="579" t="s">
        <v>259</v>
      </c>
      <c r="K86" s="580">
        <f t="shared" si="21"/>
        <v>0</v>
      </c>
      <c r="L86" s="627" t="s">
        <v>259</v>
      </c>
      <c r="M86" s="579" t="s">
        <v>259</v>
      </c>
      <c r="N86" s="579" t="s">
        <v>259</v>
      </c>
      <c r="O86" s="579" t="s">
        <v>259</v>
      </c>
      <c r="P86" s="580">
        <f t="shared" si="22"/>
        <v>0</v>
      </c>
      <c r="Q86" s="627" t="s">
        <v>259</v>
      </c>
      <c r="R86" s="579" t="s">
        <v>259</v>
      </c>
      <c r="S86" s="579" t="s">
        <v>259</v>
      </c>
      <c r="T86" s="579" t="s">
        <v>259</v>
      </c>
      <c r="U86" s="580">
        <f t="shared" si="23"/>
        <v>0</v>
      </c>
      <c r="V86" s="627" t="s">
        <v>259</v>
      </c>
      <c r="W86" s="579" t="s">
        <v>259</v>
      </c>
      <c r="X86" s="579" t="s">
        <v>259</v>
      </c>
      <c r="Y86" s="579" t="s">
        <v>259</v>
      </c>
      <c r="Z86" s="580">
        <f t="shared" si="24"/>
        <v>0</v>
      </c>
      <c r="AA86" s="627" t="s">
        <v>259</v>
      </c>
      <c r="AB86" s="579" t="s">
        <v>259</v>
      </c>
      <c r="AC86" s="579" t="s">
        <v>259</v>
      </c>
      <c r="AD86" s="579" t="s">
        <v>259</v>
      </c>
      <c r="AE86" s="580">
        <f t="shared" si="25"/>
        <v>0</v>
      </c>
      <c r="AF86" s="627" t="s">
        <v>259</v>
      </c>
      <c r="AG86" s="579" t="s">
        <v>259</v>
      </c>
      <c r="AH86" s="579" t="s">
        <v>259</v>
      </c>
      <c r="AI86" s="579" t="s">
        <v>259</v>
      </c>
      <c r="AJ86" s="580">
        <f t="shared" si="26"/>
        <v>0</v>
      </c>
      <c r="AK86" s="627" t="s">
        <v>259</v>
      </c>
      <c r="AL86" s="579" t="s">
        <v>259</v>
      </c>
      <c r="AM86" s="579" t="s">
        <v>259</v>
      </c>
      <c r="AN86" s="579" t="s">
        <v>259</v>
      </c>
      <c r="AO86" s="580">
        <f t="shared" si="27"/>
        <v>0</v>
      </c>
      <c r="AP86" s="627" t="s">
        <v>259</v>
      </c>
      <c r="AQ86" s="579" t="s">
        <v>259</v>
      </c>
      <c r="AR86" s="579" t="s">
        <v>259</v>
      </c>
      <c r="AS86" s="579" t="s">
        <v>259</v>
      </c>
      <c r="AT86" s="580">
        <f t="shared" si="28"/>
        <v>0</v>
      </c>
      <c r="AU86" s="282"/>
      <c r="AV86" s="411"/>
      <c r="AW86" s="233" t="s">
        <v>2275</v>
      </c>
      <c r="AX86" s="249"/>
      <c r="AY86" s="144">
        <f t="shared" si="40"/>
        <v>0</v>
      </c>
      <c r="AZ86" s="144"/>
      <c r="BA86" s="184"/>
      <c r="BB86" s="622">
        <f t="shared" si="39"/>
        <v>76</v>
      </c>
      <c r="BC86" s="620" t="s">
        <v>2598</v>
      </c>
      <c r="BD86" s="576" t="s">
        <v>341</v>
      </c>
      <c r="BE86" s="626">
        <v>3</v>
      </c>
      <c r="BF86" s="681" t="s">
        <v>2599</v>
      </c>
      <c r="BG86" s="589" t="s">
        <v>2600</v>
      </c>
      <c r="BH86" s="589" t="s">
        <v>2601</v>
      </c>
      <c r="BI86" s="589" t="s">
        <v>2602</v>
      </c>
      <c r="BJ86" s="590" t="s">
        <v>2603</v>
      </c>
      <c r="BL86" s="678"/>
      <c r="BM86" s="573">
        <f t="shared" si="41"/>
        <v>0</v>
      </c>
      <c r="BN86" s="204"/>
      <c r="BO86" s="573">
        <f xml:space="preserve"> IF( OR( $C$86 = $DC$86, $C$86 =""), 0, IF( ISNUMBER( G86 ), 0, 1 ))</f>
        <v>0</v>
      </c>
      <c r="BP86" s="573">
        <f xml:space="preserve"> IF( OR( $C$86 = $DC$86, $C$86 =""), 0, IF( ISNUMBER( H86 ), 0, 1 ))</f>
        <v>0</v>
      </c>
      <c r="BQ86" s="573">
        <f xml:space="preserve"> IF( OR( $C$86 = $DC$86, $C$86 =""), 0, IF( ISNUMBER( I86 ), 0, 1 ))</f>
        <v>0</v>
      </c>
      <c r="BR86" s="573">
        <f xml:space="preserve"> IF( OR( $C$86 = $DC$86, $C$86 =""), 0, IF( ISNUMBER( J86 ), 0, 1 ))</f>
        <v>0</v>
      </c>
      <c r="BS86" s="184"/>
      <c r="BT86" s="573">
        <f xml:space="preserve"> IF( OR( $C$86 = $DC$86, $C$86 =""), 0, IF( ISNUMBER( L86 ), 0, 1 ))</f>
        <v>0</v>
      </c>
      <c r="BU86" s="573">
        <f xml:space="preserve"> IF( OR( $C$86 = $DC$86, $C$86 =""), 0, IF( ISNUMBER( M86 ), 0, 1 ))</f>
        <v>0</v>
      </c>
      <c r="BV86" s="573">
        <f xml:space="preserve"> IF( OR( $C$86 = $DC$86, $C$86 =""), 0, IF( ISNUMBER( N86 ), 0, 1 ))</f>
        <v>0</v>
      </c>
      <c r="BW86" s="573">
        <f xml:space="preserve"> IF( OR( $C$86 = $DC$86, $C$86 =""), 0, IF( ISNUMBER( O86 ), 0, 1 ))</f>
        <v>0</v>
      </c>
      <c r="BX86" s="184"/>
      <c r="BY86" s="573">
        <f xml:space="preserve"> IF( OR( $C$86 = $DC$86, $C$86 =""), 0, IF( ISNUMBER( Q86 ), 0, 1 ))</f>
        <v>0</v>
      </c>
      <c r="BZ86" s="573">
        <f xml:space="preserve"> IF( OR( $C$86 = $DC$86, $C$86 =""), 0, IF( ISNUMBER( R86 ), 0, 1 ))</f>
        <v>0</v>
      </c>
      <c r="CA86" s="573">
        <f xml:space="preserve"> IF( OR( $C$86 = $DC$86, $C$86 =""), 0, IF( ISNUMBER( S86 ), 0, 1 ))</f>
        <v>0</v>
      </c>
      <c r="CB86" s="573">
        <f xml:space="preserve"> IF( OR( $C$86 = $DC$86, $C$86 =""), 0, IF( ISNUMBER( T86 ), 0, 1 ))</f>
        <v>0</v>
      </c>
      <c r="CC86" s="184"/>
      <c r="CD86" s="573">
        <f xml:space="preserve"> IF( OR( $C$86 = $DC$86, $C$86 =""), 0, IF( ISNUMBER( V86 ), 0, 1 ))</f>
        <v>0</v>
      </c>
      <c r="CE86" s="573">
        <f xml:space="preserve"> IF( OR( $C$86 = $DC$86, $C$86 =""), 0, IF( ISNUMBER( W86 ), 0, 1 ))</f>
        <v>0</v>
      </c>
      <c r="CF86" s="573">
        <f xml:space="preserve"> IF( OR( $C$86 = $DC$86, $C$86 =""), 0, IF( ISNUMBER( X86 ), 0, 1 ))</f>
        <v>0</v>
      </c>
      <c r="CG86" s="573">
        <f xml:space="preserve"> IF( OR( $C$86 = $DC$86, $C$86 =""), 0, IF( ISNUMBER( Y86 ), 0, 1 ))</f>
        <v>0</v>
      </c>
      <c r="CH86" s="184"/>
      <c r="CI86" s="573">
        <f xml:space="preserve"> IF( OR( $C$86 = $DC$86, $C$86 =""), 0, IF( ISNUMBER( AA86 ), 0, 1 ))</f>
        <v>0</v>
      </c>
      <c r="CJ86" s="573">
        <f xml:space="preserve"> IF( OR( $C$86 = $DC$86, $C$86 =""), 0, IF( ISNUMBER( AB86 ), 0, 1 ))</f>
        <v>0</v>
      </c>
      <c r="CK86" s="573">
        <f xml:space="preserve"> IF( OR( $C$86 = $DC$86, $C$86 =""), 0, IF( ISNUMBER( AC86 ), 0, 1 ))</f>
        <v>0</v>
      </c>
      <c r="CL86" s="573">
        <f xml:space="preserve"> IF( OR( $C$86 = $DC$86, $C$86 =""), 0, IF( ISNUMBER( AD86 ), 0, 1 ))</f>
        <v>0</v>
      </c>
      <c r="CM86" s="184"/>
      <c r="CN86" s="573">
        <f xml:space="preserve"> IF( OR( $C$86 = $DC$86, $C$86 =""), 0, IF( ISNUMBER( AF86 ), 0, 1 ))</f>
        <v>0</v>
      </c>
      <c r="CO86" s="573">
        <f xml:space="preserve"> IF( OR( $C$86 = $DC$86, $C$86 =""), 0, IF( ISNUMBER( AG86 ), 0, 1 ))</f>
        <v>0</v>
      </c>
      <c r="CP86" s="573">
        <f xml:space="preserve"> IF( OR( $C$86 = $DC$86, $C$86 =""), 0, IF( ISNUMBER( AH86 ), 0, 1 ))</f>
        <v>0</v>
      </c>
      <c r="CQ86" s="573">
        <f xml:space="preserve"> IF( OR( $C$86 = $DC$86, $C$86 =""), 0, IF( ISNUMBER( AI86 ), 0, 1 ))</f>
        <v>0</v>
      </c>
      <c r="CR86" s="184"/>
      <c r="CS86" s="573">
        <f xml:space="preserve"> IF( OR( $C$86 = $DC$86, $C$86 =""), 0, IF( ISNUMBER( AK86 ), 0, 1 ))</f>
        <v>0</v>
      </c>
      <c r="CT86" s="573">
        <f xml:space="preserve"> IF( OR( $C$86 = $DC$86, $C$86 =""), 0, IF( ISNUMBER( AL86 ), 0, 1 ))</f>
        <v>0</v>
      </c>
      <c r="CU86" s="573">
        <f xml:space="preserve"> IF( OR( $C$86 = $DC$86, $C$86 =""), 0, IF( ISNUMBER( AM86 ), 0, 1 ))</f>
        <v>0</v>
      </c>
      <c r="CV86" s="573">
        <f xml:space="preserve"> IF( OR( $C$86 = $DC$86, $C$86 =""), 0, IF( ISNUMBER( AN86 ), 0, 1 ))</f>
        <v>0</v>
      </c>
      <c r="CW86" s="184"/>
      <c r="CX86" s="573">
        <f xml:space="preserve"> IF( OR( $C$86 = $DC$86, $C$86 =""), 0, IF( ISNUMBER( AP86 ), 0, 1 ))</f>
        <v>0</v>
      </c>
      <c r="CY86" s="573">
        <f xml:space="preserve"> IF( OR( $C$86 = $DC$86, $C$86 =""), 0, IF( ISNUMBER( AQ86 ), 0, 1 ))</f>
        <v>0</v>
      </c>
      <c r="CZ86" s="573">
        <f xml:space="preserve"> IF( OR( $C$86 = $DC$86, $C$86 =""), 0, IF( ISNUMBER( AR86 ), 0, 1 ))</f>
        <v>0</v>
      </c>
      <c r="DA86" s="573">
        <f xml:space="preserve"> IF( OR( $C$86 = $DC$86, $C$86 =""), 0, IF( ISNUMBER( AS86 ), 0, 1 ))</f>
        <v>0</v>
      </c>
      <c r="DB86" s="483"/>
      <c r="DC86" s="483" t="s">
        <v>2597</v>
      </c>
    </row>
    <row r="87" spans="2:107" ht="14.25" customHeight="1" thickBot="1" x14ac:dyDescent="0.3">
      <c r="B87" s="633">
        <f t="shared" si="38"/>
        <v>77</v>
      </c>
      <c r="C87" s="634" t="s">
        <v>2604</v>
      </c>
      <c r="D87" s="682"/>
      <c r="E87" s="683" t="s">
        <v>341</v>
      </c>
      <c r="F87" s="637">
        <v>3</v>
      </c>
      <c r="G87" s="638" t="s">
        <v>259</v>
      </c>
      <c r="H87" s="639" t="s">
        <v>259</v>
      </c>
      <c r="I87" s="639" t="s">
        <v>259</v>
      </c>
      <c r="J87" s="639" t="s">
        <v>259</v>
      </c>
      <c r="K87" s="640">
        <f t="shared" si="21"/>
        <v>0</v>
      </c>
      <c r="L87" s="638" t="s">
        <v>259</v>
      </c>
      <c r="M87" s="639" t="s">
        <v>259</v>
      </c>
      <c r="N87" s="639" t="s">
        <v>259</v>
      </c>
      <c r="O87" s="639" t="s">
        <v>259</v>
      </c>
      <c r="P87" s="640">
        <f t="shared" si="22"/>
        <v>0</v>
      </c>
      <c r="Q87" s="638" t="s">
        <v>259</v>
      </c>
      <c r="R87" s="639" t="s">
        <v>259</v>
      </c>
      <c r="S87" s="639" t="s">
        <v>259</v>
      </c>
      <c r="T87" s="639" t="s">
        <v>259</v>
      </c>
      <c r="U87" s="640">
        <f t="shared" si="23"/>
        <v>0</v>
      </c>
      <c r="V87" s="638" t="s">
        <v>259</v>
      </c>
      <c r="W87" s="639" t="s">
        <v>259</v>
      </c>
      <c r="X87" s="639" t="s">
        <v>259</v>
      </c>
      <c r="Y87" s="639" t="s">
        <v>259</v>
      </c>
      <c r="Z87" s="640">
        <f t="shared" si="24"/>
        <v>0</v>
      </c>
      <c r="AA87" s="638" t="s">
        <v>259</v>
      </c>
      <c r="AB87" s="639" t="s">
        <v>259</v>
      </c>
      <c r="AC87" s="639" t="s">
        <v>259</v>
      </c>
      <c r="AD87" s="639" t="s">
        <v>259</v>
      </c>
      <c r="AE87" s="640">
        <f t="shared" si="25"/>
        <v>0</v>
      </c>
      <c r="AF87" s="638" t="s">
        <v>259</v>
      </c>
      <c r="AG87" s="639" t="s">
        <v>259</v>
      </c>
      <c r="AH87" s="639" t="s">
        <v>259</v>
      </c>
      <c r="AI87" s="639" t="s">
        <v>259</v>
      </c>
      <c r="AJ87" s="640">
        <f t="shared" si="26"/>
        <v>0</v>
      </c>
      <c r="AK87" s="638" t="s">
        <v>259</v>
      </c>
      <c r="AL87" s="639" t="s">
        <v>259</v>
      </c>
      <c r="AM87" s="639" t="s">
        <v>259</v>
      </c>
      <c r="AN87" s="639" t="s">
        <v>259</v>
      </c>
      <c r="AO87" s="640">
        <f t="shared" si="27"/>
        <v>0</v>
      </c>
      <c r="AP87" s="638" t="s">
        <v>259</v>
      </c>
      <c r="AQ87" s="639" t="s">
        <v>259</v>
      </c>
      <c r="AR87" s="639" t="s">
        <v>259</v>
      </c>
      <c r="AS87" s="639" t="s">
        <v>259</v>
      </c>
      <c r="AT87" s="640">
        <f t="shared" si="28"/>
        <v>0</v>
      </c>
      <c r="AU87" s="282"/>
      <c r="AV87" s="684"/>
      <c r="AW87" s="233" t="s">
        <v>2275</v>
      </c>
      <c r="AX87" s="249"/>
      <c r="AY87" s="144">
        <f t="shared" si="40"/>
        <v>0</v>
      </c>
      <c r="AZ87" s="144"/>
      <c r="BA87" s="184"/>
      <c r="BB87" s="633">
        <f t="shared" si="39"/>
        <v>77</v>
      </c>
      <c r="BC87" s="641" t="s">
        <v>2605</v>
      </c>
      <c r="BD87" s="683" t="s">
        <v>341</v>
      </c>
      <c r="BE87" s="637">
        <v>3</v>
      </c>
      <c r="BF87" s="685" t="s">
        <v>2606</v>
      </c>
      <c r="BG87" s="642" t="s">
        <v>2607</v>
      </c>
      <c r="BH87" s="642" t="s">
        <v>2608</v>
      </c>
      <c r="BI87" s="642" t="s">
        <v>2609</v>
      </c>
      <c r="BJ87" s="643" t="s">
        <v>2610</v>
      </c>
      <c r="BL87" s="678"/>
      <c r="BM87" s="573">
        <f t="shared" si="41"/>
        <v>0</v>
      </c>
      <c r="BN87" s="204"/>
      <c r="BO87" s="573">
        <f xml:space="preserve"> IF( OR( $C$87 = $DC$87, $C$87 =""), 0, IF( ISNUMBER( G87 ), 0, 1 ))</f>
        <v>0</v>
      </c>
      <c r="BP87" s="573">
        <f xml:space="preserve"> IF( OR( $C$87 = $DC$87, $C$87 =""), 0, IF( ISNUMBER( H87 ), 0, 1 ))</f>
        <v>0</v>
      </c>
      <c r="BQ87" s="573">
        <f xml:space="preserve"> IF( OR( $C$87 = $DC$87, $C$87 =""), 0, IF( ISNUMBER( I87 ), 0, 1 ))</f>
        <v>0</v>
      </c>
      <c r="BR87" s="573">
        <f xml:space="preserve"> IF( OR( $C$87 = $DC$87, $C$87 =""), 0, IF( ISNUMBER( J87 ), 0, 1 ))</f>
        <v>0</v>
      </c>
      <c r="BS87" s="184"/>
      <c r="BT87" s="573">
        <f xml:space="preserve"> IF( OR( $C$87 = $DC$87, $C$87 =""), 0, IF( ISNUMBER( L87 ), 0, 1 ))</f>
        <v>0</v>
      </c>
      <c r="BU87" s="573">
        <f xml:space="preserve"> IF( OR( $C$87 = $DC$87, $C$87 =""), 0, IF( ISNUMBER( M87 ), 0, 1 ))</f>
        <v>0</v>
      </c>
      <c r="BV87" s="573">
        <f xml:space="preserve"> IF( OR( $C$87 = $DC$87, $C$87 =""), 0, IF( ISNUMBER( N87 ), 0, 1 ))</f>
        <v>0</v>
      </c>
      <c r="BW87" s="573">
        <f xml:space="preserve"> IF( OR( $C$87 = $DC$87, $C$87 =""), 0, IF( ISNUMBER( O87 ), 0, 1 ))</f>
        <v>0</v>
      </c>
      <c r="BX87" s="184"/>
      <c r="BY87" s="573">
        <f xml:space="preserve"> IF( OR( $C$87 = $DC$87, $C$87 =""), 0, IF( ISNUMBER( Q87 ), 0, 1 ))</f>
        <v>0</v>
      </c>
      <c r="BZ87" s="573">
        <f xml:space="preserve"> IF( OR( $C$87 = $DC$87, $C$87 =""), 0, IF( ISNUMBER( R87 ), 0, 1 ))</f>
        <v>0</v>
      </c>
      <c r="CA87" s="573">
        <f xml:space="preserve"> IF( OR( $C$87 = $DC$87, $C$87 =""), 0, IF( ISNUMBER( S87 ), 0, 1 ))</f>
        <v>0</v>
      </c>
      <c r="CB87" s="573">
        <f xml:space="preserve"> IF( OR( $C$87 = $DC$87, $C$87 =""), 0, IF( ISNUMBER( T87 ), 0, 1 ))</f>
        <v>0</v>
      </c>
      <c r="CC87" s="184"/>
      <c r="CD87" s="573">
        <f xml:space="preserve"> IF( OR( $C$87 = $DC$87, $C$87 =""), 0, IF( ISNUMBER( V87 ), 0, 1 ))</f>
        <v>0</v>
      </c>
      <c r="CE87" s="573">
        <f xml:space="preserve"> IF( OR( $C$87 = $DC$87, $C$87 =""), 0, IF( ISNUMBER( W87 ), 0, 1 ))</f>
        <v>0</v>
      </c>
      <c r="CF87" s="573">
        <f xml:space="preserve"> IF( OR( $C$87 = $DC$87, $C$87 =""), 0, IF( ISNUMBER( X87 ), 0, 1 ))</f>
        <v>0</v>
      </c>
      <c r="CG87" s="573">
        <f xml:space="preserve"> IF( OR( $C$87 = $DC$87, $C$87 =""), 0, IF( ISNUMBER( Y87 ), 0, 1 ))</f>
        <v>0</v>
      </c>
      <c r="CH87" s="184"/>
      <c r="CI87" s="573">
        <f xml:space="preserve"> IF( OR( $C$87 = $DC$87, $C$87 =""), 0, IF( ISNUMBER( AA87 ), 0, 1 ))</f>
        <v>0</v>
      </c>
      <c r="CJ87" s="573">
        <f xml:space="preserve"> IF( OR( $C$87 = $DC$87, $C$87 =""), 0, IF( ISNUMBER( AB87 ), 0, 1 ))</f>
        <v>0</v>
      </c>
      <c r="CK87" s="573">
        <f xml:space="preserve"> IF( OR( $C$87 = $DC$87, $C$87 =""), 0, IF( ISNUMBER( AC87 ), 0, 1 ))</f>
        <v>0</v>
      </c>
      <c r="CL87" s="573">
        <f xml:space="preserve"> IF( OR( $C$87 = $DC$87, $C$87 =""), 0, IF( ISNUMBER( AD87 ), 0, 1 ))</f>
        <v>0</v>
      </c>
      <c r="CM87" s="184"/>
      <c r="CN87" s="573">
        <f xml:space="preserve"> IF( OR( $C$87 = $DC$87, $C$87 =""), 0, IF( ISNUMBER( AF87 ), 0, 1 ))</f>
        <v>0</v>
      </c>
      <c r="CO87" s="573">
        <f xml:space="preserve"> IF( OR( $C$87 = $DC$87, $C$87 =""), 0, IF( ISNUMBER( AG87 ), 0, 1 ))</f>
        <v>0</v>
      </c>
      <c r="CP87" s="573">
        <f xml:space="preserve"> IF( OR( $C$87 = $DC$87, $C$87 =""), 0, IF( ISNUMBER( AH87 ), 0, 1 ))</f>
        <v>0</v>
      </c>
      <c r="CQ87" s="573">
        <f xml:space="preserve"> IF( OR( $C$87 = $DC$87, $C$87 =""), 0, IF( ISNUMBER( AI87 ), 0, 1 ))</f>
        <v>0</v>
      </c>
      <c r="CR87" s="184"/>
      <c r="CS87" s="573">
        <f xml:space="preserve"> IF( OR( $C$87 = $DC$87, $C$87 =""), 0, IF( ISNUMBER( AK87 ), 0, 1 ))</f>
        <v>0</v>
      </c>
      <c r="CT87" s="573">
        <f xml:space="preserve"> IF( OR( $C$87 = $DC$87, $C$87 =""), 0, IF( ISNUMBER( AL87 ), 0, 1 ))</f>
        <v>0</v>
      </c>
      <c r="CU87" s="573">
        <f xml:space="preserve"> IF( OR( $C$87 = $DC$87, $C$87 =""), 0, IF( ISNUMBER( AM87 ), 0, 1 ))</f>
        <v>0</v>
      </c>
      <c r="CV87" s="573">
        <f xml:space="preserve"> IF( OR( $C$87 = $DC$87, $C$87 =""), 0, IF( ISNUMBER( AN87 ), 0, 1 ))</f>
        <v>0</v>
      </c>
      <c r="CW87" s="184"/>
      <c r="CX87" s="573">
        <f xml:space="preserve"> IF( OR( $C$87 = $DC$87, $C$87 =""), 0, IF( ISNUMBER( AP87 ), 0, 1 ))</f>
        <v>0</v>
      </c>
      <c r="CY87" s="573">
        <f xml:space="preserve"> IF( OR( $C$87 = $DC$87, $C$87 =""), 0, IF( ISNUMBER( AQ87 ), 0, 1 ))</f>
        <v>0</v>
      </c>
      <c r="CZ87" s="573">
        <f xml:space="preserve"> IF( OR( $C$87 = $DC$87, $C$87 =""), 0, IF( ISNUMBER( AR87 ), 0, 1 ))</f>
        <v>0</v>
      </c>
      <c r="DA87" s="573">
        <f xml:space="preserve"> IF( OR( $C$87 = $DC$87, $C$87 =""), 0, IF( ISNUMBER( AS87 ), 0, 1 ))</f>
        <v>0</v>
      </c>
      <c r="DB87" s="483"/>
      <c r="DC87" s="483" t="s">
        <v>2604</v>
      </c>
    </row>
    <row r="88" spans="2:107" ht="14.25" customHeight="1" thickBot="1" x14ac:dyDescent="0.3">
      <c r="B88" s="644">
        <f t="shared" si="38"/>
        <v>78</v>
      </c>
      <c r="C88" s="645" t="s">
        <v>2611</v>
      </c>
      <c r="D88" s="646"/>
      <c r="E88" s="647" t="s">
        <v>341</v>
      </c>
      <c r="F88" s="648">
        <v>3</v>
      </c>
      <c r="G88" s="649">
        <f>SUM(G50:G87)</f>
        <v>1.375</v>
      </c>
      <c r="H88" s="650">
        <f>SUM(H50:H87)</f>
        <v>0</v>
      </c>
      <c r="I88" s="650">
        <f>SUM(I50:I87)</f>
        <v>0</v>
      </c>
      <c r="J88" s="650">
        <f>SUM(J50:J87)</f>
        <v>0</v>
      </c>
      <c r="K88" s="651">
        <f t="shared" si="21"/>
        <v>1.375</v>
      </c>
      <c r="L88" s="649">
        <f>SUM(L50:L87)</f>
        <v>0.153</v>
      </c>
      <c r="M88" s="650">
        <f>SUM(M50:M87)</f>
        <v>0</v>
      </c>
      <c r="N88" s="650">
        <f>SUM(N50:N87)</f>
        <v>0</v>
      </c>
      <c r="O88" s="650">
        <f>SUM(O50:O87)</f>
        <v>0</v>
      </c>
      <c r="P88" s="651">
        <f t="shared" si="22"/>
        <v>0.153</v>
      </c>
      <c r="Q88" s="649">
        <f>SUM(Q50:Q87)</f>
        <v>0.10900000000000001</v>
      </c>
      <c r="R88" s="650">
        <f>SUM(R50:R87)</f>
        <v>0</v>
      </c>
      <c r="S88" s="650">
        <f>SUM(S50:S87)</f>
        <v>0</v>
      </c>
      <c r="T88" s="650">
        <f>SUM(T50:T87)</f>
        <v>0</v>
      </c>
      <c r="U88" s="651">
        <f t="shared" si="23"/>
        <v>0.10900000000000001</v>
      </c>
      <c r="V88" s="649">
        <f>SUM(V50:V87)</f>
        <v>0</v>
      </c>
      <c r="W88" s="650">
        <f>SUM(W50:W87)</f>
        <v>0</v>
      </c>
      <c r="X88" s="650">
        <f>SUM(X50:X87)</f>
        <v>0</v>
      </c>
      <c r="Y88" s="650">
        <f>SUM(Y50:Y87)</f>
        <v>0</v>
      </c>
      <c r="Z88" s="651">
        <f t="shared" si="24"/>
        <v>0</v>
      </c>
      <c r="AA88" s="649">
        <f>SUM(AA50:AA87)</f>
        <v>0</v>
      </c>
      <c r="AB88" s="650">
        <f>SUM(AB50:AB87)</f>
        <v>0</v>
      </c>
      <c r="AC88" s="650">
        <f>SUM(AC50:AC87)</f>
        <v>0</v>
      </c>
      <c r="AD88" s="650">
        <f>SUM(AD50:AD87)</f>
        <v>0</v>
      </c>
      <c r="AE88" s="651">
        <f t="shared" si="25"/>
        <v>0</v>
      </c>
      <c r="AF88" s="649">
        <f>SUM(AF50:AF87)</f>
        <v>0</v>
      </c>
      <c r="AG88" s="650">
        <f>SUM(AG50:AG87)</f>
        <v>0</v>
      </c>
      <c r="AH88" s="650">
        <f>SUM(AH50:AH87)</f>
        <v>0</v>
      </c>
      <c r="AI88" s="650">
        <f>SUM(AI50:AI87)</f>
        <v>0</v>
      </c>
      <c r="AJ88" s="651">
        <f t="shared" si="26"/>
        <v>0</v>
      </c>
      <c r="AK88" s="649">
        <f>SUM(AK50:AK87)</f>
        <v>0</v>
      </c>
      <c r="AL88" s="650">
        <f>SUM(AL50:AL87)</f>
        <v>0</v>
      </c>
      <c r="AM88" s="650">
        <f>SUM(AM50:AM87)</f>
        <v>0</v>
      </c>
      <c r="AN88" s="650">
        <f>SUM(AN50:AN87)</f>
        <v>0</v>
      </c>
      <c r="AO88" s="651">
        <f t="shared" si="27"/>
        <v>0</v>
      </c>
      <c r="AP88" s="649">
        <f>SUM(AP50:AP87)</f>
        <v>0</v>
      </c>
      <c r="AQ88" s="650">
        <f>SUM(AQ50:AQ87)</f>
        <v>0</v>
      </c>
      <c r="AR88" s="650">
        <f>SUM(AR50:AR87)</f>
        <v>0</v>
      </c>
      <c r="AS88" s="650">
        <f>SUM(AS50:AS87)</f>
        <v>0</v>
      </c>
      <c r="AT88" s="651">
        <f t="shared" si="28"/>
        <v>0</v>
      </c>
      <c r="AU88" s="282"/>
      <c r="AV88" s="416" t="s">
        <v>2612</v>
      </c>
      <c r="AW88" s="213"/>
      <c r="AX88" s="249"/>
      <c r="AY88" s="144"/>
      <c r="AZ88" s="144"/>
      <c r="BB88" s="644">
        <f t="shared" si="39"/>
        <v>78</v>
      </c>
      <c r="BC88" s="645" t="s">
        <v>2611</v>
      </c>
      <c r="BD88" s="647" t="s">
        <v>341</v>
      </c>
      <c r="BE88" s="648">
        <v>3</v>
      </c>
      <c r="BF88" s="653" t="s">
        <v>2613</v>
      </c>
      <c r="BG88" s="654" t="s">
        <v>2614</v>
      </c>
      <c r="BH88" s="654" t="s">
        <v>2615</v>
      </c>
      <c r="BI88" s="654" t="s">
        <v>2616</v>
      </c>
      <c r="BJ88" s="655" t="s">
        <v>2617</v>
      </c>
      <c r="BN88" s="204"/>
      <c r="BO88" s="484"/>
      <c r="BP88" s="484"/>
      <c r="BQ88" s="484"/>
      <c r="BR88" s="484"/>
      <c r="BS88" s="484"/>
      <c r="BT88" s="484"/>
      <c r="BU88" s="484"/>
      <c r="BV88" s="484"/>
      <c r="BW88" s="484"/>
      <c r="BX88" s="484"/>
      <c r="BY88" s="484"/>
      <c r="BZ88" s="484"/>
      <c r="CA88" s="484"/>
      <c r="CB88" s="484"/>
      <c r="CC88" s="484"/>
      <c r="CD88" s="484"/>
      <c r="CE88" s="484"/>
      <c r="CF88" s="484"/>
      <c r="CG88" s="484"/>
      <c r="CH88" s="484"/>
      <c r="CI88" s="484"/>
      <c r="CJ88" s="484"/>
      <c r="CK88" s="484"/>
      <c r="CL88" s="484"/>
      <c r="CM88" s="484"/>
      <c r="CN88" s="484"/>
      <c r="CO88" s="484"/>
      <c r="CP88" s="484"/>
      <c r="CQ88" s="484"/>
      <c r="CR88" s="484"/>
      <c r="CS88" s="484"/>
      <c r="CT88" s="484"/>
      <c r="CU88" s="484"/>
      <c r="CV88" s="484"/>
      <c r="CW88" s="484"/>
      <c r="CX88" s="484"/>
      <c r="CY88" s="484"/>
      <c r="CZ88" s="484"/>
      <c r="DA88" s="484"/>
    </row>
    <row r="89" spans="2:107" x14ac:dyDescent="0.25">
      <c r="B89" s="658"/>
      <c r="C89" s="659"/>
      <c r="D89" s="660"/>
      <c r="E89" s="558"/>
      <c r="F89" s="661"/>
      <c r="G89" s="661"/>
      <c r="H89" s="661"/>
      <c r="I89" s="661"/>
      <c r="J89" s="661"/>
      <c r="K89" s="661"/>
      <c r="L89" s="661"/>
      <c r="M89" s="661"/>
      <c r="N89" s="661"/>
      <c r="O89" s="661"/>
      <c r="P89" s="661"/>
      <c r="Q89" s="661"/>
      <c r="R89" s="661"/>
      <c r="S89" s="661"/>
      <c r="T89" s="661"/>
      <c r="U89" s="665"/>
      <c r="V89" s="665"/>
      <c r="W89" s="665"/>
      <c r="X89" s="665"/>
      <c r="Y89" s="665"/>
      <c r="Z89" s="665"/>
      <c r="AA89" s="665"/>
      <c r="AB89" s="665"/>
      <c r="AC89" s="665"/>
      <c r="AD89" s="665"/>
      <c r="AE89" s="665"/>
      <c r="AF89" s="665"/>
      <c r="AG89" s="665"/>
      <c r="AH89" s="665"/>
      <c r="AI89" s="665"/>
      <c r="AJ89" s="665"/>
      <c r="AK89" s="123"/>
      <c r="AL89" s="123"/>
      <c r="AM89" s="123"/>
      <c r="AN89" s="123"/>
      <c r="AO89" s="123"/>
      <c r="AP89" s="123"/>
      <c r="AQ89" s="123"/>
      <c r="AR89" s="123"/>
      <c r="AS89" s="123"/>
      <c r="AT89" s="123"/>
      <c r="AU89" s="123"/>
      <c r="AV89" s="184"/>
      <c r="AW89" s="184"/>
      <c r="AX89" s="184"/>
      <c r="AY89" s="144"/>
      <c r="AZ89" s="144"/>
      <c r="BO89" s="686">
        <f>SUM(BM9:DA87)</f>
        <v>0</v>
      </c>
    </row>
    <row r="90" spans="2:107" x14ac:dyDescent="0.2">
      <c r="B90" s="279" t="s">
        <v>1573</v>
      </c>
      <c r="C90" s="280"/>
      <c r="D90" s="250"/>
      <c r="E90" s="250"/>
      <c r="F90" s="250"/>
      <c r="G90" s="123"/>
      <c r="H90" s="522"/>
      <c r="I90" s="522"/>
      <c r="J90" s="522"/>
      <c r="K90" s="522"/>
      <c r="L90" s="522"/>
      <c r="M90" s="522"/>
      <c r="N90" s="522"/>
      <c r="O90" s="522"/>
      <c r="P90" s="522"/>
      <c r="Q90" s="522"/>
      <c r="R90" s="293"/>
      <c r="S90" s="293"/>
      <c r="T90" s="293"/>
      <c r="U90" s="293"/>
      <c r="V90" s="665"/>
      <c r="W90" s="665"/>
      <c r="X90" s="665"/>
      <c r="Y90" s="665"/>
      <c r="Z90" s="665"/>
      <c r="AA90" s="665"/>
      <c r="AB90" s="665"/>
      <c r="AC90" s="665"/>
      <c r="AD90" s="665"/>
      <c r="AE90" s="665"/>
      <c r="AF90" s="665"/>
      <c r="AG90" s="665"/>
      <c r="AH90" s="665"/>
      <c r="AI90" s="665"/>
      <c r="AJ90" s="665"/>
      <c r="AK90" s="123"/>
      <c r="AL90" s="123"/>
      <c r="AM90" s="123"/>
      <c r="AN90" s="123"/>
      <c r="AO90" s="123"/>
      <c r="AP90" s="123"/>
      <c r="AQ90" s="123"/>
      <c r="AR90" s="123"/>
      <c r="AS90" s="123"/>
      <c r="AT90" s="123"/>
      <c r="AU90" s="123"/>
      <c r="AV90" s="184"/>
      <c r="AW90" s="521"/>
      <c r="AX90" s="521"/>
      <c r="AY90" s="521"/>
      <c r="AZ90" s="521"/>
    </row>
    <row r="91" spans="2:107" x14ac:dyDescent="0.2">
      <c r="B91" s="283"/>
      <c r="C91" s="284" t="s">
        <v>1051</v>
      </c>
      <c r="D91" s="250"/>
      <c r="E91" s="250"/>
      <c r="F91" s="250"/>
      <c r="G91" s="123"/>
      <c r="H91" s="522"/>
      <c r="I91" s="522"/>
      <c r="J91" s="522"/>
      <c r="K91" s="522"/>
      <c r="L91" s="522"/>
      <c r="M91" s="522"/>
      <c r="N91" s="522"/>
      <c r="O91" s="522"/>
      <c r="P91" s="522"/>
      <c r="Q91" s="522"/>
      <c r="R91" s="293"/>
      <c r="S91" s="293"/>
      <c r="T91" s="293"/>
      <c r="U91" s="293"/>
      <c r="V91" s="665"/>
      <c r="W91" s="665"/>
      <c r="X91" s="665"/>
      <c r="Y91" s="665"/>
      <c r="Z91" s="665"/>
      <c r="AA91" s="665"/>
      <c r="AB91" s="665"/>
      <c r="AC91" s="665"/>
      <c r="AD91" s="665"/>
      <c r="AE91" s="665"/>
      <c r="AF91" s="665"/>
      <c r="AG91" s="665"/>
      <c r="AH91" s="665"/>
      <c r="AI91" s="665"/>
      <c r="AJ91" s="665"/>
      <c r="AK91" s="123"/>
      <c r="AL91" s="123"/>
      <c r="AM91" s="123"/>
      <c r="AN91" s="123"/>
      <c r="AO91" s="123"/>
      <c r="AP91" s="123"/>
      <c r="AQ91" s="123"/>
      <c r="AR91" s="123"/>
      <c r="AS91" s="123"/>
      <c r="AT91" s="123"/>
      <c r="AU91" s="123"/>
      <c r="AV91" s="184"/>
      <c r="AW91" s="521"/>
      <c r="AX91" s="521"/>
      <c r="AY91" s="521"/>
      <c r="AZ91" s="521"/>
    </row>
    <row r="92" spans="2:107" ht="15" customHeight="1" x14ac:dyDescent="0.2">
      <c r="B92" s="285"/>
      <c r="C92" s="284" t="s">
        <v>1052</v>
      </c>
      <c r="D92" s="250"/>
      <c r="E92" s="250"/>
      <c r="F92" s="250"/>
      <c r="G92" s="123"/>
      <c r="H92" s="522"/>
      <c r="I92" s="522"/>
      <c r="J92" s="522"/>
      <c r="K92" s="522"/>
      <c r="L92" s="522"/>
      <c r="M92" s="522"/>
      <c r="N92" s="522"/>
      <c r="O92" s="522"/>
      <c r="P92" s="522"/>
      <c r="Q92" s="522"/>
      <c r="R92" s="293"/>
      <c r="S92" s="293"/>
      <c r="T92" s="293"/>
      <c r="U92" s="293"/>
      <c r="V92" s="665"/>
      <c r="W92" s="665"/>
      <c r="X92" s="665"/>
      <c r="Y92" s="665"/>
      <c r="Z92" s="665"/>
      <c r="AA92" s="665"/>
      <c r="AB92" s="665"/>
      <c r="AC92" s="665"/>
      <c r="AD92" s="665"/>
      <c r="AE92" s="665"/>
      <c r="AF92" s="665"/>
      <c r="AG92" s="665"/>
      <c r="AH92" s="665"/>
      <c r="AI92" s="665"/>
      <c r="AJ92" s="665"/>
      <c r="AK92" s="123"/>
      <c r="AL92" s="123"/>
      <c r="AM92" s="123"/>
      <c r="AN92" s="123"/>
      <c r="AO92" s="123"/>
      <c r="AP92" s="123"/>
      <c r="AQ92" s="123"/>
      <c r="AR92" s="123"/>
      <c r="AS92" s="123"/>
      <c r="AT92" s="123"/>
      <c r="AU92" s="123"/>
      <c r="AV92" s="184"/>
      <c r="AW92" s="521"/>
      <c r="AX92" s="521"/>
      <c r="AY92" s="521"/>
      <c r="AZ92" s="521"/>
    </row>
    <row r="93" spans="2:107" ht="15" customHeight="1" x14ac:dyDescent="0.2">
      <c r="B93" s="286"/>
      <c r="C93" s="284" t="s">
        <v>1053</v>
      </c>
      <c r="D93" s="250"/>
      <c r="E93" s="250"/>
      <c r="F93" s="250"/>
      <c r="G93" s="123"/>
      <c r="H93" s="522"/>
      <c r="I93" s="522"/>
      <c r="J93" s="522"/>
      <c r="K93" s="522"/>
      <c r="L93" s="522"/>
      <c r="M93" s="522"/>
      <c r="N93" s="522"/>
      <c r="O93" s="522"/>
      <c r="P93" s="522"/>
      <c r="Q93" s="522"/>
      <c r="R93" s="293"/>
      <c r="S93" s="293"/>
      <c r="T93" s="293"/>
      <c r="U93" s="293"/>
      <c r="V93" s="665"/>
      <c r="W93" s="665"/>
      <c r="X93" s="665"/>
      <c r="Y93" s="665"/>
      <c r="Z93" s="665"/>
      <c r="AA93" s="665"/>
      <c r="AB93" s="665"/>
      <c r="AC93" s="665"/>
      <c r="AD93" s="665"/>
      <c r="AE93" s="665"/>
      <c r="AF93" s="665"/>
      <c r="AG93" s="665"/>
      <c r="AH93" s="665"/>
      <c r="AI93" s="665"/>
      <c r="AJ93" s="665"/>
      <c r="AK93" s="123"/>
      <c r="AL93" s="123"/>
      <c r="AM93" s="123"/>
      <c r="AN93" s="123"/>
      <c r="AO93" s="123"/>
      <c r="AP93" s="123"/>
      <c r="AQ93" s="123"/>
      <c r="AR93" s="123"/>
      <c r="AS93" s="123"/>
      <c r="AT93" s="123"/>
      <c r="AU93" s="123"/>
      <c r="AV93" s="184"/>
      <c r="AW93" s="521"/>
      <c r="AX93" s="521"/>
      <c r="AY93" s="521"/>
      <c r="AZ93" s="521"/>
    </row>
    <row r="94" spans="2:107" ht="15" customHeight="1" x14ac:dyDescent="0.2">
      <c r="B94" s="287"/>
      <c r="C94" s="284" t="s">
        <v>2618</v>
      </c>
      <c r="D94" s="250"/>
      <c r="E94" s="250"/>
      <c r="F94" s="250"/>
      <c r="G94" s="123"/>
      <c r="H94" s="522"/>
      <c r="I94" s="522"/>
      <c r="J94" s="522"/>
      <c r="K94" s="522"/>
      <c r="L94" s="522"/>
      <c r="M94" s="522"/>
      <c r="N94" s="522"/>
      <c r="O94" s="522"/>
      <c r="P94" s="522"/>
      <c r="Q94" s="522"/>
      <c r="R94" s="293"/>
      <c r="S94" s="293"/>
      <c r="T94" s="293"/>
      <c r="U94" s="293"/>
      <c r="V94" s="665"/>
      <c r="W94" s="665"/>
      <c r="X94" s="665"/>
      <c r="Y94" s="665"/>
      <c r="Z94" s="665"/>
      <c r="AA94" s="665"/>
      <c r="AB94" s="665"/>
      <c r="AC94" s="665"/>
      <c r="AD94" s="665"/>
      <c r="AE94" s="665"/>
      <c r="AF94" s="665"/>
      <c r="AG94" s="665"/>
      <c r="AH94" s="665"/>
      <c r="AI94" s="665"/>
      <c r="AJ94" s="665"/>
      <c r="AK94" s="123"/>
      <c r="AL94" s="123"/>
      <c r="AM94" s="123"/>
      <c r="AN94" s="123"/>
      <c r="AO94" s="123"/>
      <c r="AP94" s="123"/>
      <c r="AQ94" s="123"/>
      <c r="AR94" s="123"/>
      <c r="AS94" s="123"/>
      <c r="AT94" s="123"/>
      <c r="AU94" s="123"/>
      <c r="AV94" s="184"/>
      <c r="AW94" s="521"/>
      <c r="AX94" s="521"/>
      <c r="AY94" s="521"/>
      <c r="AZ94" s="521"/>
    </row>
    <row r="95" spans="2:107" ht="15" customHeight="1" thickBot="1" x14ac:dyDescent="0.25">
      <c r="B95" s="524"/>
      <c r="C95" s="284"/>
      <c r="D95" s="250"/>
      <c r="E95" s="250"/>
      <c r="F95" s="250"/>
      <c r="G95" s="123"/>
      <c r="H95" s="522"/>
      <c r="I95" s="522"/>
      <c r="J95" s="522"/>
      <c r="K95" s="522"/>
      <c r="L95" s="522"/>
      <c r="M95" s="522"/>
      <c r="N95" s="522"/>
      <c r="O95" s="522"/>
      <c r="P95" s="522"/>
      <c r="Q95" s="522"/>
      <c r="R95" s="293"/>
      <c r="S95" s="293"/>
      <c r="T95" s="293"/>
      <c r="U95" s="293"/>
      <c r="V95" s="665"/>
      <c r="W95" s="665"/>
      <c r="X95" s="665"/>
      <c r="Y95" s="665"/>
      <c r="Z95" s="665"/>
      <c r="AA95" s="665"/>
      <c r="AB95" s="665"/>
      <c r="AC95" s="665"/>
      <c r="AD95" s="665"/>
      <c r="AE95" s="665"/>
      <c r="AF95" s="665"/>
      <c r="AG95" s="665"/>
      <c r="AH95" s="665"/>
      <c r="AI95" s="665"/>
      <c r="AJ95" s="665"/>
      <c r="AK95" s="123"/>
      <c r="AL95" s="123"/>
      <c r="AM95" s="123"/>
      <c r="AN95" s="123"/>
      <c r="AO95" s="123"/>
      <c r="AP95" s="123"/>
      <c r="AQ95" s="123"/>
      <c r="AR95" s="123"/>
      <c r="AS95" s="123"/>
      <c r="AT95" s="123"/>
      <c r="AU95" s="123"/>
      <c r="AV95" s="184"/>
      <c r="AW95" s="521"/>
      <c r="AX95" s="521"/>
      <c r="AY95" s="521"/>
      <c r="AZ95" s="521"/>
    </row>
    <row r="96" spans="2:107" ht="16.5" thickBot="1" x14ac:dyDescent="0.3">
      <c r="B96" s="1077" t="s">
        <v>2619</v>
      </c>
      <c r="C96" s="1094"/>
      <c r="D96" s="1094"/>
      <c r="E96" s="1094"/>
      <c r="F96" s="1094"/>
      <c r="G96" s="1094"/>
      <c r="H96" s="1094"/>
      <c r="I96" s="1094"/>
      <c r="J96" s="1094"/>
      <c r="K96" s="1094"/>
      <c r="L96" s="1094"/>
      <c r="M96" s="1094"/>
      <c r="N96" s="1094"/>
      <c r="O96" s="1094"/>
      <c r="P96" s="1095"/>
      <c r="AV96" s="521"/>
      <c r="AW96" s="521"/>
      <c r="AX96" s="521"/>
      <c r="AY96" s="521"/>
      <c r="AZ96" s="521"/>
    </row>
    <row r="97" spans="2:109" ht="16.5" thickBot="1" x14ac:dyDescent="0.3">
      <c r="B97" s="289"/>
      <c r="C97" s="290"/>
      <c r="D97" s="525"/>
      <c r="E97" s="291"/>
      <c r="F97" s="291"/>
      <c r="G97" s="291"/>
      <c r="H97" s="291"/>
      <c r="I97" s="291"/>
      <c r="J97" s="291"/>
      <c r="K97" s="291"/>
      <c r="L97" s="291"/>
      <c r="M97" s="291"/>
      <c r="N97" s="291"/>
      <c r="O97" s="291"/>
      <c r="P97" s="291"/>
      <c r="AV97" s="521"/>
      <c r="AW97" s="521"/>
      <c r="AX97" s="521"/>
      <c r="AY97" s="521"/>
      <c r="AZ97" s="521"/>
    </row>
    <row r="98" spans="2:109" ht="90" customHeight="1" thickBot="1" x14ac:dyDescent="0.3">
      <c r="B98" s="1124" t="s">
        <v>2620</v>
      </c>
      <c r="C98" s="1125"/>
      <c r="D98" s="1125"/>
      <c r="E98" s="1125"/>
      <c r="F98" s="1125"/>
      <c r="G98" s="1125"/>
      <c r="H98" s="1125"/>
      <c r="I98" s="1125"/>
      <c r="J98" s="1125"/>
      <c r="K98" s="1125"/>
      <c r="L98" s="1125"/>
      <c r="M98" s="1125"/>
      <c r="N98" s="1125"/>
      <c r="O98" s="1125"/>
      <c r="P98" s="1126"/>
      <c r="AV98" s="521"/>
      <c r="AW98" s="521"/>
      <c r="AX98" s="521"/>
      <c r="AY98" s="521"/>
      <c r="AZ98" s="521"/>
    </row>
    <row r="99" spans="2:109" ht="16.5" thickBot="1" x14ac:dyDescent="0.3">
      <c r="B99" s="289"/>
      <c r="C99" s="290"/>
      <c r="D99" s="525"/>
      <c r="E99" s="291"/>
      <c r="F99" s="291"/>
      <c r="G99" s="291"/>
      <c r="H99" s="291"/>
      <c r="I99" s="291"/>
      <c r="J99" s="291"/>
      <c r="K99" s="291"/>
      <c r="L99" s="291"/>
      <c r="M99" s="291"/>
      <c r="N99" s="291"/>
      <c r="O99" s="291"/>
      <c r="P99" s="291"/>
      <c r="AV99" s="521"/>
      <c r="AW99" s="521"/>
      <c r="AX99" s="521"/>
      <c r="AY99" s="521"/>
      <c r="AZ99" s="521"/>
    </row>
    <row r="100" spans="2:109" ht="15" customHeight="1" x14ac:dyDescent="0.25">
      <c r="B100" s="687" t="s">
        <v>1576</v>
      </c>
      <c r="C100" s="1140" t="s">
        <v>1064</v>
      </c>
      <c r="D100" s="1141"/>
      <c r="E100" s="1141"/>
      <c r="F100" s="1141"/>
      <c r="G100" s="1141"/>
      <c r="H100" s="1141"/>
      <c r="I100" s="1141"/>
      <c r="J100" s="1141"/>
      <c r="K100" s="1141"/>
      <c r="L100" s="1141"/>
      <c r="M100" s="1141"/>
      <c r="N100" s="1141"/>
      <c r="O100" s="1141"/>
      <c r="P100" s="1142"/>
      <c r="AV100" s="521"/>
      <c r="AW100" s="521"/>
      <c r="AX100" s="521"/>
      <c r="AY100" s="521"/>
      <c r="AZ100" s="521"/>
    </row>
    <row r="101" spans="2:109" ht="15" customHeight="1" x14ac:dyDescent="0.25">
      <c r="B101" s="688" t="s">
        <v>2621</v>
      </c>
      <c r="C101" s="689"/>
      <c r="D101" s="689"/>
      <c r="E101" s="689"/>
      <c r="F101" s="689"/>
      <c r="G101" s="689"/>
      <c r="H101" s="689"/>
      <c r="I101" s="689"/>
      <c r="J101" s="689"/>
      <c r="K101" s="689"/>
      <c r="L101" s="689"/>
      <c r="M101" s="689"/>
      <c r="N101" s="689"/>
      <c r="O101" s="689"/>
      <c r="P101" s="690"/>
      <c r="AV101" s="521"/>
      <c r="AW101" s="521"/>
      <c r="AX101" s="521"/>
      <c r="AY101" s="521"/>
      <c r="AZ101" s="521"/>
    </row>
    <row r="102" spans="2:109" ht="15" customHeight="1" x14ac:dyDescent="0.25">
      <c r="B102" s="691" t="str">
        <f t="shared" ref="B102:B124" si="42">B9&amp;" / "&amp;B50</f>
        <v>1 / 40</v>
      </c>
      <c r="C102" s="1134" t="s">
        <v>2622</v>
      </c>
      <c r="D102" s="1135"/>
      <c r="E102" s="1135"/>
      <c r="F102" s="1135"/>
      <c r="G102" s="1135"/>
      <c r="H102" s="1135"/>
      <c r="I102" s="1135"/>
      <c r="J102" s="1135"/>
      <c r="K102" s="1135"/>
      <c r="L102" s="1135"/>
      <c r="M102" s="1135"/>
      <c r="N102" s="1135"/>
      <c r="O102" s="1135"/>
      <c r="P102" s="1136"/>
      <c r="AV102" s="521"/>
      <c r="AW102" s="521"/>
      <c r="AX102" s="521"/>
      <c r="AY102" s="521"/>
      <c r="AZ102" s="521"/>
    </row>
    <row r="103" spans="2:109" ht="30" customHeight="1" x14ac:dyDescent="0.25">
      <c r="B103" s="691" t="str">
        <f t="shared" si="42"/>
        <v>2 / 41</v>
      </c>
      <c r="C103" s="1134" t="s">
        <v>2623</v>
      </c>
      <c r="D103" s="1135"/>
      <c r="E103" s="1135"/>
      <c r="F103" s="1135"/>
      <c r="G103" s="1135"/>
      <c r="H103" s="1135"/>
      <c r="I103" s="1135"/>
      <c r="J103" s="1135"/>
      <c r="K103" s="1135"/>
      <c r="L103" s="1135"/>
      <c r="M103" s="1135"/>
      <c r="N103" s="1135"/>
      <c r="O103" s="1135"/>
      <c r="P103" s="1136"/>
      <c r="AV103" s="521"/>
      <c r="AW103" s="521"/>
      <c r="AX103" s="521"/>
      <c r="AY103" s="521"/>
      <c r="AZ103" s="521"/>
    </row>
    <row r="104" spans="2:109" s="587" customFormat="1" ht="15" customHeight="1" x14ac:dyDescent="0.25">
      <c r="B104" s="691" t="str">
        <f t="shared" si="42"/>
        <v>3 / 42</v>
      </c>
      <c r="C104" s="1134" t="s">
        <v>2624</v>
      </c>
      <c r="D104" s="1135"/>
      <c r="E104" s="1135"/>
      <c r="F104" s="1135"/>
      <c r="G104" s="1135"/>
      <c r="H104" s="1135"/>
      <c r="I104" s="1135"/>
      <c r="J104" s="1135"/>
      <c r="K104" s="1135"/>
      <c r="L104" s="1135"/>
      <c r="M104" s="1135"/>
      <c r="N104" s="1135"/>
      <c r="O104" s="1135"/>
      <c r="P104" s="1136"/>
      <c r="Q104" s="316"/>
      <c r="AV104" s="692"/>
      <c r="AW104" s="692"/>
      <c r="AX104" s="692"/>
      <c r="AY104" s="692"/>
      <c r="AZ104" s="692"/>
      <c r="BL104" s="664"/>
      <c r="BM104" s="554"/>
      <c r="BN104" s="554"/>
      <c r="BO104" s="554"/>
      <c r="BP104" s="554"/>
      <c r="BQ104" s="554"/>
      <c r="BR104" s="554"/>
      <c r="BS104" s="554"/>
      <c r="BT104" s="554"/>
      <c r="BU104" s="554"/>
      <c r="BV104" s="554"/>
      <c r="BW104" s="554"/>
      <c r="BX104" s="554"/>
      <c r="BY104" s="554"/>
      <c r="BZ104" s="554"/>
      <c r="CA104" s="554"/>
      <c r="CB104" s="554"/>
      <c r="CC104" s="554"/>
      <c r="CD104" s="554"/>
      <c r="CE104" s="554"/>
      <c r="CF104" s="554"/>
      <c r="CG104" s="554"/>
      <c r="CH104" s="554"/>
      <c r="CI104" s="554"/>
      <c r="CJ104" s="554"/>
      <c r="CK104" s="554"/>
      <c r="CL104" s="554"/>
      <c r="CM104" s="554"/>
      <c r="CN104" s="554"/>
      <c r="CO104" s="554"/>
      <c r="CP104" s="554"/>
      <c r="CQ104" s="554"/>
      <c r="CR104" s="554"/>
      <c r="CS104" s="554"/>
      <c r="CT104" s="554"/>
      <c r="CU104" s="554"/>
      <c r="CV104" s="554"/>
      <c r="CW104" s="554"/>
      <c r="CX104" s="554"/>
      <c r="CY104" s="554"/>
      <c r="CZ104" s="554"/>
      <c r="DA104" s="554"/>
      <c r="DB104" s="554"/>
      <c r="DC104" s="554"/>
      <c r="DD104" s="664"/>
      <c r="DE104" s="280"/>
    </row>
    <row r="105" spans="2:109" ht="15" customHeight="1" x14ac:dyDescent="0.25">
      <c r="B105" s="691" t="str">
        <f t="shared" si="42"/>
        <v>4 / 43</v>
      </c>
      <c r="C105" s="1134" t="s">
        <v>2625</v>
      </c>
      <c r="D105" s="1135"/>
      <c r="E105" s="1135"/>
      <c r="F105" s="1135"/>
      <c r="G105" s="1135"/>
      <c r="H105" s="1135"/>
      <c r="I105" s="1135"/>
      <c r="J105" s="1135"/>
      <c r="K105" s="1135"/>
      <c r="L105" s="1135"/>
      <c r="M105" s="1135"/>
      <c r="N105" s="1135"/>
      <c r="O105" s="1135"/>
      <c r="P105" s="1136"/>
      <c r="AV105" s="521"/>
      <c r="AW105" s="521"/>
      <c r="AX105" s="521"/>
      <c r="AY105" s="521"/>
      <c r="AZ105" s="521"/>
    </row>
    <row r="106" spans="2:109" ht="15" customHeight="1" x14ac:dyDescent="0.25">
      <c r="B106" s="691" t="str">
        <f t="shared" si="42"/>
        <v>5 / 44</v>
      </c>
      <c r="C106" s="1134" t="s">
        <v>2626</v>
      </c>
      <c r="D106" s="1135"/>
      <c r="E106" s="1135"/>
      <c r="F106" s="1135"/>
      <c r="G106" s="1135"/>
      <c r="H106" s="1135"/>
      <c r="I106" s="1135"/>
      <c r="J106" s="1135"/>
      <c r="K106" s="1135"/>
      <c r="L106" s="1135"/>
      <c r="M106" s="1135"/>
      <c r="N106" s="1135"/>
      <c r="O106" s="1135"/>
      <c r="P106" s="1136"/>
      <c r="AV106" s="521"/>
      <c r="AW106" s="521"/>
      <c r="AX106" s="521"/>
      <c r="AY106" s="521"/>
      <c r="AZ106" s="521"/>
    </row>
    <row r="107" spans="2:109" ht="30" customHeight="1" x14ac:dyDescent="0.25">
      <c r="B107" s="691" t="str">
        <f t="shared" si="42"/>
        <v>6 / 45</v>
      </c>
      <c r="C107" s="1134" t="s">
        <v>2627</v>
      </c>
      <c r="D107" s="1135"/>
      <c r="E107" s="1135"/>
      <c r="F107" s="1135"/>
      <c r="G107" s="1135"/>
      <c r="H107" s="1135"/>
      <c r="I107" s="1135"/>
      <c r="J107" s="1135"/>
      <c r="K107" s="1135"/>
      <c r="L107" s="1135"/>
      <c r="M107" s="1135"/>
      <c r="N107" s="1135"/>
      <c r="O107" s="1135"/>
      <c r="P107" s="1136"/>
      <c r="AV107" s="521"/>
      <c r="AW107" s="521"/>
      <c r="AX107" s="521"/>
      <c r="AY107" s="521"/>
      <c r="AZ107" s="521"/>
    </row>
    <row r="108" spans="2:109" ht="15" customHeight="1" x14ac:dyDescent="0.25">
      <c r="B108" s="691" t="str">
        <f t="shared" si="42"/>
        <v>7 / 46</v>
      </c>
      <c r="C108" s="1134" t="s">
        <v>2628</v>
      </c>
      <c r="D108" s="1135"/>
      <c r="E108" s="1135"/>
      <c r="F108" s="1135"/>
      <c r="G108" s="1135"/>
      <c r="H108" s="1135"/>
      <c r="I108" s="1135"/>
      <c r="J108" s="1135"/>
      <c r="K108" s="1135"/>
      <c r="L108" s="1135"/>
      <c r="M108" s="1135"/>
      <c r="N108" s="1135"/>
      <c r="O108" s="1135"/>
      <c r="P108" s="1136"/>
      <c r="AV108" s="521"/>
      <c r="AW108" s="521"/>
      <c r="AX108" s="521"/>
      <c r="AY108" s="521"/>
      <c r="AZ108" s="521"/>
    </row>
    <row r="109" spans="2:109" ht="15" customHeight="1" x14ac:dyDescent="0.25">
      <c r="B109" s="691" t="str">
        <f t="shared" si="42"/>
        <v>8 / 47</v>
      </c>
      <c r="C109" s="1134" t="s">
        <v>2629</v>
      </c>
      <c r="D109" s="1135"/>
      <c r="E109" s="1135"/>
      <c r="F109" s="1135"/>
      <c r="G109" s="1135"/>
      <c r="H109" s="1135"/>
      <c r="I109" s="1135"/>
      <c r="J109" s="1135"/>
      <c r="K109" s="1135"/>
      <c r="L109" s="1135"/>
      <c r="M109" s="1135"/>
      <c r="N109" s="1135"/>
      <c r="O109" s="1135"/>
      <c r="P109" s="1136"/>
      <c r="AV109" s="521"/>
      <c r="AW109" s="521"/>
      <c r="AX109" s="521"/>
      <c r="AY109" s="521"/>
      <c r="AZ109" s="521"/>
    </row>
    <row r="110" spans="2:109" ht="15" customHeight="1" x14ac:dyDescent="0.25">
      <c r="B110" s="691" t="str">
        <f t="shared" si="42"/>
        <v>9 / 48</v>
      </c>
      <c r="C110" s="1134" t="s">
        <v>2630</v>
      </c>
      <c r="D110" s="1135"/>
      <c r="E110" s="1135"/>
      <c r="F110" s="1135"/>
      <c r="G110" s="1135"/>
      <c r="H110" s="1135"/>
      <c r="I110" s="1135"/>
      <c r="J110" s="1135"/>
      <c r="K110" s="1135"/>
      <c r="L110" s="1135"/>
      <c r="M110" s="1135"/>
      <c r="N110" s="1135"/>
      <c r="O110" s="1135"/>
      <c r="P110" s="1136"/>
      <c r="AV110" s="521"/>
      <c r="AW110" s="521"/>
      <c r="AX110" s="521"/>
      <c r="AY110" s="521"/>
      <c r="AZ110" s="521"/>
    </row>
    <row r="111" spans="2:109" ht="15" customHeight="1" x14ac:dyDescent="0.25">
      <c r="B111" s="691" t="str">
        <f t="shared" si="42"/>
        <v>10 / 49</v>
      </c>
      <c r="C111" s="1134" t="s">
        <v>2631</v>
      </c>
      <c r="D111" s="1135"/>
      <c r="E111" s="1135"/>
      <c r="F111" s="1135"/>
      <c r="G111" s="1135"/>
      <c r="H111" s="1135"/>
      <c r="I111" s="1135"/>
      <c r="J111" s="1135"/>
      <c r="K111" s="1135"/>
      <c r="L111" s="1135"/>
      <c r="M111" s="1135"/>
      <c r="N111" s="1135"/>
      <c r="O111" s="1135"/>
      <c r="P111" s="1136"/>
      <c r="AV111" s="521"/>
      <c r="AW111" s="521"/>
      <c r="AX111" s="521"/>
      <c r="AY111" s="521"/>
      <c r="AZ111" s="521"/>
    </row>
    <row r="112" spans="2:109" ht="30" customHeight="1" x14ac:dyDescent="0.25">
      <c r="B112" s="691" t="str">
        <f t="shared" si="42"/>
        <v>11 / 50</v>
      </c>
      <c r="C112" s="1134" t="s">
        <v>2632</v>
      </c>
      <c r="D112" s="1135"/>
      <c r="E112" s="1135"/>
      <c r="F112" s="1135"/>
      <c r="G112" s="1135"/>
      <c r="H112" s="1135"/>
      <c r="I112" s="1135"/>
      <c r="J112" s="1135"/>
      <c r="K112" s="1135"/>
      <c r="L112" s="1135"/>
      <c r="M112" s="1135"/>
      <c r="N112" s="1135"/>
      <c r="O112" s="1135"/>
      <c r="P112" s="1136"/>
    </row>
    <row r="113" spans="2:16" ht="15" customHeight="1" x14ac:dyDescent="0.25">
      <c r="B113" s="691" t="str">
        <f t="shared" si="42"/>
        <v>12 / 51</v>
      </c>
      <c r="C113" s="1134" t="s">
        <v>2633</v>
      </c>
      <c r="D113" s="1135"/>
      <c r="E113" s="1135"/>
      <c r="F113" s="1135"/>
      <c r="G113" s="1135"/>
      <c r="H113" s="1135"/>
      <c r="I113" s="1135"/>
      <c r="J113" s="1135"/>
      <c r="K113" s="1135"/>
      <c r="L113" s="1135"/>
      <c r="M113" s="1135"/>
      <c r="N113" s="1135"/>
      <c r="O113" s="1135"/>
      <c r="P113" s="1136"/>
    </row>
    <row r="114" spans="2:16" ht="15" customHeight="1" x14ac:dyDescent="0.25">
      <c r="B114" s="691" t="str">
        <f t="shared" si="42"/>
        <v>13 / 52</v>
      </c>
      <c r="C114" s="1134" t="s">
        <v>2634</v>
      </c>
      <c r="D114" s="1135"/>
      <c r="E114" s="1135"/>
      <c r="F114" s="1135"/>
      <c r="G114" s="1135"/>
      <c r="H114" s="1135"/>
      <c r="I114" s="1135"/>
      <c r="J114" s="1135"/>
      <c r="K114" s="1135"/>
      <c r="L114" s="1135"/>
      <c r="M114" s="1135"/>
      <c r="N114" s="1135"/>
      <c r="O114" s="1135"/>
      <c r="P114" s="1136"/>
    </row>
    <row r="115" spans="2:16" ht="30" customHeight="1" x14ac:dyDescent="0.25">
      <c r="B115" s="691" t="str">
        <f t="shared" si="42"/>
        <v>14 / 53</v>
      </c>
      <c r="C115" s="1134" t="s">
        <v>2635</v>
      </c>
      <c r="D115" s="1135"/>
      <c r="E115" s="1135"/>
      <c r="F115" s="1135"/>
      <c r="G115" s="1135"/>
      <c r="H115" s="1135"/>
      <c r="I115" s="1135"/>
      <c r="J115" s="1135"/>
      <c r="K115" s="1135"/>
      <c r="L115" s="1135"/>
      <c r="M115" s="1135"/>
      <c r="N115" s="1135"/>
      <c r="O115" s="1135"/>
      <c r="P115" s="1136"/>
    </row>
    <row r="116" spans="2:16" ht="30" customHeight="1" x14ac:dyDescent="0.25">
      <c r="B116" s="691" t="str">
        <f t="shared" si="42"/>
        <v>15 / 54</v>
      </c>
      <c r="C116" s="1134" t="s">
        <v>2636</v>
      </c>
      <c r="D116" s="1135"/>
      <c r="E116" s="1135"/>
      <c r="F116" s="1135"/>
      <c r="G116" s="1135"/>
      <c r="H116" s="1135"/>
      <c r="I116" s="1135"/>
      <c r="J116" s="1135"/>
      <c r="K116" s="1135"/>
      <c r="L116" s="1135"/>
      <c r="M116" s="1135"/>
      <c r="N116" s="1135"/>
      <c r="O116" s="1135"/>
      <c r="P116" s="1136"/>
    </row>
    <row r="117" spans="2:16" ht="15" customHeight="1" x14ac:dyDescent="0.25">
      <c r="B117" s="691" t="str">
        <f t="shared" si="42"/>
        <v>16 / 55</v>
      </c>
      <c r="C117" s="1134" t="s">
        <v>2637</v>
      </c>
      <c r="D117" s="1135"/>
      <c r="E117" s="1135"/>
      <c r="F117" s="1135"/>
      <c r="G117" s="1135"/>
      <c r="H117" s="1135"/>
      <c r="I117" s="1135"/>
      <c r="J117" s="1135"/>
      <c r="K117" s="1135"/>
      <c r="L117" s="1135"/>
      <c r="M117" s="1135"/>
      <c r="N117" s="1135"/>
      <c r="O117" s="1135"/>
      <c r="P117" s="1136"/>
    </row>
    <row r="118" spans="2:16" ht="15" customHeight="1" x14ac:dyDescent="0.25">
      <c r="B118" s="691" t="str">
        <f t="shared" si="42"/>
        <v>17 / 56</v>
      </c>
      <c r="C118" s="1134" t="s">
        <v>2638</v>
      </c>
      <c r="D118" s="1135"/>
      <c r="E118" s="1135"/>
      <c r="F118" s="1135"/>
      <c r="G118" s="1135"/>
      <c r="H118" s="1135"/>
      <c r="I118" s="1135"/>
      <c r="J118" s="1135"/>
      <c r="K118" s="1135"/>
      <c r="L118" s="1135"/>
      <c r="M118" s="1135"/>
      <c r="N118" s="1135"/>
      <c r="O118" s="1135"/>
      <c r="P118" s="1136"/>
    </row>
    <row r="119" spans="2:16" ht="15" customHeight="1" x14ac:dyDescent="0.25">
      <c r="B119" s="691" t="str">
        <f t="shared" si="42"/>
        <v>18 / 57</v>
      </c>
      <c r="C119" s="1134" t="s">
        <v>2639</v>
      </c>
      <c r="D119" s="1135"/>
      <c r="E119" s="1135"/>
      <c r="F119" s="1135"/>
      <c r="G119" s="1135"/>
      <c r="H119" s="1135"/>
      <c r="I119" s="1135"/>
      <c r="J119" s="1135"/>
      <c r="K119" s="1135"/>
      <c r="L119" s="1135"/>
      <c r="M119" s="1135"/>
      <c r="N119" s="1135"/>
      <c r="O119" s="1135"/>
      <c r="P119" s="1136"/>
    </row>
    <row r="120" spans="2:16" ht="15" customHeight="1" x14ac:dyDescent="0.25">
      <c r="B120" s="691" t="str">
        <f t="shared" si="42"/>
        <v>19 / 58</v>
      </c>
      <c r="C120" s="1134" t="s">
        <v>2640</v>
      </c>
      <c r="D120" s="1135"/>
      <c r="E120" s="1135"/>
      <c r="F120" s="1135"/>
      <c r="G120" s="1135"/>
      <c r="H120" s="1135"/>
      <c r="I120" s="1135"/>
      <c r="J120" s="1135"/>
      <c r="K120" s="1135"/>
      <c r="L120" s="1135"/>
      <c r="M120" s="1135"/>
      <c r="N120" s="1135"/>
      <c r="O120" s="1135"/>
      <c r="P120" s="1136"/>
    </row>
    <row r="121" spans="2:16" ht="15" customHeight="1" x14ac:dyDescent="0.25">
      <c r="B121" s="691" t="str">
        <f t="shared" si="42"/>
        <v>20 / 59</v>
      </c>
      <c r="C121" s="1134" t="s">
        <v>2641</v>
      </c>
      <c r="D121" s="1135"/>
      <c r="E121" s="1135"/>
      <c r="F121" s="1135"/>
      <c r="G121" s="1135"/>
      <c r="H121" s="1135"/>
      <c r="I121" s="1135"/>
      <c r="J121" s="1135"/>
      <c r="K121" s="1135"/>
      <c r="L121" s="1135"/>
      <c r="M121" s="1135"/>
      <c r="N121" s="1135"/>
      <c r="O121" s="1135"/>
      <c r="P121" s="1136"/>
    </row>
    <row r="122" spans="2:16" ht="15" customHeight="1" x14ac:dyDescent="0.25">
      <c r="B122" s="691" t="str">
        <f t="shared" si="42"/>
        <v>21 / 60</v>
      </c>
      <c r="C122" s="1134" t="s">
        <v>2642</v>
      </c>
      <c r="D122" s="1135"/>
      <c r="E122" s="1135"/>
      <c r="F122" s="1135"/>
      <c r="G122" s="1135"/>
      <c r="H122" s="1135"/>
      <c r="I122" s="1135"/>
      <c r="J122" s="1135"/>
      <c r="K122" s="1135"/>
      <c r="L122" s="1135"/>
      <c r="M122" s="1135"/>
      <c r="N122" s="1135"/>
      <c r="O122" s="1135"/>
      <c r="P122" s="1136"/>
    </row>
    <row r="123" spans="2:16" ht="15" customHeight="1" x14ac:dyDescent="0.25">
      <c r="B123" s="691" t="str">
        <f t="shared" si="42"/>
        <v>22 / 61</v>
      </c>
      <c r="C123" s="1134" t="s">
        <v>2643</v>
      </c>
      <c r="D123" s="1135"/>
      <c r="E123" s="1135"/>
      <c r="F123" s="1135"/>
      <c r="G123" s="1135"/>
      <c r="H123" s="1135"/>
      <c r="I123" s="1135"/>
      <c r="J123" s="1135"/>
      <c r="K123" s="1135"/>
      <c r="L123" s="1135"/>
      <c r="M123" s="1135"/>
      <c r="N123" s="1135"/>
      <c r="O123" s="1135"/>
      <c r="P123" s="1136"/>
    </row>
    <row r="124" spans="2:16" ht="15" customHeight="1" x14ac:dyDescent="0.25">
      <c r="B124" s="691" t="str">
        <f t="shared" si="42"/>
        <v>23 / 62</v>
      </c>
      <c r="C124" s="1134" t="s">
        <v>2644</v>
      </c>
      <c r="D124" s="1135"/>
      <c r="E124" s="1135"/>
      <c r="F124" s="1135"/>
      <c r="G124" s="1135"/>
      <c r="H124" s="1135"/>
      <c r="I124" s="1135"/>
      <c r="J124" s="1135"/>
      <c r="K124" s="1135"/>
      <c r="L124" s="1135"/>
      <c r="M124" s="1135"/>
      <c r="N124" s="1135"/>
      <c r="O124" s="1135"/>
      <c r="P124" s="1136"/>
    </row>
    <row r="125" spans="2:16" ht="30" customHeight="1" x14ac:dyDescent="0.25">
      <c r="B125" s="693" t="s">
        <v>2645</v>
      </c>
      <c r="C125" s="1134" t="s">
        <v>2646</v>
      </c>
      <c r="D125" s="1135"/>
      <c r="E125" s="1135"/>
      <c r="F125" s="1135"/>
      <c r="G125" s="1135"/>
      <c r="H125" s="1135"/>
      <c r="I125" s="1135"/>
      <c r="J125" s="1135"/>
      <c r="K125" s="1135"/>
      <c r="L125" s="1135"/>
      <c r="M125" s="1135"/>
      <c r="N125" s="1135"/>
      <c r="O125" s="1135"/>
      <c r="P125" s="1136"/>
    </row>
    <row r="126" spans="2:16" ht="15" customHeight="1" thickBot="1" x14ac:dyDescent="0.3">
      <c r="B126" s="694" t="str">
        <f>B47&amp;" / "&amp;B88</f>
        <v>39 / 78</v>
      </c>
      <c r="C126" s="1137" t="s">
        <v>2647</v>
      </c>
      <c r="D126" s="1138"/>
      <c r="E126" s="1138"/>
      <c r="F126" s="1138"/>
      <c r="G126" s="1138"/>
      <c r="H126" s="1138"/>
      <c r="I126" s="1138"/>
      <c r="J126" s="1138"/>
      <c r="K126" s="1138"/>
      <c r="L126" s="1138"/>
      <c r="M126" s="1138"/>
      <c r="N126" s="1138"/>
      <c r="O126" s="1138"/>
      <c r="P126" s="1139"/>
    </row>
    <row r="127" spans="2:16" x14ac:dyDescent="0.25"/>
    <row r="128" spans="2:16" x14ac:dyDescent="0.25"/>
  </sheetData>
  <sheetProtection algorithmName="SHA-512" hashValue="DT3ZDSAR7SMDylT3QSwGUR4wxPg1gRTIeaMXtNZo8ssNjMcel8RYJ3MUn6uziyXkS0TCrdaUSfKTaxwE2fj6HQ==" saltValue="dhYBsE88g+f+sKepfPUVDw==" spinCount="100000" sheet="1" objects="1" scenarios="1"/>
  <protectedRanges>
    <protectedRange algorithmName="SHA-512" hashValue="596eMa+mJzZOvjilyKDFCjU/U0i9nBUStQEsB0tMnF65ZXfCvEm1FEh3JUwTqEK3J5VXL9w7s9QJA8W0CPXeEQ==" saltValue="6D//QMB1QQL2kGcqkzuiEA==" spinCount="100000" sqref="C32:C46 G9:J46 L9:O46 Q9:T46 V9:Y46 AA9:AD46 AF9:AI46 AK9:AN46 AP9:AS46 C73" name="Range1" securityDescriptor="O:WDG:WDD:(A;;CC;;;S-1-5-21-1133012813-482018047-371931052-13800)"/>
    <protectedRange algorithmName="SHA-512" hashValue="O7sY3tPzUpYJ1mJMmyefpuLh9NKeNznQ+BTEKj29y4bdbCk4pQVkFxx4lw3dxSGv0UgXrTjkqlkvwH/gh/rK+A==" saltValue="q96ZPuthisZyp5WihOt2AA==" spinCount="100000" sqref="C74:C87 G50:J87 L50:O87 Q50:T87 AA50:AD87 AF50:AI87 V50:Y87 AP50:AS87 AK50:AN87" name="Range2" securityDescriptor="O:WDG:WDD:(A;;CC;;;S-1-5-21-1133012813-482018047-371931052-13800)"/>
  </protectedRanges>
  <mergeCells count="48">
    <mergeCell ref="AK3:AO3"/>
    <mergeCell ref="AP3:AT3"/>
    <mergeCell ref="BF3:BJ3"/>
    <mergeCell ref="B6:F6"/>
    <mergeCell ref="G6:K6"/>
    <mergeCell ref="L6:P6"/>
    <mergeCell ref="Q6:U6"/>
    <mergeCell ref="V6:Z6"/>
    <mergeCell ref="AA6:AE6"/>
    <mergeCell ref="AF6:AJ6"/>
    <mergeCell ref="G3:K3"/>
    <mergeCell ref="L3:P3"/>
    <mergeCell ref="Q3:U3"/>
    <mergeCell ref="V3:Z3"/>
    <mergeCell ref="AA3:AE3"/>
    <mergeCell ref="AF3:AJ3"/>
    <mergeCell ref="C106:P106"/>
    <mergeCell ref="AK6:AO6"/>
    <mergeCell ref="AP6:AT6"/>
    <mergeCell ref="BB6:BE6"/>
    <mergeCell ref="BF6:BJ6"/>
    <mergeCell ref="B96:P96"/>
    <mergeCell ref="B98:P98"/>
    <mergeCell ref="C100:P100"/>
    <mergeCell ref="C102:P102"/>
    <mergeCell ref="C103:P103"/>
    <mergeCell ref="C104:P104"/>
    <mergeCell ref="C105:P105"/>
    <mergeCell ref="C118:P118"/>
    <mergeCell ref="C107:P107"/>
    <mergeCell ref="C108:P108"/>
    <mergeCell ref="C109:P109"/>
    <mergeCell ref="C110:P110"/>
    <mergeCell ref="C111:P111"/>
    <mergeCell ref="C112:P112"/>
    <mergeCell ref="C113:P113"/>
    <mergeCell ref="C114:P114"/>
    <mergeCell ref="C115:P115"/>
    <mergeCell ref="C116:P116"/>
    <mergeCell ref="C117:P117"/>
    <mergeCell ref="C125:P125"/>
    <mergeCell ref="C126:P126"/>
    <mergeCell ref="C119:P119"/>
    <mergeCell ref="C120:P120"/>
    <mergeCell ref="C121:P121"/>
    <mergeCell ref="C122:P122"/>
    <mergeCell ref="C123:P123"/>
    <mergeCell ref="C124:P124"/>
  </mergeCells>
  <conditionalFormatting sqref="AY8:AZ89">
    <cfRule type="cellIs" dxfId="474" priority="2" operator="equal">
      <formula>0</formula>
    </cfRule>
  </conditionalFormatting>
  <dataValidations count="2">
    <dataValidation type="custom" showErrorMessage="1" errorTitle="No label" error="You must enter a description in column C for any additional values." sqref="G32:AT46">
      <formula1>AND(SUM($G$32:$AT$46)&gt;0,NOT(ISNONTEXT($C32)))</formula1>
    </dataValidation>
    <dataValidation type="custom" showErrorMessage="1" errorTitle="No label" error="You must enter a description in column C for any additional values." sqref="G73:AT87">
      <formula1>AND(SUM($G$73:$AT$87)&gt;0,NOT(ISBLANK($C73)))</formula1>
    </dataValidation>
  </dataValidation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58F67698-6D88-4249-B1D3-D9C85ACB1F10}">
            <xm:f>'\Current 2019 Draft Determination\Draft Determination\DD response\[NES DD Response Tables working.xlsx]WS2 Apr BP'!#REF!</xm:f>
            <x14:dxf>
              <font>
                <color rgb="FFFF0000"/>
              </font>
            </x14:dxf>
          </x14:cfRule>
          <xm:sqref>L9:O46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Q106"/>
  <sheetViews>
    <sheetView topLeftCell="A4" zoomScale="80" zoomScaleNormal="80" workbookViewId="0">
      <selection activeCell="B4" sqref="B4:C5"/>
    </sheetView>
  </sheetViews>
  <sheetFormatPr defaultColWidth="0" defaultRowHeight="15" zeroHeight="1" x14ac:dyDescent="0.25"/>
  <cols>
    <col min="1" max="1" width="1.85546875" style="316" customWidth="1"/>
    <col min="2" max="2" width="7.5703125" style="316" customWidth="1"/>
    <col min="3" max="3" width="52.7109375" style="316" customWidth="1"/>
    <col min="4" max="4" width="14.85546875" style="316" bestFit="1" customWidth="1"/>
    <col min="5" max="6" width="6.42578125" style="316" customWidth="1"/>
    <col min="7" max="54" width="11" style="316" customWidth="1"/>
    <col min="55" max="55" width="3" style="316" customWidth="1"/>
    <col min="56" max="56" width="29.28515625" style="316" customWidth="1"/>
    <col min="57" max="57" width="93.28515625" style="316" customWidth="1"/>
    <col min="58" max="58" width="3" style="316" customWidth="1"/>
    <col min="59" max="59" width="56.7109375" style="123" customWidth="1"/>
    <col min="60" max="60" width="43" style="123" customWidth="1"/>
    <col min="61" max="61" width="5.28515625" style="316" customWidth="1"/>
    <col min="62" max="62" width="7.5703125" style="316" customWidth="1"/>
    <col min="63" max="63" width="52.7109375" style="316" customWidth="1"/>
    <col min="64" max="65" width="6.42578125" style="316" customWidth="1"/>
    <col min="66" max="71" width="14.42578125" style="316" customWidth="1"/>
    <col min="72" max="72" width="11" style="316" customWidth="1"/>
    <col min="73" max="73" width="3" style="124" hidden="1" customWidth="1"/>
    <col min="74" max="74" width="17.85546875" style="123" hidden="1" customWidth="1"/>
    <col min="75" max="75" width="3" style="123" hidden="1" customWidth="1"/>
    <col min="76" max="122" width="4" style="204" hidden="1" customWidth="1"/>
    <col min="123" max="123" width="6.85546875" style="204" hidden="1" customWidth="1"/>
    <col min="124" max="124" width="1.85546875" style="124" hidden="1" customWidth="1"/>
    <col min="125" max="125" width="24.7109375" style="316" hidden="1" customWidth="1"/>
    <col min="126" max="172" width="2.140625" style="696" hidden="1" customWidth="1"/>
    <col min="173" max="173" width="4" style="697" hidden="1" customWidth="1"/>
    <col min="174" max="16384" width="11" style="316" hidden="1"/>
  </cols>
  <sheetData>
    <row r="1" spans="2:172" ht="20.25" x14ac:dyDescent="0.25">
      <c r="B1" s="119" t="s">
        <v>2648</v>
      </c>
      <c r="C1" s="119"/>
      <c r="D1" s="119"/>
      <c r="E1" s="119"/>
      <c r="F1" s="119"/>
      <c r="G1" s="119"/>
      <c r="H1" s="119"/>
      <c r="I1" s="119"/>
      <c r="J1" s="119"/>
      <c r="K1" s="119"/>
      <c r="L1" s="121"/>
      <c r="M1" s="121"/>
      <c r="N1" s="121"/>
      <c r="O1" s="121"/>
      <c r="P1" s="121"/>
      <c r="Q1" s="121"/>
      <c r="R1" s="121"/>
      <c r="S1" s="121"/>
      <c r="T1" s="121"/>
      <c r="U1" s="121"/>
      <c r="V1" s="121"/>
      <c r="W1" s="121"/>
      <c r="X1" s="121"/>
      <c r="Y1" s="121"/>
      <c r="Z1" s="121"/>
      <c r="AA1" s="121"/>
      <c r="AB1" s="121"/>
      <c r="AC1" s="121"/>
      <c r="AD1" s="121"/>
      <c r="AE1" s="121"/>
      <c r="AF1" s="121"/>
      <c r="AG1" s="121"/>
      <c r="AH1" s="121"/>
      <c r="AI1" s="121"/>
      <c r="AJ1" s="121"/>
      <c r="AK1" s="121"/>
      <c r="AL1" s="121"/>
      <c r="AM1" s="121"/>
      <c r="AN1" s="121"/>
      <c r="AO1" s="121"/>
      <c r="AP1" s="121"/>
      <c r="AQ1" s="121"/>
      <c r="AR1" s="121"/>
      <c r="AS1" s="121"/>
      <c r="AT1" s="121"/>
      <c r="AU1" s="121"/>
      <c r="AV1" s="121"/>
      <c r="AW1" s="121"/>
      <c r="AX1" s="121"/>
      <c r="AY1" s="121"/>
      <c r="AZ1" s="121"/>
      <c r="BA1" s="121"/>
      <c r="BB1" s="120" t="str">
        <f>[1]AppValidation!$D$2</f>
        <v>Northumbrian Water</v>
      </c>
      <c r="BC1" s="695"/>
      <c r="BD1" s="1104" t="s">
        <v>1094</v>
      </c>
      <c r="BE1" s="1104"/>
      <c r="BF1" s="1104"/>
      <c r="BG1" s="1104"/>
      <c r="BH1" s="1104"/>
      <c r="BJ1" s="119" t="s">
        <v>1819</v>
      </c>
      <c r="BK1" s="119"/>
      <c r="BL1" s="119"/>
      <c r="BM1" s="119"/>
      <c r="BN1" s="119"/>
      <c r="BO1" s="119"/>
      <c r="BP1" s="119"/>
      <c r="BQ1" s="119"/>
      <c r="BR1" s="119"/>
      <c r="BS1" s="121" t="str">
        <f>LEFT($B$1,4)</f>
        <v>WWS1</v>
      </c>
      <c r="BX1" s="123"/>
      <c r="BY1" s="123"/>
      <c r="BZ1" s="123"/>
      <c r="CA1" s="123"/>
      <c r="CB1" s="123"/>
      <c r="CC1" s="123"/>
      <c r="CD1" s="123"/>
      <c r="CE1" s="123"/>
      <c r="CF1" s="123"/>
      <c r="CG1" s="123"/>
      <c r="CH1" s="123"/>
      <c r="CI1" s="123"/>
      <c r="CJ1" s="123"/>
      <c r="CK1" s="123"/>
      <c r="CL1" s="123"/>
      <c r="CM1" s="123"/>
      <c r="CN1" s="123"/>
      <c r="CO1" s="123"/>
      <c r="CP1" s="123"/>
      <c r="CQ1" s="123"/>
      <c r="CR1" s="123"/>
      <c r="CS1" s="123"/>
      <c r="CT1" s="123"/>
      <c r="CU1" s="123"/>
      <c r="CV1" s="123"/>
      <c r="CW1" s="123"/>
      <c r="CX1" s="123"/>
      <c r="CY1" s="123"/>
      <c r="CZ1" s="123"/>
      <c r="DA1" s="123"/>
      <c r="DB1" s="123"/>
      <c r="DC1" s="123"/>
      <c r="DD1" s="123"/>
      <c r="DE1" s="123"/>
      <c r="DF1" s="123"/>
      <c r="DG1" s="123"/>
      <c r="DH1" s="123"/>
      <c r="DI1" s="123"/>
      <c r="DJ1" s="123"/>
      <c r="DK1" s="123"/>
      <c r="DL1" s="123"/>
      <c r="DM1" s="123"/>
      <c r="DN1" s="123"/>
      <c r="DO1" s="123"/>
      <c r="DP1" s="123"/>
      <c r="DQ1" s="123"/>
      <c r="DR1" s="123"/>
      <c r="DS1" s="123"/>
    </row>
    <row r="2" spans="2:172" ht="15" customHeight="1" thickBot="1" x14ac:dyDescent="0.35">
      <c r="B2" s="698"/>
      <c r="C2" s="699"/>
      <c r="D2" s="699"/>
      <c r="E2" s="699"/>
      <c r="F2" s="699"/>
      <c r="G2" s="700"/>
      <c r="H2" s="700"/>
      <c r="I2" s="700"/>
      <c r="J2" s="700"/>
      <c r="K2" s="700"/>
      <c r="L2" s="700"/>
      <c r="M2" s="700"/>
      <c r="N2" s="700"/>
      <c r="O2" s="700"/>
      <c r="P2" s="700"/>
      <c r="Q2" s="700"/>
      <c r="R2" s="700"/>
      <c r="S2" s="700"/>
      <c r="T2" s="700"/>
      <c r="U2" s="700"/>
      <c r="V2" s="700"/>
      <c r="W2" s="700"/>
      <c r="X2" s="700"/>
      <c r="Y2" s="700"/>
      <c r="Z2" s="700"/>
      <c r="AA2" s="700"/>
      <c r="AB2" s="700"/>
      <c r="AC2" s="700"/>
      <c r="AD2" s="700"/>
      <c r="AE2" s="700"/>
      <c r="AF2" s="700"/>
      <c r="AG2" s="700"/>
      <c r="AH2" s="700"/>
      <c r="AI2" s="700"/>
      <c r="AJ2" s="700"/>
      <c r="AK2" s="700"/>
      <c r="AL2" s="700"/>
      <c r="AM2" s="700"/>
      <c r="AN2" s="700"/>
      <c r="AO2" s="700"/>
      <c r="AP2" s="700"/>
      <c r="AQ2" s="700"/>
      <c r="AR2" s="700"/>
      <c r="AS2" s="700"/>
      <c r="AT2" s="700"/>
      <c r="AU2" s="700"/>
      <c r="AV2" s="700"/>
      <c r="AW2" s="700"/>
      <c r="AX2" s="700"/>
      <c r="AY2" s="700"/>
      <c r="AZ2" s="700"/>
      <c r="BA2" s="700"/>
      <c r="BB2" s="700"/>
      <c r="BC2" s="700"/>
      <c r="BD2" s="700"/>
      <c r="BJ2" s="698"/>
      <c r="BK2" s="699"/>
      <c r="BL2" s="699"/>
      <c r="BM2" s="699"/>
      <c r="BN2" s="700"/>
      <c r="BO2" s="700"/>
      <c r="BP2" s="700"/>
      <c r="BQ2" s="700"/>
      <c r="BR2" s="700"/>
      <c r="BS2" s="700"/>
      <c r="BX2" s="123"/>
      <c r="BY2" s="123"/>
      <c r="BZ2" s="123"/>
      <c r="CA2" s="123"/>
      <c r="CB2" s="123"/>
      <c r="CC2" s="123"/>
      <c r="CD2" s="123"/>
      <c r="CE2" s="123"/>
      <c r="CF2" s="123"/>
      <c r="CG2" s="123"/>
      <c r="CH2" s="123"/>
      <c r="CI2" s="123"/>
      <c r="CJ2" s="123"/>
      <c r="CK2" s="123"/>
      <c r="CL2" s="123"/>
      <c r="CM2" s="123"/>
      <c r="CN2" s="123"/>
      <c r="CO2" s="123"/>
      <c r="CP2" s="123"/>
      <c r="CQ2" s="123"/>
      <c r="CR2" s="123"/>
      <c r="CS2" s="123"/>
      <c r="CT2" s="123"/>
      <c r="CU2" s="123"/>
      <c r="CV2" s="123"/>
      <c r="CW2" s="123"/>
      <c r="CX2" s="123"/>
      <c r="CY2" s="123"/>
      <c r="CZ2" s="123"/>
      <c r="DA2" s="123"/>
      <c r="DB2" s="123"/>
      <c r="DC2" s="123"/>
      <c r="DD2" s="123"/>
      <c r="DE2" s="123"/>
      <c r="DF2" s="123"/>
      <c r="DG2" s="123"/>
      <c r="DH2" s="123"/>
      <c r="DI2" s="123"/>
      <c r="DJ2" s="123"/>
      <c r="DK2" s="123"/>
      <c r="DL2" s="123"/>
      <c r="DM2" s="123"/>
      <c r="DN2" s="123"/>
      <c r="DO2" s="123"/>
      <c r="DP2" s="123"/>
      <c r="DQ2" s="123"/>
      <c r="DR2" s="123"/>
      <c r="DS2" s="123"/>
    </row>
    <row r="3" spans="2:172" ht="16.5" customHeight="1" thickBot="1" x14ac:dyDescent="0.35">
      <c r="B3" s="701"/>
      <c r="C3" s="701"/>
      <c r="D3" s="701"/>
      <c r="E3" s="701"/>
      <c r="F3" s="701"/>
      <c r="G3" s="1181" t="s">
        <v>1820</v>
      </c>
      <c r="H3" s="1182"/>
      <c r="I3" s="1182"/>
      <c r="J3" s="1182"/>
      <c r="K3" s="1182"/>
      <c r="L3" s="1183"/>
      <c r="M3" s="1181" t="s">
        <v>1821</v>
      </c>
      <c r="N3" s="1182"/>
      <c r="O3" s="1182"/>
      <c r="P3" s="1182"/>
      <c r="Q3" s="1182"/>
      <c r="R3" s="1183"/>
      <c r="S3" s="1181" t="s">
        <v>1822</v>
      </c>
      <c r="T3" s="1182"/>
      <c r="U3" s="1182"/>
      <c r="V3" s="1182"/>
      <c r="W3" s="1182"/>
      <c r="X3" s="1183"/>
      <c r="Y3" s="1181" t="s">
        <v>1823</v>
      </c>
      <c r="Z3" s="1182"/>
      <c r="AA3" s="1182"/>
      <c r="AB3" s="1182"/>
      <c r="AC3" s="1182"/>
      <c r="AD3" s="1183"/>
      <c r="AE3" s="1181" t="s">
        <v>1824</v>
      </c>
      <c r="AF3" s="1182"/>
      <c r="AG3" s="1182"/>
      <c r="AH3" s="1182"/>
      <c r="AI3" s="1182"/>
      <c r="AJ3" s="1183"/>
      <c r="AK3" s="1181" t="s">
        <v>1825</v>
      </c>
      <c r="AL3" s="1182"/>
      <c r="AM3" s="1182"/>
      <c r="AN3" s="1182"/>
      <c r="AO3" s="1182"/>
      <c r="AP3" s="1183"/>
      <c r="AQ3" s="1181" t="s">
        <v>1826</v>
      </c>
      <c r="AR3" s="1182"/>
      <c r="AS3" s="1182"/>
      <c r="AT3" s="1182"/>
      <c r="AU3" s="1182"/>
      <c r="AV3" s="1183"/>
      <c r="AW3" s="1181" t="s">
        <v>1827</v>
      </c>
      <c r="AX3" s="1182"/>
      <c r="AY3" s="1182"/>
      <c r="AZ3" s="1182"/>
      <c r="BA3" s="1182"/>
      <c r="BB3" s="1183"/>
      <c r="BC3" s="700"/>
      <c r="BD3" s="702"/>
      <c r="BJ3" s="701"/>
      <c r="BK3" s="701"/>
      <c r="BL3" s="701"/>
      <c r="BM3" s="701"/>
      <c r="BN3" s="1181" t="s">
        <v>1828</v>
      </c>
      <c r="BO3" s="1182"/>
      <c r="BP3" s="1182"/>
      <c r="BQ3" s="1182"/>
      <c r="BR3" s="1182"/>
      <c r="BS3" s="1183"/>
      <c r="BV3" s="382"/>
      <c r="BW3" s="382"/>
      <c r="BX3" s="1107" t="s">
        <v>1108</v>
      </c>
      <c r="BY3" s="1107"/>
      <c r="BZ3" s="1107"/>
      <c r="CA3" s="1107"/>
      <c r="CB3" s="1107"/>
      <c r="CC3" s="1107"/>
      <c r="CD3" s="1107"/>
      <c r="CE3" s="1107"/>
      <c r="CF3" s="1107"/>
      <c r="CG3" s="1107"/>
      <c r="CH3" s="1107"/>
      <c r="CI3" s="1107"/>
      <c r="CJ3" s="1107"/>
      <c r="CK3" s="1107"/>
      <c r="CL3" s="1107"/>
      <c r="CM3" s="1107"/>
      <c r="CN3" s="1107"/>
      <c r="CO3" s="1107"/>
      <c r="CP3" s="1107"/>
      <c r="CQ3" s="1107"/>
      <c r="CR3" s="1107"/>
      <c r="CS3" s="1107"/>
      <c r="CT3" s="1107"/>
      <c r="CU3" s="1107"/>
      <c r="CV3" s="1107"/>
      <c r="CW3" s="1107"/>
      <c r="CX3" s="1107"/>
      <c r="CY3" s="1107"/>
      <c r="CZ3" s="1107"/>
      <c r="DA3" s="1107"/>
      <c r="DB3" s="1107"/>
      <c r="DC3" s="1107"/>
      <c r="DD3" s="1107"/>
      <c r="DE3" s="1107"/>
      <c r="DF3" s="1107"/>
      <c r="DG3" s="1107"/>
      <c r="DH3" s="1107"/>
      <c r="DI3" s="1107"/>
      <c r="DJ3" s="1107"/>
      <c r="DK3" s="1107"/>
      <c r="DL3" s="1107"/>
      <c r="DM3" s="1107"/>
      <c r="DN3" s="1107"/>
      <c r="DO3" s="1107"/>
      <c r="DP3" s="1107"/>
      <c r="DQ3" s="1107"/>
      <c r="DR3" s="1107"/>
      <c r="DS3" s="703"/>
      <c r="DU3" s="1184" t="s">
        <v>1107</v>
      </c>
      <c r="DV3" s="1184"/>
      <c r="DW3" s="1184"/>
      <c r="DX3" s="1184"/>
      <c r="DY3" s="1184"/>
      <c r="DZ3" s="1184"/>
      <c r="EA3" s="1184"/>
      <c r="EB3" s="1184"/>
      <c r="EC3" s="1184"/>
      <c r="ED3" s="1184"/>
      <c r="EE3" s="1184"/>
      <c r="EF3" s="1184"/>
      <c r="EG3" s="1184"/>
      <c r="EH3" s="1184"/>
      <c r="EI3" s="1184"/>
      <c r="EJ3" s="1184"/>
      <c r="EK3" s="1184"/>
      <c r="EL3" s="1184"/>
      <c r="EM3" s="1184"/>
      <c r="EN3" s="1184"/>
      <c r="EO3" s="1184"/>
      <c r="EP3" s="1184"/>
      <c r="EQ3" s="1184"/>
      <c r="ER3" s="1184"/>
      <c r="ES3" s="1184"/>
      <c r="ET3" s="1184"/>
      <c r="EU3" s="1184"/>
      <c r="EV3" s="1184"/>
      <c r="EW3" s="1184"/>
      <c r="EX3" s="1184"/>
      <c r="EY3" s="1184"/>
      <c r="EZ3" s="1184"/>
      <c r="FA3" s="1184"/>
      <c r="FB3" s="1184"/>
      <c r="FC3" s="1184"/>
      <c r="FD3" s="1184"/>
      <c r="FE3" s="1184"/>
      <c r="FF3" s="1184"/>
      <c r="FG3" s="1184"/>
      <c r="FH3" s="1184"/>
      <c r="FI3" s="1184"/>
      <c r="FJ3" s="1184"/>
      <c r="FK3" s="1184"/>
      <c r="FL3" s="1184"/>
      <c r="FM3" s="1184"/>
      <c r="FN3" s="1184"/>
      <c r="FO3" s="1184"/>
    </row>
    <row r="4" spans="2:172" ht="17.25" customHeight="1" thickBot="1" x14ac:dyDescent="0.35">
      <c r="B4" s="1177" t="s">
        <v>1095</v>
      </c>
      <c r="C4" s="1178"/>
      <c r="D4" s="1185" t="s">
        <v>1819</v>
      </c>
      <c r="E4" s="1166" t="s">
        <v>1097</v>
      </c>
      <c r="F4" s="1168" t="s">
        <v>1098</v>
      </c>
      <c r="G4" s="1170" t="s">
        <v>2649</v>
      </c>
      <c r="H4" s="1166" t="s">
        <v>2650</v>
      </c>
      <c r="I4" s="1173" t="s">
        <v>2651</v>
      </c>
      <c r="J4" s="1174"/>
      <c r="K4" s="1175"/>
      <c r="L4" s="1168" t="s">
        <v>8</v>
      </c>
      <c r="M4" s="1170" t="s">
        <v>2649</v>
      </c>
      <c r="N4" s="1166" t="s">
        <v>2650</v>
      </c>
      <c r="O4" s="1173" t="s">
        <v>2651</v>
      </c>
      <c r="P4" s="1174"/>
      <c r="Q4" s="1175"/>
      <c r="R4" s="1168" t="s">
        <v>8</v>
      </c>
      <c r="S4" s="1170" t="s">
        <v>2649</v>
      </c>
      <c r="T4" s="1166" t="s">
        <v>2650</v>
      </c>
      <c r="U4" s="1173" t="s">
        <v>2651</v>
      </c>
      <c r="V4" s="1174"/>
      <c r="W4" s="1175"/>
      <c r="X4" s="1168" t="s">
        <v>8</v>
      </c>
      <c r="Y4" s="1170" t="s">
        <v>2649</v>
      </c>
      <c r="Z4" s="1166" t="s">
        <v>2650</v>
      </c>
      <c r="AA4" s="1173" t="s">
        <v>2651</v>
      </c>
      <c r="AB4" s="1174"/>
      <c r="AC4" s="1175"/>
      <c r="AD4" s="1168" t="s">
        <v>8</v>
      </c>
      <c r="AE4" s="1170" t="s">
        <v>2649</v>
      </c>
      <c r="AF4" s="1166" t="s">
        <v>2650</v>
      </c>
      <c r="AG4" s="1173" t="s">
        <v>2651</v>
      </c>
      <c r="AH4" s="1174"/>
      <c r="AI4" s="1175"/>
      <c r="AJ4" s="1168" t="s">
        <v>8</v>
      </c>
      <c r="AK4" s="1170" t="s">
        <v>2649</v>
      </c>
      <c r="AL4" s="1166" t="s">
        <v>2650</v>
      </c>
      <c r="AM4" s="1173" t="s">
        <v>2651</v>
      </c>
      <c r="AN4" s="1174"/>
      <c r="AO4" s="1175"/>
      <c r="AP4" s="1168" t="s">
        <v>8</v>
      </c>
      <c r="AQ4" s="1170" t="s">
        <v>2649</v>
      </c>
      <c r="AR4" s="1166" t="s">
        <v>2650</v>
      </c>
      <c r="AS4" s="1173" t="s">
        <v>2651</v>
      </c>
      <c r="AT4" s="1174"/>
      <c r="AU4" s="1175"/>
      <c r="AV4" s="1168" t="s">
        <v>8</v>
      </c>
      <c r="AW4" s="1170" t="s">
        <v>2649</v>
      </c>
      <c r="AX4" s="1166" t="s">
        <v>2650</v>
      </c>
      <c r="AY4" s="1173" t="s">
        <v>2651</v>
      </c>
      <c r="AZ4" s="1174"/>
      <c r="BA4" s="1175"/>
      <c r="BB4" s="1168" t="s">
        <v>8</v>
      </c>
      <c r="BC4" s="704"/>
      <c r="BD4" s="705"/>
      <c r="BE4" s="705"/>
      <c r="BJ4" s="1177" t="s">
        <v>1095</v>
      </c>
      <c r="BK4" s="1178"/>
      <c r="BL4" s="1166" t="s">
        <v>1097</v>
      </c>
      <c r="BM4" s="1168" t="s">
        <v>1098</v>
      </c>
      <c r="BN4" s="1170" t="s">
        <v>2649</v>
      </c>
      <c r="BO4" s="1166" t="s">
        <v>2650</v>
      </c>
      <c r="BP4" s="1173" t="s">
        <v>2651</v>
      </c>
      <c r="BQ4" s="1174"/>
      <c r="BR4" s="1175"/>
      <c r="BS4" s="1168" t="s">
        <v>8</v>
      </c>
      <c r="BX4" s="123"/>
      <c r="BY4" s="123"/>
      <c r="BZ4" s="198"/>
      <c r="CA4" s="198"/>
      <c r="CB4" s="198"/>
      <c r="CC4" s="198"/>
      <c r="CD4" s="198"/>
      <c r="CE4" s="198"/>
      <c r="CF4" s="198"/>
      <c r="CG4" s="198"/>
      <c r="CH4" s="198"/>
      <c r="CI4" s="198"/>
      <c r="CJ4" s="198"/>
      <c r="CK4" s="198"/>
      <c r="CL4" s="198"/>
      <c r="CM4" s="198"/>
      <c r="CN4" s="198"/>
      <c r="CO4" s="198"/>
      <c r="CP4" s="198"/>
      <c r="CQ4" s="198"/>
      <c r="CR4" s="198"/>
      <c r="CS4" s="198"/>
      <c r="CT4" s="198"/>
      <c r="CU4" s="198"/>
      <c r="CV4" s="198"/>
      <c r="CW4" s="198"/>
      <c r="CX4" s="198"/>
      <c r="CY4" s="198"/>
      <c r="CZ4" s="198"/>
      <c r="DA4" s="198"/>
      <c r="DB4" s="198"/>
      <c r="DC4" s="198"/>
      <c r="DD4" s="198"/>
      <c r="DE4" s="198"/>
      <c r="DF4" s="198"/>
      <c r="DG4" s="198"/>
      <c r="DH4" s="198"/>
      <c r="DI4" s="198"/>
      <c r="DJ4" s="198"/>
      <c r="DK4" s="198"/>
      <c r="DL4" s="198"/>
      <c r="DM4" s="198"/>
      <c r="DN4" s="198"/>
      <c r="DO4" s="198"/>
      <c r="DP4" s="198"/>
      <c r="DQ4" s="198"/>
      <c r="DR4" s="198"/>
      <c r="DS4" s="198"/>
      <c r="DU4" s="706" t="s">
        <v>2652</v>
      </c>
      <c r="DV4" s="198"/>
      <c r="DW4" s="198"/>
      <c r="DX4" s="198"/>
      <c r="DY4" s="198"/>
      <c r="DZ4" s="198"/>
      <c r="EA4" s="198"/>
      <c r="EB4" s="198"/>
      <c r="EC4" s="198"/>
      <c r="ED4" s="198"/>
      <c r="EE4" s="198"/>
      <c r="EF4" s="198"/>
      <c r="EG4" s="198"/>
      <c r="EH4" s="198"/>
      <c r="EI4" s="198"/>
      <c r="EJ4" s="198"/>
      <c r="EK4" s="198"/>
      <c r="EL4" s="198"/>
      <c r="EM4" s="198"/>
      <c r="EN4" s="198"/>
      <c r="EO4" s="198"/>
      <c r="EP4" s="198"/>
      <c r="EQ4" s="198"/>
      <c r="ER4" s="198"/>
      <c r="ES4" s="198"/>
      <c r="ET4" s="198"/>
      <c r="EU4" s="198"/>
      <c r="EV4" s="198"/>
      <c r="EW4" s="198"/>
      <c r="EX4" s="198"/>
      <c r="EY4" s="198"/>
      <c r="EZ4" s="198"/>
      <c r="FA4" s="198"/>
      <c r="FB4" s="198"/>
      <c r="FC4" s="198"/>
      <c r="FD4" s="198"/>
      <c r="FE4" s="198"/>
      <c r="FF4" s="198"/>
      <c r="FG4" s="198"/>
      <c r="FH4" s="198"/>
      <c r="FI4" s="198"/>
      <c r="FJ4" s="198"/>
      <c r="FK4" s="198"/>
      <c r="FL4" s="198"/>
      <c r="FM4" s="198"/>
      <c r="FN4" s="198"/>
      <c r="FO4" s="198"/>
    </row>
    <row r="5" spans="2:172" ht="45.75" thickBot="1" x14ac:dyDescent="0.35">
      <c r="B5" s="1179"/>
      <c r="C5" s="1180"/>
      <c r="D5" s="1186"/>
      <c r="E5" s="1167"/>
      <c r="F5" s="1169"/>
      <c r="G5" s="1171"/>
      <c r="H5" s="1172"/>
      <c r="I5" s="707" t="s">
        <v>2653</v>
      </c>
      <c r="J5" s="707" t="s">
        <v>2654</v>
      </c>
      <c r="K5" s="708" t="s">
        <v>2655</v>
      </c>
      <c r="L5" s="1176"/>
      <c r="M5" s="1171"/>
      <c r="N5" s="1172"/>
      <c r="O5" s="707" t="s">
        <v>2653</v>
      </c>
      <c r="P5" s="707" t="s">
        <v>2654</v>
      </c>
      <c r="Q5" s="708" t="s">
        <v>2655</v>
      </c>
      <c r="R5" s="1176"/>
      <c r="S5" s="1171"/>
      <c r="T5" s="1172"/>
      <c r="U5" s="707" t="s">
        <v>2653</v>
      </c>
      <c r="V5" s="707" t="s">
        <v>2654</v>
      </c>
      <c r="W5" s="708" t="s">
        <v>2655</v>
      </c>
      <c r="X5" s="1176"/>
      <c r="Y5" s="1171"/>
      <c r="Z5" s="1172"/>
      <c r="AA5" s="707" t="s">
        <v>2653</v>
      </c>
      <c r="AB5" s="707" t="s">
        <v>2654</v>
      </c>
      <c r="AC5" s="708" t="s">
        <v>2655</v>
      </c>
      <c r="AD5" s="1176"/>
      <c r="AE5" s="1171"/>
      <c r="AF5" s="1172"/>
      <c r="AG5" s="707" t="s">
        <v>2653</v>
      </c>
      <c r="AH5" s="707" t="s">
        <v>2654</v>
      </c>
      <c r="AI5" s="708" t="s">
        <v>2655</v>
      </c>
      <c r="AJ5" s="1176"/>
      <c r="AK5" s="1171"/>
      <c r="AL5" s="1172"/>
      <c r="AM5" s="707" t="s">
        <v>2653</v>
      </c>
      <c r="AN5" s="707" t="s">
        <v>2654</v>
      </c>
      <c r="AO5" s="708" t="s">
        <v>2655</v>
      </c>
      <c r="AP5" s="1176"/>
      <c r="AQ5" s="1171"/>
      <c r="AR5" s="1172"/>
      <c r="AS5" s="707" t="s">
        <v>2653</v>
      </c>
      <c r="AT5" s="707" t="s">
        <v>2654</v>
      </c>
      <c r="AU5" s="708" t="s">
        <v>2655</v>
      </c>
      <c r="AV5" s="1176"/>
      <c r="AW5" s="1171"/>
      <c r="AX5" s="1172"/>
      <c r="AY5" s="707" t="s">
        <v>2653</v>
      </c>
      <c r="AZ5" s="707" t="s">
        <v>2654</v>
      </c>
      <c r="BA5" s="708" t="s">
        <v>2655</v>
      </c>
      <c r="BB5" s="1176"/>
      <c r="BC5" s="704"/>
      <c r="BD5" s="385" t="s">
        <v>1104</v>
      </c>
      <c r="BE5" s="386" t="s">
        <v>1105</v>
      </c>
      <c r="BG5" s="134" t="s">
        <v>1106</v>
      </c>
      <c r="BH5" s="386" t="s">
        <v>1107</v>
      </c>
      <c r="BJ5" s="1179"/>
      <c r="BK5" s="1180"/>
      <c r="BL5" s="1167"/>
      <c r="BM5" s="1169"/>
      <c r="BN5" s="1171"/>
      <c r="BO5" s="1172"/>
      <c r="BP5" s="707" t="s">
        <v>2653</v>
      </c>
      <c r="BQ5" s="707" t="s">
        <v>2654</v>
      </c>
      <c r="BR5" s="708" t="s">
        <v>2655</v>
      </c>
      <c r="BS5" s="1176"/>
      <c r="BV5" s="709" t="s">
        <v>1833</v>
      </c>
      <c r="BX5" s="396" t="s">
        <v>1112</v>
      </c>
      <c r="BY5" s="198"/>
      <c r="BZ5" s="198"/>
      <c r="CA5" s="198"/>
      <c r="CB5" s="198"/>
      <c r="CC5" s="198"/>
      <c r="CD5" s="198"/>
      <c r="CE5" s="198"/>
      <c r="CF5" s="198"/>
      <c r="CG5" s="198"/>
      <c r="CH5" s="198"/>
      <c r="CI5" s="198"/>
      <c r="CJ5" s="198"/>
      <c r="CK5" s="198"/>
      <c r="CL5" s="198"/>
      <c r="CM5" s="198"/>
      <c r="CN5" s="198"/>
      <c r="CO5" s="198"/>
      <c r="CP5" s="198"/>
      <c r="CQ5" s="198"/>
      <c r="CR5" s="198"/>
      <c r="CS5" s="198"/>
      <c r="CT5" s="198"/>
      <c r="CU5" s="198"/>
      <c r="CV5" s="198"/>
      <c r="CW5" s="198"/>
      <c r="CX5" s="198"/>
      <c r="CY5" s="198"/>
      <c r="CZ5" s="198"/>
      <c r="DA5" s="198"/>
      <c r="DB5" s="198"/>
      <c r="DC5" s="198"/>
      <c r="DD5" s="198"/>
      <c r="DE5" s="198"/>
      <c r="DF5" s="198"/>
      <c r="DG5" s="198"/>
      <c r="DH5" s="198"/>
      <c r="DI5" s="198"/>
      <c r="DJ5" s="198"/>
      <c r="DK5" s="198"/>
      <c r="DL5" s="198"/>
      <c r="DM5" s="198"/>
      <c r="DN5" s="198"/>
      <c r="DO5" s="198"/>
      <c r="DP5" s="198"/>
      <c r="DQ5" s="198"/>
      <c r="DR5" s="198"/>
      <c r="DS5" s="198"/>
      <c r="DU5" s="185" t="s">
        <v>2656</v>
      </c>
      <c r="DV5" s="198"/>
      <c r="DW5" s="198"/>
      <c r="DX5" s="198"/>
      <c r="DY5" s="198"/>
      <c r="DZ5" s="198"/>
      <c r="EA5" s="198"/>
      <c r="EB5" s="198"/>
      <c r="EC5" s="198"/>
      <c r="ED5" s="198"/>
      <c r="EE5" s="198"/>
      <c r="EF5" s="198"/>
      <c r="EG5" s="198"/>
      <c r="EH5" s="198"/>
      <c r="EI5" s="198"/>
      <c r="EJ5" s="198"/>
      <c r="EK5" s="198"/>
      <c r="EL5" s="198"/>
      <c r="EM5" s="198"/>
      <c r="EN5" s="198"/>
      <c r="EO5" s="198"/>
      <c r="EP5" s="198"/>
      <c r="EQ5" s="198"/>
      <c r="ER5" s="198"/>
      <c r="ES5" s="198"/>
      <c r="ET5" s="198"/>
      <c r="EU5" s="198"/>
      <c r="EV5" s="198"/>
      <c r="EW5" s="198"/>
      <c r="EX5" s="198"/>
      <c r="EY5" s="198"/>
      <c r="EZ5" s="198"/>
      <c r="FA5" s="198"/>
      <c r="FB5" s="198"/>
      <c r="FC5" s="198"/>
      <c r="FD5" s="198"/>
      <c r="FE5" s="198"/>
      <c r="FF5" s="198"/>
      <c r="FG5" s="198"/>
      <c r="FH5" s="198"/>
      <c r="FI5" s="198"/>
      <c r="FJ5" s="198"/>
      <c r="FK5" s="198"/>
      <c r="FL5" s="198"/>
      <c r="FM5" s="198"/>
      <c r="FN5" s="198"/>
      <c r="FO5" s="198"/>
    </row>
    <row r="6" spans="2:172" ht="14.25" customHeight="1" thickBot="1" x14ac:dyDescent="0.35">
      <c r="B6" s="710"/>
      <c r="C6" s="710"/>
      <c r="D6" s="710"/>
      <c r="E6" s="710"/>
      <c r="F6" s="710"/>
      <c r="G6" s="711"/>
      <c r="H6" s="711"/>
      <c r="I6" s="711"/>
      <c r="J6" s="711"/>
      <c r="K6" s="711"/>
      <c r="L6" s="711"/>
      <c r="M6" s="711"/>
      <c r="N6" s="711"/>
      <c r="O6" s="711"/>
      <c r="P6" s="711"/>
      <c r="Q6" s="711"/>
      <c r="R6" s="711"/>
      <c r="S6" s="711"/>
      <c r="T6" s="711"/>
      <c r="U6" s="711"/>
      <c r="V6" s="711"/>
      <c r="W6" s="711"/>
      <c r="X6" s="711"/>
      <c r="Y6" s="711"/>
      <c r="Z6" s="711"/>
      <c r="AA6" s="711"/>
      <c r="AB6" s="711"/>
      <c r="AC6" s="711"/>
      <c r="AD6" s="711"/>
      <c r="AE6" s="711"/>
      <c r="AF6" s="711"/>
      <c r="AG6" s="711"/>
      <c r="AH6" s="711"/>
      <c r="AI6" s="711"/>
      <c r="AJ6" s="711"/>
      <c r="AK6" s="711"/>
      <c r="AL6" s="711"/>
      <c r="AM6" s="711"/>
      <c r="AN6" s="711"/>
      <c r="AO6" s="711"/>
      <c r="AP6" s="711"/>
      <c r="AQ6" s="711"/>
      <c r="AR6" s="711"/>
      <c r="AS6" s="711"/>
      <c r="AT6" s="711"/>
      <c r="AU6" s="711"/>
      <c r="AV6" s="711"/>
      <c r="AW6" s="711"/>
      <c r="AX6" s="711"/>
      <c r="AY6" s="711"/>
      <c r="AZ6" s="711"/>
      <c r="BA6" s="711"/>
      <c r="BB6" s="711"/>
      <c r="BC6" s="700"/>
      <c r="BD6" s="700"/>
      <c r="BG6" s="712"/>
      <c r="BH6" s="712"/>
      <c r="BJ6" s="710"/>
      <c r="BK6" s="710"/>
      <c r="BL6" s="710"/>
      <c r="BM6" s="710"/>
      <c r="BN6" s="711"/>
      <c r="BO6" s="711"/>
      <c r="BP6" s="711"/>
      <c r="BQ6" s="711"/>
      <c r="BR6" s="711"/>
      <c r="BS6" s="711"/>
      <c r="BX6" s="198"/>
      <c r="BY6" s="198"/>
      <c r="BZ6" s="198"/>
      <c r="CA6" s="198"/>
      <c r="CB6" s="198"/>
      <c r="CC6" s="198"/>
      <c r="CD6" s="198"/>
      <c r="CE6" s="198"/>
      <c r="CF6" s="198"/>
      <c r="CG6" s="198"/>
      <c r="CH6" s="198"/>
      <c r="CI6" s="198"/>
      <c r="CJ6" s="198"/>
      <c r="CK6" s="198"/>
      <c r="CL6" s="198"/>
      <c r="CM6" s="198"/>
      <c r="CN6" s="198"/>
      <c r="CO6" s="198"/>
      <c r="CP6" s="198"/>
      <c r="CQ6" s="198"/>
      <c r="CR6" s="198"/>
      <c r="CS6" s="198"/>
      <c r="CT6" s="198"/>
      <c r="CU6" s="198"/>
      <c r="CV6" s="198"/>
      <c r="CW6" s="198"/>
      <c r="CX6" s="198"/>
      <c r="CY6" s="198"/>
      <c r="CZ6" s="198"/>
      <c r="DA6" s="198"/>
      <c r="DB6" s="198"/>
      <c r="DC6" s="198"/>
      <c r="DD6" s="198"/>
      <c r="DE6" s="198"/>
      <c r="DF6" s="198"/>
      <c r="DG6" s="198"/>
      <c r="DH6" s="198"/>
      <c r="DI6" s="198"/>
      <c r="DJ6" s="198"/>
      <c r="DK6" s="198"/>
      <c r="DL6" s="198"/>
      <c r="DM6" s="198"/>
      <c r="DN6" s="198"/>
      <c r="DO6" s="198"/>
      <c r="DP6" s="198"/>
      <c r="DQ6" s="198"/>
      <c r="DR6" s="198"/>
      <c r="DS6" s="198"/>
      <c r="DU6" s="713" t="s">
        <v>2657</v>
      </c>
      <c r="DV6" s="198"/>
      <c r="DW6" s="198"/>
      <c r="DX6" s="198"/>
      <c r="DY6" s="198"/>
      <c r="DZ6" s="198"/>
      <c r="EA6" s="198"/>
      <c r="EB6" s="198"/>
      <c r="EC6" s="198"/>
      <c r="ED6" s="198"/>
      <c r="EE6" s="198"/>
      <c r="EF6" s="198"/>
      <c r="EG6" s="198"/>
      <c r="EH6" s="198"/>
      <c r="EI6" s="198"/>
      <c r="EJ6" s="198"/>
      <c r="EK6" s="198"/>
      <c r="EL6" s="198"/>
      <c r="EM6" s="198"/>
      <c r="EN6" s="198"/>
      <c r="EO6" s="198"/>
      <c r="EP6" s="198"/>
      <c r="EQ6" s="198"/>
      <c r="ER6" s="198"/>
      <c r="ES6" s="198"/>
      <c r="ET6" s="198"/>
      <c r="EU6" s="198"/>
      <c r="EV6" s="198"/>
      <c r="EW6" s="198"/>
      <c r="EX6" s="198"/>
      <c r="EY6" s="198"/>
      <c r="EZ6" s="198"/>
      <c r="FA6" s="198"/>
      <c r="FB6" s="198"/>
      <c r="FC6" s="198"/>
      <c r="FD6" s="198"/>
      <c r="FE6" s="198"/>
      <c r="FF6" s="198"/>
      <c r="FG6" s="198"/>
      <c r="FH6" s="198"/>
      <c r="FI6" s="198"/>
      <c r="FJ6" s="198"/>
      <c r="FK6" s="198"/>
      <c r="FL6" s="198"/>
      <c r="FM6" s="198"/>
      <c r="FN6" s="198"/>
      <c r="FO6" s="198"/>
    </row>
    <row r="7" spans="2:172" ht="14.25" customHeight="1" thickBot="1" x14ac:dyDescent="0.35">
      <c r="B7" s="1163" t="s">
        <v>1110</v>
      </c>
      <c r="C7" s="1164"/>
      <c r="D7" s="1164"/>
      <c r="E7" s="1164"/>
      <c r="F7" s="1165"/>
      <c r="G7" s="1160" t="s">
        <v>1836</v>
      </c>
      <c r="H7" s="1161"/>
      <c r="I7" s="1161"/>
      <c r="J7" s="1161"/>
      <c r="K7" s="1161"/>
      <c r="L7" s="1162"/>
      <c r="M7" s="1160" t="s">
        <v>1836</v>
      </c>
      <c r="N7" s="1161"/>
      <c r="O7" s="1161"/>
      <c r="P7" s="1161"/>
      <c r="Q7" s="1161"/>
      <c r="R7" s="1162"/>
      <c r="S7" s="1160" t="s">
        <v>1836</v>
      </c>
      <c r="T7" s="1161"/>
      <c r="U7" s="1161"/>
      <c r="V7" s="1161"/>
      <c r="W7" s="1161"/>
      <c r="X7" s="1162"/>
      <c r="Y7" s="1160" t="s">
        <v>2658</v>
      </c>
      <c r="Z7" s="1161"/>
      <c r="AA7" s="1161"/>
      <c r="AB7" s="1161"/>
      <c r="AC7" s="1161"/>
      <c r="AD7" s="1162"/>
      <c r="AE7" s="1160" t="s">
        <v>2658</v>
      </c>
      <c r="AF7" s="1161"/>
      <c r="AG7" s="1161"/>
      <c r="AH7" s="1161"/>
      <c r="AI7" s="1161"/>
      <c r="AJ7" s="1162"/>
      <c r="AK7" s="1160" t="s">
        <v>2658</v>
      </c>
      <c r="AL7" s="1161"/>
      <c r="AM7" s="1161"/>
      <c r="AN7" s="1161"/>
      <c r="AO7" s="1161"/>
      <c r="AP7" s="1162"/>
      <c r="AQ7" s="1160" t="s">
        <v>2658</v>
      </c>
      <c r="AR7" s="1161"/>
      <c r="AS7" s="1161"/>
      <c r="AT7" s="1161"/>
      <c r="AU7" s="1161"/>
      <c r="AV7" s="1162"/>
      <c r="AW7" s="1160" t="s">
        <v>2658</v>
      </c>
      <c r="AX7" s="1161"/>
      <c r="AY7" s="1161"/>
      <c r="AZ7" s="1161"/>
      <c r="BA7" s="1161"/>
      <c r="BB7" s="1162"/>
      <c r="BC7" s="700"/>
      <c r="BD7" s="700"/>
      <c r="BG7" s="714"/>
      <c r="BH7" s="714"/>
      <c r="BJ7" s="1163" t="s">
        <v>1110</v>
      </c>
      <c r="BK7" s="1164"/>
      <c r="BL7" s="1164"/>
      <c r="BM7" s="1165"/>
      <c r="BN7" s="1160" t="s">
        <v>1837</v>
      </c>
      <c r="BO7" s="1161"/>
      <c r="BP7" s="1161"/>
      <c r="BQ7" s="1161"/>
      <c r="BR7" s="1161"/>
      <c r="BS7" s="1162"/>
      <c r="BX7" s="198"/>
      <c r="BY7" s="198"/>
      <c r="BZ7" s="198"/>
      <c r="CA7" s="198"/>
      <c r="CB7" s="198"/>
      <c r="CC7" s="198"/>
      <c r="CD7" s="198"/>
      <c r="CE7" s="198"/>
      <c r="CF7" s="198"/>
      <c r="CG7" s="198"/>
      <c r="CH7" s="198"/>
      <c r="CI7" s="198"/>
      <c r="CJ7" s="198"/>
      <c r="CK7" s="198"/>
      <c r="CL7" s="198"/>
      <c r="CM7" s="198"/>
      <c r="CN7" s="198"/>
      <c r="CO7" s="198"/>
      <c r="CP7" s="198"/>
      <c r="CQ7" s="198"/>
      <c r="CR7" s="198"/>
      <c r="CS7" s="198"/>
      <c r="CT7" s="198"/>
      <c r="CU7" s="198"/>
      <c r="CV7" s="198"/>
      <c r="CW7" s="198"/>
      <c r="CX7" s="198"/>
      <c r="CY7" s="198"/>
      <c r="CZ7" s="198"/>
      <c r="DA7" s="198"/>
      <c r="DB7" s="198"/>
      <c r="DC7" s="198"/>
      <c r="DD7" s="198"/>
      <c r="DE7" s="198"/>
      <c r="DF7" s="198"/>
      <c r="DG7" s="198"/>
      <c r="DH7" s="198"/>
      <c r="DI7" s="198"/>
      <c r="DJ7" s="198"/>
      <c r="DK7" s="198"/>
      <c r="DL7" s="198"/>
      <c r="DM7" s="198"/>
      <c r="DN7" s="198"/>
      <c r="DO7" s="198"/>
      <c r="DP7" s="198"/>
      <c r="DQ7" s="198"/>
      <c r="DR7" s="198"/>
      <c r="DS7" s="198"/>
      <c r="DU7" s="706" t="s">
        <v>2659</v>
      </c>
      <c r="DV7" s="198"/>
      <c r="DW7" s="198"/>
      <c r="DX7" s="198"/>
      <c r="DY7" s="198"/>
      <c r="DZ7" s="198"/>
      <c r="EA7" s="198"/>
      <c r="EB7" s="198"/>
      <c r="EC7" s="198"/>
      <c r="ED7" s="198"/>
      <c r="EE7" s="198"/>
      <c r="EF7" s="198"/>
      <c r="EG7" s="198"/>
      <c r="EH7" s="198"/>
      <c r="EI7" s="198"/>
      <c r="EJ7" s="198"/>
      <c r="EK7" s="198"/>
      <c r="EL7" s="198"/>
      <c r="EM7" s="198"/>
      <c r="EN7" s="198"/>
      <c r="EO7" s="198"/>
      <c r="EP7" s="198"/>
      <c r="EQ7" s="198"/>
      <c r="ER7" s="198"/>
      <c r="ES7" s="198"/>
      <c r="ET7" s="198"/>
      <c r="EU7" s="198"/>
      <c r="EV7" s="198"/>
      <c r="EW7" s="198"/>
      <c r="EX7" s="198"/>
      <c r="EY7" s="198"/>
      <c r="EZ7" s="198"/>
      <c r="FA7" s="198"/>
      <c r="FB7" s="198"/>
      <c r="FC7" s="198"/>
      <c r="FD7" s="198"/>
      <c r="FE7" s="198"/>
      <c r="FF7" s="198"/>
      <c r="FG7" s="198"/>
      <c r="FH7" s="198"/>
      <c r="FI7" s="198"/>
      <c r="FJ7" s="198"/>
      <c r="FK7" s="198"/>
      <c r="FL7" s="198"/>
      <c r="FM7" s="198"/>
      <c r="FN7" s="198"/>
      <c r="FO7" s="198"/>
    </row>
    <row r="8" spans="2:172" ht="14.25" customHeight="1" thickBot="1" x14ac:dyDescent="0.35">
      <c r="B8" s="710"/>
      <c r="C8" s="710"/>
      <c r="D8" s="710"/>
      <c r="E8" s="710"/>
      <c r="F8" s="710"/>
      <c r="G8" s="711"/>
      <c r="H8" s="711"/>
      <c r="I8" s="711"/>
      <c r="J8" s="711"/>
      <c r="K8" s="711"/>
      <c r="L8" s="711"/>
      <c r="M8" s="711"/>
      <c r="N8" s="711"/>
      <c r="O8" s="711"/>
      <c r="P8" s="711"/>
      <c r="Q8" s="711"/>
      <c r="R8" s="711"/>
      <c r="S8" s="711"/>
      <c r="T8" s="711"/>
      <c r="U8" s="711"/>
      <c r="V8" s="711"/>
      <c r="W8" s="711"/>
      <c r="X8" s="711"/>
      <c r="Y8" s="711"/>
      <c r="Z8" s="711"/>
      <c r="AA8" s="711"/>
      <c r="AB8" s="711"/>
      <c r="AC8" s="711"/>
      <c r="AD8" s="711"/>
      <c r="AE8" s="711"/>
      <c r="AF8" s="711"/>
      <c r="AG8" s="711"/>
      <c r="AH8" s="711"/>
      <c r="AI8" s="711"/>
      <c r="AJ8" s="711"/>
      <c r="AK8" s="711"/>
      <c r="AL8" s="711"/>
      <c r="AM8" s="711"/>
      <c r="AN8" s="711"/>
      <c r="AO8" s="711"/>
      <c r="AP8" s="711"/>
      <c r="AQ8" s="711"/>
      <c r="AR8" s="711"/>
      <c r="AS8" s="711"/>
      <c r="AT8" s="711"/>
      <c r="AU8" s="711"/>
      <c r="AV8" s="711"/>
      <c r="AW8" s="711"/>
      <c r="AX8" s="711"/>
      <c r="AY8" s="711"/>
      <c r="AZ8" s="711"/>
      <c r="BA8" s="711"/>
      <c r="BB8" s="711"/>
      <c r="BC8" s="700"/>
      <c r="BD8" s="700"/>
      <c r="BG8" s="144"/>
      <c r="BH8" s="144"/>
      <c r="BJ8" s="710"/>
      <c r="BK8" s="710"/>
      <c r="BL8" s="710"/>
      <c r="BM8" s="710"/>
      <c r="BN8" s="711"/>
      <c r="BO8" s="711"/>
      <c r="BP8" s="711"/>
      <c r="BQ8" s="711"/>
      <c r="BR8" s="711"/>
      <c r="BS8" s="711"/>
      <c r="BX8" s="198"/>
      <c r="BY8" s="198"/>
      <c r="BZ8" s="198"/>
      <c r="CA8" s="198"/>
      <c r="CB8" s="198"/>
      <c r="CC8" s="198"/>
      <c r="CD8" s="198"/>
      <c r="CE8" s="198"/>
      <c r="CF8" s="198"/>
      <c r="CG8" s="198"/>
      <c r="CH8" s="198"/>
      <c r="CI8" s="198"/>
      <c r="CJ8" s="198"/>
      <c r="CK8" s="198"/>
      <c r="CL8" s="198"/>
      <c r="CM8" s="198"/>
      <c r="CN8" s="198"/>
      <c r="CO8" s="198"/>
      <c r="CP8" s="198"/>
      <c r="CQ8" s="198"/>
      <c r="CR8" s="198"/>
      <c r="CS8" s="198"/>
      <c r="CT8" s="198"/>
      <c r="CU8" s="198"/>
      <c r="CV8" s="198"/>
      <c r="CW8" s="198"/>
      <c r="CX8" s="198"/>
      <c r="CY8" s="198"/>
      <c r="CZ8" s="198"/>
      <c r="DA8" s="198"/>
      <c r="DB8" s="198"/>
      <c r="DC8" s="198"/>
      <c r="DD8" s="198"/>
      <c r="DE8" s="198"/>
      <c r="DF8" s="198"/>
      <c r="DG8" s="198"/>
      <c r="DH8" s="198"/>
      <c r="DI8" s="198"/>
      <c r="DJ8" s="198"/>
      <c r="DK8" s="198"/>
      <c r="DL8" s="198"/>
      <c r="DM8" s="198"/>
      <c r="DN8" s="198"/>
      <c r="DO8" s="198"/>
      <c r="DP8" s="198"/>
      <c r="DQ8" s="198"/>
      <c r="DR8" s="198"/>
      <c r="DS8" s="198"/>
      <c r="DV8" s="198"/>
      <c r="DW8" s="198"/>
      <c r="DX8" s="198"/>
      <c r="DY8" s="198"/>
      <c r="DZ8" s="198"/>
      <c r="EA8" s="198"/>
      <c r="EB8" s="198"/>
      <c r="EC8" s="198"/>
      <c r="ED8" s="198"/>
      <c r="EE8" s="198"/>
      <c r="EF8" s="198"/>
      <c r="EG8" s="198"/>
      <c r="EH8" s="198"/>
      <c r="EI8" s="198"/>
      <c r="EJ8" s="198"/>
      <c r="EK8" s="198"/>
      <c r="EL8" s="198"/>
      <c r="EM8" s="198"/>
      <c r="EN8" s="198"/>
      <c r="EO8" s="198"/>
      <c r="EP8" s="198"/>
      <c r="EQ8" s="198"/>
      <c r="ER8" s="198"/>
      <c r="ES8" s="198"/>
      <c r="ET8" s="198"/>
      <c r="EU8" s="198"/>
      <c r="EV8" s="198"/>
      <c r="EW8" s="198"/>
      <c r="EX8" s="198"/>
      <c r="EY8" s="198"/>
      <c r="EZ8" s="198"/>
      <c r="FA8" s="198"/>
      <c r="FB8" s="198"/>
      <c r="FC8" s="198"/>
      <c r="FD8" s="198"/>
      <c r="FE8" s="198"/>
      <c r="FF8" s="198"/>
      <c r="FG8" s="198"/>
      <c r="FH8" s="198"/>
      <c r="FI8" s="198"/>
      <c r="FJ8" s="198"/>
      <c r="FK8" s="198"/>
      <c r="FL8" s="198"/>
      <c r="FM8" s="198"/>
      <c r="FN8" s="198"/>
      <c r="FO8" s="198"/>
    </row>
    <row r="9" spans="2:172" ht="15.75" thickBot="1" x14ac:dyDescent="0.35">
      <c r="B9" s="313" t="s">
        <v>1113</v>
      </c>
      <c r="C9" s="395" t="s">
        <v>2660</v>
      </c>
      <c r="D9" s="139"/>
      <c r="E9" s="701"/>
      <c r="F9" s="701"/>
      <c r="G9" s="700"/>
      <c r="H9" s="700"/>
      <c r="I9" s="700"/>
      <c r="J9" s="700"/>
      <c r="K9" s="700"/>
      <c r="L9" s="700"/>
      <c r="M9" s="700"/>
      <c r="N9" s="700"/>
      <c r="O9" s="700"/>
      <c r="P9" s="700"/>
      <c r="Q9" s="700"/>
      <c r="R9" s="700"/>
      <c r="S9" s="700"/>
      <c r="T9" s="700"/>
      <c r="U9" s="700"/>
      <c r="V9" s="700"/>
      <c r="W9" s="700"/>
      <c r="X9" s="700"/>
      <c r="Y9" s="700"/>
      <c r="Z9" s="700"/>
      <c r="AA9" s="700"/>
      <c r="AB9" s="700"/>
      <c r="AC9" s="700"/>
      <c r="AD9" s="700"/>
      <c r="AE9" s="700"/>
      <c r="AF9" s="700"/>
      <c r="AG9" s="700"/>
      <c r="AH9" s="700"/>
      <c r="AI9" s="700"/>
      <c r="AJ9" s="700"/>
      <c r="AK9" s="700"/>
      <c r="AL9" s="700"/>
      <c r="AM9" s="700"/>
      <c r="AN9" s="700"/>
      <c r="AO9" s="700"/>
      <c r="AP9" s="700"/>
      <c r="AQ9" s="700"/>
      <c r="AR9" s="700"/>
      <c r="AS9" s="700"/>
      <c r="AT9" s="700"/>
      <c r="AU9" s="700"/>
      <c r="AV9" s="700"/>
      <c r="AW9" s="700"/>
      <c r="AX9" s="700"/>
      <c r="AY9" s="700"/>
      <c r="AZ9" s="700"/>
      <c r="BA9" s="700"/>
      <c r="BB9" s="700"/>
      <c r="BC9" s="700"/>
      <c r="BD9" s="700"/>
      <c r="BG9" s="144"/>
      <c r="BH9" s="144"/>
      <c r="BJ9" s="313" t="s">
        <v>1113</v>
      </c>
      <c r="BK9" s="395" t="s">
        <v>2660</v>
      </c>
      <c r="BL9" s="701"/>
      <c r="BM9" s="701"/>
      <c r="BN9" s="700"/>
      <c r="BO9" s="700"/>
      <c r="BP9" s="700"/>
      <c r="BQ9" s="700"/>
      <c r="BR9" s="700"/>
      <c r="BS9" s="700"/>
      <c r="BX9" s="198"/>
      <c r="BY9" s="198"/>
      <c r="BZ9" s="198"/>
      <c r="CA9" s="198"/>
      <c r="CB9" s="198"/>
      <c r="CC9" s="198"/>
      <c r="CD9" s="198"/>
      <c r="CE9" s="198"/>
      <c r="CF9" s="198"/>
      <c r="CG9" s="198"/>
      <c r="CH9" s="198"/>
      <c r="CI9" s="198"/>
      <c r="CJ9" s="198"/>
      <c r="CK9" s="198"/>
      <c r="CL9" s="198"/>
      <c r="CM9" s="198"/>
      <c r="CN9" s="198"/>
      <c r="CO9" s="198"/>
      <c r="CP9" s="198"/>
      <c r="CQ9" s="198"/>
      <c r="CR9" s="198"/>
      <c r="CS9" s="198"/>
      <c r="CT9" s="198"/>
      <c r="CU9" s="198"/>
      <c r="CV9" s="198"/>
      <c r="CW9" s="198"/>
      <c r="CX9" s="198"/>
      <c r="CY9" s="198"/>
      <c r="CZ9" s="198"/>
      <c r="DA9" s="198"/>
      <c r="DB9" s="198"/>
      <c r="DC9" s="198"/>
      <c r="DD9" s="198"/>
      <c r="DE9" s="198"/>
      <c r="DF9" s="198"/>
      <c r="DG9" s="198"/>
      <c r="DH9" s="198"/>
      <c r="DI9" s="198"/>
      <c r="DJ9" s="198"/>
      <c r="DK9" s="198"/>
      <c r="DL9" s="198"/>
      <c r="DM9" s="198"/>
      <c r="DN9" s="198"/>
      <c r="DO9" s="198"/>
      <c r="DP9" s="198"/>
      <c r="DQ9" s="198"/>
      <c r="DR9" s="198"/>
      <c r="DS9" s="198"/>
      <c r="DU9" s="198"/>
      <c r="DV9" s="198"/>
      <c r="DW9" s="198"/>
      <c r="DX9" s="198"/>
      <c r="DY9" s="198"/>
      <c r="DZ9" s="198"/>
      <c r="EA9" s="198"/>
      <c r="EB9" s="198"/>
      <c r="EC9" s="198"/>
      <c r="ED9" s="198"/>
      <c r="EE9" s="198"/>
      <c r="EF9" s="198"/>
      <c r="EG9" s="198"/>
      <c r="EH9" s="198"/>
      <c r="EI9" s="198"/>
      <c r="EJ9" s="198"/>
      <c r="EK9" s="198"/>
      <c r="EL9" s="198"/>
      <c r="EM9" s="198"/>
      <c r="EN9" s="198"/>
      <c r="EO9" s="198"/>
      <c r="EP9" s="198"/>
      <c r="EQ9" s="198"/>
      <c r="ER9" s="198"/>
      <c r="ES9" s="198"/>
      <c r="ET9" s="198"/>
      <c r="EU9" s="198"/>
      <c r="EV9" s="198"/>
      <c r="EW9" s="198"/>
      <c r="EX9" s="198"/>
      <c r="EY9" s="198"/>
      <c r="EZ9" s="198"/>
      <c r="FA9" s="198"/>
      <c r="FB9" s="198"/>
      <c r="FC9" s="198"/>
      <c r="FD9" s="198"/>
      <c r="FE9" s="198"/>
      <c r="FF9" s="198"/>
      <c r="FG9" s="198"/>
      <c r="FH9" s="198"/>
      <c r="FI9" s="198"/>
      <c r="FJ9" s="198"/>
      <c r="FK9" s="198"/>
      <c r="FL9" s="198"/>
      <c r="FM9" s="198"/>
      <c r="FN9" s="198"/>
      <c r="FO9" s="198"/>
    </row>
    <row r="10" spans="2:172" ht="14.25" customHeight="1" thickBot="1" x14ac:dyDescent="0.35">
      <c r="B10" s="147">
        <v>1</v>
      </c>
      <c r="C10" s="318" t="s">
        <v>1842</v>
      </c>
      <c r="D10" s="150" t="s">
        <v>1843</v>
      </c>
      <c r="E10" s="150" t="s">
        <v>341</v>
      </c>
      <c r="F10" s="715">
        <v>3</v>
      </c>
      <c r="G10" s="716">
        <v>5.6230000000000002</v>
      </c>
      <c r="H10" s="717">
        <v>12.714</v>
      </c>
      <c r="I10" s="717">
        <v>8.0000000000000002E-3</v>
      </c>
      <c r="J10" s="717">
        <v>-0.79600000000000004</v>
      </c>
      <c r="K10" s="717">
        <v>0</v>
      </c>
      <c r="L10" s="271">
        <f>SUM(G10:K10)</f>
        <v>17.548999999999999</v>
      </c>
      <c r="M10" s="718">
        <v>6.2709999999999999</v>
      </c>
      <c r="N10" s="719">
        <v>13.989000000000001</v>
      </c>
      <c r="O10" s="719">
        <v>0.98499999999999999</v>
      </c>
      <c r="P10" s="719">
        <v>-0.76900000000000002</v>
      </c>
      <c r="Q10" s="717">
        <v>0</v>
      </c>
      <c r="R10" s="271">
        <f>SUM(M10:Q10)</f>
        <v>20.476000000000003</v>
      </c>
      <c r="S10" s="716">
        <v>6.032</v>
      </c>
      <c r="T10" s="717">
        <v>13.638999999999999</v>
      </c>
      <c r="U10" s="717">
        <v>0.01</v>
      </c>
      <c r="V10" s="717">
        <v>-0.85399999999999998</v>
      </c>
      <c r="W10" s="717">
        <v>0</v>
      </c>
      <c r="X10" s="271">
        <f>SUM(S10:W10)</f>
        <v>18.827000000000002</v>
      </c>
      <c r="Y10" s="720">
        <v>5.7050000000000001</v>
      </c>
      <c r="Z10" s="721">
        <v>12.898999999999999</v>
      </c>
      <c r="AA10" s="721">
        <v>8.9999999999999993E-3</v>
      </c>
      <c r="AB10" s="721">
        <v>-0.80700000000000005</v>
      </c>
      <c r="AC10" s="721">
        <v>0</v>
      </c>
      <c r="AD10" s="271">
        <f>SUM(Y10:AC10)</f>
        <v>17.806000000000001</v>
      </c>
      <c r="AE10" s="716">
        <v>5.6340000000000003</v>
      </c>
      <c r="AF10" s="717">
        <v>12.737</v>
      </c>
      <c r="AG10" s="717">
        <v>8.9999999999999993E-3</v>
      </c>
      <c r="AH10" s="717">
        <v>-0.79700000000000004</v>
      </c>
      <c r="AI10" s="717">
        <v>0</v>
      </c>
      <c r="AJ10" s="271">
        <f>SUM(AE10:AI10)</f>
        <v>17.583000000000002</v>
      </c>
      <c r="AK10" s="716">
        <v>5.5609999999999999</v>
      </c>
      <c r="AL10" s="717">
        <v>12.574</v>
      </c>
      <c r="AM10" s="717">
        <v>8.9999999999999993E-3</v>
      </c>
      <c r="AN10" s="717">
        <v>-0.78700000000000003</v>
      </c>
      <c r="AO10" s="717">
        <v>0</v>
      </c>
      <c r="AP10" s="271">
        <f>SUM(AK10:AO10)</f>
        <v>17.356999999999999</v>
      </c>
      <c r="AQ10" s="716">
        <v>5.4969999999999999</v>
      </c>
      <c r="AR10" s="717">
        <v>12.429</v>
      </c>
      <c r="AS10" s="717">
        <v>8.9999999999999993E-3</v>
      </c>
      <c r="AT10" s="717">
        <v>-0.77700000000000002</v>
      </c>
      <c r="AU10" s="717">
        <v>0</v>
      </c>
      <c r="AV10" s="271">
        <f>SUM(AQ10:AU10)</f>
        <v>17.158000000000001</v>
      </c>
      <c r="AW10" s="716">
        <v>5.4489999999999998</v>
      </c>
      <c r="AX10" s="717">
        <v>12.321</v>
      </c>
      <c r="AY10" s="717">
        <v>8.9999999999999993E-3</v>
      </c>
      <c r="AZ10" s="717">
        <v>-0.76800000000000002</v>
      </c>
      <c r="BA10" s="717">
        <v>0</v>
      </c>
      <c r="BB10" s="271">
        <f>SUM(AW10:BA10)</f>
        <v>17.010999999999999</v>
      </c>
      <c r="BC10" s="700"/>
      <c r="BD10" s="722"/>
      <c r="BE10" s="723"/>
      <c r="BG10" s="144">
        <f t="shared" ref="BG10:BG18" si="0" xml:space="preserve"> IF( SUM( BX10:DR10 ) = 0, 0, $BX$5 )</f>
        <v>0</v>
      </c>
      <c r="BH10" s="144"/>
      <c r="BJ10" s="147">
        <v>1</v>
      </c>
      <c r="BK10" s="318" t="s">
        <v>1842</v>
      </c>
      <c r="BL10" s="150" t="s">
        <v>341</v>
      </c>
      <c r="BM10" s="715">
        <v>3</v>
      </c>
      <c r="BN10" s="155" t="s">
        <v>2661</v>
      </c>
      <c r="BO10" s="405" t="s">
        <v>2662</v>
      </c>
      <c r="BP10" s="405" t="s">
        <v>2663</v>
      </c>
      <c r="BQ10" s="405" t="s">
        <v>2664</v>
      </c>
      <c r="BR10" s="443" t="s">
        <v>2665</v>
      </c>
      <c r="BS10" s="273" t="s">
        <v>2666</v>
      </c>
      <c r="BX10" s="158">
        <f>IF('[1]Validation flags'!$H$3=1,0, IF( ISNUMBER(G10), 0, 1 ))</f>
        <v>0</v>
      </c>
      <c r="BY10" s="158">
        <f>IF('[1]Validation flags'!$H$3=1,0, IF( ISNUMBER(H10), 0, 1 ))</f>
        <v>0</v>
      </c>
      <c r="BZ10" s="158">
        <f>IF('[1]Validation flags'!$H$3=1,0, IF( ISNUMBER(I10), 0, 1 ))</f>
        <v>0</v>
      </c>
      <c r="CA10" s="158">
        <f>IF('[1]Validation flags'!$H$3=1,0, IF( ISNUMBER(J10), 0, 1 ))</f>
        <v>0</v>
      </c>
      <c r="CB10" s="158">
        <f>IF('[1]Validation flags'!$H$3=1,0, IF( ISNUMBER(K10), 0, 1 ))</f>
        <v>0</v>
      </c>
      <c r="CC10" s="246"/>
      <c r="CD10" s="158">
        <f>IF('[1]Validation flags'!$H$3=1,0, IF( ISNUMBER(M10), 0, 1 ))</f>
        <v>0</v>
      </c>
      <c r="CE10" s="158">
        <f>IF('[1]Validation flags'!$H$3=1,0, IF( ISNUMBER(N10), 0, 1 ))</f>
        <v>0</v>
      </c>
      <c r="CF10" s="158">
        <f>IF('[1]Validation flags'!$H$3=1,0, IF( ISNUMBER(O10), 0, 1 ))</f>
        <v>0</v>
      </c>
      <c r="CG10" s="158">
        <f>IF('[1]Validation flags'!$H$3=1,0, IF( ISNUMBER(P10), 0, 1 ))</f>
        <v>0</v>
      </c>
      <c r="CH10" s="158">
        <f>IF('[1]Validation flags'!$H$3=1,0, IF( ISNUMBER(Q10), 0, 1 ))</f>
        <v>0</v>
      </c>
      <c r="CI10" s="198"/>
      <c r="CJ10" s="158">
        <f>IF('[1]Validation flags'!$H$3=1,0, IF( ISNUMBER(S10), 0, 1 ))</f>
        <v>0</v>
      </c>
      <c r="CK10" s="158">
        <f>IF('[1]Validation flags'!$H$3=1,0, IF( ISNUMBER(T10), 0, 1 ))</f>
        <v>0</v>
      </c>
      <c r="CL10" s="158">
        <f>IF('[1]Validation flags'!$H$3=1,0, IF( ISNUMBER(U10), 0, 1 ))</f>
        <v>0</v>
      </c>
      <c r="CM10" s="158">
        <f>IF('[1]Validation flags'!$H$3=1,0, IF( ISNUMBER(V10), 0, 1 ))</f>
        <v>0</v>
      </c>
      <c r="CN10" s="158">
        <f>IF('[1]Validation flags'!$H$3=1,0, IF( ISNUMBER(W10), 0, 1 ))</f>
        <v>0</v>
      </c>
      <c r="CO10" s="198"/>
      <c r="CP10" s="158">
        <f>IF('[1]Validation flags'!$H$3=1,0, IF( ISNUMBER(Y10), 0, 1 ))</f>
        <v>0</v>
      </c>
      <c r="CQ10" s="158">
        <f>IF('[1]Validation flags'!$H$3=1,0, IF( ISNUMBER(Z10), 0, 1 ))</f>
        <v>0</v>
      </c>
      <c r="CR10" s="158">
        <f>IF('[1]Validation flags'!$H$3=1,0, IF( ISNUMBER(AA10), 0, 1 ))</f>
        <v>0</v>
      </c>
      <c r="CS10" s="158">
        <f>IF('[1]Validation flags'!$H$3=1,0, IF( ISNUMBER(AB10), 0, 1 ))</f>
        <v>0</v>
      </c>
      <c r="CT10" s="158">
        <f>IF('[1]Validation flags'!$H$3=1,0, IF( ISNUMBER(AC10), 0, 1 ))</f>
        <v>0</v>
      </c>
      <c r="CU10" s="198"/>
      <c r="CV10" s="158">
        <f>IF('[1]Validation flags'!$H$3=1,0, IF( ISNUMBER(AE10), 0, 1 ))</f>
        <v>0</v>
      </c>
      <c r="CW10" s="158">
        <f>IF('[1]Validation flags'!$H$3=1,0, IF( ISNUMBER(AF10), 0, 1 ))</f>
        <v>0</v>
      </c>
      <c r="CX10" s="158">
        <f>IF('[1]Validation flags'!$H$3=1,0, IF( ISNUMBER(AG10), 0, 1 ))</f>
        <v>0</v>
      </c>
      <c r="CY10" s="158">
        <f>IF('[1]Validation flags'!$H$3=1,0, IF( ISNUMBER(AH10), 0, 1 ))</f>
        <v>0</v>
      </c>
      <c r="CZ10" s="158">
        <f>IF('[1]Validation flags'!$H$3=1,0, IF( ISNUMBER(AI10), 0, 1 ))</f>
        <v>0</v>
      </c>
      <c r="DA10" s="198"/>
      <c r="DB10" s="158">
        <f>IF('[1]Validation flags'!$H$3=1,0, IF( ISNUMBER(AK10), 0, 1 ))</f>
        <v>0</v>
      </c>
      <c r="DC10" s="158">
        <f>IF('[1]Validation flags'!$H$3=1,0, IF( ISNUMBER(AL10), 0, 1 ))</f>
        <v>0</v>
      </c>
      <c r="DD10" s="158">
        <f>IF('[1]Validation flags'!$H$3=1,0, IF( ISNUMBER(AM10), 0, 1 ))</f>
        <v>0</v>
      </c>
      <c r="DE10" s="158">
        <f>IF('[1]Validation flags'!$H$3=1,0, IF( ISNUMBER(AN10), 0, 1 ))</f>
        <v>0</v>
      </c>
      <c r="DF10" s="158">
        <f>IF('[1]Validation flags'!$H$3=1,0, IF( ISNUMBER(AO10), 0, 1 ))</f>
        <v>0</v>
      </c>
      <c r="DG10" s="198"/>
      <c r="DH10" s="158">
        <f>IF('[1]Validation flags'!$H$3=1,0, IF( ISNUMBER(AQ10), 0, 1 ))</f>
        <v>0</v>
      </c>
      <c r="DI10" s="158">
        <f>IF('[1]Validation flags'!$H$3=1,0, IF( ISNUMBER(AR10), 0, 1 ))</f>
        <v>0</v>
      </c>
      <c r="DJ10" s="158">
        <f>IF('[1]Validation flags'!$H$3=1,0, IF( ISNUMBER(AS10), 0, 1 ))</f>
        <v>0</v>
      </c>
      <c r="DK10" s="158">
        <f>IF('[1]Validation flags'!$H$3=1,0, IF( ISNUMBER(AT10), 0, 1 ))</f>
        <v>0</v>
      </c>
      <c r="DL10" s="158">
        <f>IF('[1]Validation flags'!$H$3=1,0, IF( ISNUMBER(AU10), 0, 1 ))</f>
        <v>0</v>
      </c>
      <c r="DM10" s="198"/>
      <c r="DN10" s="158">
        <f>IF('[1]Validation flags'!$H$3=1,0, IF( ISNUMBER(AW10), 0, 1 ))</f>
        <v>0</v>
      </c>
      <c r="DO10" s="158">
        <f>IF('[1]Validation flags'!$H$3=1,0, IF( ISNUMBER(AX10), 0, 1 ))</f>
        <v>0</v>
      </c>
      <c r="DP10" s="158">
        <f>IF('[1]Validation flags'!$H$3=1,0, IF( ISNUMBER(AY10), 0, 1 ))</f>
        <v>0</v>
      </c>
      <c r="DQ10" s="158">
        <f>IF('[1]Validation flags'!$H$3=1,0, IF( ISNUMBER(AZ10), 0, 1 ))</f>
        <v>0</v>
      </c>
      <c r="DR10" s="158">
        <f>IF('[1]Validation flags'!$H$3=1,0, IF( ISNUMBER(BA10), 0, 1 ))</f>
        <v>0</v>
      </c>
      <c r="DS10" s="198"/>
      <c r="DU10" s="198"/>
      <c r="DV10" s="198"/>
      <c r="DW10" s="198"/>
      <c r="DX10" s="198"/>
      <c r="DY10" s="198"/>
      <c r="DZ10" s="246"/>
      <c r="EA10" s="198"/>
      <c r="EB10" s="198"/>
      <c r="EC10" s="198"/>
      <c r="ED10" s="198"/>
      <c r="EE10" s="198"/>
      <c r="EF10" s="198"/>
      <c r="EG10" s="198"/>
      <c r="EH10" s="198"/>
      <c r="EI10" s="198"/>
      <c r="EJ10" s="198"/>
      <c r="EK10" s="198"/>
      <c r="EL10" s="198"/>
      <c r="EM10" s="198"/>
      <c r="EN10" s="198"/>
      <c r="EO10" s="198"/>
      <c r="EP10" s="198"/>
      <c r="EQ10" s="198"/>
      <c r="ER10" s="198"/>
      <c r="ES10" s="198"/>
      <c r="ET10" s="198"/>
      <c r="EU10" s="198"/>
      <c r="EV10" s="198"/>
      <c r="EW10" s="198"/>
      <c r="EX10" s="198"/>
      <c r="EY10" s="198"/>
      <c r="EZ10" s="198"/>
      <c r="FA10" s="198"/>
      <c r="FB10" s="198"/>
      <c r="FC10" s="198"/>
      <c r="FD10" s="198"/>
      <c r="FE10" s="198"/>
      <c r="FF10" s="198"/>
      <c r="FG10" s="198"/>
      <c r="FH10" s="198"/>
      <c r="FI10" s="198"/>
      <c r="FJ10" s="198"/>
      <c r="FK10" s="198"/>
      <c r="FL10" s="198"/>
      <c r="FM10" s="198"/>
      <c r="FN10" s="198"/>
      <c r="FO10" s="198"/>
    </row>
    <row r="11" spans="2:172" ht="14.25" customHeight="1" thickBot="1" x14ac:dyDescent="0.35">
      <c r="B11" s="159">
        <f xml:space="preserve"> B10 + 1</f>
        <v>2</v>
      </c>
      <c r="C11" s="324" t="s">
        <v>1850</v>
      </c>
      <c r="D11" s="162" t="s">
        <v>1851</v>
      </c>
      <c r="E11" s="162" t="s">
        <v>341</v>
      </c>
      <c r="F11" s="345">
        <v>3</v>
      </c>
      <c r="G11" s="169">
        <v>0</v>
      </c>
      <c r="H11" s="169">
        <v>0</v>
      </c>
      <c r="I11" s="169">
        <v>0</v>
      </c>
      <c r="J11" s="169">
        <v>-7.9089999999999998</v>
      </c>
      <c r="K11" s="169">
        <v>0</v>
      </c>
      <c r="L11" s="195">
        <f>SUM(G11:K11)</f>
        <v>-7.9089999999999998</v>
      </c>
      <c r="M11" s="716">
        <v>0</v>
      </c>
      <c r="N11" s="717">
        <v>0</v>
      </c>
      <c r="O11" s="717">
        <v>0</v>
      </c>
      <c r="P11" s="719">
        <v>-9.82</v>
      </c>
      <c r="Q11" s="717">
        <v>0</v>
      </c>
      <c r="R11" s="195">
        <f>SUM(M11:Q11)</f>
        <v>-9.82</v>
      </c>
      <c r="S11" s="169">
        <v>0</v>
      </c>
      <c r="T11" s="169">
        <v>0</v>
      </c>
      <c r="U11" s="169">
        <v>0</v>
      </c>
      <c r="V11" s="169">
        <v>-8.39</v>
      </c>
      <c r="W11" s="169">
        <v>0</v>
      </c>
      <c r="X11" s="195">
        <f>SUM(S11:W11)</f>
        <v>-8.39</v>
      </c>
      <c r="Y11" s="724">
        <v>0</v>
      </c>
      <c r="Z11" s="724">
        <v>0</v>
      </c>
      <c r="AA11" s="724">
        <v>0</v>
      </c>
      <c r="AB11" s="724">
        <v>-7.9290000000000003</v>
      </c>
      <c r="AC11" s="724">
        <v>0</v>
      </c>
      <c r="AD11" s="195">
        <f>SUM(Y11:AC11)</f>
        <v>-7.9290000000000003</v>
      </c>
      <c r="AE11" s="169">
        <v>0</v>
      </c>
      <c r="AF11" s="169">
        <v>0</v>
      </c>
      <c r="AG11" s="169">
        <v>0</v>
      </c>
      <c r="AH11" s="169">
        <v>-7.8330000000000002</v>
      </c>
      <c r="AI11" s="169">
        <v>0</v>
      </c>
      <c r="AJ11" s="195">
        <f>SUM(AE11:AI11)</f>
        <v>-7.8330000000000002</v>
      </c>
      <c r="AK11" s="169">
        <v>0</v>
      </c>
      <c r="AL11" s="169">
        <v>0</v>
      </c>
      <c r="AM11" s="169">
        <v>0</v>
      </c>
      <c r="AN11" s="169">
        <v>-7.7309999999999999</v>
      </c>
      <c r="AO11" s="169">
        <v>0</v>
      </c>
      <c r="AP11" s="195">
        <f>SUM(AK11:AO11)</f>
        <v>-7.7309999999999999</v>
      </c>
      <c r="AQ11" s="169">
        <v>0</v>
      </c>
      <c r="AR11" s="169">
        <v>0</v>
      </c>
      <c r="AS11" s="169">
        <v>0</v>
      </c>
      <c r="AT11" s="169">
        <v>-7.6360000000000001</v>
      </c>
      <c r="AU11" s="169">
        <v>0</v>
      </c>
      <c r="AV11" s="195">
        <f>SUM(AQ11:AU11)</f>
        <v>-7.6360000000000001</v>
      </c>
      <c r="AW11" s="169">
        <v>0</v>
      </c>
      <c r="AX11" s="169">
        <v>0</v>
      </c>
      <c r="AY11" s="169">
        <v>0</v>
      </c>
      <c r="AZ11" s="169">
        <v>-7.5449999999999999</v>
      </c>
      <c r="BA11" s="169">
        <v>0</v>
      </c>
      <c r="BB11" s="195">
        <f>SUM(AW11:BA11)</f>
        <v>-7.5449999999999999</v>
      </c>
      <c r="BC11" s="700"/>
      <c r="BD11" s="167"/>
      <c r="BE11" s="706"/>
      <c r="BG11" s="144">
        <f t="shared" si="0"/>
        <v>0</v>
      </c>
      <c r="BH11" s="144"/>
      <c r="BJ11" s="159">
        <f xml:space="preserve"> BJ10 + 1</f>
        <v>2</v>
      </c>
      <c r="BK11" s="324" t="s">
        <v>1850</v>
      </c>
      <c r="BL11" s="162" t="s">
        <v>341</v>
      </c>
      <c r="BM11" s="345">
        <v>3</v>
      </c>
      <c r="BN11" s="412" t="s">
        <v>2667</v>
      </c>
      <c r="BO11" s="413" t="s">
        <v>2668</v>
      </c>
      <c r="BP11" s="413" t="s">
        <v>2669</v>
      </c>
      <c r="BQ11" s="413" t="s">
        <v>2670</v>
      </c>
      <c r="BR11" s="725" t="s">
        <v>2671</v>
      </c>
      <c r="BS11" s="414" t="s">
        <v>2672</v>
      </c>
      <c r="BX11" s="158">
        <f>IF('[1]Validation flags'!$H$3=1,0, IF( ISNUMBER(G11), 0, 1 ))</f>
        <v>0</v>
      </c>
      <c r="BY11" s="158">
        <f>IF('[1]Validation flags'!$H$3=1,0, IF( ISNUMBER(H11), 0, 1 ))</f>
        <v>0</v>
      </c>
      <c r="BZ11" s="158">
        <f>IF('[1]Validation flags'!$H$3=1,0, IF( ISNUMBER(I11), 0, 1 ))</f>
        <v>0</v>
      </c>
      <c r="CA11" s="158">
        <f>IF('[1]Validation flags'!$H$3=1,0, IF( ISNUMBER(J11), 0, 1 ))</f>
        <v>0</v>
      </c>
      <c r="CB11" s="158">
        <f>IF('[1]Validation flags'!$H$3=1,0, IF( ISNUMBER(K11), 0, 1 ))</f>
        <v>0</v>
      </c>
      <c r="CC11" s="246"/>
      <c r="CD11" s="158">
        <f>IF('[1]Validation flags'!$H$3=1,0, IF( ISNUMBER(M11), 0, 1 ))</f>
        <v>0</v>
      </c>
      <c r="CE11" s="158">
        <f>IF('[1]Validation flags'!$H$3=1,0, IF( ISNUMBER(N11), 0, 1 ))</f>
        <v>0</v>
      </c>
      <c r="CF11" s="158">
        <f>IF('[1]Validation flags'!$H$3=1,0, IF( ISNUMBER(O11), 0, 1 ))</f>
        <v>0</v>
      </c>
      <c r="CG11" s="158">
        <f>IF('[1]Validation flags'!$H$3=1,0, IF( ISNUMBER(P11), 0, 1 ))</f>
        <v>0</v>
      </c>
      <c r="CH11" s="158">
        <f>IF('[1]Validation flags'!$H$3=1,0, IF( ISNUMBER(Q11), 0, 1 ))</f>
        <v>0</v>
      </c>
      <c r="CI11" s="198"/>
      <c r="CJ11" s="158">
        <f>IF('[1]Validation flags'!$H$3=1,0, IF( ISNUMBER(S11), 0, 1 ))</f>
        <v>0</v>
      </c>
      <c r="CK11" s="158">
        <f>IF('[1]Validation flags'!$H$3=1,0, IF( ISNUMBER(T11), 0, 1 ))</f>
        <v>0</v>
      </c>
      <c r="CL11" s="158">
        <f>IF('[1]Validation flags'!$H$3=1,0, IF( ISNUMBER(U11), 0, 1 ))</f>
        <v>0</v>
      </c>
      <c r="CM11" s="158">
        <f>IF('[1]Validation flags'!$H$3=1,0, IF( ISNUMBER(V11), 0, 1 ))</f>
        <v>0</v>
      </c>
      <c r="CN11" s="158">
        <f>IF('[1]Validation flags'!$H$3=1,0, IF( ISNUMBER(W11), 0, 1 ))</f>
        <v>0</v>
      </c>
      <c r="CO11" s="198"/>
      <c r="CP11" s="158">
        <f>IF('[1]Validation flags'!$H$3=1,0, IF( ISNUMBER(Y11), 0, 1 ))</f>
        <v>0</v>
      </c>
      <c r="CQ11" s="158">
        <f>IF('[1]Validation flags'!$H$3=1,0, IF( ISNUMBER(Z11), 0, 1 ))</f>
        <v>0</v>
      </c>
      <c r="CR11" s="158">
        <f>IF('[1]Validation flags'!$H$3=1,0, IF( ISNUMBER(AA11), 0, 1 ))</f>
        <v>0</v>
      </c>
      <c r="CS11" s="158">
        <f>IF('[1]Validation flags'!$H$3=1,0, IF( ISNUMBER(AB11), 0, 1 ))</f>
        <v>0</v>
      </c>
      <c r="CT11" s="158">
        <f>IF('[1]Validation flags'!$H$3=1,0, IF( ISNUMBER(AC11), 0, 1 ))</f>
        <v>0</v>
      </c>
      <c r="CU11" s="198"/>
      <c r="CV11" s="158">
        <f>IF('[1]Validation flags'!$H$3=1,0, IF( ISNUMBER(AE11), 0, 1 ))</f>
        <v>0</v>
      </c>
      <c r="CW11" s="158">
        <f>IF('[1]Validation flags'!$H$3=1,0, IF( ISNUMBER(AF11), 0, 1 ))</f>
        <v>0</v>
      </c>
      <c r="CX11" s="158">
        <f>IF('[1]Validation flags'!$H$3=1,0, IF( ISNUMBER(AG11), 0, 1 ))</f>
        <v>0</v>
      </c>
      <c r="CY11" s="158">
        <f>IF('[1]Validation flags'!$H$3=1,0, IF( ISNUMBER(AH11), 0, 1 ))</f>
        <v>0</v>
      </c>
      <c r="CZ11" s="158">
        <f>IF('[1]Validation flags'!$H$3=1,0, IF( ISNUMBER(AI11), 0, 1 ))</f>
        <v>0</v>
      </c>
      <c r="DA11" s="198"/>
      <c r="DB11" s="158">
        <f>IF('[1]Validation flags'!$H$3=1,0, IF( ISNUMBER(AK11), 0, 1 ))</f>
        <v>0</v>
      </c>
      <c r="DC11" s="158">
        <f>IF('[1]Validation flags'!$H$3=1,0, IF( ISNUMBER(AL11), 0, 1 ))</f>
        <v>0</v>
      </c>
      <c r="DD11" s="158">
        <f>IF('[1]Validation flags'!$H$3=1,0, IF( ISNUMBER(AM11), 0, 1 ))</f>
        <v>0</v>
      </c>
      <c r="DE11" s="158">
        <f>IF('[1]Validation flags'!$H$3=1,0, IF( ISNUMBER(AN11), 0, 1 ))</f>
        <v>0</v>
      </c>
      <c r="DF11" s="158">
        <f>IF('[1]Validation flags'!$H$3=1,0, IF( ISNUMBER(AO11), 0, 1 ))</f>
        <v>0</v>
      </c>
      <c r="DG11" s="198"/>
      <c r="DH11" s="158">
        <f>IF('[1]Validation flags'!$H$3=1,0, IF( ISNUMBER(AQ11), 0, 1 ))</f>
        <v>0</v>
      </c>
      <c r="DI11" s="158">
        <f>IF('[1]Validation flags'!$H$3=1,0, IF( ISNUMBER(AR11), 0, 1 ))</f>
        <v>0</v>
      </c>
      <c r="DJ11" s="158">
        <f>IF('[1]Validation flags'!$H$3=1,0, IF( ISNUMBER(AS11), 0, 1 ))</f>
        <v>0</v>
      </c>
      <c r="DK11" s="158">
        <f>IF('[1]Validation flags'!$H$3=1,0, IF( ISNUMBER(AT11), 0, 1 ))</f>
        <v>0</v>
      </c>
      <c r="DL11" s="158">
        <f>IF('[1]Validation flags'!$H$3=1,0, IF( ISNUMBER(AU11), 0, 1 ))</f>
        <v>0</v>
      </c>
      <c r="DM11" s="198"/>
      <c r="DN11" s="158">
        <f>IF('[1]Validation flags'!$H$3=1,0, IF( ISNUMBER(AW11), 0, 1 ))</f>
        <v>0</v>
      </c>
      <c r="DO11" s="158">
        <f>IF('[1]Validation flags'!$H$3=1,0, IF( ISNUMBER(AX11), 0, 1 ))</f>
        <v>0</v>
      </c>
      <c r="DP11" s="158">
        <f>IF('[1]Validation flags'!$H$3=1,0, IF( ISNUMBER(AY11), 0, 1 ))</f>
        <v>0</v>
      </c>
      <c r="DQ11" s="158">
        <f>IF('[1]Validation flags'!$H$3=1,0, IF( ISNUMBER(AZ11), 0, 1 ))</f>
        <v>0</v>
      </c>
      <c r="DR11" s="158">
        <f>IF('[1]Validation flags'!$H$3=1,0, IF( ISNUMBER(BA11), 0, 1 ))</f>
        <v>0</v>
      </c>
      <c r="DS11" s="198"/>
      <c r="DU11" s="198"/>
      <c r="DV11" s="198"/>
      <c r="DW11" s="198"/>
      <c r="DX11" s="198"/>
      <c r="DY11" s="198"/>
      <c r="DZ11" s="246"/>
      <c r="EA11" s="198"/>
      <c r="EB11" s="198"/>
      <c r="EC11" s="198"/>
      <c r="ED11" s="198"/>
      <c r="EE11" s="198"/>
      <c r="EF11" s="198"/>
      <c r="EG11" s="198"/>
      <c r="EH11" s="198"/>
      <c r="EI11" s="198"/>
      <c r="EJ11" s="198"/>
      <c r="EK11" s="198"/>
      <c r="EL11" s="198"/>
      <c r="EM11" s="198"/>
      <c r="EN11" s="198"/>
      <c r="EO11" s="198"/>
      <c r="EP11" s="198"/>
      <c r="EQ11" s="198"/>
      <c r="ER11" s="198"/>
      <c r="ES11" s="198"/>
      <c r="ET11" s="198"/>
      <c r="EU11" s="198"/>
      <c r="EV11" s="198"/>
      <c r="EW11" s="198"/>
      <c r="EX11" s="198"/>
      <c r="EY11" s="198"/>
      <c r="EZ11" s="198"/>
      <c r="FA11" s="198"/>
      <c r="FB11" s="198"/>
      <c r="FC11" s="198"/>
      <c r="FD11" s="198"/>
      <c r="FE11" s="198"/>
      <c r="FF11" s="198"/>
      <c r="FG11" s="198"/>
      <c r="FH11" s="198"/>
      <c r="FI11" s="198"/>
      <c r="FJ11" s="198"/>
      <c r="FK11" s="198"/>
      <c r="FL11" s="198"/>
      <c r="FM11" s="198"/>
      <c r="FN11" s="198"/>
      <c r="FO11" s="198"/>
    </row>
    <row r="12" spans="2:172" ht="14.25" customHeight="1" thickBot="1" x14ac:dyDescent="0.35">
      <c r="B12" s="159">
        <f xml:space="preserve"> B11 + 1</f>
        <v>3</v>
      </c>
      <c r="C12" s="324" t="s">
        <v>2673</v>
      </c>
      <c r="D12" s="162" t="s">
        <v>1858</v>
      </c>
      <c r="E12" s="162" t="s">
        <v>341</v>
      </c>
      <c r="F12" s="345">
        <v>3</v>
      </c>
      <c r="G12" s="169">
        <v>1.097</v>
      </c>
      <c r="H12" s="169">
        <v>1.429</v>
      </c>
      <c r="I12" s="169">
        <v>0</v>
      </c>
      <c r="J12" s="169">
        <v>0</v>
      </c>
      <c r="K12" s="169">
        <v>0</v>
      </c>
      <c r="L12" s="195">
        <f>SUM(G12:K12)</f>
        <v>2.5259999999999998</v>
      </c>
      <c r="M12" s="718">
        <v>1.7430000000000001</v>
      </c>
      <c r="N12" s="719">
        <v>1.915</v>
      </c>
      <c r="O12" s="717">
        <v>0</v>
      </c>
      <c r="P12" s="717">
        <v>0</v>
      </c>
      <c r="Q12" s="717">
        <v>0</v>
      </c>
      <c r="R12" s="195">
        <f>SUM(M12:Q12)</f>
        <v>3.6580000000000004</v>
      </c>
      <c r="S12" s="169">
        <v>1.7010000000000001</v>
      </c>
      <c r="T12" s="169">
        <v>2.2160000000000002</v>
      </c>
      <c r="U12" s="169">
        <v>0</v>
      </c>
      <c r="V12" s="169">
        <v>0</v>
      </c>
      <c r="W12" s="169">
        <v>0</v>
      </c>
      <c r="X12" s="195">
        <f>SUM(S12:W12)</f>
        <v>3.9170000000000003</v>
      </c>
      <c r="Y12" s="724">
        <v>1.609</v>
      </c>
      <c r="Z12" s="724">
        <v>2.0960000000000001</v>
      </c>
      <c r="AA12" s="724">
        <v>0</v>
      </c>
      <c r="AB12" s="724">
        <v>0</v>
      </c>
      <c r="AC12" s="724">
        <v>0</v>
      </c>
      <c r="AD12" s="195">
        <f>SUM(Y12:AC12)</f>
        <v>3.7050000000000001</v>
      </c>
      <c r="AE12" s="169">
        <v>1.589</v>
      </c>
      <c r="AF12" s="169">
        <v>2.0699999999999998</v>
      </c>
      <c r="AG12" s="169">
        <v>0</v>
      </c>
      <c r="AH12" s="169">
        <v>0</v>
      </c>
      <c r="AI12" s="169">
        <v>0</v>
      </c>
      <c r="AJ12" s="195">
        <f>SUM(AE12:AI12)</f>
        <v>3.6589999999999998</v>
      </c>
      <c r="AK12" s="169">
        <v>1.5680000000000001</v>
      </c>
      <c r="AL12" s="169">
        <v>2.0430000000000001</v>
      </c>
      <c r="AM12" s="169">
        <v>0</v>
      </c>
      <c r="AN12" s="169">
        <v>0</v>
      </c>
      <c r="AO12" s="169">
        <v>0</v>
      </c>
      <c r="AP12" s="195">
        <f>SUM(AK12:AO12)</f>
        <v>3.6110000000000002</v>
      </c>
      <c r="AQ12" s="169">
        <v>1.55</v>
      </c>
      <c r="AR12" s="169">
        <v>2.02</v>
      </c>
      <c r="AS12" s="169">
        <v>0</v>
      </c>
      <c r="AT12" s="169">
        <v>0</v>
      </c>
      <c r="AU12" s="169">
        <v>0</v>
      </c>
      <c r="AV12" s="195">
        <f>SUM(AQ12:AU12)</f>
        <v>3.5700000000000003</v>
      </c>
      <c r="AW12" s="169">
        <v>1.5369999999999999</v>
      </c>
      <c r="AX12" s="169">
        <v>2.0019999999999998</v>
      </c>
      <c r="AY12" s="169">
        <v>0</v>
      </c>
      <c r="AZ12" s="169">
        <v>0</v>
      </c>
      <c r="BA12" s="169">
        <v>0</v>
      </c>
      <c r="BB12" s="195">
        <f>SUM(AW12:BA12)</f>
        <v>3.5389999999999997</v>
      </c>
      <c r="BC12" s="700"/>
      <c r="BD12" s="167"/>
      <c r="BE12" s="706" t="s">
        <v>2674</v>
      </c>
      <c r="BG12" s="144">
        <f t="shared" si="0"/>
        <v>0</v>
      </c>
      <c r="BH12" s="144" t="str">
        <f>IF(SUM(DU12:FP12)=0,0,$DU$4)</f>
        <v>Totals in Line 3 should equal the Totals sum of Lines 7-9 of WWS5 (providing no atypical costs).</v>
      </c>
      <c r="BJ12" s="159">
        <f xml:space="preserve"> BJ11 + 1</f>
        <v>3</v>
      </c>
      <c r="BK12" s="324" t="s">
        <v>2673</v>
      </c>
      <c r="BL12" s="162" t="s">
        <v>341</v>
      </c>
      <c r="BM12" s="345">
        <v>3</v>
      </c>
      <c r="BN12" s="412" t="s">
        <v>2675</v>
      </c>
      <c r="BO12" s="413" t="s">
        <v>2676</v>
      </c>
      <c r="BP12" s="413" t="s">
        <v>2677</v>
      </c>
      <c r="BQ12" s="413" t="s">
        <v>2678</v>
      </c>
      <c r="BR12" s="725" t="s">
        <v>2679</v>
      </c>
      <c r="BS12" s="414" t="s">
        <v>2680</v>
      </c>
      <c r="BX12" s="158">
        <f>IF('[1]Validation flags'!$H$3=1,0, IF( ISNUMBER(G12), 0, 1 ))</f>
        <v>0</v>
      </c>
      <c r="BY12" s="158">
        <f>IF('[1]Validation flags'!$H$3=1,0, IF( ISNUMBER(H12), 0, 1 ))</f>
        <v>0</v>
      </c>
      <c r="BZ12" s="158">
        <f>IF('[1]Validation flags'!$H$3=1,0, IF( ISNUMBER(I12), 0, 1 ))</f>
        <v>0</v>
      </c>
      <c r="CA12" s="158">
        <f>IF('[1]Validation flags'!$H$3=1,0, IF( ISNUMBER(J12), 0, 1 ))</f>
        <v>0</v>
      </c>
      <c r="CB12" s="158">
        <f>IF('[1]Validation flags'!$H$3=1,0, IF( ISNUMBER(K12), 0, 1 ))</f>
        <v>0</v>
      </c>
      <c r="CC12" s="246"/>
      <c r="CD12" s="158">
        <f>IF('[1]Validation flags'!$H$3=1,0, IF( ISNUMBER(M12), 0, 1 ))</f>
        <v>0</v>
      </c>
      <c r="CE12" s="158">
        <f>IF('[1]Validation flags'!$H$3=1,0, IF( ISNUMBER(N12), 0, 1 ))</f>
        <v>0</v>
      </c>
      <c r="CF12" s="158">
        <f>IF('[1]Validation flags'!$H$3=1,0, IF( ISNUMBER(O12), 0, 1 ))</f>
        <v>0</v>
      </c>
      <c r="CG12" s="158">
        <f>IF('[1]Validation flags'!$H$3=1,0, IF( ISNUMBER(P12), 0, 1 ))</f>
        <v>0</v>
      </c>
      <c r="CH12" s="158">
        <f>IF('[1]Validation flags'!$H$3=1,0, IF( ISNUMBER(Q12), 0, 1 ))</f>
        <v>0</v>
      </c>
      <c r="CI12" s="198"/>
      <c r="CJ12" s="158">
        <f>IF('[1]Validation flags'!$H$3=1,0, IF( ISNUMBER(S12), 0, 1 ))</f>
        <v>0</v>
      </c>
      <c r="CK12" s="158">
        <f>IF('[1]Validation flags'!$H$3=1,0, IF( ISNUMBER(T12), 0, 1 ))</f>
        <v>0</v>
      </c>
      <c r="CL12" s="158">
        <f>IF('[1]Validation flags'!$H$3=1,0, IF( ISNUMBER(U12), 0, 1 ))</f>
        <v>0</v>
      </c>
      <c r="CM12" s="158">
        <f>IF('[1]Validation flags'!$H$3=1,0, IF( ISNUMBER(V12), 0, 1 ))</f>
        <v>0</v>
      </c>
      <c r="CN12" s="158">
        <f>IF('[1]Validation flags'!$H$3=1,0, IF( ISNUMBER(W12), 0, 1 ))</f>
        <v>0</v>
      </c>
      <c r="CO12" s="198"/>
      <c r="CP12" s="158">
        <f>IF('[1]Validation flags'!$H$3=1,0, IF( ISNUMBER(Y12), 0, 1 ))</f>
        <v>0</v>
      </c>
      <c r="CQ12" s="158">
        <f>IF('[1]Validation flags'!$H$3=1,0, IF( ISNUMBER(Z12), 0, 1 ))</f>
        <v>0</v>
      </c>
      <c r="CR12" s="158">
        <f>IF('[1]Validation flags'!$H$3=1,0, IF( ISNUMBER(AA12), 0, 1 ))</f>
        <v>0</v>
      </c>
      <c r="CS12" s="158">
        <f>IF('[1]Validation flags'!$H$3=1,0, IF( ISNUMBER(AB12), 0, 1 ))</f>
        <v>0</v>
      </c>
      <c r="CT12" s="158">
        <f>IF('[1]Validation flags'!$H$3=1,0, IF( ISNUMBER(AC12), 0, 1 ))</f>
        <v>0</v>
      </c>
      <c r="CU12" s="198"/>
      <c r="CV12" s="158">
        <f>IF('[1]Validation flags'!$H$3=1,0, IF( ISNUMBER(AE12), 0, 1 ))</f>
        <v>0</v>
      </c>
      <c r="CW12" s="158">
        <f>IF('[1]Validation flags'!$H$3=1,0, IF( ISNUMBER(AF12), 0, 1 ))</f>
        <v>0</v>
      </c>
      <c r="CX12" s="158">
        <f>IF('[1]Validation flags'!$H$3=1,0, IF( ISNUMBER(AG12), 0, 1 ))</f>
        <v>0</v>
      </c>
      <c r="CY12" s="158">
        <f>IF('[1]Validation flags'!$H$3=1,0, IF( ISNUMBER(AH12), 0, 1 ))</f>
        <v>0</v>
      </c>
      <c r="CZ12" s="158">
        <f>IF('[1]Validation flags'!$H$3=1,0, IF( ISNUMBER(AI12), 0, 1 ))</f>
        <v>0</v>
      </c>
      <c r="DA12" s="198"/>
      <c r="DB12" s="158">
        <f>IF('[1]Validation flags'!$H$3=1,0, IF( ISNUMBER(AK12), 0, 1 ))</f>
        <v>0</v>
      </c>
      <c r="DC12" s="158">
        <f>IF('[1]Validation flags'!$H$3=1,0, IF( ISNUMBER(AL12), 0, 1 ))</f>
        <v>0</v>
      </c>
      <c r="DD12" s="158">
        <f>IF('[1]Validation flags'!$H$3=1,0, IF( ISNUMBER(AM12), 0, 1 ))</f>
        <v>0</v>
      </c>
      <c r="DE12" s="158">
        <f>IF('[1]Validation flags'!$H$3=1,0, IF( ISNUMBER(AN12), 0, 1 ))</f>
        <v>0</v>
      </c>
      <c r="DF12" s="158">
        <f>IF('[1]Validation flags'!$H$3=1,0, IF( ISNUMBER(AO12), 0, 1 ))</f>
        <v>0</v>
      </c>
      <c r="DG12" s="198"/>
      <c r="DH12" s="158">
        <f>IF('[1]Validation flags'!$H$3=1,0, IF( ISNUMBER(AQ12), 0, 1 ))</f>
        <v>0</v>
      </c>
      <c r="DI12" s="158">
        <f>IF('[1]Validation flags'!$H$3=1,0, IF( ISNUMBER(AR12), 0, 1 ))</f>
        <v>0</v>
      </c>
      <c r="DJ12" s="158">
        <f>IF('[1]Validation flags'!$H$3=1,0, IF( ISNUMBER(AS12), 0, 1 ))</f>
        <v>0</v>
      </c>
      <c r="DK12" s="158">
        <f>IF('[1]Validation flags'!$H$3=1,0, IF( ISNUMBER(AT12), 0, 1 ))</f>
        <v>0</v>
      </c>
      <c r="DL12" s="158">
        <f>IF('[1]Validation flags'!$H$3=1,0, IF( ISNUMBER(AU12), 0, 1 ))</f>
        <v>0</v>
      </c>
      <c r="DM12" s="198"/>
      <c r="DN12" s="158">
        <f>IF('[1]Validation flags'!$H$3=1,0, IF( ISNUMBER(AW12), 0, 1 ))</f>
        <v>0</v>
      </c>
      <c r="DO12" s="158">
        <f>IF('[1]Validation flags'!$H$3=1,0, IF( ISNUMBER(AX12), 0, 1 ))</f>
        <v>0</v>
      </c>
      <c r="DP12" s="158">
        <f>IF('[1]Validation flags'!$H$3=1,0, IF( ISNUMBER(AY12), 0, 1 ))</f>
        <v>0</v>
      </c>
      <c r="DQ12" s="158">
        <f>IF('[1]Validation flags'!$H$3=1,0, IF( ISNUMBER(AZ12), 0, 1 ))</f>
        <v>0</v>
      </c>
      <c r="DR12" s="158">
        <f>IF('[1]Validation flags'!$H$3=1,0, IF( ISNUMBER(BA12), 0, 1 ))</f>
        <v>0</v>
      </c>
      <c r="DS12" s="198"/>
      <c r="DU12" s="198"/>
      <c r="DV12" s="198"/>
      <c r="DW12" s="198"/>
      <c r="DX12" s="198"/>
      <c r="DY12" s="198"/>
      <c r="DZ12" s="726">
        <f>IF(ROUND(L12,3)-ROUND(SUM([1]WWS5!J17:J19),3)=0,0,1)</f>
        <v>0</v>
      </c>
      <c r="EA12" s="198"/>
      <c r="EB12" s="198"/>
      <c r="EC12" s="198"/>
      <c r="ED12" s="198"/>
      <c r="EE12" s="198"/>
      <c r="EF12" s="726">
        <f>IF(ROUND(R12,3)-ROUND(SUM([1]WWS5!N17:N19),3)=0,0,1)</f>
        <v>1</v>
      </c>
      <c r="EG12" s="198"/>
      <c r="EH12" s="198"/>
      <c r="EI12" s="198"/>
      <c r="EJ12" s="198"/>
      <c r="EK12" s="198"/>
      <c r="EL12" s="726">
        <f>IF(ROUND(X12,3)-ROUND(SUM([1]WWS5!R17:R19),3)=0,0,1)</f>
        <v>0</v>
      </c>
      <c r="EM12" s="198"/>
      <c r="EN12" s="198"/>
      <c r="EO12" s="198"/>
      <c r="EP12" s="198"/>
      <c r="EQ12" s="198"/>
      <c r="ER12" s="726">
        <f>IF(ROUND(AD12,3)-ROUND(SUM([1]WWS5!V17:V19),3)=0,0,1)</f>
        <v>0</v>
      </c>
      <c r="ES12" s="198"/>
      <c r="ET12" s="198"/>
      <c r="EU12" s="198"/>
      <c r="EV12" s="198"/>
      <c r="EW12" s="198"/>
      <c r="EX12" s="726">
        <f>IF(ROUND(AJ12,3)-ROUND(SUM([1]WWS5!Z17:Z19),3)=0,0,1)</f>
        <v>0</v>
      </c>
      <c r="EY12" s="198"/>
      <c r="EZ12" s="198"/>
      <c r="FA12" s="198"/>
      <c r="FB12" s="198"/>
      <c r="FC12" s="198"/>
      <c r="FD12" s="726">
        <f>IF(ROUND(AP12,3)-ROUND(SUM([1]WWS5!AD17:AD19),3)=0,0,1)</f>
        <v>0</v>
      </c>
      <c r="FE12" s="198"/>
      <c r="FF12" s="198"/>
      <c r="FG12" s="198"/>
      <c r="FH12" s="198"/>
      <c r="FI12" s="198"/>
      <c r="FJ12" s="726">
        <f>IF(ROUND(AV12,3)-ROUND(SUM([1]WWS5!AH17:AH19),3)=0,0,1)</f>
        <v>0</v>
      </c>
      <c r="FK12" s="198"/>
      <c r="FL12" s="198"/>
      <c r="FM12" s="198"/>
      <c r="FN12" s="198"/>
      <c r="FO12" s="198"/>
      <c r="FP12" s="726">
        <f>IF(ROUND(BB12,3)-ROUND(SUM([1]WWS5!AL17:AL19),3)=0,0,1)</f>
        <v>0</v>
      </c>
    </row>
    <row r="13" spans="2:172" ht="14.25" customHeight="1" thickBot="1" x14ac:dyDescent="0.35">
      <c r="B13" s="159">
        <f xml:space="preserve"> B12 + 1</f>
        <v>4</v>
      </c>
      <c r="C13" s="324" t="s">
        <v>2681</v>
      </c>
      <c r="D13" s="162" t="s">
        <v>2682</v>
      </c>
      <c r="E13" s="162" t="s">
        <v>341</v>
      </c>
      <c r="F13" s="345">
        <v>3</v>
      </c>
      <c r="G13" s="169">
        <v>0</v>
      </c>
      <c r="H13" s="169">
        <v>0</v>
      </c>
      <c r="I13" s="169">
        <v>0</v>
      </c>
      <c r="J13" s="169">
        <v>0</v>
      </c>
      <c r="K13" s="169">
        <v>0</v>
      </c>
      <c r="L13" s="195">
        <f>SUM(G13:K13)</f>
        <v>0</v>
      </c>
      <c r="M13" s="716">
        <v>0</v>
      </c>
      <c r="N13" s="717">
        <v>0</v>
      </c>
      <c r="O13" s="717">
        <v>0</v>
      </c>
      <c r="P13" s="717">
        <v>0</v>
      </c>
      <c r="Q13" s="717">
        <v>0</v>
      </c>
      <c r="R13" s="195">
        <f>SUM(M13:Q13)</f>
        <v>0</v>
      </c>
      <c r="S13" s="169">
        <v>0</v>
      </c>
      <c r="T13" s="169">
        <v>0</v>
      </c>
      <c r="U13" s="169">
        <v>0</v>
      </c>
      <c r="V13" s="169">
        <v>0</v>
      </c>
      <c r="W13" s="169">
        <v>0</v>
      </c>
      <c r="X13" s="195">
        <f>SUM(S13:W13)</f>
        <v>0</v>
      </c>
      <c r="Y13" s="724">
        <v>0</v>
      </c>
      <c r="Z13" s="724">
        <v>0</v>
      </c>
      <c r="AA13" s="724">
        <v>0</v>
      </c>
      <c r="AB13" s="724">
        <v>0</v>
      </c>
      <c r="AC13" s="724">
        <v>0</v>
      </c>
      <c r="AD13" s="195">
        <f>SUM(Y13:AC13)</f>
        <v>0</v>
      </c>
      <c r="AE13" s="169">
        <v>0</v>
      </c>
      <c r="AF13" s="169">
        <v>0</v>
      </c>
      <c r="AG13" s="169">
        <v>0</v>
      </c>
      <c r="AH13" s="169">
        <v>0</v>
      </c>
      <c r="AI13" s="169">
        <v>0</v>
      </c>
      <c r="AJ13" s="195">
        <f>SUM(AE13:AI13)</f>
        <v>0</v>
      </c>
      <c r="AK13" s="169">
        <v>0</v>
      </c>
      <c r="AL13" s="169">
        <v>0</v>
      </c>
      <c r="AM13" s="169">
        <v>0</v>
      </c>
      <c r="AN13" s="169">
        <v>0</v>
      </c>
      <c r="AO13" s="169">
        <v>0</v>
      </c>
      <c r="AP13" s="195">
        <f>SUM(AK13:AO13)</f>
        <v>0</v>
      </c>
      <c r="AQ13" s="169">
        <v>0</v>
      </c>
      <c r="AR13" s="169">
        <v>0</v>
      </c>
      <c r="AS13" s="169">
        <v>0</v>
      </c>
      <c r="AT13" s="169">
        <v>0</v>
      </c>
      <c r="AU13" s="169">
        <v>0</v>
      </c>
      <c r="AV13" s="195">
        <f>SUM(AQ13:AU13)</f>
        <v>0</v>
      </c>
      <c r="AW13" s="169">
        <v>0</v>
      </c>
      <c r="AX13" s="169">
        <v>0</v>
      </c>
      <c r="AY13" s="169">
        <v>0</v>
      </c>
      <c r="AZ13" s="169">
        <v>0</v>
      </c>
      <c r="BA13" s="169">
        <v>0</v>
      </c>
      <c r="BB13" s="195">
        <f>SUM(AW13:BA13)</f>
        <v>0</v>
      </c>
      <c r="BC13" s="700"/>
      <c r="BD13" s="212"/>
      <c r="BE13" s="713"/>
      <c r="BG13" s="144">
        <f t="shared" si="0"/>
        <v>0</v>
      </c>
      <c r="BH13" s="144"/>
      <c r="BJ13" s="159">
        <f xml:space="preserve"> BJ12 + 1</f>
        <v>4</v>
      </c>
      <c r="BK13" s="324" t="s">
        <v>2681</v>
      </c>
      <c r="BL13" s="162" t="s">
        <v>341</v>
      </c>
      <c r="BM13" s="345">
        <v>3</v>
      </c>
      <c r="BN13" s="412" t="s">
        <v>2683</v>
      </c>
      <c r="BO13" s="413" t="s">
        <v>2684</v>
      </c>
      <c r="BP13" s="413" t="s">
        <v>2685</v>
      </c>
      <c r="BQ13" s="413" t="s">
        <v>2686</v>
      </c>
      <c r="BR13" s="725" t="s">
        <v>2687</v>
      </c>
      <c r="BS13" s="414" t="s">
        <v>2688</v>
      </c>
      <c r="BX13" s="158">
        <f>IF('[1]Validation flags'!$H$3=1,0, IF( ISNUMBER(G13), 0, 1 ))</f>
        <v>0</v>
      </c>
      <c r="BY13" s="158">
        <f>IF('[1]Validation flags'!$H$3=1,0, IF( ISNUMBER(H13), 0, 1 ))</f>
        <v>0</v>
      </c>
      <c r="BZ13" s="158">
        <f>IF('[1]Validation flags'!$H$3=1,0, IF( ISNUMBER(I13), 0, 1 ))</f>
        <v>0</v>
      </c>
      <c r="CA13" s="158">
        <f>IF('[1]Validation flags'!$H$3=1,0, IF( ISNUMBER(J13), 0, 1 ))</f>
        <v>0</v>
      </c>
      <c r="CB13" s="158">
        <f>IF('[1]Validation flags'!$H$3=1,0, IF( ISNUMBER(K13), 0, 1 ))</f>
        <v>0</v>
      </c>
      <c r="CC13" s="246"/>
      <c r="CD13" s="158">
        <f>IF('[1]Validation flags'!$H$3=1,0, IF( ISNUMBER(M13), 0, 1 ))</f>
        <v>0</v>
      </c>
      <c r="CE13" s="158">
        <f>IF('[1]Validation flags'!$H$3=1,0, IF( ISNUMBER(N13), 0, 1 ))</f>
        <v>0</v>
      </c>
      <c r="CF13" s="158">
        <f>IF('[1]Validation flags'!$H$3=1,0, IF( ISNUMBER(O13), 0, 1 ))</f>
        <v>0</v>
      </c>
      <c r="CG13" s="158">
        <f>IF('[1]Validation flags'!$H$3=1,0, IF( ISNUMBER(P13), 0, 1 ))</f>
        <v>0</v>
      </c>
      <c r="CH13" s="158">
        <f>IF('[1]Validation flags'!$H$3=1,0, IF( ISNUMBER(Q13), 0, 1 ))</f>
        <v>0</v>
      </c>
      <c r="CI13" s="198"/>
      <c r="CJ13" s="158">
        <f>IF('[1]Validation flags'!$H$3=1,0, IF( ISNUMBER(S13), 0, 1 ))</f>
        <v>0</v>
      </c>
      <c r="CK13" s="158">
        <f>IF('[1]Validation flags'!$H$3=1,0, IF( ISNUMBER(T13), 0, 1 ))</f>
        <v>0</v>
      </c>
      <c r="CL13" s="158">
        <f>IF('[1]Validation flags'!$H$3=1,0, IF( ISNUMBER(U13), 0, 1 ))</f>
        <v>0</v>
      </c>
      <c r="CM13" s="158">
        <f>IF('[1]Validation flags'!$H$3=1,0, IF( ISNUMBER(V13), 0, 1 ))</f>
        <v>0</v>
      </c>
      <c r="CN13" s="158">
        <f>IF('[1]Validation flags'!$H$3=1,0, IF( ISNUMBER(W13), 0, 1 ))</f>
        <v>0</v>
      </c>
      <c r="CO13" s="198"/>
      <c r="CP13" s="158">
        <f>IF('[1]Validation flags'!$H$3=1,0, IF( ISNUMBER(Y13), 0, 1 ))</f>
        <v>0</v>
      </c>
      <c r="CQ13" s="158">
        <f>IF('[1]Validation flags'!$H$3=1,0, IF( ISNUMBER(Z13), 0, 1 ))</f>
        <v>0</v>
      </c>
      <c r="CR13" s="158">
        <f>IF('[1]Validation flags'!$H$3=1,0, IF( ISNUMBER(AA13), 0, 1 ))</f>
        <v>0</v>
      </c>
      <c r="CS13" s="158">
        <f>IF('[1]Validation flags'!$H$3=1,0, IF( ISNUMBER(AB13), 0, 1 ))</f>
        <v>0</v>
      </c>
      <c r="CT13" s="158">
        <f>IF('[1]Validation flags'!$H$3=1,0, IF( ISNUMBER(AC13), 0, 1 ))</f>
        <v>0</v>
      </c>
      <c r="CU13" s="198"/>
      <c r="CV13" s="158">
        <f>IF('[1]Validation flags'!$H$3=1,0, IF( ISNUMBER(AE13), 0, 1 ))</f>
        <v>0</v>
      </c>
      <c r="CW13" s="158">
        <f>IF('[1]Validation flags'!$H$3=1,0, IF( ISNUMBER(AF13), 0, 1 ))</f>
        <v>0</v>
      </c>
      <c r="CX13" s="158">
        <f>IF('[1]Validation flags'!$H$3=1,0, IF( ISNUMBER(AG13), 0, 1 ))</f>
        <v>0</v>
      </c>
      <c r="CY13" s="158">
        <f>IF('[1]Validation flags'!$H$3=1,0, IF( ISNUMBER(AH13), 0, 1 ))</f>
        <v>0</v>
      </c>
      <c r="CZ13" s="158">
        <f>IF('[1]Validation flags'!$H$3=1,0, IF( ISNUMBER(AI13), 0, 1 ))</f>
        <v>0</v>
      </c>
      <c r="DA13" s="198"/>
      <c r="DB13" s="158">
        <f>IF('[1]Validation flags'!$H$3=1,0, IF( ISNUMBER(AK13), 0, 1 ))</f>
        <v>0</v>
      </c>
      <c r="DC13" s="158">
        <f>IF('[1]Validation flags'!$H$3=1,0, IF( ISNUMBER(AL13), 0, 1 ))</f>
        <v>0</v>
      </c>
      <c r="DD13" s="158">
        <f>IF('[1]Validation flags'!$H$3=1,0, IF( ISNUMBER(AM13), 0, 1 ))</f>
        <v>0</v>
      </c>
      <c r="DE13" s="158">
        <f>IF('[1]Validation flags'!$H$3=1,0, IF( ISNUMBER(AN13), 0, 1 ))</f>
        <v>0</v>
      </c>
      <c r="DF13" s="158">
        <f>IF('[1]Validation flags'!$H$3=1,0, IF( ISNUMBER(AO13), 0, 1 ))</f>
        <v>0</v>
      </c>
      <c r="DG13" s="198"/>
      <c r="DH13" s="158">
        <f>IF('[1]Validation flags'!$H$3=1,0, IF( ISNUMBER(AQ13), 0, 1 ))</f>
        <v>0</v>
      </c>
      <c r="DI13" s="158">
        <f>IF('[1]Validation flags'!$H$3=1,0, IF( ISNUMBER(AR13), 0, 1 ))</f>
        <v>0</v>
      </c>
      <c r="DJ13" s="158">
        <f>IF('[1]Validation flags'!$H$3=1,0, IF( ISNUMBER(AS13), 0, 1 ))</f>
        <v>0</v>
      </c>
      <c r="DK13" s="158">
        <f>IF('[1]Validation flags'!$H$3=1,0, IF( ISNUMBER(AT13), 0, 1 ))</f>
        <v>0</v>
      </c>
      <c r="DL13" s="158">
        <f>IF('[1]Validation flags'!$H$3=1,0, IF( ISNUMBER(AU13), 0, 1 ))</f>
        <v>0</v>
      </c>
      <c r="DM13" s="198"/>
      <c r="DN13" s="158">
        <f>IF('[1]Validation flags'!$H$3=1,0, IF( ISNUMBER(AW13), 0, 1 ))</f>
        <v>0</v>
      </c>
      <c r="DO13" s="158">
        <f>IF('[1]Validation flags'!$H$3=1,0, IF( ISNUMBER(AX13), 0, 1 ))</f>
        <v>0</v>
      </c>
      <c r="DP13" s="158">
        <f>IF('[1]Validation flags'!$H$3=1,0, IF( ISNUMBER(AY13), 0, 1 ))</f>
        <v>0</v>
      </c>
      <c r="DQ13" s="158">
        <f>IF('[1]Validation flags'!$H$3=1,0, IF( ISNUMBER(AZ13), 0, 1 ))</f>
        <v>0</v>
      </c>
      <c r="DR13" s="158">
        <f>IF('[1]Validation flags'!$H$3=1,0, IF( ISNUMBER(BA13), 0, 1 ))</f>
        <v>0</v>
      </c>
      <c r="DS13" s="198"/>
      <c r="DU13" s="198"/>
      <c r="DV13" s="198"/>
      <c r="DW13" s="198"/>
      <c r="DX13" s="198"/>
      <c r="DY13" s="198"/>
      <c r="DZ13" s="246"/>
      <c r="EA13" s="198"/>
      <c r="EB13" s="198"/>
      <c r="EC13" s="198"/>
      <c r="ED13" s="198"/>
      <c r="EE13" s="198"/>
      <c r="EF13" s="198"/>
      <c r="EG13" s="198"/>
      <c r="EH13" s="198"/>
      <c r="EI13" s="198"/>
      <c r="EJ13" s="198"/>
      <c r="EK13" s="198"/>
      <c r="EL13" s="198"/>
      <c r="EM13" s="198"/>
      <c r="EN13" s="198"/>
      <c r="EO13" s="198"/>
      <c r="EP13" s="198"/>
      <c r="EQ13" s="198"/>
      <c r="ER13" s="198"/>
      <c r="ES13" s="198"/>
      <c r="ET13" s="198"/>
      <c r="EU13" s="198"/>
      <c r="EV13" s="198"/>
      <c r="EW13" s="198"/>
      <c r="EX13" s="198"/>
      <c r="EY13" s="198"/>
      <c r="EZ13" s="198"/>
      <c r="FA13" s="198"/>
      <c r="FB13" s="198"/>
      <c r="FC13" s="198"/>
      <c r="FD13" s="198"/>
      <c r="FE13" s="198"/>
      <c r="FF13" s="198"/>
      <c r="FG13" s="198"/>
      <c r="FH13" s="198"/>
      <c r="FI13" s="198"/>
      <c r="FJ13" s="198"/>
      <c r="FK13" s="198"/>
      <c r="FL13" s="198"/>
      <c r="FM13" s="198"/>
      <c r="FN13" s="198"/>
      <c r="FO13" s="198"/>
    </row>
    <row r="14" spans="2:172" ht="14.25" customHeight="1" thickBot="1" x14ac:dyDescent="0.35">
      <c r="B14" s="159"/>
      <c r="C14" s="417" t="s">
        <v>1872</v>
      </c>
      <c r="D14" s="727"/>
      <c r="E14" s="728"/>
      <c r="F14" s="728"/>
      <c r="G14" s="729"/>
      <c r="H14" s="729"/>
      <c r="I14" s="729"/>
      <c r="J14" s="729"/>
      <c r="K14" s="729"/>
      <c r="L14" s="730"/>
      <c r="M14" s="730"/>
      <c r="N14" s="730"/>
      <c r="O14" s="730"/>
      <c r="P14" s="730"/>
      <c r="Q14" s="730"/>
      <c r="R14" s="730"/>
      <c r="S14" s="730"/>
      <c r="T14" s="730"/>
      <c r="U14" s="730"/>
      <c r="V14" s="730"/>
      <c r="W14" s="730"/>
      <c r="X14" s="730"/>
      <c r="Y14" s="418"/>
      <c r="Z14" s="418"/>
      <c r="AA14" s="418"/>
      <c r="AB14" s="418"/>
      <c r="AC14" s="418"/>
      <c r="AD14" s="730"/>
      <c r="AE14" s="730"/>
      <c r="AF14" s="730"/>
      <c r="AG14" s="730"/>
      <c r="AH14" s="730"/>
      <c r="AI14" s="730"/>
      <c r="AJ14" s="730"/>
      <c r="AK14" s="730"/>
      <c r="AL14" s="730"/>
      <c r="AM14" s="730"/>
      <c r="AN14" s="730"/>
      <c r="AO14" s="730"/>
      <c r="AP14" s="730"/>
      <c r="AQ14" s="730"/>
      <c r="AR14" s="730"/>
      <c r="AS14" s="730"/>
      <c r="AT14" s="730"/>
      <c r="AU14" s="730"/>
      <c r="AV14" s="730"/>
      <c r="AW14" s="730"/>
      <c r="AX14" s="730"/>
      <c r="AY14" s="730"/>
      <c r="AZ14" s="730"/>
      <c r="BA14" s="730"/>
      <c r="BB14" s="730"/>
      <c r="BC14" s="700"/>
      <c r="BD14" s="249"/>
      <c r="BE14" s="521"/>
      <c r="BG14" s="144"/>
      <c r="BH14" s="144"/>
      <c r="BJ14" s="159"/>
      <c r="BK14" s="417" t="s">
        <v>1872</v>
      </c>
      <c r="BL14" s="728"/>
      <c r="BM14" s="728"/>
      <c r="BN14" s="420"/>
      <c r="BO14" s="420"/>
      <c r="BP14" s="420"/>
      <c r="BQ14" s="420"/>
      <c r="BR14" s="420"/>
      <c r="BS14" s="590"/>
      <c r="BX14" s="198"/>
      <c r="BY14" s="198"/>
      <c r="BZ14" s="198"/>
      <c r="CA14" s="198"/>
      <c r="CB14" s="198"/>
      <c r="CC14" s="246"/>
      <c r="CD14" s="198"/>
      <c r="CE14" s="198"/>
      <c r="CF14" s="198"/>
      <c r="CG14" s="198"/>
      <c r="CH14" s="198"/>
      <c r="CI14" s="198"/>
      <c r="CJ14" s="198"/>
      <c r="CK14" s="198"/>
      <c r="CL14" s="198"/>
      <c r="CM14" s="198"/>
      <c r="CN14" s="198"/>
      <c r="CO14" s="198"/>
      <c r="CP14" s="198"/>
      <c r="CQ14" s="198"/>
      <c r="CR14" s="198"/>
      <c r="CS14" s="198"/>
      <c r="CT14" s="198"/>
      <c r="CU14" s="198"/>
      <c r="CV14" s="198"/>
      <c r="CW14" s="198"/>
      <c r="CX14" s="198"/>
      <c r="CY14" s="198"/>
      <c r="CZ14" s="198"/>
      <c r="DA14" s="198"/>
      <c r="DB14" s="198"/>
      <c r="DC14" s="198"/>
      <c r="DD14" s="198"/>
      <c r="DE14" s="198"/>
      <c r="DF14" s="198"/>
      <c r="DG14" s="198"/>
      <c r="DH14" s="198"/>
      <c r="DI14" s="198"/>
      <c r="DJ14" s="198"/>
      <c r="DK14" s="198"/>
      <c r="DL14" s="198"/>
      <c r="DM14" s="198"/>
      <c r="DN14" s="198"/>
      <c r="DO14" s="198"/>
      <c r="DP14" s="198"/>
      <c r="DQ14" s="198"/>
      <c r="DR14" s="198"/>
      <c r="DS14" s="198"/>
      <c r="DU14" s="198"/>
      <c r="DV14" s="198"/>
      <c r="DW14" s="198"/>
      <c r="DX14" s="198"/>
      <c r="DY14" s="198"/>
      <c r="DZ14" s="246"/>
      <c r="EA14" s="198"/>
      <c r="EB14" s="198"/>
      <c r="EC14" s="198"/>
      <c r="ED14" s="198"/>
      <c r="EE14" s="198"/>
      <c r="EF14" s="198"/>
      <c r="EG14" s="198"/>
      <c r="EH14" s="198"/>
      <c r="EI14" s="198"/>
      <c r="EJ14" s="198"/>
      <c r="EK14" s="198"/>
      <c r="EL14" s="198"/>
      <c r="EM14" s="198"/>
      <c r="EN14" s="198"/>
      <c r="EO14" s="198"/>
      <c r="EP14" s="198"/>
      <c r="EQ14" s="198"/>
      <c r="ER14" s="198"/>
      <c r="ES14" s="198"/>
      <c r="ET14" s="198"/>
      <c r="EU14" s="198"/>
      <c r="EV14" s="198"/>
      <c r="EW14" s="198"/>
      <c r="EX14" s="198"/>
      <c r="EY14" s="198"/>
      <c r="EZ14" s="198"/>
      <c r="FA14" s="198"/>
      <c r="FB14" s="198"/>
      <c r="FC14" s="198"/>
      <c r="FD14" s="198"/>
      <c r="FE14" s="198"/>
      <c r="FF14" s="198"/>
      <c r="FG14" s="198"/>
      <c r="FH14" s="198"/>
      <c r="FI14" s="198"/>
      <c r="FJ14" s="198"/>
      <c r="FK14" s="198"/>
      <c r="FL14" s="198"/>
      <c r="FM14" s="198"/>
      <c r="FN14" s="198"/>
      <c r="FO14" s="198"/>
    </row>
    <row r="15" spans="2:172" ht="14.25" customHeight="1" x14ac:dyDescent="0.3">
      <c r="B15" s="421">
        <v>5</v>
      </c>
      <c r="C15" s="422" t="s">
        <v>1873</v>
      </c>
      <c r="D15" s="423"/>
      <c r="E15" s="162" t="s">
        <v>341</v>
      </c>
      <c r="F15" s="731">
        <v>3</v>
      </c>
      <c r="G15" s="202">
        <v>5.548</v>
      </c>
      <c r="H15" s="169">
        <v>0</v>
      </c>
      <c r="I15" s="169">
        <v>0</v>
      </c>
      <c r="J15" s="169">
        <v>0</v>
      </c>
      <c r="K15" s="169">
        <v>0</v>
      </c>
      <c r="L15" s="195">
        <f>SUM(G15:K15)</f>
        <v>5.548</v>
      </c>
      <c r="M15" s="201">
        <v>6.2330000000000005</v>
      </c>
      <c r="N15" s="169">
        <v>0</v>
      </c>
      <c r="O15" s="169">
        <v>0</v>
      </c>
      <c r="P15" s="169">
        <v>0</v>
      </c>
      <c r="Q15" s="169">
        <v>0</v>
      </c>
      <c r="R15" s="195">
        <f>SUM(M15:Q15)</f>
        <v>6.2330000000000005</v>
      </c>
      <c r="S15" s="202">
        <v>4.8460000000000001</v>
      </c>
      <c r="T15" s="169">
        <v>0</v>
      </c>
      <c r="U15" s="169">
        <v>0</v>
      </c>
      <c r="V15" s="169">
        <v>0</v>
      </c>
      <c r="W15" s="169">
        <v>0</v>
      </c>
      <c r="X15" s="195">
        <f>SUM(S15:W15)</f>
        <v>4.8460000000000001</v>
      </c>
      <c r="Y15" s="732">
        <v>4.5839999999999996</v>
      </c>
      <c r="Z15" s="724">
        <v>0</v>
      </c>
      <c r="AA15" s="724">
        <v>0</v>
      </c>
      <c r="AB15" s="724">
        <v>0</v>
      </c>
      <c r="AC15" s="724">
        <v>0</v>
      </c>
      <c r="AD15" s="195">
        <f>SUM(Y15:AC15)</f>
        <v>4.5839999999999996</v>
      </c>
      <c r="AE15" s="202">
        <v>4.5259999999999998</v>
      </c>
      <c r="AF15" s="169">
        <v>0</v>
      </c>
      <c r="AG15" s="169">
        <v>0</v>
      </c>
      <c r="AH15" s="169">
        <v>0</v>
      </c>
      <c r="AI15" s="169">
        <v>0</v>
      </c>
      <c r="AJ15" s="195">
        <f>SUM(AE15:AI15)</f>
        <v>4.5259999999999998</v>
      </c>
      <c r="AK15" s="202">
        <v>4.468</v>
      </c>
      <c r="AL15" s="169">
        <v>0</v>
      </c>
      <c r="AM15" s="169">
        <v>0</v>
      </c>
      <c r="AN15" s="169">
        <v>0</v>
      </c>
      <c r="AO15" s="169">
        <v>0</v>
      </c>
      <c r="AP15" s="195">
        <f>SUM(AK15:AO15)</f>
        <v>4.468</v>
      </c>
      <c r="AQ15" s="202">
        <v>4.4160000000000004</v>
      </c>
      <c r="AR15" s="169">
        <v>0</v>
      </c>
      <c r="AS15" s="169">
        <v>0</v>
      </c>
      <c r="AT15" s="169">
        <v>0</v>
      </c>
      <c r="AU15" s="169">
        <v>0</v>
      </c>
      <c r="AV15" s="195">
        <f>SUM(AQ15:AU15)</f>
        <v>4.4160000000000004</v>
      </c>
      <c r="AW15" s="202">
        <v>4.3780000000000001</v>
      </c>
      <c r="AX15" s="169">
        <v>0</v>
      </c>
      <c r="AY15" s="169">
        <v>0</v>
      </c>
      <c r="AZ15" s="169">
        <v>0</v>
      </c>
      <c r="BA15" s="169">
        <v>0</v>
      </c>
      <c r="BB15" s="195">
        <f>SUM(AW15:BA15)</f>
        <v>4.3780000000000001</v>
      </c>
      <c r="BC15" s="700"/>
      <c r="BD15" s="428"/>
      <c r="BE15" s="723"/>
      <c r="BG15" s="144">
        <f t="shared" si="0"/>
        <v>0</v>
      </c>
      <c r="BH15" s="144"/>
      <c r="BJ15" s="421">
        <v>5</v>
      </c>
      <c r="BK15" s="422" t="s">
        <v>1873</v>
      </c>
      <c r="BL15" s="162" t="s">
        <v>341</v>
      </c>
      <c r="BM15" s="731">
        <v>3</v>
      </c>
      <c r="BN15" s="412" t="s">
        <v>2689</v>
      </c>
      <c r="BO15" s="413" t="s">
        <v>2690</v>
      </c>
      <c r="BP15" s="413" t="s">
        <v>2691</v>
      </c>
      <c r="BQ15" s="413" t="s">
        <v>2692</v>
      </c>
      <c r="BR15" s="725" t="s">
        <v>2693</v>
      </c>
      <c r="BS15" s="414" t="s">
        <v>2694</v>
      </c>
      <c r="BX15" s="158">
        <f>IF('[1]Validation flags'!$H$3=1,0, IF( ISNUMBER(G15), 0, 1 ))</f>
        <v>0</v>
      </c>
      <c r="BY15" s="158">
        <f>IF('[1]Validation flags'!$H$3=1,0, IF( ISNUMBER(H15), 0, 1 ))</f>
        <v>0</v>
      </c>
      <c r="BZ15" s="158">
        <f>IF('[1]Validation flags'!$H$3=1,0, IF( ISNUMBER(I15), 0, 1 ))</f>
        <v>0</v>
      </c>
      <c r="CA15" s="158">
        <f>IF('[1]Validation flags'!$H$3=1,0, IF( ISNUMBER(J15), 0, 1 ))</f>
        <v>0</v>
      </c>
      <c r="CB15" s="158">
        <f>IF('[1]Validation flags'!$H$3=1,0, IF( ISNUMBER(K15), 0, 1 ))</f>
        <v>0</v>
      </c>
      <c r="CC15" s="246"/>
      <c r="CD15" s="158">
        <f>IF('[1]Validation flags'!$H$3=1,0, IF( ISNUMBER(M15), 0, 1 ))</f>
        <v>0</v>
      </c>
      <c r="CE15" s="158">
        <f>IF('[1]Validation flags'!$H$3=1,0, IF( ISNUMBER(N15), 0, 1 ))</f>
        <v>0</v>
      </c>
      <c r="CF15" s="158">
        <f>IF('[1]Validation flags'!$H$3=1,0, IF( ISNUMBER(O15), 0, 1 ))</f>
        <v>0</v>
      </c>
      <c r="CG15" s="158">
        <f>IF('[1]Validation flags'!$H$3=1,0, IF( ISNUMBER(P15), 0, 1 ))</f>
        <v>0</v>
      </c>
      <c r="CH15" s="158">
        <f>IF('[1]Validation flags'!$H$3=1,0, IF( ISNUMBER(Q15), 0, 1 ))</f>
        <v>0</v>
      </c>
      <c r="CI15" s="198"/>
      <c r="CJ15" s="158">
        <f>IF('[1]Validation flags'!$H$3=1,0, IF( ISNUMBER(S15), 0, 1 ))</f>
        <v>0</v>
      </c>
      <c r="CK15" s="158">
        <f>IF('[1]Validation flags'!$H$3=1,0, IF( ISNUMBER(T15), 0, 1 ))</f>
        <v>0</v>
      </c>
      <c r="CL15" s="158">
        <f>IF('[1]Validation flags'!$H$3=1,0, IF( ISNUMBER(U15), 0, 1 ))</f>
        <v>0</v>
      </c>
      <c r="CM15" s="158">
        <f>IF('[1]Validation flags'!$H$3=1,0, IF( ISNUMBER(V15), 0, 1 ))</f>
        <v>0</v>
      </c>
      <c r="CN15" s="158">
        <f>IF('[1]Validation flags'!$H$3=1,0, IF( ISNUMBER(W15), 0, 1 ))</f>
        <v>0</v>
      </c>
      <c r="CO15" s="198"/>
      <c r="CP15" s="158">
        <f>IF('[1]Validation flags'!$H$3=1,0, IF( ISNUMBER(Y15), 0, 1 ))</f>
        <v>0</v>
      </c>
      <c r="CQ15" s="158">
        <f>IF('[1]Validation flags'!$H$3=1,0, IF( ISNUMBER(Z15), 0, 1 ))</f>
        <v>0</v>
      </c>
      <c r="CR15" s="158">
        <f>IF('[1]Validation flags'!$H$3=1,0, IF( ISNUMBER(AA15), 0, 1 ))</f>
        <v>0</v>
      </c>
      <c r="CS15" s="158">
        <f>IF('[1]Validation flags'!$H$3=1,0, IF( ISNUMBER(AB15), 0, 1 ))</f>
        <v>0</v>
      </c>
      <c r="CT15" s="158">
        <f>IF('[1]Validation flags'!$H$3=1,0, IF( ISNUMBER(AC15), 0, 1 ))</f>
        <v>0</v>
      </c>
      <c r="CU15" s="198"/>
      <c r="CV15" s="158">
        <f>IF('[1]Validation flags'!$H$3=1,0, IF( ISNUMBER(AE15), 0, 1 ))</f>
        <v>0</v>
      </c>
      <c r="CW15" s="158">
        <f>IF('[1]Validation flags'!$H$3=1,0, IF( ISNUMBER(AF15), 0, 1 ))</f>
        <v>0</v>
      </c>
      <c r="CX15" s="158">
        <f>IF('[1]Validation flags'!$H$3=1,0, IF( ISNUMBER(AG15), 0, 1 ))</f>
        <v>0</v>
      </c>
      <c r="CY15" s="158">
        <f>IF('[1]Validation flags'!$H$3=1,0, IF( ISNUMBER(AH15), 0, 1 ))</f>
        <v>0</v>
      </c>
      <c r="CZ15" s="158">
        <f>IF('[1]Validation flags'!$H$3=1,0, IF( ISNUMBER(AI15), 0, 1 ))</f>
        <v>0</v>
      </c>
      <c r="DA15" s="198"/>
      <c r="DB15" s="158">
        <f>IF('[1]Validation flags'!$H$3=1,0, IF( ISNUMBER(AK15), 0, 1 ))</f>
        <v>0</v>
      </c>
      <c r="DC15" s="158">
        <f>IF('[1]Validation flags'!$H$3=1,0, IF( ISNUMBER(AL15), 0, 1 ))</f>
        <v>0</v>
      </c>
      <c r="DD15" s="158">
        <f>IF('[1]Validation flags'!$H$3=1,0, IF( ISNUMBER(AM15), 0, 1 ))</f>
        <v>0</v>
      </c>
      <c r="DE15" s="158">
        <f>IF('[1]Validation flags'!$H$3=1,0, IF( ISNUMBER(AN15), 0, 1 ))</f>
        <v>0</v>
      </c>
      <c r="DF15" s="158">
        <f>IF('[1]Validation flags'!$H$3=1,0, IF( ISNUMBER(AO15), 0, 1 ))</f>
        <v>0</v>
      </c>
      <c r="DG15" s="198"/>
      <c r="DH15" s="158">
        <f>IF('[1]Validation flags'!$H$3=1,0, IF( ISNUMBER(AQ15), 0, 1 ))</f>
        <v>0</v>
      </c>
      <c r="DI15" s="158">
        <f>IF('[1]Validation flags'!$H$3=1,0, IF( ISNUMBER(AR15), 0, 1 ))</f>
        <v>0</v>
      </c>
      <c r="DJ15" s="158">
        <f>IF('[1]Validation flags'!$H$3=1,0, IF( ISNUMBER(AS15), 0, 1 ))</f>
        <v>0</v>
      </c>
      <c r="DK15" s="158">
        <f>IF('[1]Validation flags'!$H$3=1,0, IF( ISNUMBER(AT15), 0, 1 ))</f>
        <v>0</v>
      </c>
      <c r="DL15" s="158">
        <f>IF('[1]Validation flags'!$H$3=1,0, IF( ISNUMBER(AU15), 0, 1 ))</f>
        <v>0</v>
      </c>
      <c r="DM15" s="198"/>
      <c r="DN15" s="158">
        <f>IF('[1]Validation flags'!$H$3=1,0, IF( ISNUMBER(AW15), 0, 1 ))</f>
        <v>0</v>
      </c>
      <c r="DO15" s="158">
        <f>IF('[1]Validation flags'!$H$3=1,0, IF( ISNUMBER(AX15), 0, 1 ))</f>
        <v>0</v>
      </c>
      <c r="DP15" s="158">
        <f>IF('[1]Validation flags'!$H$3=1,0, IF( ISNUMBER(AY15), 0, 1 ))</f>
        <v>0</v>
      </c>
      <c r="DQ15" s="158">
        <f>IF('[1]Validation flags'!$H$3=1,0, IF( ISNUMBER(AZ15), 0, 1 ))</f>
        <v>0</v>
      </c>
      <c r="DR15" s="158">
        <f>IF('[1]Validation flags'!$H$3=1,0, IF( ISNUMBER(BA15), 0, 1 ))</f>
        <v>0</v>
      </c>
      <c r="DS15" s="198"/>
      <c r="DU15" s="198"/>
      <c r="DV15" s="198"/>
      <c r="DW15" s="198"/>
      <c r="DX15" s="198"/>
      <c r="DY15" s="198"/>
      <c r="DZ15" s="246"/>
      <c r="EA15" s="198"/>
      <c r="EB15" s="198"/>
      <c r="EC15" s="198"/>
      <c r="ED15" s="198"/>
      <c r="EE15" s="198"/>
      <c r="EF15" s="198"/>
      <c r="EG15" s="198"/>
      <c r="EH15" s="198"/>
      <c r="EI15" s="198"/>
      <c r="EJ15" s="198"/>
      <c r="EK15" s="198"/>
      <c r="EL15" s="198"/>
      <c r="EM15" s="198"/>
      <c r="EN15" s="198"/>
      <c r="EO15" s="198"/>
      <c r="EP15" s="198"/>
      <c r="EQ15" s="198"/>
      <c r="ER15" s="198"/>
      <c r="ES15" s="198"/>
      <c r="ET15" s="198"/>
      <c r="EU15" s="198"/>
      <c r="EV15" s="198"/>
      <c r="EW15" s="198"/>
      <c r="EX15" s="198"/>
      <c r="EY15" s="198"/>
      <c r="EZ15" s="198"/>
      <c r="FA15" s="198"/>
      <c r="FB15" s="198"/>
      <c r="FC15" s="198"/>
      <c r="FD15" s="198"/>
      <c r="FE15" s="198"/>
      <c r="FF15" s="198"/>
      <c r="FG15" s="198"/>
      <c r="FH15" s="198"/>
      <c r="FI15" s="198"/>
      <c r="FJ15" s="198"/>
      <c r="FK15" s="198"/>
      <c r="FL15" s="198"/>
      <c r="FM15" s="198"/>
      <c r="FN15" s="198"/>
      <c r="FO15" s="198"/>
    </row>
    <row r="16" spans="2:172" ht="14.25" customHeight="1" x14ac:dyDescent="0.3">
      <c r="B16" s="159">
        <v>6</v>
      </c>
      <c r="C16" s="324" t="s">
        <v>1879</v>
      </c>
      <c r="D16" s="423"/>
      <c r="E16" s="162" t="s">
        <v>341</v>
      </c>
      <c r="F16" s="731">
        <v>3</v>
      </c>
      <c r="G16" s="202">
        <v>0.48399999999999999</v>
      </c>
      <c r="H16" s="169">
        <v>0.79200000000000004</v>
      </c>
      <c r="I16" s="169">
        <v>0</v>
      </c>
      <c r="J16" s="169">
        <v>2.5999999999999999E-2</v>
      </c>
      <c r="K16" s="169">
        <v>0</v>
      </c>
      <c r="L16" s="195">
        <f>SUM(G16:K16)</f>
        <v>1.302</v>
      </c>
      <c r="M16" s="201">
        <v>6.8000000000000005E-2</v>
      </c>
      <c r="N16" s="350">
        <v>8.4000000000000005E-2</v>
      </c>
      <c r="O16" s="169">
        <v>0</v>
      </c>
      <c r="P16" s="350">
        <v>0.02</v>
      </c>
      <c r="Q16" s="169">
        <v>0</v>
      </c>
      <c r="R16" s="195">
        <f>SUM(M16:Q16)</f>
        <v>0.17200000000000001</v>
      </c>
      <c r="S16" s="202">
        <v>0.42299999999999999</v>
      </c>
      <c r="T16" s="169">
        <v>0.69199999999999995</v>
      </c>
      <c r="U16" s="169">
        <v>0</v>
      </c>
      <c r="V16" s="169">
        <v>2.3E-2</v>
      </c>
      <c r="W16" s="169">
        <v>0</v>
      </c>
      <c r="X16" s="195">
        <f>SUM(S16:W16)</f>
        <v>1.1379999999999999</v>
      </c>
      <c r="Y16" s="732">
        <v>0.4</v>
      </c>
      <c r="Z16" s="724">
        <v>0.65500000000000003</v>
      </c>
      <c r="AA16" s="724">
        <v>0</v>
      </c>
      <c r="AB16" s="724">
        <v>2.1999999999999999E-2</v>
      </c>
      <c r="AC16" s="724">
        <v>0</v>
      </c>
      <c r="AD16" s="195">
        <f>SUM(Y16:AC16)</f>
        <v>1.0770000000000002</v>
      </c>
      <c r="AE16" s="202">
        <v>0.39500000000000002</v>
      </c>
      <c r="AF16" s="169">
        <v>0.64600000000000002</v>
      </c>
      <c r="AG16" s="169">
        <v>0</v>
      </c>
      <c r="AH16" s="169">
        <v>2.1000000000000001E-2</v>
      </c>
      <c r="AI16" s="169">
        <v>0</v>
      </c>
      <c r="AJ16" s="195">
        <f>SUM(AE16:AI16)</f>
        <v>1.0619999999999998</v>
      </c>
      <c r="AK16" s="202">
        <v>0.39</v>
      </c>
      <c r="AL16" s="169">
        <v>0.63800000000000001</v>
      </c>
      <c r="AM16" s="169">
        <v>0</v>
      </c>
      <c r="AN16" s="169">
        <v>2.1000000000000001E-2</v>
      </c>
      <c r="AO16" s="169">
        <v>0</v>
      </c>
      <c r="AP16" s="195">
        <f>SUM(AK16:AO16)</f>
        <v>1.0489999999999999</v>
      </c>
      <c r="AQ16" s="202">
        <v>0.38600000000000001</v>
      </c>
      <c r="AR16" s="169">
        <v>0.63100000000000001</v>
      </c>
      <c r="AS16" s="169">
        <v>0</v>
      </c>
      <c r="AT16" s="169">
        <v>2.1000000000000001E-2</v>
      </c>
      <c r="AU16" s="169">
        <v>0</v>
      </c>
      <c r="AV16" s="195">
        <f>SUM(AQ16:AU16)</f>
        <v>1.0379999999999998</v>
      </c>
      <c r="AW16" s="202">
        <v>0.38200000000000001</v>
      </c>
      <c r="AX16" s="169">
        <v>0.625</v>
      </c>
      <c r="AY16" s="169">
        <v>0</v>
      </c>
      <c r="AZ16" s="169">
        <v>2.1000000000000001E-2</v>
      </c>
      <c r="BA16" s="169">
        <v>0</v>
      </c>
      <c r="BB16" s="195">
        <f>SUM(AW16:BA16)</f>
        <v>1.028</v>
      </c>
      <c r="BC16" s="700"/>
      <c r="BD16" s="167"/>
      <c r="BE16" s="706"/>
      <c r="BG16" s="144">
        <f t="shared" si="0"/>
        <v>0</v>
      </c>
      <c r="BH16" s="144"/>
      <c r="BJ16" s="159">
        <v>6</v>
      </c>
      <c r="BK16" s="324" t="s">
        <v>1879</v>
      </c>
      <c r="BL16" s="162" t="s">
        <v>341</v>
      </c>
      <c r="BM16" s="731">
        <v>3</v>
      </c>
      <c r="BN16" s="412" t="s">
        <v>2695</v>
      </c>
      <c r="BO16" s="413" t="s">
        <v>2696</v>
      </c>
      <c r="BP16" s="413" t="s">
        <v>2697</v>
      </c>
      <c r="BQ16" s="413" t="s">
        <v>2698</v>
      </c>
      <c r="BR16" s="725" t="s">
        <v>2699</v>
      </c>
      <c r="BS16" s="414" t="s">
        <v>2700</v>
      </c>
      <c r="BX16" s="158">
        <f>IF('[1]Validation flags'!$H$3=1,0, IF( ISNUMBER(G16), 0, 1 ))</f>
        <v>0</v>
      </c>
      <c r="BY16" s="158">
        <f>IF('[1]Validation flags'!$H$3=1,0, IF( ISNUMBER(H16), 0, 1 ))</f>
        <v>0</v>
      </c>
      <c r="BZ16" s="158">
        <f>IF('[1]Validation flags'!$H$3=1,0, IF( ISNUMBER(I16), 0, 1 ))</f>
        <v>0</v>
      </c>
      <c r="CA16" s="158">
        <f>IF('[1]Validation flags'!$H$3=1,0, IF( ISNUMBER(J16), 0, 1 ))</f>
        <v>0</v>
      </c>
      <c r="CB16" s="158">
        <f>IF('[1]Validation flags'!$H$3=1,0, IF( ISNUMBER(K16), 0, 1 ))</f>
        <v>0</v>
      </c>
      <c r="CC16" s="246"/>
      <c r="CD16" s="158">
        <f>IF('[1]Validation flags'!$H$3=1,0, IF( ISNUMBER(M16), 0, 1 ))</f>
        <v>0</v>
      </c>
      <c r="CE16" s="158">
        <f>IF('[1]Validation flags'!$H$3=1,0, IF( ISNUMBER(N16), 0, 1 ))</f>
        <v>0</v>
      </c>
      <c r="CF16" s="158">
        <f>IF('[1]Validation flags'!$H$3=1,0, IF( ISNUMBER(O16), 0, 1 ))</f>
        <v>0</v>
      </c>
      <c r="CG16" s="158">
        <f>IF('[1]Validation flags'!$H$3=1,0, IF( ISNUMBER(P16), 0, 1 ))</f>
        <v>0</v>
      </c>
      <c r="CH16" s="158">
        <f>IF('[1]Validation flags'!$H$3=1,0, IF( ISNUMBER(Q16), 0, 1 ))</f>
        <v>0</v>
      </c>
      <c r="CI16" s="198"/>
      <c r="CJ16" s="158">
        <f>IF('[1]Validation flags'!$H$3=1,0, IF( ISNUMBER(S16), 0, 1 ))</f>
        <v>0</v>
      </c>
      <c r="CK16" s="158">
        <f>IF('[1]Validation flags'!$H$3=1,0, IF( ISNUMBER(T16), 0, 1 ))</f>
        <v>0</v>
      </c>
      <c r="CL16" s="158">
        <f>IF('[1]Validation flags'!$H$3=1,0, IF( ISNUMBER(U16), 0, 1 ))</f>
        <v>0</v>
      </c>
      <c r="CM16" s="158">
        <f>IF('[1]Validation flags'!$H$3=1,0, IF( ISNUMBER(V16), 0, 1 ))</f>
        <v>0</v>
      </c>
      <c r="CN16" s="158">
        <f>IF('[1]Validation flags'!$H$3=1,0, IF( ISNUMBER(W16), 0, 1 ))</f>
        <v>0</v>
      </c>
      <c r="CO16" s="198"/>
      <c r="CP16" s="158">
        <f>IF('[1]Validation flags'!$H$3=1,0, IF( ISNUMBER(Y16), 0, 1 ))</f>
        <v>0</v>
      </c>
      <c r="CQ16" s="158">
        <f>IF('[1]Validation flags'!$H$3=1,0, IF( ISNUMBER(Z16), 0, 1 ))</f>
        <v>0</v>
      </c>
      <c r="CR16" s="158">
        <f>IF('[1]Validation flags'!$H$3=1,0, IF( ISNUMBER(AA16), 0, 1 ))</f>
        <v>0</v>
      </c>
      <c r="CS16" s="158">
        <f>IF('[1]Validation flags'!$H$3=1,0, IF( ISNUMBER(AB16), 0, 1 ))</f>
        <v>0</v>
      </c>
      <c r="CT16" s="158">
        <f>IF('[1]Validation flags'!$H$3=1,0, IF( ISNUMBER(AC16), 0, 1 ))</f>
        <v>0</v>
      </c>
      <c r="CU16" s="198"/>
      <c r="CV16" s="158">
        <f>IF('[1]Validation flags'!$H$3=1,0, IF( ISNUMBER(AE16), 0, 1 ))</f>
        <v>0</v>
      </c>
      <c r="CW16" s="158">
        <f>IF('[1]Validation flags'!$H$3=1,0, IF( ISNUMBER(AF16), 0, 1 ))</f>
        <v>0</v>
      </c>
      <c r="CX16" s="158">
        <f>IF('[1]Validation flags'!$H$3=1,0, IF( ISNUMBER(AG16), 0, 1 ))</f>
        <v>0</v>
      </c>
      <c r="CY16" s="158">
        <f>IF('[1]Validation flags'!$H$3=1,0, IF( ISNUMBER(AH16), 0, 1 ))</f>
        <v>0</v>
      </c>
      <c r="CZ16" s="158">
        <f>IF('[1]Validation flags'!$H$3=1,0, IF( ISNUMBER(AI16), 0, 1 ))</f>
        <v>0</v>
      </c>
      <c r="DA16" s="198"/>
      <c r="DB16" s="158">
        <f>IF('[1]Validation flags'!$H$3=1,0, IF( ISNUMBER(AK16), 0, 1 ))</f>
        <v>0</v>
      </c>
      <c r="DC16" s="158">
        <f>IF('[1]Validation flags'!$H$3=1,0, IF( ISNUMBER(AL16), 0, 1 ))</f>
        <v>0</v>
      </c>
      <c r="DD16" s="158">
        <f>IF('[1]Validation flags'!$H$3=1,0, IF( ISNUMBER(AM16), 0, 1 ))</f>
        <v>0</v>
      </c>
      <c r="DE16" s="158">
        <f>IF('[1]Validation flags'!$H$3=1,0, IF( ISNUMBER(AN16), 0, 1 ))</f>
        <v>0</v>
      </c>
      <c r="DF16" s="158">
        <f>IF('[1]Validation flags'!$H$3=1,0, IF( ISNUMBER(AO16), 0, 1 ))</f>
        <v>0</v>
      </c>
      <c r="DG16" s="198"/>
      <c r="DH16" s="158">
        <f>IF('[1]Validation flags'!$H$3=1,0, IF( ISNUMBER(AQ16), 0, 1 ))</f>
        <v>0</v>
      </c>
      <c r="DI16" s="158">
        <f>IF('[1]Validation flags'!$H$3=1,0, IF( ISNUMBER(AR16), 0, 1 ))</f>
        <v>0</v>
      </c>
      <c r="DJ16" s="158">
        <f>IF('[1]Validation flags'!$H$3=1,0, IF( ISNUMBER(AS16), 0, 1 ))</f>
        <v>0</v>
      </c>
      <c r="DK16" s="158">
        <f>IF('[1]Validation flags'!$H$3=1,0, IF( ISNUMBER(AT16), 0, 1 ))</f>
        <v>0</v>
      </c>
      <c r="DL16" s="158">
        <f>IF('[1]Validation flags'!$H$3=1,0, IF( ISNUMBER(AU16), 0, 1 ))</f>
        <v>0</v>
      </c>
      <c r="DM16" s="198"/>
      <c r="DN16" s="158">
        <f>IF('[1]Validation flags'!$H$3=1,0, IF( ISNUMBER(AW16), 0, 1 ))</f>
        <v>0</v>
      </c>
      <c r="DO16" s="158">
        <f>IF('[1]Validation flags'!$H$3=1,0, IF( ISNUMBER(AX16), 0, 1 ))</f>
        <v>0</v>
      </c>
      <c r="DP16" s="158">
        <f>IF('[1]Validation flags'!$H$3=1,0, IF( ISNUMBER(AY16), 0, 1 ))</f>
        <v>0</v>
      </c>
      <c r="DQ16" s="158">
        <f>IF('[1]Validation flags'!$H$3=1,0, IF( ISNUMBER(AZ16), 0, 1 ))</f>
        <v>0</v>
      </c>
      <c r="DR16" s="158">
        <f>IF('[1]Validation flags'!$H$3=1,0, IF( ISNUMBER(BA16), 0, 1 ))</f>
        <v>0</v>
      </c>
      <c r="DS16" s="198"/>
      <c r="DU16" s="198"/>
      <c r="DV16" s="198"/>
      <c r="DW16" s="198"/>
      <c r="DX16" s="198"/>
      <c r="DY16" s="198"/>
      <c r="DZ16" s="246"/>
      <c r="EA16" s="198"/>
      <c r="EB16" s="198"/>
      <c r="EC16" s="198"/>
      <c r="ED16" s="198"/>
      <c r="EE16" s="198"/>
      <c r="EF16" s="198"/>
      <c r="EG16" s="198"/>
      <c r="EH16" s="198"/>
      <c r="EI16" s="198"/>
      <c r="EJ16" s="198"/>
      <c r="EK16" s="198"/>
      <c r="EL16" s="198"/>
      <c r="EM16" s="198"/>
      <c r="EN16" s="198"/>
      <c r="EO16" s="198"/>
      <c r="EP16" s="198"/>
      <c r="EQ16" s="198"/>
      <c r="ER16" s="198"/>
      <c r="ES16" s="198"/>
      <c r="ET16" s="198"/>
      <c r="EU16" s="198"/>
      <c r="EV16" s="198"/>
      <c r="EW16" s="198"/>
      <c r="EX16" s="198"/>
      <c r="EY16" s="198"/>
      <c r="EZ16" s="198"/>
      <c r="FA16" s="198"/>
      <c r="FB16" s="198"/>
      <c r="FC16" s="198"/>
      <c r="FD16" s="198"/>
      <c r="FE16" s="198"/>
      <c r="FF16" s="198"/>
      <c r="FG16" s="198"/>
      <c r="FH16" s="198"/>
      <c r="FI16" s="198"/>
      <c r="FJ16" s="198"/>
      <c r="FK16" s="198"/>
      <c r="FL16" s="198"/>
      <c r="FM16" s="198"/>
      <c r="FN16" s="198"/>
      <c r="FO16" s="198"/>
    </row>
    <row r="17" spans="2:172" ht="14.25" customHeight="1" x14ac:dyDescent="0.3">
      <c r="B17" s="159">
        <v>7</v>
      </c>
      <c r="C17" s="324" t="s">
        <v>1885</v>
      </c>
      <c r="D17" s="423"/>
      <c r="E17" s="162" t="s">
        <v>341</v>
      </c>
      <c r="F17" s="731">
        <v>3</v>
      </c>
      <c r="G17" s="202">
        <v>23.672000000000001</v>
      </c>
      <c r="H17" s="169">
        <v>26.425999999999998</v>
      </c>
      <c r="I17" s="169">
        <v>3.77</v>
      </c>
      <c r="J17" s="169">
        <v>9.6850000000000005</v>
      </c>
      <c r="K17" s="169">
        <v>1.29</v>
      </c>
      <c r="L17" s="195">
        <f>SUM(G17:K17)</f>
        <v>64.843000000000004</v>
      </c>
      <c r="M17" s="201">
        <v>22.995000000000001</v>
      </c>
      <c r="N17" s="350">
        <v>27.986000000000001</v>
      </c>
      <c r="O17" s="350">
        <v>2.948</v>
      </c>
      <c r="P17" s="350">
        <v>10.673999999999999</v>
      </c>
      <c r="Q17" s="350">
        <v>1.5409999999999999</v>
      </c>
      <c r="R17" s="195">
        <f>SUM(M17:Q17)</f>
        <v>66.144000000000005</v>
      </c>
      <c r="S17" s="202">
        <v>22.952999999999999</v>
      </c>
      <c r="T17" s="169">
        <v>25.623999999999999</v>
      </c>
      <c r="U17" s="169">
        <v>3.6560000000000001</v>
      </c>
      <c r="V17" s="169">
        <v>9.391</v>
      </c>
      <c r="W17" s="169">
        <v>1.2509999999999999</v>
      </c>
      <c r="X17" s="195">
        <f>SUM(S17:W17)</f>
        <v>62.874999999999993</v>
      </c>
      <c r="Y17" s="732">
        <v>21.689</v>
      </c>
      <c r="Z17" s="724">
        <v>24.237000000000002</v>
      </c>
      <c r="AA17" s="724">
        <v>3.4550000000000001</v>
      </c>
      <c r="AB17" s="724">
        <v>8.8740000000000006</v>
      </c>
      <c r="AC17" s="724">
        <v>1.1819999999999999</v>
      </c>
      <c r="AD17" s="195">
        <f>SUM(Y17:AC17)</f>
        <v>59.437000000000005</v>
      </c>
      <c r="AE17" s="202">
        <v>21.428000000000004</v>
      </c>
      <c r="AF17" s="169">
        <v>23.931000000000001</v>
      </c>
      <c r="AG17" s="169">
        <v>3.4129999999999998</v>
      </c>
      <c r="AH17" s="169">
        <v>8.766</v>
      </c>
      <c r="AI17" s="169">
        <v>1.1679999999999999</v>
      </c>
      <c r="AJ17" s="195">
        <f>SUM(AE17:AI17)</f>
        <v>58.706000000000003</v>
      </c>
      <c r="AK17" s="202">
        <v>21.150000000000002</v>
      </c>
      <c r="AL17" s="169">
        <v>23.623000000000001</v>
      </c>
      <c r="AM17" s="169">
        <v>3.3690000000000002</v>
      </c>
      <c r="AN17" s="169">
        <v>8.6530000000000005</v>
      </c>
      <c r="AO17" s="169">
        <v>1.153</v>
      </c>
      <c r="AP17" s="195">
        <f>SUM(AK17:AO17)</f>
        <v>57.948</v>
      </c>
      <c r="AQ17" s="202">
        <v>20.888999999999999</v>
      </c>
      <c r="AR17" s="169">
        <v>23.352</v>
      </c>
      <c r="AS17" s="169">
        <v>3.327</v>
      </c>
      <c r="AT17" s="169">
        <v>8.5459999999999994</v>
      </c>
      <c r="AU17" s="169">
        <v>1.139</v>
      </c>
      <c r="AV17" s="195">
        <f>SUM(AQ17:AU17)</f>
        <v>57.253</v>
      </c>
      <c r="AW17" s="202">
        <v>20.641000000000002</v>
      </c>
      <c r="AX17" s="169">
        <v>23.147999999999996</v>
      </c>
      <c r="AY17" s="169">
        <v>3.2879999999999998</v>
      </c>
      <c r="AZ17" s="169">
        <v>8.4440000000000008</v>
      </c>
      <c r="BA17" s="169">
        <v>1.125</v>
      </c>
      <c r="BB17" s="195">
        <f>SUM(AW17:BA17)</f>
        <v>56.646000000000001</v>
      </c>
      <c r="BC17" s="700"/>
      <c r="BD17" s="167"/>
      <c r="BE17" s="706"/>
      <c r="BG17" s="144">
        <f t="shared" si="0"/>
        <v>0</v>
      </c>
      <c r="BH17" s="144"/>
      <c r="BJ17" s="159">
        <v>7</v>
      </c>
      <c r="BK17" s="324" t="s">
        <v>1885</v>
      </c>
      <c r="BL17" s="162" t="s">
        <v>341</v>
      </c>
      <c r="BM17" s="731">
        <v>3</v>
      </c>
      <c r="BN17" s="412" t="s">
        <v>2701</v>
      </c>
      <c r="BO17" s="413" t="s">
        <v>2702</v>
      </c>
      <c r="BP17" s="413" t="s">
        <v>2703</v>
      </c>
      <c r="BQ17" s="413" t="s">
        <v>2704</v>
      </c>
      <c r="BR17" s="725" t="s">
        <v>2705</v>
      </c>
      <c r="BS17" s="414" t="s">
        <v>2706</v>
      </c>
      <c r="BX17" s="158">
        <f>IF('[1]Validation flags'!$H$3=1,0, IF( ISNUMBER(G17), 0, 1 ))</f>
        <v>0</v>
      </c>
      <c r="BY17" s="158">
        <f>IF('[1]Validation flags'!$H$3=1,0, IF( ISNUMBER(H17), 0, 1 ))</f>
        <v>0</v>
      </c>
      <c r="BZ17" s="158">
        <f>IF('[1]Validation flags'!$H$3=1,0, IF( ISNUMBER(I17), 0, 1 ))</f>
        <v>0</v>
      </c>
      <c r="CA17" s="158">
        <f>IF('[1]Validation flags'!$H$3=1,0, IF( ISNUMBER(J17), 0, 1 ))</f>
        <v>0</v>
      </c>
      <c r="CB17" s="158">
        <f>IF('[1]Validation flags'!$H$3=1,0, IF( ISNUMBER(K17), 0, 1 ))</f>
        <v>0</v>
      </c>
      <c r="CC17" s="246"/>
      <c r="CD17" s="158">
        <f>IF('[1]Validation flags'!$H$3=1,0, IF( ISNUMBER(M17), 0, 1 ))</f>
        <v>0</v>
      </c>
      <c r="CE17" s="158">
        <f>IF('[1]Validation flags'!$H$3=1,0, IF( ISNUMBER(N17), 0, 1 ))</f>
        <v>0</v>
      </c>
      <c r="CF17" s="158">
        <f>IF('[1]Validation flags'!$H$3=1,0, IF( ISNUMBER(O17), 0, 1 ))</f>
        <v>0</v>
      </c>
      <c r="CG17" s="158">
        <f>IF('[1]Validation flags'!$H$3=1,0, IF( ISNUMBER(P17), 0, 1 ))</f>
        <v>0</v>
      </c>
      <c r="CH17" s="158">
        <f>IF('[1]Validation flags'!$H$3=1,0, IF( ISNUMBER(Q17), 0, 1 ))</f>
        <v>0</v>
      </c>
      <c r="CI17" s="198"/>
      <c r="CJ17" s="158">
        <f>IF('[1]Validation flags'!$H$3=1,0, IF( ISNUMBER(S17), 0, 1 ))</f>
        <v>0</v>
      </c>
      <c r="CK17" s="158">
        <f>IF('[1]Validation flags'!$H$3=1,0, IF( ISNUMBER(T17), 0, 1 ))</f>
        <v>0</v>
      </c>
      <c r="CL17" s="158">
        <f>IF('[1]Validation flags'!$H$3=1,0, IF( ISNUMBER(U17), 0, 1 ))</f>
        <v>0</v>
      </c>
      <c r="CM17" s="158">
        <f>IF('[1]Validation flags'!$H$3=1,0, IF( ISNUMBER(V17), 0, 1 ))</f>
        <v>0</v>
      </c>
      <c r="CN17" s="158">
        <f>IF('[1]Validation flags'!$H$3=1,0, IF( ISNUMBER(W17), 0, 1 ))</f>
        <v>0</v>
      </c>
      <c r="CO17" s="198"/>
      <c r="CP17" s="158">
        <f>IF('[1]Validation flags'!$H$3=1,0, IF( ISNUMBER(Y17), 0, 1 ))</f>
        <v>0</v>
      </c>
      <c r="CQ17" s="158">
        <f>IF('[1]Validation flags'!$H$3=1,0, IF( ISNUMBER(Z17), 0, 1 ))</f>
        <v>0</v>
      </c>
      <c r="CR17" s="158">
        <f>IF('[1]Validation flags'!$H$3=1,0, IF( ISNUMBER(AA17), 0, 1 ))</f>
        <v>0</v>
      </c>
      <c r="CS17" s="158">
        <f>IF('[1]Validation flags'!$H$3=1,0, IF( ISNUMBER(AB17), 0, 1 ))</f>
        <v>0</v>
      </c>
      <c r="CT17" s="158">
        <f>IF('[1]Validation flags'!$H$3=1,0, IF( ISNUMBER(AC17), 0, 1 ))</f>
        <v>0</v>
      </c>
      <c r="CU17" s="198"/>
      <c r="CV17" s="158">
        <f>IF('[1]Validation flags'!$H$3=1,0, IF( ISNUMBER(AE17), 0, 1 ))</f>
        <v>0</v>
      </c>
      <c r="CW17" s="158">
        <f>IF('[1]Validation flags'!$H$3=1,0, IF( ISNUMBER(AF17), 0, 1 ))</f>
        <v>0</v>
      </c>
      <c r="CX17" s="158">
        <f>IF('[1]Validation flags'!$H$3=1,0, IF( ISNUMBER(AG17), 0, 1 ))</f>
        <v>0</v>
      </c>
      <c r="CY17" s="158">
        <f>IF('[1]Validation flags'!$H$3=1,0, IF( ISNUMBER(AH17), 0, 1 ))</f>
        <v>0</v>
      </c>
      <c r="CZ17" s="158">
        <f>IF('[1]Validation flags'!$H$3=1,0, IF( ISNUMBER(AI17), 0, 1 ))</f>
        <v>0</v>
      </c>
      <c r="DA17" s="198"/>
      <c r="DB17" s="158">
        <f>IF('[1]Validation flags'!$H$3=1,0, IF( ISNUMBER(AK17), 0, 1 ))</f>
        <v>0</v>
      </c>
      <c r="DC17" s="158">
        <f>IF('[1]Validation flags'!$H$3=1,0, IF( ISNUMBER(AL17), 0, 1 ))</f>
        <v>0</v>
      </c>
      <c r="DD17" s="158">
        <f>IF('[1]Validation flags'!$H$3=1,0, IF( ISNUMBER(AM17), 0, 1 ))</f>
        <v>0</v>
      </c>
      <c r="DE17" s="158">
        <f>IF('[1]Validation flags'!$H$3=1,0, IF( ISNUMBER(AN17), 0, 1 ))</f>
        <v>0</v>
      </c>
      <c r="DF17" s="158">
        <f>IF('[1]Validation flags'!$H$3=1,0, IF( ISNUMBER(AO17), 0, 1 ))</f>
        <v>0</v>
      </c>
      <c r="DG17" s="198"/>
      <c r="DH17" s="158">
        <f>IF('[1]Validation flags'!$H$3=1,0, IF( ISNUMBER(AQ17), 0, 1 ))</f>
        <v>0</v>
      </c>
      <c r="DI17" s="158">
        <f>IF('[1]Validation flags'!$H$3=1,0, IF( ISNUMBER(AR17), 0, 1 ))</f>
        <v>0</v>
      </c>
      <c r="DJ17" s="158">
        <f>IF('[1]Validation flags'!$H$3=1,0, IF( ISNUMBER(AS17), 0, 1 ))</f>
        <v>0</v>
      </c>
      <c r="DK17" s="158">
        <f>IF('[1]Validation flags'!$H$3=1,0, IF( ISNUMBER(AT17), 0, 1 ))</f>
        <v>0</v>
      </c>
      <c r="DL17" s="158">
        <f>IF('[1]Validation flags'!$H$3=1,0, IF( ISNUMBER(AU17), 0, 1 ))</f>
        <v>0</v>
      </c>
      <c r="DM17" s="198"/>
      <c r="DN17" s="158">
        <f>IF('[1]Validation flags'!$H$3=1,0, IF( ISNUMBER(AW17), 0, 1 ))</f>
        <v>0</v>
      </c>
      <c r="DO17" s="158">
        <f>IF('[1]Validation flags'!$H$3=1,0, IF( ISNUMBER(AX17), 0, 1 ))</f>
        <v>0</v>
      </c>
      <c r="DP17" s="158">
        <f>IF('[1]Validation flags'!$H$3=1,0, IF( ISNUMBER(AY17), 0, 1 ))</f>
        <v>0</v>
      </c>
      <c r="DQ17" s="158">
        <f>IF('[1]Validation flags'!$H$3=1,0, IF( ISNUMBER(AZ17), 0, 1 ))</f>
        <v>0</v>
      </c>
      <c r="DR17" s="158">
        <f>IF('[1]Validation flags'!$H$3=1,0, IF( ISNUMBER(BA17), 0, 1 ))</f>
        <v>0</v>
      </c>
      <c r="DS17" s="198"/>
      <c r="DU17" s="198"/>
      <c r="DV17" s="198"/>
      <c r="DW17" s="198"/>
      <c r="DX17" s="198"/>
      <c r="DY17" s="198"/>
      <c r="DZ17" s="246"/>
      <c r="EA17" s="198"/>
      <c r="EB17" s="198"/>
      <c r="EC17" s="198"/>
      <c r="ED17" s="198"/>
      <c r="EE17" s="198"/>
      <c r="EF17" s="198"/>
      <c r="EG17" s="198"/>
      <c r="EH17" s="198"/>
      <c r="EI17" s="198"/>
      <c r="EJ17" s="198"/>
      <c r="EK17" s="198"/>
      <c r="EL17" s="198"/>
      <c r="EM17" s="198"/>
      <c r="EN17" s="198"/>
      <c r="EO17" s="198"/>
      <c r="EP17" s="198"/>
      <c r="EQ17" s="198"/>
      <c r="ER17" s="198"/>
      <c r="ES17" s="198"/>
      <c r="ET17" s="198"/>
      <c r="EU17" s="198"/>
      <c r="EV17" s="198"/>
      <c r="EW17" s="198"/>
      <c r="EX17" s="198"/>
      <c r="EY17" s="198"/>
      <c r="EZ17" s="198"/>
      <c r="FA17" s="198"/>
      <c r="FB17" s="198"/>
      <c r="FC17" s="198"/>
      <c r="FD17" s="198"/>
      <c r="FE17" s="198"/>
      <c r="FF17" s="198"/>
      <c r="FG17" s="198"/>
      <c r="FH17" s="198"/>
      <c r="FI17" s="198"/>
      <c r="FJ17" s="198"/>
      <c r="FK17" s="198"/>
      <c r="FL17" s="198"/>
      <c r="FM17" s="198"/>
      <c r="FN17" s="198"/>
      <c r="FO17" s="198"/>
    </row>
    <row r="18" spans="2:172" ht="14.25" customHeight="1" x14ac:dyDescent="0.3">
      <c r="B18" s="159">
        <v>8</v>
      </c>
      <c r="C18" s="324" t="s">
        <v>1891</v>
      </c>
      <c r="D18" s="162"/>
      <c r="E18" s="162" t="s">
        <v>341</v>
      </c>
      <c r="F18" s="731">
        <v>3</v>
      </c>
      <c r="G18" s="202">
        <v>0.27500000000000002</v>
      </c>
      <c r="H18" s="169">
        <v>6.0220000000000002</v>
      </c>
      <c r="I18" s="169">
        <v>0</v>
      </c>
      <c r="J18" s="169">
        <v>1.284</v>
      </c>
      <c r="K18" s="169">
        <v>0</v>
      </c>
      <c r="L18" s="195">
        <f>SUM(G18:K18)</f>
        <v>7.5810000000000004</v>
      </c>
      <c r="M18" s="201">
        <v>0.253</v>
      </c>
      <c r="N18" s="350">
        <v>7.0430000000000001</v>
      </c>
      <c r="O18" s="169">
        <v>0</v>
      </c>
      <c r="P18" s="350">
        <v>1.502</v>
      </c>
      <c r="Q18" s="169">
        <v>0</v>
      </c>
      <c r="R18" s="195">
        <f>SUM(M18:Q18)</f>
        <v>8.798</v>
      </c>
      <c r="S18" s="202">
        <v>0.315</v>
      </c>
      <c r="T18" s="169">
        <v>6.8469999999999995</v>
      </c>
      <c r="U18" s="169">
        <v>0</v>
      </c>
      <c r="V18" s="169">
        <v>1.4710000000000001</v>
      </c>
      <c r="W18" s="169">
        <v>0</v>
      </c>
      <c r="X18" s="195">
        <f>SUM(S18:W18)</f>
        <v>8.6329999999999991</v>
      </c>
      <c r="Y18" s="732">
        <v>0.29499999999999998</v>
      </c>
      <c r="Z18" s="724">
        <v>6.4030000000000005</v>
      </c>
      <c r="AA18" s="724">
        <v>0</v>
      </c>
      <c r="AB18" s="724">
        <v>1.375</v>
      </c>
      <c r="AC18" s="724">
        <v>0</v>
      </c>
      <c r="AD18" s="195">
        <f>SUM(Y18:AC18)</f>
        <v>8.0730000000000004</v>
      </c>
      <c r="AE18" s="202">
        <v>0.28999999999999998</v>
      </c>
      <c r="AF18" s="169">
        <v>6.3150000000000004</v>
      </c>
      <c r="AG18" s="169">
        <v>0</v>
      </c>
      <c r="AH18" s="169">
        <v>1.3560000000000001</v>
      </c>
      <c r="AI18" s="169">
        <v>0</v>
      </c>
      <c r="AJ18" s="195">
        <f>SUM(AE18:AI18)</f>
        <v>7.9610000000000003</v>
      </c>
      <c r="AK18" s="202">
        <v>0.28999999999999998</v>
      </c>
      <c r="AL18" s="169">
        <v>6.3150000000000004</v>
      </c>
      <c r="AM18" s="169">
        <v>0</v>
      </c>
      <c r="AN18" s="169">
        <v>1.3560000000000001</v>
      </c>
      <c r="AO18" s="169">
        <v>0</v>
      </c>
      <c r="AP18" s="195">
        <f>SUM(AK18:AO18)</f>
        <v>7.9610000000000003</v>
      </c>
      <c r="AQ18" s="202">
        <v>0.28999999999999998</v>
      </c>
      <c r="AR18" s="169">
        <v>6.3150000000000004</v>
      </c>
      <c r="AS18" s="169">
        <v>0</v>
      </c>
      <c r="AT18" s="169">
        <v>1.3560000000000001</v>
      </c>
      <c r="AU18" s="169">
        <v>0</v>
      </c>
      <c r="AV18" s="195">
        <f>SUM(AQ18:AU18)</f>
        <v>7.9610000000000003</v>
      </c>
      <c r="AW18" s="202">
        <v>0.28999999999999998</v>
      </c>
      <c r="AX18" s="169">
        <v>6.3150000000000004</v>
      </c>
      <c r="AY18" s="169">
        <v>0</v>
      </c>
      <c r="AZ18" s="169">
        <v>1.3560000000000001</v>
      </c>
      <c r="BA18" s="169">
        <v>0</v>
      </c>
      <c r="BB18" s="195">
        <f>SUM(AW18:BA18)</f>
        <v>7.9610000000000003</v>
      </c>
      <c r="BC18" s="700"/>
      <c r="BD18" s="429"/>
      <c r="BE18" s="706"/>
      <c r="BG18" s="144">
        <f t="shared" si="0"/>
        <v>0</v>
      </c>
      <c r="BH18" s="144"/>
      <c r="BJ18" s="159">
        <v>8</v>
      </c>
      <c r="BK18" s="324" t="s">
        <v>1891</v>
      </c>
      <c r="BL18" s="162" t="s">
        <v>341</v>
      </c>
      <c r="BM18" s="731">
        <v>3</v>
      </c>
      <c r="BN18" s="412" t="s">
        <v>2707</v>
      </c>
      <c r="BO18" s="413" t="s">
        <v>2708</v>
      </c>
      <c r="BP18" s="413" t="s">
        <v>2709</v>
      </c>
      <c r="BQ18" s="413" t="s">
        <v>2710</v>
      </c>
      <c r="BR18" s="725" t="s">
        <v>2711</v>
      </c>
      <c r="BS18" s="414" t="s">
        <v>2712</v>
      </c>
      <c r="BX18" s="158">
        <f>IF('[1]Validation flags'!$H$3=1,0, IF( ISNUMBER(G18), 0, 1 ))</f>
        <v>0</v>
      </c>
      <c r="BY18" s="158">
        <f>IF('[1]Validation flags'!$H$3=1,0, IF( ISNUMBER(H18), 0, 1 ))</f>
        <v>0</v>
      </c>
      <c r="BZ18" s="158">
        <f>IF('[1]Validation flags'!$H$3=1,0, IF( ISNUMBER(I18), 0, 1 ))</f>
        <v>0</v>
      </c>
      <c r="CA18" s="158">
        <f>IF('[1]Validation flags'!$H$3=1,0, IF( ISNUMBER(J18), 0, 1 ))</f>
        <v>0</v>
      </c>
      <c r="CB18" s="158">
        <f>IF('[1]Validation flags'!$H$3=1,0, IF( ISNUMBER(K18), 0, 1 ))</f>
        <v>0</v>
      </c>
      <c r="CC18" s="246"/>
      <c r="CD18" s="158">
        <f>IF('[1]Validation flags'!$H$3=1,0, IF( ISNUMBER(M18), 0, 1 ))</f>
        <v>0</v>
      </c>
      <c r="CE18" s="158">
        <f>IF('[1]Validation flags'!$H$3=1,0, IF( ISNUMBER(N18), 0, 1 ))</f>
        <v>0</v>
      </c>
      <c r="CF18" s="158">
        <f>IF('[1]Validation flags'!$H$3=1,0, IF( ISNUMBER(O18), 0, 1 ))</f>
        <v>0</v>
      </c>
      <c r="CG18" s="158">
        <f>IF('[1]Validation flags'!$H$3=1,0, IF( ISNUMBER(P18), 0, 1 ))</f>
        <v>0</v>
      </c>
      <c r="CH18" s="158">
        <f>IF('[1]Validation flags'!$H$3=1,0, IF( ISNUMBER(Q18), 0, 1 ))</f>
        <v>0</v>
      </c>
      <c r="CI18" s="198"/>
      <c r="CJ18" s="158">
        <f>IF('[1]Validation flags'!$H$3=1,0, IF( ISNUMBER(S18), 0, 1 ))</f>
        <v>0</v>
      </c>
      <c r="CK18" s="158">
        <f>IF('[1]Validation flags'!$H$3=1,0, IF( ISNUMBER(T18), 0, 1 ))</f>
        <v>0</v>
      </c>
      <c r="CL18" s="158">
        <f>IF('[1]Validation flags'!$H$3=1,0, IF( ISNUMBER(U18), 0, 1 ))</f>
        <v>0</v>
      </c>
      <c r="CM18" s="158">
        <f>IF('[1]Validation flags'!$H$3=1,0, IF( ISNUMBER(V18), 0, 1 ))</f>
        <v>0</v>
      </c>
      <c r="CN18" s="158">
        <f>IF('[1]Validation flags'!$H$3=1,0, IF( ISNUMBER(W18), 0, 1 ))</f>
        <v>0</v>
      </c>
      <c r="CO18" s="198"/>
      <c r="CP18" s="158">
        <f>IF('[1]Validation flags'!$H$3=1,0, IF( ISNUMBER(Y18), 0, 1 ))</f>
        <v>0</v>
      </c>
      <c r="CQ18" s="158">
        <f>IF('[1]Validation flags'!$H$3=1,0, IF( ISNUMBER(Z18), 0, 1 ))</f>
        <v>0</v>
      </c>
      <c r="CR18" s="158">
        <f>IF('[1]Validation flags'!$H$3=1,0, IF( ISNUMBER(AA18), 0, 1 ))</f>
        <v>0</v>
      </c>
      <c r="CS18" s="158">
        <f>IF('[1]Validation flags'!$H$3=1,0, IF( ISNUMBER(AB18), 0, 1 ))</f>
        <v>0</v>
      </c>
      <c r="CT18" s="158">
        <f>IF('[1]Validation flags'!$H$3=1,0, IF( ISNUMBER(AC18), 0, 1 ))</f>
        <v>0</v>
      </c>
      <c r="CU18" s="198"/>
      <c r="CV18" s="158">
        <f>IF('[1]Validation flags'!$H$3=1,0, IF( ISNUMBER(AE18), 0, 1 ))</f>
        <v>0</v>
      </c>
      <c r="CW18" s="158">
        <f>IF('[1]Validation flags'!$H$3=1,0, IF( ISNUMBER(AF18), 0, 1 ))</f>
        <v>0</v>
      </c>
      <c r="CX18" s="158">
        <f>IF('[1]Validation flags'!$H$3=1,0, IF( ISNUMBER(AG18), 0, 1 ))</f>
        <v>0</v>
      </c>
      <c r="CY18" s="158">
        <f>IF('[1]Validation flags'!$H$3=1,0, IF( ISNUMBER(AH18), 0, 1 ))</f>
        <v>0</v>
      </c>
      <c r="CZ18" s="158">
        <f>IF('[1]Validation flags'!$H$3=1,0, IF( ISNUMBER(AI18), 0, 1 ))</f>
        <v>0</v>
      </c>
      <c r="DA18" s="198"/>
      <c r="DB18" s="158">
        <f>IF('[1]Validation flags'!$H$3=1,0, IF( ISNUMBER(AK18), 0, 1 ))</f>
        <v>0</v>
      </c>
      <c r="DC18" s="158">
        <f>IF('[1]Validation flags'!$H$3=1,0, IF( ISNUMBER(AL18), 0, 1 ))</f>
        <v>0</v>
      </c>
      <c r="DD18" s="158">
        <f>IF('[1]Validation flags'!$H$3=1,0, IF( ISNUMBER(AM18), 0, 1 ))</f>
        <v>0</v>
      </c>
      <c r="DE18" s="158">
        <f>IF('[1]Validation flags'!$H$3=1,0, IF( ISNUMBER(AN18), 0, 1 ))</f>
        <v>0</v>
      </c>
      <c r="DF18" s="158">
        <f>IF('[1]Validation flags'!$H$3=1,0, IF( ISNUMBER(AO18), 0, 1 ))</f>
        <v>0</v>
      </c>
      <c r="DG18" s="198"/>
      <c r="DH18" s="158">
        <f>IF('[1]Validation flags'!$H$3=1,0, IF( ISNUMBER(AQ18), 0, 1 ))</f>
        <v>0</v>
      </c>
      <c r="DI18" s="158">
        <f>IF('[1]Validation flags'!$H$3=1,0, IF( ISNUMBER(AR18), 0, 1 ))</f>
        <v>0</v>
      </c>
      <c r="DJ18" s="158">
        <f>IF('[1]Validation flags'!$H$3=1,0, IF( ISNUMBER(AS18), 0, 1 ))</f>
        <v>0</v>
      </c>
      <c r="DK18" s="158">
        <f>IF('[1]Validation flags'!$H$3=1,0, IF( ISNUMBER(AT18), 0, 1 ))</f>
        <v>0</v>
      </c>
      <c r="DL18" s="158">
        <f>IF('[1]Validation flags'!$H$3=1,0, IF( ISNUMBER(AU18), 0, 1 ))</f>
        <v>0</v>
      </c>
      <c r="DM18" s="198"/>
      <c r="DN18" s="158">
        <f>IF('[1]Validation flags'!$H$3=1,0, IF( ISNUMBER(AW18), 0, 1 ))</f>
        <v>0</v>
      </c>
      <c r="DO18" s="158">
        <f>IF('[1]Validation flags'!$H$3=1,0, IF( ISNUMBER(AX18), 0, 1 ))</f>
        <v>0</v>
      </c>
      <c r="DP18" s="158">
        <f>IF('[1]Validation flags'!$H$3=1,0, IF( ISNUMBER(AY18), 0, 1 ))</f>
        <v>0</v>
      </c>
      <c r="DQ18" s="158">
        <f>IF('[1]Validation flags'!$H$3=1,0, IF( ISNUMBER(AZ18), 0, 1 ))</f>
        <v>0</v>
      </c>
      <c r="DR18" s="158">
        <f>IF('[1]Validation flags'!$H$3=1,0, IF( ISNUMBER(BA18), 0, 1 ))</f>
        <v>0</v>
      </c>
      <c r="DS18" s="198"/>
      <c r="DU18" s="198"/>
      <c r="DV18" s="198"/>
      <c r="DW18" s="198"/>
      <c r="DX18" s="198"/>
      <c r="DY18" s="198"/>
      <c r="DZ18" s="246"/>
      <c r="EA18" s="198"/>
      <c r="EB18" s="198"/>
      <c r="EC18" s="198"/>
      <c r="ED18" s="198"/>
      <c r="EE18" s="198"/>
      <c r="EF18" s="198"/>
      <c r="EG18" s="198"/>
      <c r="EH18" s="198"/>
      <c r="EI18" s="198"/>
      <c r="EJ18" s="198"/>
      <c r="EK18" s="198"/>
      <c r="EL18" s="198"/>
      <c r="EM18" s="198"/>
      <c r="EN18" s="198"/>
      <c r="EO18" s="198"/>
      <c r="EP18" s="198"/>
      <c r="EQ18" s="198"/>
      <c r="ER18" s="198"/>
      <c r="ES18" s="198"/>
      <c r="ET18" s="198"/>
      <c r="EU18" s="198"/>
      <c r="EV18" s="198"/>
      <c r="EW18" s="198"/>
      <c r="EX18" s="198"/>
      <c r="EY18" s="198"/>
      <c r="EZ18" s="198"/>
      <c r="FA18" s="198"/>
      <c r="FB18" s="198"/>
      <c r="FC18" s="198"/>
      <c r="FD18" s="198"/>
      <c r="FE18" s="198"/>
      <c r="FF18" s="198"/>
      <c r="FG18" s="198"/>
      <c r="FH18" s="198"/>
      <c r="FI18" s="198"/>
      <c r="FJ18" s="198"/>
      <c r="FK18" s="198"/>
      <c r="FL18" s="198"/>
      <c r="FM18" s="198"/>
      <c r="FN18" s="198"/>
      <c r="FO18" s="198"/>
    </row>
    <row r="19" spans="2:172" ht="14.25" customHeight="1" thickBot="1" x14ac:dyDescent="0.35">
      <c r="B19" s="174">
        <v>9</v>
      </c>
      <c r="C19" s="334" t="s">
        <v>2713</v>
      </c>
      <c r="D19" s="177"/>
      <c r="E19" s="177" t="s">
        <v>341</v>
      </c>
      <c r="F19" s="733">
        <v>3</v>
      </c>
      <c r="G19" s="734">
        <f>SUM(G10:G13,G15:G18)</f>
        <v>36.698999999999998</v>
      </c>
      <c r="H19" s="735">
        <f>SUM(H10:H13,H15:H18)</f>
        <v>47.382999999999996</v>
      </c>
      <c r="I19" s="735">
        <f>SUM(I10:I13,I15:I18)</f>
        <v>3.778</v>
      </c>
      <c r="J19" s="735">
        <f>SUM(J10:J13,J15:J18)</f>
        <v>2.29</v>
      </c>
      <c r="K19" s="736">
        <f>SUM(K10:K13,K15:K18)</f>
        <v>1.29</v>
      </c>
      <c r="L19" s="211">
        <f>SUM(G19:K19)</f>
        <v>91.440000000000012</v>
      </c>
      <c r="M19" s="734">
        <f>SUM(M10:M13,M15:M18)</f>
        <v>37.563000000000002</v>
      </c>
      <c r="N19" s="735">
        <f>SUM(N10:N13,N15:N18)</f>
        <v>51.017000000000003</v>
      </c>
      <c r="O19" s="735">
        <f>SUM(O10:O13,O15:O18)</f>
        <v>3.9329999999999998</v>
      </c>
      <c r="P19" s="735">
        <f>SUM(P10:P13,P15:P18)</f>
        <v>1.6069999999999987</v>
      </c>
      <c r="Q19" s="736">
        <f>SUM(Q10:Q13,Q15:Q18)</f>
        <v>1.5409999999999999</v>
      </c>
      <c r="R19" s="211">
        <f>SUM(M19:Q19)</f>
        <v>95.661000000000001</v>
      </c>
      <c r="S19" s="734">
        <f>SUM(S10:S13,S15:S18)</f>
        <v>36.269999999999996</v>
      </c>
      <c r="T19" s="735">
        <f>SUM(T10:T13,T15:T18)</f>
        <v>49.018000000000001</v>
      </c>
      <c r="U19" s="735">
        <f>SUM(U10:U13,U15:U18)</f>
        <v>3.6659999999999999</v>
      </c>
      <c r="V19" s="735">
        <f>SUM(V10:V13,V15:V18)</f>
        <v>1.641</v>
      </c>
      <c r="W19" s="736">
        <f>SUM(W10:W13,W15:W18)</f>
        <v>1.2509999999999999</v>
      </c>
      <c r="X19" s="211">
        <f>SUM(S19:W19)</f>
        <v>91.846000000000004</v>
      </c>
      <c r="Y19" s="734">
        <f>SUM(Y10:Y13,Y15:Y18)</f>
        <v>34.282000000000004</v>
      </c>
      <c r="Z19" s="735">
        <f>SUM(Z10:Z13,Z15:Z18)</f>
        <v>46.29</v>
      </c>
      <c r="AA19" s="735">
        <f>SUM(AA10:AA13,AA15:AA18)</f>
        <v>3.464</v>
      </c>
      <c r="AB19" s="735">
        <f>SUM(AB10:AB13,AB15:AB18)</f>
        <v>1.5350000000000001</v>
      </c>
      <c r="AC19" s="736">
        <f>SUM(AC10:AC13,AC15:AC18)</f>
        <v>1.1819999999999999</v>
      </c>
      <c r="AD19" s="211">
        <f>SUM(Y19:AC19)</f>
        <v>86.753</v>
      </c>
      <c r="AE19" s="734">
        <f>SUM(AE10:AE13,AE15:AE18)</f>
        <v>33.862000000000002</v>
      </c>
      <c r="AF19" s="735">
        <f>SUM(AF10:AF13,AF15:AF18)</f>
        <v>45.698999999999998</v>
      </c>
      <c r="AG19" s="735">
        <f>SUM(AG10:AG13,AG15:AG18)</f>
        <v>3.4219999999999997</v>
      </c>
      <c r="AH19" s="735">
        <f>SUM(AH10:AH13,AH15:AH18)</f>
        <v>1.5130000000000001</v>
      </c>
      <c r="AI19" s="736">
        <f>SUM(AI10:AI13,AI15:AI18)</f>
        <v>1.1679999999999999</v>
      </c>
      <c r="AJ19" s="211">
        <f>SUM(AE19:AI19)</f>
        <v>85.664000000000016</v>
      </c>
      <c r="AK19" s="734">
        <f>SUM(AK10:AK13,AK15:AK18)</f>
        <v>33.427</v>
      </c>
      <c r="AL19" s="735">
        <f>SUM(AL10:AL13,AL15:AL18)</f>
        <v>45.192999999999998</v>
      </c>
      <c r="AM19" s="735">
        <f>SUM(AM10:AM13,AM15:AM18)</f>
        <v>3.3780000000000001</v>
      </c>
      <c r="AN19" s="735">
        <f>SUM(AN10:AN13,AN15:AN18)</f>
        <v>1.5120000000000007</v>
      </c>
      <c r="AO19" s="736">
        <f>SUM(AO10:AO13,AO15:AO18)</f>
        <v>1.153</v>
      </c>
      <c r="AP19" s="211">
        <f>SUM(AK19:AO19)</f>
        <v>84.663000000000011</v>
      </c>
      <c r="AQ19" s="734">
        <f>SUM(AQ10:AQ13,AQ15:AQ18)</f>
        <v>33.027999999999999</v>
      </c>
      <c r="AR19" s="735">
        <f>SUM(AR10:AR13,AR15:AR18)</f>
        <v>44.747</v>
      </c>
      <c r="AS19" s="735">
        <f>SUM(AS10:AS13,AS15:AS18)</f>
        <v>3.3359999999999999</v>
      </c>
      <c r="AT19" s="735">
        <f>SUM(AT10:AT13,AT15:AT18)</f>
        <v>1.51</v>
      </c>
      <c r="AU19" s="736">
        <f>SUM(AU10:AU13,AU15:AU18)</f>
        <v>1.139</v>
      </c>
      <c r="AV19" s="211">
        <f>SUM(AQ19:AU19)</f>
        <v>83.76</v>
      </c>
      <c r="AW19" s="734">
        <f>SUM(AW10:AW13,AW15:AW18)</f>
        <v>32.677</v>
      </c>
      <c r="AX19" s="735">
        <f>SUM(AX10:AX13,AX15:AX18)</f>
        <v>44.410999999999994</v>
      </c>
      <c r="AY19" s="735">
        <f>SUM(AY10:AY13,AY15:AY18)</f>
        <v>3.2969999999999997</v>
      </c>
      <c r="AZ19" s="735">
        <f>SUM(AZ10:AZ13,AZ15:AZ18)</f>
        <v>1.5080000000000011</v>
      </c>
      <c r="BA19" s="736">
        <f>SUM(BA10:BA13,BA15:BA18)</f>
        <v>1.125</v>
      </c>
      <c r="BB19" s="211">
        <f>SUM(AW19:BA19)</f>
        <v>83.017999999999986</v>
      </c>
      <c r="BC19" s="700"/>
      <c r="BD19" s="737" t="s">
        <v>2714</v>
      </c>
      <c r="BE19" s="713" t="s">
        <v>2715</v>
      </c>
      <c r="BG19" s="144"/>
      <c r="BH19" s="144">
        <f>IF(SUM(DU19:FP19)=0,0,$DU$6)</f>
        <v>0</v>
      </c>
      <c r="BJ19" s="174">
        <v>9</v>
      </c>
      <c r="BK19" s="334" t="s">
        <v>2713</v>
      </c>
      <c r="BL19" s="177" t="s">
        <v>341</v>
      </c>
      <c r="BM19" s="733">
        <v>3</v>
      </c>
      <c r="BN19" s="738" t="s">
        <v>2716</v>
      </c>
      <c r="BO19" s="739" t="s">
        <v>2717</v>
      </c>
      <c r="BP19" s="739" t="s">
        <v>2718</v>
      </c>
      <c r="BQ19" s="739" t="s">
        <v>2719</v>
      </c>
      <c r="BR19" s="740" t="s">
        <v>2720</v>
      </c>
      <c r="BS19" s="465" t="s">
        <v>2721</v>
      </c>
      <c r="BX19" s="198"/>
      <c r="BY19" s="198"/>
      <c r="BZ19" s="198"/>
      <c r="CA19" s="198"/>
      <c r="CB19" s="198"/>
      <c r="CC19" s="246"/>
      <c r="CD19" s="198"/>
      <c r="CE19" s="198"/>
      <c r="CF19" s="198"/>
      <c r="CG19" s="198"/>
      <c r="CH19" s="198"/>
      <c r="CI19" s="198"/>
      <c r="CJ19" s="198"/>
      <c r="CK19" s="198"/>
      <c r="CL19" s="198"/>
      <c r="CM19" s="198"/>
      <c r="CN19" s="198"/>
      <c r="CO19" s="198"/>
      <c r="CP19" s="198"/>
      <c r="CQ19" s="198"/>
      <c r="CR19" s="198"/>
      <c r="CS19" s="198"/>
      <c r="CT19" s="198"/>
      <c r="CU19" s="198"/>
      <c r="CV19" s="198"/>
      <c r="CW19" s="198"/>
      <c r="CX19" s="198"/>
      <c r="CY19" s="198"/>
      <c r="CZ19" s="198"/>
      <c r="DA19" s="198"/>
      <c r="DB19" s="198"/>
      <c r="DC19" s="198"/>
      <c r="DD19" s="198"/>
      <c r="DE19" s="198"/>
      <c r="DF19" s="198"/>
      <c r="DG19" s="198"/>
      <c r="DH19" s="198"/>
      <c r="DI19" s="198"/>
      <c r="DJ19" s="198"/>
      <c r="DK19" s="198"/>
      <c r="DL19" s="198"/>
      <c r="DM19" s="198"/>
      <c r="DN19" s="198"/>
      <c r="DO19" s="198"/>
      <c r="DP19" s="198"/>
      <c r="DQ19" s="198"/>
      <c r="DR19" s="198"/>
      <c r="DS19" s="198"/>
      <c r="DU19" s="198"/>
      <c r="DV19" s="198"/>
      <c r="DW19" s="198"/>
      <c r="DX19" s="198"/>
      <c r="DY19" s="198"/>
      <c r="DZ19" s="726">
        <v>0</v>
      </c>
      <c r="EA19" s="198">
        <v>0</v>
      </c>
      <c r="EB19" s="198">
        <v>0</v>
      </c>
      <c r="EC19" s="198">
        <v>0</v>
      </c>
      <c r="ED19" s="198">
        <v>0</v>
      </c>
      <c r="EE19" s="198">
        <v>0</v>
      </c>
      <c r="EF19" s="726">
        <v>0</v>
      </c>
      <c r="EG19" s="198">
        <v>0</v>
      </c>
      <c r="EH19" s="198">
        <v>0</v>
      </c>
      <c r="EI19" s="198">
        <v>0</v>
      </c>
      <c r="EJ19" s="198">
        <v>0</v>
      </c>
      <c r="EK19" s="198">
        <v>0</v>
      </c>
      <c r="EL19" s="726">
        <v>0</v>
      </c>
      <c r="EM19" s="198">
        <v>0</v>
      </c>
      <c r="EN19" s="198">
        <v>0</v>
      </c>
      <c r="EO19" s="198">
        <v>0</v>
      </c>
      <c r="EP19" s="198">
        <v>0</v>
      </c>
      <c r="EQ19" s="198">
        <v>0</v>
      </c>
      <c r="ER19" s="726">
        <v>0</v>
      </c>
      <c r="ES19" s="198">
        <v>0</v>
      </c>
      <c r="ET19" s="198">
        <v>0</v>
      </c>
      <c r="EU19" s="198">
        <v>0</v>
      </c>
      <c r="EV19" s="198">
        <v>0</v>
      </c>
      <c r="EW19" s="198">
        <v>0</v>
      </c>
      <c r="EX19" s="726">
        <v>0</v>
      </c>
      <c r="EY19" s="198">
        <v>0</v>
      </c>
      <c r="EZ19" s="198">
        <v>0</v>
      </c>
      <c r="FA19" s="198">
        <v>0</v>
      </c>
      <c r="FB19" s="198">
        <v>0</v>
      </c>
      <c r="FC19" s="198">
        <v>0</v>
      </c>
      <c r="FD19" s="726">
        <v>0</v>
      </c>
      <c r="FE19" s="198">
        <v>0</v>
      </c>
      <c r="FF19" s="198">
        <v>0</v>
      </c>
      <c r="FG19" s="198">
        <v>0</v>
      </c>
      <c r="FH19" s="198">
        <v>0</v>
      </c>
      <c r="FI19" s="198">
        <v>0</v>
      </c>
      <c r="FJ19" s="726">
        <v>0</v>
      </c>
      <c r="FK19" s="198">
        <v>0</v>
      </c>
      <c r="FL19" s="198">
        <v>0</v>
      </c>
      <c r="FM19" s="198">
        <v>0</v>
      </c>
      <c r="FN19" s="198">
        <v>0</v>
      </c>
      <c r="FO19" s="198">
        <v>0</v>
      </c>
      <c r="FP19" s="726">
        <v>0</v>
      </c>
    </row>
    <row r="20" spans="2:172" ht="14.25" customHeight="1" thickBot="1" x14ac:dyDescent="0.35">
      <c r="B20" s="700"/>
      <c r="C20" s="700"/>
      <c r="D20" s="741"/>
      <c r="E20" s="700"/>
      <c r="F20" s="700"/>
      <c r="G20" s="701"/>
      <c r="H20" s="701"/>
      <c r="I20" s="701"/>
      <c r="J20" s="701"/>
      <c r="K20" s="701"/>
      <c r="L20" s="701"/>
      <c r="M20" s="701"/>
      <c r="N20" s="701"/>
      <c r="O20" s="701"/>
      <c r="P20" s="701"/>
      <c r="Q20" s="701"/>
      <c r="R20" s="701"/>
      <c r="S20" s="701"/>
      <c r="T20" s="701"/>
      <c r="U20" s="701"/>
      <c r="V20" s="701"/>
      <c r="W20" s="701"/>
      <c r="X20" s="701"/>
      <c r="Y20" s="701"/>
      <c r="Z20" s="701"/>
      <c r="AA20" s="701"/>
      <c r="AB20" s="701"/>
      <c r="AC20" s="701"/>
      <c r="AD20" s="701"/>
      <c r="AE20" s="701"/>
      <c r="AF20" s="701"/>
      <c r="AG20" s="701"/>
      <c r="AH20" s="701"/>
      <c r="AI20" s="701"/>
      <c r="AJ20" s="701"/>
      <c r="AK20" s="701"/>
      <c r="AL20" s="701"/>
      <c r="AM20" s="701"/>
      <c r="AN20" s="701"/>
      <c r="AO20" s="701"/>
      <c r="AP20" s="701"/>
      <c r="AQ20" s="701"/>
      <c r="AR20" s="701"/>
      <c r="AS20" s="701"/>
      <c r="AT20" s="701"/>
      <c r="AU20" s="701"/>
      <c r="AV20" s="701"/>
      <c r="AW20" s="701"/>
      <c r="AX20" s="701"/>
      <c r="AY20" s="701"/>
      <c r="AZ20" s="701"/>
      <c r="BA20" s="701"/>
      <c r="BB20" s="701"/>
      <c r="BC20" s="700"/>
      <c r="BD20" s="184"/>
      <c r="BE20" s="521"/>
      <c r="BG20" s="144"/>
      <c r="BH20" s="144"/>
      <c r="BJ20" s="700"/>
      <c r="BK20" s="700"/>
      <c r="BL20" s="700"/>
      <c r="BM20" s="700"/>
      <c r="BN20" s="742"/>
      <c r="BO20" s="742"/>
      <c r="BP20" s="742"/>
      <c r="BQ20" s="742"/>
      <c r="BR20" s="742"/>
      <c r="BS20" s="742"/>
      <c r="BX20" s="198"/>
      <c r="BY20" s="198"/>
      <c r="BZ20" s="198"/>
      <c r="CA20" s="198"/>
      <c r="CB20" s="198"/>
      <c r="CC20" s="246"/>
      <c r="CD20" s="198"/>
      <c r="CE20" s="198"/>
      <c r="CF20" s="198"/>
      <c r="CG20" s="198"/>
      <c r="CH20" s="198"/>
      <c r="CI20" s="198"/>
      <c r="CJ20" s="198"/>
      <c r="CK20" s="198"/>
      <c r="CL20" s="198"/>
      <c r="CM20" s="198"/>
      <c r="CN20" s="198"/>
      <c r="CO20" s="198"/>
      <c r="CP20" s="198"/>
      <c r="CQ20" s="198"/>
      <c r="CR20" s="198"/>
      <c r="CS20" s="198"/>
      <c r="CT20" s="198"/>
      <c r="CU20" s="198"/>
      <c r="CV20" s="198"/>
      <c r="CW20" s="198"/>
      <c r="CX20" s="198"/>
      <c r="CY20" s="198"/>
      <c r="CZ20" s="198"/>
      <c r="DA20" s="198"/>
      <c r="DB20" s="198"/>
      <c r="DC20" s="198"/>
      <c r="DD20" s="198"/>
      <c r="DE20" s="198"/>
      <c r="DF20" s="198"/>
      <c r="DG20" s="198"/>
      <c r="DH20" s="198"/>
      <c r="DI20" s="198"/>
      <c r="DJ20" s="198"/>
      <c r="DK20" s="198"/>
      <c r="DL20" s="198"/>
      <c r="DM20" s="198"/>
      <c r="DN20" s="198"/>
      <c r="DO20" s="198"/>
      <c r="DP20" s="198"/>
      <c r="DQ20" s="198"/>
      <c r="DR20" s="198"/>
      <c r="DS20" s="198"/>
      <c r="DU20" s="198"/>
      <c r="DV20" s="198"/>
      <c r="DW20" s="198"/>
      <c r="DX20" s="198"/>
      <c r="DY20" s="198"/>
      <c r="DZ20" s="246"/>
      <c r="EA20" s="198"/>
      <c r="EB20" s="198"/>
      <c r="EC20" s="198"/>
      <c r="ED20" s="198"/>
      <c r="EE20" s="198"/>
      <c r="EF20" s="198"/>
      <c r="EG20" s="198"/>
      <c r="EH20" s="198"/>
      <c r="EI20" s="198"/>
      <c r="EJ20" s="198"/>
      <c r="EK20" s="198"/>
      <c r="EL20" s="198"/>
      <c r="EM20" s="198"/>
      <c r="EN20" s="198"/>
      <c r="EO20" s="198"/>
      <c r="EP20" s="198"/>
      <c r="EQ20" s="198"/>
      <c r="ER20" s="198"/>
      <c r="ES20" s="198"/>
      <c r="ET20" s="198"/>
      <c r="EU20" s="198"/>
      <c r="EV20" s="198"/>
      <c r="EW20" s="198"/>
      <c r="EX20" s="198"/>
      <c r="EY20" s="198"/>
      <c r="EZ20" s="198"/>
      <c r="FA20" s="198"/>
      <c r="FB20" s="198"/>
      <c r="FC20" s="198"/>
      <c r="FD20" s="198"/>
      <c r="FE20" s="198"/>
      <c r="FF20" s="198"/>
      <c r="FG20" s="198"/>
      <c r="FH20" s="198"/>
      <c r="FI20" s="198"/>
      <c r="FJ20" s="198"/>
      <c r="FK20" s="198"/>
      <c r="FL20" s="198"/>
      <c r="FM20" s="198"/>
      <c r="FN20" s="198"/>
      <c r="FO20" s="198"/>
    </row>
    <row r="21" spans="2:172" ht="14.25" customHeight="1" x14ac:dyDescent="0.3">
      <c r="B21" s="147">
        <v>10</v>
      </c>
      <c r="C21" s="318" t="s">
        <v>1904</v>
      </c>
      <c r="D21" s="150"/>
      <c r="E21" s="150" t="s">
        <v>341</v>
      </c>
      <c r="F21" s="715">
        <v>3</v>
      </c>
      <c r="G21" s="716">
        <v>0.20200000000000001</v>
      </c>
      <c r="H21" s="717">
        <v>0.1</v>
      </c>
      <c r="I21" s="717">
        <v>0</v>
      </c>
      <c r="J21" s="717">
        <v>0</v>
      </c>
      <c r="K21" s="717">
        <v>0</v>
      </c>
      <c r="L21" s="271">
        <f>SUM(G21:K21)</f>
        <v>0.30200000000000005</v>
      </c>
      <c r="M21" s="718">
        <v>0.13900000000000001</v>
      </c>
      <c r="N21" s="719">
        <v>5.7000000000000002E-2</v>
      </c>
      <c r="O21" s="717">
        <v>0</v>
      </c>
      <c r="P21" s="719">
        <v>1E-3</v>
      </c>
      <c r="Q21" s="717">
        <v>0</v>
      </c>
      <c r="R21" s="271">
        <f>SUM(M21:Q21)</f>
        <v>0.19700000000000001</v>
      </c>
      <c r="S21" s="716">
        <v>0.21</v>
      </c>
      <c r="T21" s="717">
        <v>0.104</v>
      </c>
      <c r="U21" s="717">
        <v>0</v>
      </c>
      <c r="V21" s="717">
        <v>0</v>
      </c>
      <c r="W21" s="717">
        <v>0</v>
      </c>
      <c r="X21" s="271">
        <f>SUM(S21:W21)</f>
        <v>0.314</v>
      </c>
      <c r="Y21" s="716">
        <v>0.20200000000000001</v>
      </c>
      <c r="Z21" s="717">
        <v>0.1</v>
      </c>
      <c r="AA21" s="717">
        <v>0</v>
      </c>
      <c r="AB21" s="717">
        <v>0</v>
      </c>
      <c r="AC21" s="717">
        <v>0</v>
      </c>
      <c r="AD21" s="271">
        <f>SUM(Y21:AC21)</f>
        <v>0.30200000000000005</v>
      </c>
      <c r="AE21" s="716">
        <v>0.20200000000000001</v>
      </c>
      <c r="AF21" s="717">
        <v>0.1</v>
      </c>
      <c r="AG21" s="717">
        <v>0</v>
      </c>
      <c r="AH21" s="717">
        <v>0</v>
      </c>
      <c r="AI21" s="717">
        <v>0</v>
      </c>
      <c r="AJ21" s="271">
        <f>SUM(AE21:AI21)</f>
        <v>0.30200000000000005</v>
      </c>
      <c r="AK21" s="716">
        <v>0.20200000000000001</v>
      </c>
      <c r="AL21" s="717">
        <v>0.1</v>
      </c>
      <c r="AM21" s="717">
        <v>0</v>
      </c>
      <c r="AN21" s="717">
        <v>0</v>
      </c>
      <c r="AO21" s="717">
        <v>0</v>
      </c>
      <c r="AP21" s="271">
        <f>SUM(AK21:AO21)</f>
        <v>0.30200000000000005</v>
      </c>
      <c r="AQ21" s="716">
        <v>0.20200000000000001</v>
      </c>
      <c r="AR21" s="717">
        <v>0.1</v>
      </c>
      <c r="AS21" s="717">
        <v>0</v>
      </c>
      <c r="AT21" s="717">
        <v>0</v>
      </c>
      <c r="AU21" s="717">
        <v>0</v>
      </c>
      <c r="AV21" s="271">
        <f>SUM(AQ21:AU21)</f>
        <v>0.30200000000000005</v>
      </c>
      <c r="AW21" s="716">
        <v>0.20200000000000001</v>
      </c>
      <c r="AX21" s="717">
        <v>0.1</v>
      </c>
      <c r="AY21" s="717">
        <v>0</v>
      </c>
      <c r="AZ21" s="717">
        <v>0</v>
      </c>
      <c r="BA21" s="717">
        <v>0</v>
      </c>
      <c r="BB21" s="271">
        <f>SUM(AW21:BA21)</f>
        <v>0.30200000000000005</v>
      </c>
      <c r="BC21" s="700"/>
      <c r="BD21" s="428"/>
      <c r="BE21" s="723" t="s">
        <v>2656</v>
      </c>
      <c r="BG21" s="144">
        <f xml:space="preserve"> IF( SUM( BX21:DR21 ) = 0, 0, $BX$5 )</f>
        <v>0</v>
      </c>
      <c r="BH21" s="144" t="str">
        <f>IF(SUM(DU21:FP21)=0,0,$DU$5)</f>
        <v>Totals in Line 10 should equal the equivalent sum of Lines 3 and 13 of WWS8 (providing no atypical costs).</v>
      </c>
      <c r="BJ21" s="147">
        <v>10</v>
      </c>
      <c r="BK21" s="318" t="s">
        <v>1904</v>
      </c>
      <c r="BL21" s="150" t="s">
        <v>341</v>
      </c>
      <c r="BM21" s="715">
        <v>3</v>
      </c>
      <c r="BN21" s="155" t="s">
        <v>2722</v>
      </c>
      <c r="BO21" s="405" t="s">
        <v>2723</v>
      </c>
      <c r="BP21" s="405" t="s">
        <v>2724</v>
      </c>
      <c r="BQ21" s="405" t="s">
        <v>2725</v>
      </c>
      <c r="BR21" s="443" t="s">
        <v>2726</v>
      </c>
      <c r="BS21" s="273" t="s">
        <v>2727</v>
      </c>
      <c r="BX21" s="158">
        <f>IF('[1]Validation flags'!$H$3=1,0, IF( ISNUMBER(G21), 0, 1 ))</f>
        <v>0</v>
      </c>
      <c r="BY21" s="158">
        <f>IF('[1]Validation flags'!$H$3=1,0, IF( ISNUMBER(H21), 0, 1 ))</f>
        <v>0</v>
      </c>
      <c r="BZ21" s="158">
        <f>IF('[1]Validation flags'!$H$3=1,0, IF( ISNUMBER(I21), 0, 1 ))</f>
        <v>0</v>
      </c>
      <c r="CA21" s="158">
        <f>IF('[1]Validation flags'!$H$3=1,0, IF( ISNUMBER(J21), 0, 1 ))</f>
        <v>0</v>
      </c>
      <c r="CB21" s="158">
        <f>IF('[1]Validation flags'!$H$3=1,0, IF( ISNUMBER(K21), 0, 1 ))</f>
        <v>0</v>
      </c>
      <c r="CC21" s="246"/>
      <c r="CD21" s="158">
        <f>IF('[1]Validation flags'!$H$3=1,0, IF( ISNUMBER(M21), 0, 1 ))</f>
        <v>0</v>
      </c>
      <c r="CE21" s="158">
        <f>IF('[1]Validation flags'!$H$3=1,0, IF( ISNUMBER(N21), 0, 1 ))</f>
        <v>0</v>
      </c>
      <c r="CF21" s="158">
        <f>IF('[1]Validation flags'!$H$3=1,0, IF( ISNUMBER(O21), 0, 1 ))</f>
        <v>0</v>
      </c>
      <c r="CG21" s="158">
        <f>IF('[1]Validation flags'!$H$3=1,0, IF( ISNUMBER(P21), 0, 1 ))</f>
        <v>0</v>
      </c>
      <c r="CH21" s="158">
        <f>IF('[1]Validation flags'!$H$3=1,0, IF( ISNUMBER(Q21), 0, 1 ))</f>
        <v>0</v>
      </c>
      <c r="CI21" s="198"/>
      <c r="CJ21" s="158">
        <f>IF('[1]Validation flags'!$H$3=1,0, IF( ISNUMBER(S21), 0, 1 ))</f>
        <v>0</v>
      </c>
      <c r="CK21" s="158">
        <f>IF('[1]Validation flags'!$H$3=1,0, IF( ISNUMBER(T21), 0, 1 ))</f>
        <v>0</v>
      </c>
      <c r="CL21" s="158">
        <f>IF('[1]Validation flags'!$H$3=1,0, IF( ISNUMBER(U21), 0, 1 ))</f>
        <v>0</v>
      </c>
      <c r="CM21" s="158">
        <f>IF('[1]Validation flags'!$H$3=1,0, IF( ISNUMBER(V21), 0, 1 ))</f>
        <v>0</v>
      </c>
      <c r="CN21" s="158">
        <f>IF('[1]Validation flags'!$H$3=1,0, IF( ISNUMBER(W21), 0, 1 ))</f>
        <v>0</v>
      </c>
      <c r="CO21" s="198"/>
      <c r="CP21" s="158">
        <f>IF('[1]Validation flags'!$H$3=1,0, IF( ISNUMBER(Y21), 0, 1 ))</f>
        <v>0</v>
      </c>
      <c r="CQ21" s="158">
        <f>IF('[1]Validation flags'!$H$3=1,0, IF( ISNUMBER(Z21), 0, 1 ))</f>
        <v>0</v>
      </c>
      <c r="CR21" s="158">
        <f>IF('[1]Validation flags'!$H$3=1,0, IF( ISNUMBER(AA21), 0, 1 ))</f>
        <v>0</v>
      </c>
      <c r="CS21" s="158">
        <f>IF('[1]Validation flags'!$H$3=1,0, IF( ISNUMBER(AB21), 0, 1 ))</f>
        <v>0</v>
      </c>
      <c r="CT21" s="158">
        <f>IF('[1]Validation flags'!$H$3=1,0, IF( ISNUMBER(AC21), 0, 1 ))</f>
        <v>0</v>
      </c>
      <c r="CU21" s="198"/>
      <c r="CV21" s="158">
        <f>IF('[1]Validation flags'!$H$3=1,0, IF( ISNUMBER(AE21), 0, 1 ))</f>
        <v>0</v>
      </c>
      <c r="CW21" s="158">
        <f>IF('[1]Validation flags'!$H$3=1,0, IF( ISNUMBER(AF21), 0, 1 ))</f>
        <v>0</v>
      </c>
      <c r="CX21" s="158">
        <f>IF('[1]Validation flags'!$H$3=1,0, IF( ISNUMBER(AG21), 0, 1 ))</f>
        <v>0</v>
      </c>
      <c r="CY21" s="158">
        <f>IF('[1]Validation flags'!$H$3=1,0, IF( ISNUMBER(AH21), 0, 1 ))</f>
        <v>0</v>
      </c>
      <c r="CZ21" s="158">
        <f>IF('[1]Validation flags'!$H$3=1,0, IF( ISNUMBER(AI21), 0, 1 ))</f>
        <v>0</v>
      </c>
      <c r="DA21" s="198"/>
      <c r="DB21" s="158">
        <f>IF('[1]Validation flags'!$H$3=1,0, IF( ISNUMBER(AK21), 0, 1 ))</f>
        <v>0</v>
      </c>
      <c r="DC21" s="158">
        <f>IF('[1]Validation flags'!$H$3=1,0, IF( ISNUMBER(AL21), 0, 1 ))</f>
        <v>0</v>
      </c>
      <c r="DD21" s="158">
        <f>IF('[1]Validation flags'!$H$3=1,0, IF( ISNUMBER(AM21), 0, 1 ))</f>
        <v>0</v>
      </c>
      <c r="DE21" s="158">
        <f>IF('[1]Validation flags'!$H$3=1,0, IF( ISNUMBER(AN21), 0, 1 ))</f>
        <v>0</v>
      </c>
      <c r="DF21" s="158">
        <f>IF('[1]Validation flags'!$H$3=1,0, IF( ISNUMBER(AO21), 0, 1 ))</f>
        <v>0</v>
      </c>
      <c r="DG21" s="198"/>
      <c r="DH21" s="158">
        <f>IF('[1]Validation flags'!$H$3=1,0, IF( ISNUMBER(AQ21), 0, 1 ))</f>
        <v>0</v>
      </c>
      <c r="DI21" s="158">
        <f>IF('[1]Validation flags'!$H$3=1,0, IF( ISNUMBER(AR21), 0, 1 ))</f>
        <v>0</v>
      </c>
      <c r="DJ21" s="158">
        <f>IF('[1]Validation flags'!$H$3=1,0, IF( ISNUMBER(AS21), 0, 1 ))</f>
        <v>0</v>
      </c>
      <c r="DK21" s="158">
        <f>IF('[1]Validation flags'!$H$3=1,0, IF( ISNUMBER(AT21), 0, 1 ))</f>
        <v>0</v>
      </c>
      <c r="DL21" s="158">
        <f>IF('[1]Validation flags'!$H$3=1,0, IF( ISNUMBER(AU21), 0, 1 ))</f>
        <v>0</v>
      </c>
      <c r="DM21" s="198"/>
      <c r="DN21" s="158">
        <f>IF('[1]Validation flags'!$H$3=1,0, IF( ISNUMBER(AW21), 0, 1 ))</f>
        <v>0</v>
      </c>
      <c r="DO21" s="158">
        <f>IF('[1]Validation flags'!$H$3=1,0, IF( ISNUMBER(AX21), 0, 1 ))</f>
        <v>0</v>
      </c>
      <c r="DP21" s="158">
        <f>IF('[1]Validation flags'!$H$3=1,0, IF( ISNUMBER(AY21), 0, 1 ))</f>
        <v>0</v>
      </c>
      <c r="DQ21" s="158">
        <f>IF('[1]Validation flags'!$H$3=1,0, IF( ISNUMBER(AZ21), 0, 1 ))</f>
        <v>0</v>
      </c>
      <c r="DR21" s="158">
        <f>IF('[1]Validation flags'!$H$3=1,0, IF( ISNUMBER(BA21), 0, 1 ))</f>
        <v>0</v>
      </c>
      <c r="DS21" s="198"/>
      <c r="DU21" s="726">
        <f>IF(ROUND(G21,3)-ROUND(SUM([1]WWS8!G13,[1]WWS8!G26),3)=0,0,1)</f>
        <v>0</v>
      </c>
      <c r="DV21" s="726">
        <f>IF(ROUND(H21,3)-ROUND(SUM([1]WWS8!H13,[1]WWS8!H26),3)=0,0,1)</f>
        <v>0</v>
      </c>
      <c r="DW21" s="726">
        <f>IF(ROUND(I21,3)-ROUND(SUM([1]WWS8!I13,[1]WWS8!I26),3)=0,0,1)</f>
        <v>0</v>
      </c>
      <c r="DX21" s="726">
        <f>IF(ROUND(J21,3)-ROUND(SUM([1]WWS8!J13,[1]WWS8!J26),3)=0,0,1)</f>
        <v>0</v>
      </c>
      <c r="DY21" s="726">
        <f>IF(ROUND(K21,3)-ROUND(SUM([1]WWS8!K13,[1]WWS8!K26),3)=0,0,1)</f>
        <v>0</v>
      </c>
      <c r="DZ21" s="726">
        <f>IF(ROUND(L21,3)-ROUND(SUM([1]WWS8!L13,[1]WWS8!L26),3)=0,0,1)</f>
        <v>0</v>
      </c>
      <c r="EA21" s="726">
        <f>IF(ROUND(M21,3)-ROUND(SUM([1]WWS8!M13,[1]WWS8!M26),3)=0,0,1)</f>
        <v>1</v>
      </c>
      <c r="EB21" s="726">
        <f>IF(ROUND(N21,3)-ROUND(SUM([1]WWS8!N13,[1]WWS8!N26),3)=0,0,1)</f>
        <v>1</v>
      </c>
      <c r="EC21" s="726">
        <f>IF(ROUND(O21,3)-ROUND(SUM([1]WWS8!O13,[1]WWS8!O26),3)=0,0,1)</f>
        <v>0</v>
      </c>
      <c r="ED21" s="726">
        <f>IF(ROUND(P21,3)-ROUND(SUM([1]WWS8!P13,[1]WWS8!P26),3)=0,0,1)</f>
        <v>1</v>
      </c>
      <c r="EE21" s="726">
        <f>IF(ROUND(Q21,3)-ROUND(SUM([1]WWS8!Q13,[1]WWS8!Q26),3)=0,0,1)</f>
        <v>0</v>
      </c>
      <c r="EF21" s="726">
        <f>IF(ROUND(R21,3)-ROUND(SUM([1]WWS8!R13,[1]WWS8!R26),3)=0,0,1)</f>
        <v>1</v>
      </c>
      <c r="EG21" s="726">
        <f>IF(ROUND(S21,3)-ROUND(SUM([1]WWS8!S13,[1]WWS8!S26),3)=0,0,1)</f>
        <v>0</v>
      </c>
      <c r="EH21" s="726">
        <f>IF(ROUND(T21,3)-ROUND(SUM([1]WWS8!T13,[1]WWS8!T26),3)=0,0,1)</f>
        <v>0</v>
      </c>
      <c r="EI21" s="726">
        <f>IF(ROUND(U21,3)-ROUND(SUM([1]WWS8!U13,[1]WWS8!U26),3)=0,0,1)</f>
        <v>0</v>
      </c>
      <c r="EJ21" s="726">
        <f>IF(ROUND(V21,3)-ROUND(SUM([1]WWS8!V13,[1]WWS8!V26),3)=0,0,1)</f>
        <v>0</v>
      </c>
      <c r="EK21" s="726">
        <f>IF(ROUND(W21,3)-ROUND(SUM([1]WWS8!W13,[1]WWS8!W26),3)=0,0,1)</f>
        <v>0</v>
      </c>
      <c r="EL21" s="726">
        <f>IF(ROUND(X21,3)-ROUND(SUM([1]WWS8!X13,[1]WWS8!X26),3)=0,0,1)</f>
        <v>0</v>
      </c>
      <c r="EM21" s="726">
        <f>IF(ROUND(Y21,3)-ROUND(SUM([1]WWS8!Y13,[1]WWS8!Y26),3)=0,0,1)</f>
        <v>0</v>
      </c>
      <c r="EN21" s="726">
        <f>IF(ROUND(Z21,3)-ROUND(SUM([1]WWS8!Z13,[1]WWS8!Z26),3)=0,0,1)</f>
        <v>0</v>
      </c>
      <c r="EO21" s="726">
        <f>IF(ROUND(AA21,3)-ROUND(SUM([1]WWS8!AA13,[1]WWS8!AA26),3)=0,0,1)</f>
        <v>0</v>
      </c>
      <c r="EP21" s="726">
        <f>IF(ROUND(AB21,3)-ROUND(SUM([1]WWS8!AB13,[1]WWS8!AB26),3)=0,0,1)</f>
        <v>0</v>
      </c>
      <c r="EQ21" s="726">
        <f>IF(ROUND(AC21,3)-ROUND(SUM([1]WWS8!AC13,[1]WWS8!AC26),3)=0,0,1)</f>
        <v>0</v>
      </c>
      <c r="ER21" s="726">
        <f>IF(ROUND(AD21,3)-ROUND(SUM([1]WWS8!AD13,[1]WWS8!AD26),3)=0,0,1)</f>
        <v>0</v>
      </c>
      <c r="ES21" s="726">
        <f>IF(ROUND(AE21,3)-ROUND(SUM([1]WWS8!AE13,[1]WWS8!AE26),3)=0,0,1)</f>
        <v>0</v>
      </c>
      <c r="ET21" s="726">
        <f>IF(ROUND(AF21,3)-ROUND(SUM([1]WWS8!AF13,[1]WWS8!AF26),3)=0,0,1)</f>
        <v>0</v>
      </c>
      <c r="EU21" s="726">
        <f>IF(ROUND(AG21,3)-ROUND(SUM([1]WWS8!AG13,[1]WWS8!AG26),3)=0,0,1)</f>
        <v>0</v>
      </c>
      <c r="EV21" s="726">
        <f>IF(ROUND(AH21,3)-ROUND(SUM([1]WWS8!AH13,[1]WWS8!AH26),3)=0,0,1)</f>
        <v>0</v>
      </c>
      <c r="EW21" s="726">
        <f>IF(ROUND(AI21,3)-ROUND(SUM([1]WWS8!AI13,[1]WWS8!AI26),3)=0,0,1)</f>
        <v>0</v>
      </c>
      <c r="EX21" s="726">
        <f>IF(ROUND(AJ21,3)-ROUND(SUM([1]WWS8!AJ13,[1]WWS8!AJ26),3)=0,0,1)</f>
        <v>0</v>
      </c>
      <c r="EY21" s="726">
        <f>IF(ROUND(AK21,3)-ROUND(SUM([1]WWS8!AK13,[1]WWS8!AK26),3)=0,0,1)</f>
        <v>0</v>
      </c>
      <c r="EZ21" s="726">
        <f>IF(ROUND(AL21,3)-ROUND(SUM([1]WWS8!AL13,[1]WWS8!AL26),3)=0,0,1)</f>
        <v>0</v>
      </c>
      <c r="FA21" s="726">
        <f>IF(ROUND(AM21,3)-ROUND(SUM([1]WWS8!AM13,[1]WWS8!AM26),3)=0,0,1)</f>
        <v>0</v>
      </c>
      <c r="FB21" s="726">
        <f>IF(ROUND(AN21,3)-ROUND(SUM([1]WWS8!AN13,[1]WWS8!AN26),3)=0,0,1)</f>
        <v>0</v>
      </c>
      <c r="FC21" s="726">
        <f>IF(ROUND(AO21,3)-ROUND(SUM([1]WWS8!AO13,[1]WWS8!AO26),3)=0,0,1)</f>
        <v>0</v>
      </c>
      <c r="FD21" s="726">
        <f>IF(ROUND(AP21,3)-ROUND(SUM([1]WWS8!AP13,[1]WWS8!AP26),3)=0,0,1)</f>
        <v>0</v>
      </c>
      <c r="FE21" s="726">
        <f>IF(ROUND(AQ21,3)-ROUND(SUM([1]WWS8!AQ13,[1]WWS8!AQ26),3)=0,0,1)</f>
        <v>0</v>
      </c>
      <c r="FF21" s="726">
        <f>IF(ROUND(AR21,3)-ROUND(SUM([1]WWS8!AR13,[1]WWS8!AR26),3)=0,0,1)</f>
        <v>0</v>
      </c>
      <c r="FG21" s="726">
        <f>IF(ROUND(AS21,3)-ROUND(SUM([1]WWS8!AS13,[1]WWS8!AS26),3)=0,0,1)</f>
        <v>0</v>
      </c>
      <c r="FH21" s="726">
        <f>IF(ROUND(AT21,3)-ROUND(SUM([1]WWS8!AT13,[1]WWS8!AT26),3)=0,0,1)</f>
        <v>0</v>
      </c>
      <c r="FI21" s="726">
        <f>IF(ROUND(AU21,3)-ROUND(SUM([1]WWS8!AU13,[1]WWS8!AU26),3)=0,0,1)</f>
        <v>0</v>
      </c>
      <c r="FJ21" s="726">
        <f>IF(ROUND(AV21,3)-ROUND(SUM([1]WWS8!AV13,[1]WWS8!AV26),3)=0,0,1)</f>
        <v>0</v>
      </c>
      <c r="FK21" s="726">
        <f>IF(ROUND(AW21,3)-ROUND(SUM([1]WWS8!AW13,[1]WWS8!AW26),3)=0,0,1)</f>
        <v>0</v>
      </c>
      <c r="FL21" s="726">
        <f>IF(ROUND(AX21,3)-ROUND(SUM([1]WWS8!AX13,[1]WWS8!AX26),3)=0,0,1)</f>
        <v>0</v>
      </c>
      <c r="FM21" s="726">
        <f>IF(ROUND(AY21,3)-ROUND(SUM([1]WWS8!AY13,[1]WWS8!AY26),3)=0,0,1)</f>
        <v>0</v>
      </c>
      <c r="FN21" s="726">
        <f>IF(ROUND(AZ21,3)-ROUND(SUM([1]WWS8!AZ13,[1]WWS8!AZ26),3)=0,0,1)</f>
        <v>0</v>
      </c>
      <c r="FO21" s="726">
        <f>IF(ROUND(BA21,3)-ROUND(SUM([1]WWS8!BA13,[1]WWS8!BA26),3)=0,0,1)</f>
        <v>0</v>
      </c>
      <c r="FP21" s="726">
        <f>IF(ROUND(BB21,3)-ROUND(SUM([1]WWS8!BB13,[1]WWS8!BB26),3)=0,0,1)</f>
        <v>0</v>
      </c>
    </row>
    <row r="22" spans="2:172" ht="14.25" customHeight="1" thickBot="1" x14ac:dyDescent="0.35">
      <c r="B22" s="174">
        <v>11</v>
      </c>
      <c r="C22" s="334" t="s">
        <v>1911</v>
      </c>
      <c r="D22" s="177"/>
      <c r="E22" s="177" t="s">
        <v>341</v>
      </c>
      <c r="F22" s="733">
        <v>3</v>
      </c>
      <c r="G22" s="734">
        <f>G19+G21</f>
        <v>36.900999999999996</v>
      </c>
      <c r="H22" s="735">
        <f>H19+H21</f>
        <v>47.482999999999997</v>
      </c>
      <c r="I22" s="735">
        <f>I19+I21</f>
        <v>3.778</v>
      </c>
      <c r="J22" s="735">
        <f>J19+J21</f>
        <v>2.29</v>
      </c>
      <c r="K22" s="736">
        <f>K19+K21</f>
        <v>1.29</v>
      </c>
      <c r="L22" s="211">
        <f>SUM(G22:K22)</f>
        <v>91.742000000000004</v>
      </c>
      <c r="M22" s="734">
        <f>M19+M21</f>
        <v>37.702000000000005</v>
      </c>
      <c r="N22" s="735">
        <f>N19+N21</f>
        <v>51.074000000000005</v>
      </c>
      <c r="O22" s="735">
        <f>O19+O21</f>
        <v>3.9329999999999998</v>
      </c>
      <c r="P22" s="735">
        <f>P19+P21</f>
        <v>1.6079999999999985</v>
      </c>
      <c r="Q22" s="736">
        <f>Q19+Q21</f>
        <v>1.5409999999999999</v>
      </c>
      <c r="R22" s="211">
        <f>SUM(M22:Q22)</f>
        <v>95.858000000000004</v>
      </c>
      <c r="S22" s="734">
        <f>S19+S21</f>
        <v>36.479999999999997</v>
      </c>
      <c r="T22" s="735">
        <f>T19+T21</f>
        <v>49.122</v>
      </c>
      <c r="U22" s="735">
        <f>U19+U21</f>
        <v>3.6659999999999999</v>
      </c>
      <c r="V22" s="735">
        <f>V19+V21</f>
        <v>1.641</v>
      </c>
      <c r="W22" s="736">
        <f>W19+W21</f>
        <v>1.2509999999999999</v>
      </c>
      <c r="X22" s="211">
        <f>SUM(S22:W22)</f>
        <v>92.160000000000011</v>
      </c>
      <c r="Y22" s="734">
        <f>Y19+Y21</f>
        <v>34.484000000000002</v>
      </c>
      <c r="Z22" s="735">
        <f>Z19+Z21</f>
        <v>46.39</v>
      </c>
      <c r="AA22" s="735">
        <f>AA19+AA21</f>
        <v>3.464</v>
      </c>
      <c r="AB22" s="735">
        <f>AB19+AB21</f>
        <v>1.5350000000000001</v>
      </c>
      <c r="AC22" s="736">
        <f>AC19+AC21</f>
        <v>1.1819999999999999</v>
      </c>
      <c r="AD22" s="211">
        <f>SUM(Y22:AC22)</f>
        <v>87.054999999999993</v>
      </c>
      <c r="AE22" s="734">
        <f>AE19+AE21</f>
        <v>34.064</v>
      </c>
      <c r="AF22" s="735">
        <f>AF19+AF21</f>
        <v>45.798999999999999</v>
      </c>
      <c r="AG22" s="735">
        <f>AG19+AG21</f>
        <v>3.4219999999999997</v>
      </c>
      <c r="AH22" s="735">
        <f>AH19+AH21</f>
        <v>1.5130000000000001</v>
      </c>
      <c r="AI22" s="736">
        <f>AI19+AI21</f>
        <v>1.1679999999999999</v>
      </c>
      <c r="AJ22" s="211">
        <f>SUM(AE22:AI22)</f>
        <v>85.966000000000008</v>
      </c>
      <c r="AK22" s="734">
        <f>AK19+AK21</f>
        <v>33.628999999999998</v>
      </c>
      <c r="AL22" s="735">
        <f>AL19+AL21</f>
        <v>45.292999999999999</v>
      </c>
      <c r="AM22" s="735">
        <f>AM19+AM21</f>
        <v>3.3780000000000001</v>
      </c>
      <c r="AN22" s="735">
        <f>AN19+AN21</f>
        <v>1.5120000000000007</v>
      </c>
      <c r="AO22" s="736">
        <f>AO19+AO21</f>
        <v>1.153</v>
      </c>
      <c r="AP22" s="211">
        <f>SUM(AK22:AO22)</f>
        <v>84.965000000000003</v>
      </c>
      <c r="AQ22" s="734">
        <f>AQ19+AQ21</f>
        <v>33.229999999999997</v>
      </c>
      <c r="AR22" s="735">
        <f>AR19+AR21</f>
        <v>44.847000000000001</v>
      </c>
      <c r="AS22" s="735">
        <f>AS19+AS21</f>
        <v>3.3359999999999999</v>
      </c>
      <c r="AT22" s="735">
        <f>AT19+AT21</f>
        <v>1.51</v>
      </c>
      <c r="AU22" s="736">
        <f>AU19+AU21</f>
        <v>1.139</v>
      </c>
      <c r="AV22" s="211">
        <f>SUM(AQ22:AU22)</f>
        <v>84.061999999999998</v>
      </c>
      <c r="AW22" s="734">
        <f>AW19+AW21</f>
        <v>32.878999999999998</v>
      </c>
      <c r="AX22" s="735">
        <f>AX19+AX21</f>
        <v>44.510999999999996</v>
      </c>
      <c r="AY22" s="735">
        <f>AY19+AY21</f>
        <v>3.2969999999999997</v>
      </c>
      <c r="AZ22" s="735">
        <f>AZ19+AZ21</f>
        <v>1.5080000000000011</v>
      </c>
      <c r="BA22" s="736">
        <f>BA19+BA21</f>
        <v>1.125</v>
      </c>
      <c r="BB22" s="211">
        <f>SUM(AW22:BA22)</f>
        <v>83.319999999999979</v>
      </c>
      <c r="BC22" s="700"/>
      <c r="BD22" s="182" t="s">
        <v>1912</v>
      </c>
      <c r="BE22" s="713"/>
      <c r="BG22" s="144"/>
      <c r="BH22" s="144"/>
      <c r="BJ22" s="174">
        <v>11</v>
      </c>
      <c r="BK22" s="334" t="s">
        <v>1911</v>
      </c>
      <c r="BL22" s="177" t="s">
        <v>341</v>
      </c>
      <c r="BM22" s="733">
        <v>3</v>
      </c>
      <c r="BN22" s="738" t="s">
        <v>2728</v>
      </c>
      <c r="BO22" s="739" t="s">
        <v>2729</v>
      </c>
      <c r="BP22" s="739" t="s">
        <v>2730</v>
      </c>
      <c r="BQ22" s="739" t="s">
        <v>2731</v>
      </c>
      <c r="BR22" s="740" t="s">
        <v>2732</v>
      </c>
      <c r="BS22" s="465" t="s">
        <v>2733</v>
      </c>
      <c r="BX22" s="198"/>
      <c r="BY22" s="198"/>
      <c r="BZ22" s="198"/>
      <c r="CA22" s="198"/>
      <c r="CB22" s="198"/>
      <c r="CC22" s="246"/>
      <c r="CD22" s="198"/>
      <c r="CE22" s="198"/>
      <c r="CF22" s="198"/>
      <c r="CG22" s="198"/>
      <c r="CH22" s="198"/>
      <c r="CI22" s="198"/>
      <c r="CJ22" s="198"/>
      <c r="CK22" s="198"/>
      <c r="CL22" s="198"/>
      <c r="CM22" s="198"/>
      <c r="CN22" s="198"/>
      <c r="CO22" s="198"/>
      <c r="CP22" s="198"/>
      <c r="CQ22" s="198"/>
      <c r="CR22" s="198"/>
      <c r="CS22" s="198"/>
      <c r="CT22" s="198"/>
      <c r="CU22" s="198"/>
      <c r="CV22" s="198"/>
      <c r="CW22" s="198"/>
      <c r="CX22" s="198"/>
      <c r="CY22" s="198"/>
      <c r="CZ22" s="198"/>
      <c r="DA22" s="198"/>
      <c r="DB22" s="198"/>
      <c r="DC22" s="198"/>
      <c r="DD22" s="198"/>
      <c r="DE22" s="198"/>
      <c r="DF22" s="198"/>
      <c r="DG22" s="198"/>
      <c r="DH22" s="198"/>
      <c r="DI22" s="198"/>
      <c r="DJ22" s="198"/>
      <c r="DK22" s="198"/>
      <c r="DL22" s="198"/>
      <c r="DM22" s="198"/>
      <c r="DN22" s="198"/>
      <c r="DO22" s="198"/>
      <c r="DP22" s="198"/>
      <c r="DQ22" s="198"/>
      <c r="DR22" s="198"/>
      <c r="DS22" s="198"/>
      <c r="DU22" s="198"/>
      <c r="DV22" s="198"/>
      <c r="DW22" s="198"/>
      <c r="DX22" s="198"/>
      <c r="DY22" s="198"/>
      <c r="DZ22" s="246"/>
      <c r="EA22" s="198"/>
      <c r="EB22" s="198"/>
      <c r="EC22" s="198"/>
      <c r="ED22" s="198"/>
      <c r="EE22" s="198"/>
      <c r="EF22" s="198"/>
      <c r="EG22" s="198"/>
      <c r="EH22" s="198"/>
      <c r="EI22" s="198"/>
      <c r="EJ22" s="198"/>
      <c r="EK22" s="198"/>
      <c r="EL22" s="198"/>
      <c r="EM22" s="198"/>
      <c r="EN22" s="198"/>
      <c r="EO22" s="198"/>
      <c r="EP22" s="198"/>
      <c r="EQ22" s="198"/>
      <c r="ER22" s="198"/>
      <c r="ES22" s="198"/>
      <c r="ET22" s="198"/>
      <c r="EU22" s="198"/>
      <c r="EV22" s="198"/>
      <c r="EW22" s="198"/>
      <c r="EX22" s="198"/>
      <c r="EY22" s="198"/>
      <c r="EZ22" s="198"/>
      <c r="FA22" s="198"/>
      <c r="FB22" s="198"/>
      <c r="FC22" s="198"/>
      <c r="FD22" s="198"/>
      <c r="FE22" s="198"/>
      <c r="FF22" s="198"/>
      <c r="FG22" s="198"/>
      <c r="FH22" s="198"/>
      <c r="FI22" s="198"/>
      <c r="FJ22" s="198"/>
      <c r="FK22" s="198"/>
      <c r="FL22" s="198"/>
      <c r="FM22" s="198"/>
      <c r="FN22" s="198"/>
      <c r="FO22" s="198"/>
    </row>
    <row r="23" spans="2:172" ht="14.25" customHeight="1" thickBot="1" x14ac:dyDescent="0.4">
      <c r="B23" s="700"/>
      <c r="C23" s="700"/>
      <c r="D23" s="710"/>
      <c r="E23" s="710"/>
      <c r="F23" s="710"/>
      <c r="G23" s="711"/>
      <c r="H23" s="711"/>
      <c r="I23" s="711"/>
      <c r="J23" s="711"/>
      <c r="K23" s="711"/>
      <c r="L23" s="711"/>
      <c r="M23" s="711"/>
      <c r="N23" s="711"/>
      <c r="O23" s="711"/>
      <c r="P23" s="711"/>
      <c r="Q23" s="711"/>
      <c r="R23" s="711"/>
      <c r="S23" s="711"/>
      <c r="T23" s="711"/>
      <c r="U23" s="711"/>
      <c r="V23" s="711"/>
      <c r="W23" s="711"/>
      <c r="X23" s="711"/>
      <c r="Y23" s="711"/>
      <c r="Z23" s="711"/>
      <c r="AA23" s="711"/>
      <c r="AB23" s="711"/>
      <c r="AC23" s="711"/>
      <c r="AD23" s="711"/>
      <c r="AE23" s="711"/>
      <c r="AF23" s="711"/>
      <c r="AG23" s="711"/>
      <c r="AH23" s="711"/>
      <c r="AI23" s="711"/>
      <c r="AJ23" s="711"/>
      <c r="AK23" s="711"/>
      <c r="AL23" s="711"/>
      <c r="AM23" s="711"/>
      <c r="AN23" s="711"/>
      <c r="AO23" s="711"/>
      <c r="AP23" s="711"/>
      <c r="AQ23" s="711"/>
      <c r="AR23" s="711"/>
      <c r="AS23" s="711"/>
      <c r="AT23" s="711"/>
      <c r="AU23" s="711"/>
      <c r="AV23" s="711"/>
      <c r="AW23" s="711"/>
      <c r="AX23" s="711"/>
      <c r="AY23" s="711"/>
      <c r="AZ23" s="711"/>
      <c r="BA23" s="711"/>
      <c r="BB23" s="711"/>
      <c r="BC23" s="700"/>
      <c r="BD23" s="743"/>
      <c r="BE23" s="521"/>
      <c r="BG23" s="144"/>
      <c r="BH23" s="144"/>
      <c r="BJ23" s="700"/>
      <c r="BK23" s="700"/>
      <c r="BL23" s="710"/>
      <c r="BM23" s="710"/>
      <c r="BN23" s="744"/>
      <c r="BO23" s="744"/>
      <c r="BP23" s="744"/>
      <c r="BQ23" s="744"/>
      <c r="BR23" s="744"/>
      <c r="BS23" s="744"/>
      <c r="BX23" s="198"/>
      <c r="BY23" s="198"/>
      <c r="BZ23" s="198"/>
      <c r="CA23" s="198"/>
      <c r="CB23" s="198"/>
      <c r="CC23" s="246"/>
      <c r="CD23" s="198"/>
      <c r="CE23" s="198"/>
      <c r="CF23" s="198"/>
      <c r="CG23" s="198"/>
      <c r="CH23" s="198"/>
      <c r="CI23" s="198"/>
      <c r="CJ23" s="198"/>
      <c r="CK23" s="198"/>
      <c r="CL23" s="198"/>
      <c r="CM23" s="198"/>
      <c r="CN23" s="198"/>
      <c r="CO23" s="198"/>
      <c r="CP23" s="198"/>
      <c r="CQ23" s="198"/>
      <c r="CR23" s="198"/>
      <c r="CS23" s="198"/>
      <c r="CT23" s="198"/>
      <c r="CU23" s="198"/>
      <c r="CV23" s="198"/>
      <c r="CW23" s="198"/>
      <c r="CX23" s="198"/>
      <c r="CY23" s="198"/>
      <c r="CZ23" s="198"/>
      <c r="DA23" s="198"/>
      <c r="DB23" s="198"/>
      <c r="DC23" s="198"/>
      <c r="DD23" s="198"/>
      <c r="DE23" s="198"/>
      <c r="DF23" s="198"/>
      <c r="DG23" s="198"/>
      <c r="DH23" s="198"/>
      <c r="DI23" s="198"/>
      <c r="DJ23" s="198"/>
      <c r="DK23" s="198"/>
      <c r="DL23" s="198"/>
      <c r="DM23" s="198"/>
      <c r="DN23" s="198"/>
      <c r="DO23" s="198"/>
      <c r="DP23" s="198"/>
      <c r="DQ23" s="198"/>
      <c r="DR23" s="198"/>
      <c r="DS23" s="198"/>
      <c r="DU23" s="198"/>
      <c r="DV23" s="198"/>
      <c r="DW23" s="198"/>
      <c r="DX23" s="198"/>
      <c r="DY23" s="198"/>
      <c r="DZ23" s="246"/>
      <c r="EA23" s="198"/>
      <c r="EB23" s="198"/>
      <c r="EC23" s="198"/>
      <c r="ED23" s="198"/>
      <c r="EE23" s="198"/>
      <c r="EF23" s="198"/>
      <c r="EG23" s="198"/>
      <c r="EH23" s="198"/>
      <c r="EI23" s="198"/>
      <c r="EJ23" s="198"/>
      <c r="EK23" s="198"/>
      <c r="EL23" s="198"/>
      <c r="EM23" s="198"/>
      <c r="EN23" s="198"/>
      <c r="EO23" s="198"/>
      <c r="EP23" s="198"/>
      <c r="EQ23" s="198"/>
      <c r="ER23" s="198"/>
      <c r="ES23" s="198"/>
      <c r="ET23" s="198"/>
      <c r="EU23" s="198"/>
      <c r="EV23" s="198"/>
      <c r="EW23" s="198"/>
      <c r="EX23" s="198"/>
      <c r="EY23" s="198"/>
      <c r="EZ23" s="198"/>
      <c r="FA23" s="198"/>
      <c r="FB23" s="198"/>
      <c r="FC23" s="198"/>
      <c r="FD23" s="198"/>
      <c r="FE23" s="198"/>
      <c r="FF23" s="198"/>
      <c r="FG23" s="198"/>
      <c r="FH23" s="198"/>
      <c r="FI23" s="198"/>
      <c r="FJ23" s="198"/>
      <c r="FK23" s="198"/>
      <c r="FL23" s="198"/>
      <c r="FM23" s="198"/>
      <c r="FN23" s="198"/>
      <c r="FO23" s="198"/>
    </row>
    <row r="24" spans="2:172" ht="16.5" thickBot="1" x14ac:dyDescent="0.4">
      <c r="B24" s="313" t="s">
        <v>1139</v>
      </c>
      <c r="C24" s="395" t="s">
        <v>2734</v>
      </c>
      <c r="D24" s="133"/>
      <c r="E24" s="701"/>
      <c r="F24" s="701"/>
      <c r="G24" s="701"/>
      <c r="H24" s="701"/>
      <c r="I24" s="701"/>
      <c r="J24" s="701"/>
      <c r="K24" s="701"/>
      <c r="L24" s="701"/>
      <c r="M24" s="701"/>
      <c r="N24" s="701"/>
      <c r="O24" s="701"/>
      <c r="P24" s="701"/>
      <c r="Q24" s="701"/>
      <c r="R24" s="701"/>
      <c r="S24" s="701"/>
      <c r="T24" s="701"/>
      <c r="U24" s="701"/>
      <c r="V24" s="701"/>
      <c r="W24" s="701"/>
      <c r="X24" s="701"/>
      <c r="Y24" s="701"/>
      <c r="Z24" s="701"/>
      <c r="AA24" s="701"/>
      <c r="AB24" s="701"/>
      <c r="AC24" s="701"/>
      <c r="AD24" s="701"/>
      <c r="AE24" s="701"/>
      <c r="AF24" s="701"/>
      <c r="AG24" s="701"/>
      <c r="AH24" s="701"/>
      <c r="AI24" s="701"/>
      <c r="AJ24" s="701"/>
      <c r="AK24" s="701"/>
      <c r="AL24" s="701"/>
      <c r="AM24" s="701"/>
      <c r="AN24" s="701"/>
      <c r="AO24" s="701"/>
      <c r="AP24" s="701"/>
      <c r="AQ24" s="701"/>
      <c r="AR24" s="701"/>
      <c r="AS24" s="701"/>
      <c r="AT24" s="701"/>
      <c r="AU24" s="701"/>
      <c r="AV24" s="701"/>
      <c r="AW24" s="701"/>
      <c r="AX24" s="701"/>
      <c r="AY24" s="701"/>
      <c r="AZ24" s="701"/>
      <c r="BA24" s="701"/>
      <c r="BB24" s="701"/>
      <c r="BC24" s="700"/>
      <c r="BD24" s="743"/>
      <c r="BE24" s="521"/>
      <c r="BG24" s="144"/>
      <c r="BH24" s="144"/>
      <c r="BJ24" s="313" t="s">
        <v>1139</v>
      </c>
      <c r="BK24" s="395" t="s">
        <v>2734</v>
      </c>
      <c r="BL24" s="701"/>
      <c r="BM24" s="701"/>
      <c r="BN24" s="742"/>
      <c r="BO24" s="742"/>
      <c r="BP24" s="742"/>
      <c r="BQ24" s="742"/>
      <c r="BR24" s="742"/>
      <c r="BS24" s="742"/>
      <c r="BX24" s="198"/>
      <c r="BY24" s="198"/>
      <c r="BZ24" s="198"/>
      <c r="CA24" s="198"/>
      <c r="CB24" s="198"/>
      <c r="CC24" s="246"/>
      <c r="CD24" s="198"/>
      <c r="CE24" s="198"/>
      <c r="CF24" s="198"/>
      <c r="CG24" s="198"/>
      <c r="CH24" s="198"/>
      <c r="CI24" s="198"/>
      <c r="CJ24" s="198"/>
      <c r="CK24" s="198"/>
      <c r="CL24" s="198"/>
      <c r="CM24" s="198"/>
      <c r="CN24" s="198"/>
      <c r="CO24" s="198"/>
      <c r="CP24" s="198"/>
      <c r="CQ24" s="198"/>
      <c r="CR24" s="198"/>
      <c r="CS24" s="198"/>
      <c r="CT24" s="198"/>
      <c r="CU24" s="198"/>
      <c r="CV24" s="198"/>
      <c r="CW24" s="198"/>
      <c r="CX24" s="198"/>
      <c r="CY24" s="198"/>
      <c r="CZ24" s="198"/>
      <c r="DA24" s="198"/>
      <c r="DB24" s="198"/>
      <c r="DC24" s="198"/>
      <c r="DD24" s="198"/>
      <c r="DE24" s="198"/>
      <c r="DF24" s="198"/>
      <c r="DG24" s="198"/>
      <c r="DH24" s="198"/>
      <c r="DI24" s="198"/>
      <c r="DJ24" s="198"/>
      <c r="DK24" s="198"/>
      <c r="DL24" s="198"/>
      <c r="DM24" s="198"/>
      <c r="DN24" s="198"/>
      <c r="DO24" s="198"/>
      <c r="DP24" s="198"/>
      <c r="DQ24" s="198"/>
      <c r="DR24" s="198"/>
      <c r="DS24" s="198"/>
      <c r="DT24" s="188"/>
      <c r="DU24" s="198"/>
      <c r="DV24" s="198"/>
      <c r="DW24" s="198"/>
      <c r="DX24" s="198"/>
      <c r="DY24" s="198"/>
      <c r="DZ24" s="246"/>
      <c r="EA24" s="198"/>
      <c r="EB24" s="198"/>
      <c r="EC24" s="198"/>
      <c r="ED24" s="198"/>
      <c r="EE24" s="198"/>
      <c r="EF24" s="198"/>
      <c r="EG24" s="198"/>
      <c r="EH24" s="198"/>
      <c r="EI24" s="198"/>
      <c r="EJ24" s="198"/>
      <c r="EK24" s="198"/>
      <c r="EL24" s="198"/>
      <c r="EM24" s="198"/>
      <c r="EN24" s="198"/>
      <c r="EO24" s="198"/>
      <c r="EP24" s="198"/>
      <c r="EQ24" s="198"/>
      <c r="ER24" s="198"/>
      <c r="ES24" s="198"/>
      <c r="ET24" s="198"/>
      <c r="EU24" s="198"/>
      <c r="EV24" s="198"/>
      <c r="EW24" s="198"/>
      <c r="EX24" s="198"/>
      <c r="EY24" s="198"/>
      <c r="EZ24" s="198"/>
      <c r="FA24" s="198"/>
      <c r="FB24" s="198"/>
      <c r="FC24" s="198"/>
      <c r="FD24" s="198"/>
      <c r="FE24" s="198"/>
      <c r="FF24" s="198"/>
      <c r="FG24" s="198"/>
      <c r="FH24" s="198"/>
      <c r="FI24" s="198"/>
      <c r="FJ24" s="198"/>
      <c r="FK24" s="198"/>
      <c r="FL24" s="198"/>
      <c r="FM24" s="198"/>
      <c r="FN24" s="198"/>
      <c r="FO24" s="198"/>
    </row>
    <row r="25" spans="2:172" ht="14.25" customHeight="1" thickBot="1" x14ac:dyDescent="0.35">
      <c r="B25" s="147">
        <f>+B22+1</f>
        <v>12</v>
      </c>
      <c r="C25" s="318" t="s">
        <v>1919</v>
      </c>
      <c r="D25" s="150"/>
      <c r="E25" s="150" t="s">
        <v>341</v>
      </c>
      <c r="F25" s="715">
        <v>3</v>
      </c>
      <c r="G25" s="716">
        <v>17.103999999999999</v>
      </c>
      <c r="H25" s="717">
        <v>4.0000000000000001E-3</v>
      </c>
      <c r="I25" s="717">
        <v>0</v>
      </c>
      <c r="J25" s="717">
        <v>0</v>
      </c>
      <c r="K25" s="717">
        <v>0</v>
      </c>
      <c r="L25" s="271">
        <f t="shared" ref="L25:L32" si="1">SUM(G25:K25)</f>
        <v>17.108000000000001</v>
      </c>
      <c r="M25" s="718">
        <v>19.436999999999998</v>
      </c>
      <c r="N25" s="719">
        <v>8.5999999999999993E-2</v>
      </c>
      <c r="O25" s="717">
        <v>0</v>
      </c>
      <c r="P25" s="717">
        <v>0</v>
      </c>
      <c r="Q25" s="717">
        <v>0</v>
      </c>
      <c r="R25" s="271">
        <f t="shared" ref="R25:R32" si="2">SUM(M25:Q25)</f>
        <v>19.522999999999996</v>
      </c>
      <c r="S25" s="716">
        <v>14.532999999999999</v>
      </c>
      <c r="T25" s="717">
        <v>0</v>
      </c>
      <c r="U25" s="717">
        <v>0</v>
      </c>
      <c r="V25" s="717">
        <v>0</v>
      </c>
      <c r="W25" s="717">
        <v>0</v>
      </c>
      <c r="X25" s="271">
        <f t="shared" ref="X25:X32" si="3">SUM(S25:W25)</f>
        <v>14.532999999999999</v>
      </c>
      <c r="Y25" s="716">
        <v>14.503</v>
      </c>
      <c r="Z25" s="717">
        <v>0</v>
      </c>
      <c r="AA25" s="717">
        <v>0</v>
      </c>
      <c r="AB25" s="717">
        <v>0</v>
      </c>
      <c r="AC25" s="717">
        <v>0</v>
      </c>
      <c r="AD25" s="271">
        <f t="shared" ref="AD25:AD32" si="4">SUM(Y25:AC25)</f>
        <v>14.503</v>
      </c>
      <c r="AE25" s="716">
        <v>14.465999999999999</v>
      </c>
      <c r="AF25" s="717">
        <v>0</v>
      </c>
      <c r="AG25" s="717">
        <v>0</v>
      </c>
      <c r="AH25" s="717">
        <v>0</v>
      </c>
      <c r="AI25" s="717">
        <v>0</v>
      </c>
      <c r="AJ25" s="271">
        <f t="shared" ref="AJ25:AJ32" si="5">SUM(AE25:AI25)</f>
        <v>14.465999999999999</v>
      </c>
      <c r="AK25" s="716">
        <v>14.427</v>
      </c>
      <c r="AL25" s="717">
        <v>0</v>
      </c>
      <c r="AM25" s="717">
        <v>0</v>
      </c>
      <c r="AN25" s="717">
        <v>0</v>
      </c>
      <c r="AO25" s="717">
        <v>0</v>
      </c>
      <c r="AP25" s="271">
        <f t="shared" ref="AP25:AP32" si="6">SUM(AK25:AO25)</f>
        <v>14.427</v>
      </c>
      <c r="AQ25" s="716">
        <v>14.388999999999999</v>
      </c>
      <c r="AR25" s="717">
        <v>0</v>
      </c>
      <c r="AS25" s="717">
        <v>0</v>
      </c>
      <c r="AT25" s="717">
        <v>0</v>
      </c>
      <c r="AU25" s="717">
        <v>0</v>
      </c>
      <c r="AV25" s="271">
        <f t="shared" ref="AV25:AV32" si="7">SUM(AQ25:AU25)</f>
        <v>14.388999999999999</v>
      </c>
      <c r="AW25" s="716">
        <v>14.349</v>
      </c>
      <c r="AX25" s="717">
        <v>0</v>
      </c>
      <c r="AY25" s="717">
        <v>0</v>
      </c>
      <c r="AZ25" s="717">
        <v>0</v>
      </c>
      <c r="BA25" s="717">
        <v>0</v>
      </c>
      <c r="BB25" s="271">
        <f t="shared" ref="BB25:BB32" si="8">SUM(AW25:BA25)</f>
        <v>14.349</v>
      </c>
      <c r="BC25" s="700"/>
      <c r="BD25" s="428"/>
      <c r="BE25" s="723"/>
      <c r="BG25" s="144">
        <f xml:space="preserve"> IF( SUM( BX25:DR25 ) = 0, 0, $BX$5 )</f>
        <v>0</v>
      </c>
      <c r="BH25" s="144"/>
      <c r="BJ25" s="147">
        <f>+BJ22+1</f>
        <v>12</v>
      </c>
      <c r="BK25" s="318" t="s">
        <v>1919</v>
      </c>
      <c r="BL25" s="150" t="s">
        <v>341</v>
      </c>
      <c r="BM25" s="715">
        <v>3</v>
      </c>
      <c r="BN25" s="745" t="s">
        <v>2735</v>
      </c>
      <c r="BO25" s="746" t="s">
        <v>2736</v>
      </c>
      <c r="BP25" s="746" t="s">
        <v>2737</v>
      </c>
      <c r="BQ25" s="746" t="s">
        <v>2738</v>
      </c>
      <c r="BR25" s="747" t="s">
        <v>2739</v>
      </c>
      <c r="BS25" s="273" t="s">
        <v>2740</v>
      </c>
      <c r="BX25" s="158">
        <f>IF('[1]Validation flags'!$H$3=1,0, IF( ISNUMBER(G25), 0, 1 ))</f>
        <v>0</v>
      </c>
      <c r="BY25" s="158">
        <f>IF('[1]Validation flags'!$H$3=1,0, IF( ISNUMBER(H25), 0, 1 ))</f>
        <v>0</v>
      </c>
      <c r="BZ25" s="158">
        <f>IF('[1]Validation flags'!$H$3=1,0, IF( ISNUMBER(I25), 0, 1 ))</f>
        <v>0</v>
      </c>
      <c r="CA25" s="158">
        <f>IF('[1]Validation flags'!$H$3=1,0, IF( ISNUMBER(J25), 0, 1 ))</f>
        <v>0</v>
      </c>
      <c r="CB25" s="158">
        <f>IF('[1]Validation flags'!$H$3=1,0, IF( ISNUMBER(K25), 0, 1 ))</f>
        <v>0</v>
      </c>
      <c r="CC25" s="246"/>
      <c r="CD25" s="158">
        <f>IF('[1]Validation flags'!$H$3=1,0, IF( ISNUMBER(M25), 0, 1 ))</f>
        <v>0</v>
      </c>
      <c r="CE25" s="158">
        <f>IF('[1]Validation flags'!$H$3=1,0, IF( ISNUMBER(N25), 0, 1 ))</f>
        <v>0</v>
      </c>
      <c r="CF25" s="158">
        <f>IF('[1]Validation flags'!$H$3=1,0, IF( ISNUMBER(O25), 0, 1 ))</f>
        <v>0</v>
      </c>
      <c r="CG25" s="158">
        <f>IF('[1]Validation flags'!$H$3=1,0, IF( ISNUMBER(P25), 0, 1 ))</f>
        <v>0</v>
      </c>
      <c r="CH25" s="158">
        <f>IF('[1]Validation flags'!$H$3=1,0, IF( ISNUMBER(Q25), 0, 1 ))</f>
        <v>0</v>
      </c>
      <c r="CI25" s="198"/>
      <c r="CJ25" s="158">
        <f>IF('[1]Validation flags'!$H$3=1,0, IF( ISNUMBER(S25), 0, 1 ))</f>
        <v>0</v>
      </c>
      <c r="CK25" s="158">
        <f>IF('[1]Validation flags'!$H$3=1,0, IF( ISNUMBER(T25), 0, 1 ))</f>
        <v>0</v>
      </c>
      <c r="CL25" s="158">
        <f>IF('[1]Validation flags'!$H$3=1,0, IF( ISNUMBER(U25), 0, 1 ))</f>
        <v>0</v>
      </c>
      <c r="CM25" s="158">
        <f>IF('[1]Validation flags'!$H$3=1,0, IF( ISNUMBER(V25), 0, 1 ))</f>
        <v>0</v>
      </c>
      <c r="CN25" s="158">
        <f>IF('[1]Validation flags'!$H$3=1,0, IF( ISNUMBER(W25), 0, 1 ))</f>
        <v>0</v>
      </c>
      <c r="CO25" s="198"/>
      <c r="CP25" s="158">
        <f>IF('[1]Validation flags'!$H$3=1,0, IF( ISNUMBER(Y25), 0, 1 ))</f>
        <v>0</v>
      </c>
      <c r="CQ25" s="158">
        <f>IF('[1]Validation flags'!$H$3=1,0, IF( ISNUMBER(Z25), 0, 1 ))</f>
        <v>0</v>
      </c>
      <c r="CR25" s="158">
        <f>IF('[1]Validation flags'!$H$3=1,0, IF( ISNUMBER(AA25), 0, 1 ))</f>
        <v>0</v>
      </c>
      <c r="CS25" s="158">
        <f>IF('[1]Validation flags'!$H$3=1,0, IF( ISNUMBER(AB25), 0, 1 ))</f>
        <v>0</v>
      </c>
      <c r="CT25" s="158">
        <f>IF('[1]Validation flags'!$H$3=1,0, IF( ISNUMBER(AC25), 0, 1 ))</f>
        <v>0</v>
      </c>
      <c r="CU25" s="198"/>
      <c r="CV25" s="158">
        <f>IF('[1]Validation flags'!$H$3=1,0, IF( ISNUMBER(AE25), 0, 1 ))</f>
        <v>0</v>
      </c>
      <c r="CW25" s="158">
        <f>IF('[1]Validation flags'!$H$3=1,0, IF( ISNUMBER(AF25), 0, 1 ))</f>
        <v>0</v>
      </c>
      <c r="CX25" s="158">
        <f>IF('[1]Validation flags'!$H$3=1,0, IF( ISNUMBER(AG25), 0, 1 ))</f>
        <v>0</v>
      </c>
      <c r="CY25" s="158">
        <f>IF('[1]Validation flags'!$H$3=1,0, IF( ISNUMBER(AH25), 0, 1 ))</f>
        <v>0</v>
      </c>
      <c r="CZ25" s="158">
        <f>IF('[1]Validation flags'!$H$3=1,0, IF( ISNUMBER(AI25), 0, 1 ))</f>
        <v>0</v>
      </c>
      <c r="DA25" s="198"/>
      <c r="DB25" s="158">
        <f>IF('[1]Validation flags'!$H$3=1,0, IF( ISNUMBER(AK25), 0, 1 ))</f>
        <v>0</v>
      </c>
      <c r="DC25" s="158">
        <f>IF('[1]Validation flags'!$H$3=1,0, IF( ISNUMBER(AL25), 0, 1 ))</f>
        <v>0</v>
      </c>
      <c r="DD25" s="158">
        <f>IF('[1]Validation flags'!$H$3=1,0, IF( ISNUMBER(AM25), 0, 1 ))</f>
        <v>0</v>
      </c>
      <c r="DE25" s="158">
        <f>IF('[1]Validation flags'!$H$3=1,0, IF( ISNUMBER(AN25), 0, 1 ))</f>
        <v>0</v>
      </c>
      <c r="DF25" s="158">
        <f>IF('[1]Validation flags'!$H$3=1,0, IF( ISNUMBER(AO25), 0, 1 ))</f>
        <v>0</v>
      </c>
      <c r="DG25" s="198"/>
      <c r="DH25" s="158">
        <f>IF('[1]Validation flags'!$H$3=1,0, IF( ISNUMBER(AQ25), 0, 1 ))</f>
        <v>0</v>
      </c>
      <c r="DI25" s="158">
        <f>IF('[1]Validation flags'!$H$3=1,0, IF( ISNUMBER(AR25), 0, 1 ))</f>
        <v>0</v>
      </c>
      <c r="DJ25" s="158">
        <f>IF('[1]Validation flags'!$H$3=1,0, IF( ISNUMBER(AS25), 0, 1 ))</f>
        <v>0</v>
      </c>
      <c r="DK25" s="158">
        <f>IF('[1]Validation flags'!$H$3=1,0, IF( ISNUMBER(AT25), 0, 1 ))</f>
        <v>0</v>
      </c>
      <c r="DL25" s="158">
        <f>IF('[1]Validation flags'!$H$3=1,0, IF( ISNUMBER(AU25), 0, 1 ))</f>
        <v>0</v>
      </c>
      <c r="DM25" s="198"/>
      <c r="DN25" s="158">
        <f>IF('[1]Validation flags'!$H$3=1,0, IF( ISNUMBER(AW25), 0, 1 ))</f>
        <v>0</v>
      </c>
      <c r="DO25" s="158">
        <f>IF('[1]Validation flags'!$H$3=1,0, IF( ISNUMBER(AX25), 0, 1 ))</f>
        <v>0</v>
      </c>
      <c r="DP25" s="158">
        <f>IF('[1]Validation flags'!$H$3=1,0, IF( ISNUMBER(AY25), 0, 1 ))</f>
        <v>0</v>
      </c>
      <c r="DQ25" s="158">
        <f>IF('[1]Validation flags'!$H$3=1,0, IF( ISNUMBER(AZ25), 0, 1 ))</f>
        <v>0</v>
      </c>
      <c r="DR25" s="158">
        <f>IF('[1]Validation flags'!$H$3=1,0, IF( ISNUMBER(BA25), 0, 1 ))</f>
        <v>0</v>
      </c>
      <c r="DS25" s="198"/>
      <c r="DT25" s="188"/>
      <c r="DU25" s="198"/>
      <c r="DV25" s="198"/>
      <c r="DW25" s="198"/>
      <c r="DX25" s="198"/>
      <c r="DY25" s="198"/>
      <c r="DZ25" s="246"/>
      <c r="EA25" s="198"/>
      <c r="EB25" s="198"/>
      <c r="EC25" s="198"/>
      <c r="ED25" s="198"/>
      <c r="EE25" s="198"/>
      <c r="EF25" s="198"/>
      <c r="EG25" s="198"/>
      <c r="EH25" s="198"/>
      <c r="EI25" s="198"/>
      <c r="EJ25" s="198"/>
      <c r="EK25" s="198"/>
      <c r="EL25" s="198"/>
      <c r="EM25" s="198"/>
      <c r="EN25" s="198"/>
      <c r="EO25" s="198"/>
      <c r="EP25" s="198"/>
      <c r="EQ25" s="198"/>
      <c r="ER25" s="198"/>
      <c r="ES25" s="198"/>
      <c r="ET25" s="198"/>
      <c r="EU25" s="198"/>
      <c r="EV25" s="198"/>
      <c r="EW25" s="198"/>
      <c r="EX25" s="198"/>
      <c r="EY25" s="198"/>
      <c r="EZ25" s="198"/>
      <c r="FA25" s="198"/>
      <c r="FB25" s="198"/>
      <c r="FC25" s="198"/>
      <c r="FD25" s="198"/>
      <c r="FE25" s="198"/>
      <c r="FF25" s="198"/>
      <c r="FG25" s="198"/>
      <c r="FH25" s="198"/>
      <c r="FI25" s="198"/>
      <c r="FJ25" s="198"/>
      <c r="FK25" s="198"/>
      <c r="FL25" s="198"/>
      <c r="FM25" s="198"/>
      <c r="FN25" s="198"/>
      <c r="FO25" s="198"/>
    </row>
    <row r="26" spans="2:172" ht="14.25" customHeight="1" thickBot="1" x14ac:dyDescent="0.35">
      <c r="B26" s="159">
        <f>+B25+1</f>
        <v>13</v>
      </c>
      <c r="C26" s="324" t="s">
        <v>2741</v>
      </c>
      <c r="D26" s="162"/>
      <c r="E26" s="162" t="s">
        <v>341</v>
      </c>
      <c r="F26" s="345">
        <v>3</v>
      </c>
      <c r="G26" s="169">
        <v>7.4569999999999999</v>
      </c>
      <c r="H26" s="169">
        <v>29.026</v>
      </c>
      <c r="I26" s="169">
        <v>0</v>
      </c>
      <c r="J26" s="169">
        <v>5.2450000000000001</v>
      </c>
      <c r="K26" s="169">
        <v>0</v>
      </c>
      <c r="L26" s="195">
        <f t="shared" si="1"/>
        <v>41.727999999999994</v>
      </c>
      <c r="M26" s="718">
        <v>6.9770000000000003</v>
      </c>
      <c r="N26" s="719">
        <v>29.402999999999999</v>
      </c>
      <c r="O26" s="719">
        <v>1.1080000000000001</v>
      </c>
      <c r="P26" s="719">
        <v>6.9119999999999999</v>
      </c>
      <c r="Q26" s="717">
        <v>0</v>
      </c>
      <c r="R26" s="195">
        <f t="shared" si="2"/>
        <v>44.399999999999991</v>
      </c>
      <c r="S26" s="169">
        <v>12.965999999999999</v>
      </c>
      <c r="T26" s="169">
        <v>25.933</v>
      </c>
      <c r="U26" s="169">
        <v>0</v>
      </c>
      <c r="V26" s="169">
        <v>9.2219999999999995</v>
      </c>
      <c r="W26" s="169">
        <v>0</v>
      </c>
      <c r="X26" s="195">
        <f t="shared" si="3"/>
        <v>48.121000000000002</v>
      </c>
      <c r="Y26" s="169">
        <v>12.933</v>
      </c>
      <c r="Z26" s="169">
        <v>25.867999999999999</v>
      </c>
      <c r="AA26" s="169">
        <v>0</v>
      </c>
      <c r="AB26" s="169">
        <v>8.8350000000000009</v>
      </c>
      <c r="AC26" s="169">
        <v>0</v>
      </c>
      <c r="AD26" s="195">
        <f t="shared" si="4"/>
        <v>47.636000000000003</v>
      </c>
      <c r="AE26" s="169">
        <v>12.894</v>
      </c>
      <c r="AF26" s="169">
        <v>25.79</v>
      </c>
      <c r="AG26" s="169">
        <v>0</v>
      </c>
      <c r="AH26" s="169">
        <v>8.8079999999999998</v>
      </c>
      <c r="AI26" s="169">
        <v>0</v>
      </c>
      <c r="AJ26" s="195">
        <f t="shared" si="5"/>
        <v>47.491999999999997</v>
      </c>
      <c r="AK26" s="169">
        <v>12.853</v>
      </c>
      <c r="AL26" s="169">
        <v>25.707999999999998</v>
      </c>
      <c r="AM26" s="169">
        <v>0</v>
      </c>
      <c r="AN26" s="169">
        <v>8.7799999999999994</v>
      </c>
      <c r="AO26" s="169">
        <v>0</v>
      </c>
      <c r="AP26" s="195">
        <f t="shared" si="6"/>
        <v>47.341000000000001</v>
      </c>
      <c r="AQ26" s="169">
        <v>12.813000000000001</v>
      </c>
      <c r="AR26" s="169">
        <v>25.628</v>
      </c>
      <c r="AS26" s="169">
        <v>0</v>
      </c>
      <c r="AT26" s="169">
        <v>8.7530000000000001</v>
      </c>
      <c r="AU26" s="169">
        <v>0</v>
      </c>
      <c r="AV26" s="195">
        <f t="shared" si="7"/>
        <v>47.194000000000003</v>
      </c>
      <c r="AW26" s="169">
        <v>12.772</v>
      </c>
      <c r="AX26" s="169">
        <v>25.545999999999999</v>
      </c>
      <c r="AY26" s="169">
        <v>0</v>
      </c>
      <c r="AZ26" s="169">
        <v>8.7249999999999996</v>
      </c>
      <c r="BA26" s="169">
        <v>0</v>
      </c>
      <c r="BB26" s="195">
        <f t="shared" si="8"/>
        <v>47.042999999999999</v>
      </c>
      <c r="BC26" s="700"/>
      <c r="BD26" s="167"/>
      <c r="BE26" s="706"/>
      <c r="BG26" s="144">
        <f xml:space="preserve"> IF( SUM( BX26:DR26 ) = 0, 0, $BX$5 )</f>
        <v>0</v>
      </c>
      <c r="BH26" s="144"/>
      <c r="BJ26" s="159">
        <f>+BJ25+1</f>
        <v>13</v>
      </c>
      <c r="BK26" s="324" t="s">
        <v>2741</v>
      </c>
      <c r="BL26" s="162" t="s">
        <v>341</v>
      </c>
      <c r="BM26" s="345">
        <v>3</v>
      </c>
      <c r="BN26" s="748" t="s">
        <v>2742</v>
      </c>
      <c r="BO26" s="749" t="s">
        <v>2743</v>
      </c>
      <c r="BP26" s="749" t="s">
        <v>2744</v>
      </c>
      <c r="BQ26" s="749" t="s">
        <v>2745</v>
      </c>
      <c r="BR26" s="750" t="s">
        <v>2746</v>
      </c>
      <c r="BS26" s="414" t="s">
        <v>2747</v>
      </c>
      <c r="BX26" s="158">
        <f>IF('[1]Validation flags'!$H$3=1,0, IF( ISNUMBER(G26), 0, 1 ))</f>
        <v>0</v>
      </c>
      <c r="BY26" s="158">
        <f>IF('[1]Validation flags'!$H$3=1,0, IF( ISNUMBER(H26), 0, 1 ))</f>
        <v>0</v>
      </c>
      <c r="BZ26" s="158">
        <f>IF('[1]Validation flags'!$H$3=1,0, IF( ISNUMBER(I26), 0, 1 ))</f>
        <v>0</v>
      </c>
      <c r="CA26" s="158">
        <f>IF('[1]Validation flags'!$H$3=1,0, IF( ISNUMBER(J26), 0, 1 ))</f>
        <v>0</v>
      </c>
      <c r="CB26" s="158">
        <f>IF('[1]Validation flags'!$H$3=1,0, IF( ISNUMBER(K26), 0, 1 ))</f>
        <v>0</v>
      </c>
      <c r="CC26" s="246"/>
      <c r="CD26" s="158">
        <f>IF('[1]Validation flags'!$H$3=1,0, IF( ISNUMBER(M26), 0, 1 ))</f>
        <v>0</v>
      </c>
      <c r="CE26" s="158">
        <f>IF('[1]Validation flags'!$H$3=1,0, IF( ISNUMBER(N26), 0, 1 ))</f>
        <v>0</v>
      </c>
      <c r="CF26" s="158">
        <f>IF('[1]Validation flags'!$H$3=1,0, IF( ISNUMBER(O26), 0, 1 ))</f>
        <v>0</v>
      </c>
      <c r="CG26" s="158">
        <f>IF('[1]Validation flags'!$H$3=1,0, IF( ISNUMBER(P26), 0, 1 ))</f>
        <v>0</v>
      </c>
      <c r="CH26" s="158">
        <f>IF('[1]Validation flags'!$H$3=1,0, IF( ISNUMBER(Q26), 0, 1 ))</f>
        <v>0</v>
      </c>
      <c r="CI26" s="198"/>
      <c r="CJ26" s="158">
        <f>IF('[1]Validation flags'!$H$3=1,0, IF( ISNUMBER(S26), 0, 1 ))</f>
        <v>0</v>
      </c>
      <c r="CK26" s="158">
        <f>IF('[1]Validation flags'!$H$3=1,0, IF( ISNUMBER(T26), 0, 1 ))</f>
        <v>0</v>
      </c>
      <c r="CL26" s="158">
        <f>IF('[1]Validation flags'!$H$3=1,0, IF( ISNUMBER(U26), 0, 1 ))</f>
        <v>0</v>
      </c>
      <c r="CM26" s="158">
        <f>IF('[1]Validation flags'!$H$3=1,0, IF( ISNUMBER(V26), 0, 1 ))</f>
        <v>0</v>
      </c>
      <c r="CN26" s="158">
        <f>IF('[1]Validation flags'!$H$3=1,0, IF( ISNUMBER(W26), 0, 1 ))</f>
        <v>0</v>
      </c>
      <c r="CO26" s="198"/>
      <c r="CP26" s="158">
        <f>IF('[1]Validation flags'!$H$3=1,0, IF( ISNUMBER(Y26), 0, 1 ))</f>
        <v>0</v>
      </c>
      <c r="CQ26" s="158">
        <f>IF('[1]Validation flags'!$H$3=1,0, IF( ISNUMBER(Z26), 0, 1 ))</f>
        <v>0</v>
      </c>
      <c r="CR26" s="158">
        <f>IF('[1]Validation flags'!$H$3=1,0, IF( ISNUMBER(AA26), 0, 1 ))</f>
        <v>0</v>
      </c>
      <c r="CS26" s="158">
        <f>IF('[1]Validation flags'!$H$3=1,0, IF( ISNUMBER(AB26), 0, 1 ))</f>
        <v>0</v>
      </c>
      <c r="CT26" s="158">
        <f>IF('[1]Validation flags'!$H$3=1,0, IF( ISNUMBER(AC26), 0, 1 ))</f>
        <v>0</v>
      </c>
      <c r="CU26" s="198"/>
      <c r="CV26" s="158">
        <f>IF('[1]Validation flags'!$H$3=1,0, IF( ISNUMBER(AE26), 0, 1 ))</f>
        <v>0</v>
      </c>
      <c r="CW26" s="158">
        <f>IF('[1]Validation flags'!$H$3=1,0, IF( ISNUMBER(AF26), 0, 1 ))</f>
        <v>0</v>
      </c>
      <c r="CX26" s="158">
        <f>IF('[1]Validation flags'!$H$3=1,0, IF( ISNUMBER(AG26), 0, 1 ))</f>
        <v>0</v>
      </c>
      <c r="CY26" s="158">
        <f>IF('[1]Validation flags'!$H$3=1,0, IF( ISNUMBER(AH26), 0, 1 ))</f>
        <v>0</v>
      </c>
      <c r="CZ26" s="158">
        <f>IF('[1]Validation flags'!$H$3=1,0, IF( ISNUMBER(AI26), 0, 1 ))</f>
        <v>0</v>
      </c>
      <c r="DA26" s="198"/>
      <c r="DB26" s="158">
        <f>IF('[1]Validation flags'!$H$3=1,0, IF( ISNUMBER(AK26), 0, 1 ))</f>
        <v>0</v>
      </c>
      <c r="DC26" s="158">
        <f>IF('[1]Validation flags'!$H$3=1,0, IF( ISNUMBER(AL26), 0, 1 ))</f>
        <v>0</v>
      </c>
      <c r="DD26" s="158">
        <f>IF('[1]Validation flags'!$H$3=1,0, IF( ISNUMBER(AM26), 0, 1 ))</f>
        <v>0</v>
      </c>
      <c r="DE26" s="158">
        <f>IF('[1]Validation flags'!$H$3=1,0, IF( ISNUMBER(AN26), 0, 1 ))</f>
        <v>0</v>
      </c>
      <c r="DF26" s="158">
        <f>IF('[1]Validation flags'!$H$3=1,0, IF( ISNUMBER(AO26), 0, 1 ))</f>
        <v>0</v>
      </c>
      <c r="DG26" s="198"/>
      <c r="DH26" s="158">
        <f>IF('[1]Validation flags'!$H$3=1,0, IF( ISNUMBER(AQ26), 0, 1 ))</f>
        <v>0</v>
      </c>
      <c r="DI26" s="158">
        <f>IF('[1]Validation flags'!$H$3=1,0, IF( ISNUMBER(AR26), 0, 1 ))</f>
        <v>0</v>
      </c>
      <c r="DJ26" s="158">
        <f>IF('[1]Validation flags'!$H$3=1,0, IF( ISNUMBER(AS26), 0, 1 ))</f>
        <v>0</v>
      </c>
      <c r="DK26" s="158">
        <f>IF('[1]Validation flags'!$H$3=1,0, IF( ISNUMBER(AT26), 0, 1 ))</f>
        <v>0</v>
      </c>
      <c r="DL26" s="158">
        <f>IF('[1]Validation flags'!$H$3=1,0, IF( ISNUMBER(AU26), 0, 1 ))</f>
        <v>0</v>
      </c>
      <c r="DM26" s="198"/>
      <c r="DN26" s="158">
        <f>IF('[1]Validation flags'!$H$3=1,0, IF( ISNUMBER(AW26), 0, 1 ))</f>
        <v>0</v>
      </c>
      <c r="DO26" s="158">
        <f>IF('[1]Validation flags'!$H$3=1,0, IF( ISNUMBER(AX26), 0, 1 ))</f>
        <v>0</v>
      </c>
      <c r="DP26" s="158">
        <f>IF('[1]Validation flags'!$H$3=1,0, IF( ISNUMBER(AY26), 0, 1 ))</f>
        <v>0</v>
      </c>
      <c r="DQ26" s="158">
        <f>IF('[1]Validation flags'!$H$3=1,0, IF( ISNUMBER(AZ26), 0, 1 ))</f>
        <v>0</v>
      </c>
      <c r="DR26" s="158">
        <f>IF('[1]Validation flags'!$H$3=1,0, IF( ISNUMBER(BA26), 0, 1 ))</f>
        <v>0</v>
      </c>
      <c r="DS26" s="198"/>
      <c r="DT26" s="188"/>
      <c r="DU26" s="198"/>
      <c r="DV26" s="198"/>
      <c r="DW26" s="198"/>
      <c r="DX26" s="198"/>
      <c r="DY26" s="198"/>
      <c r="DZ26" s="246"/>
      <c r="EA26" s="198"/>
      <c r="EB26" s="198"/>
      <c r="EC26" s="198"/>
      <c r="ED26" s="198"/>
      <c r="EE26" s="198"/>
      <c r="EF26" s="198"/>
      <c r="EG26" s="198"/>
      <c r="EH26" s="198"/>
      <c r="EI26" s="198"/>
      <c r="EJ26" s="198"/>
      <c r="EK26" s="198"/>
      <c r="EL26" s="198"/>
      <c r="EM26" s="198"/>
      <c r="EN26" s="198"/>
      <c r="EO26" s="198"/>
      <c r="EP26" s="198"/>
      <c r="EQ26" s="198"/>
      <c r="ER26" s="198"/>
      <c r="ES26" s="198"/>
      <c r="ET26" s="198"/>
      <c r="EU26" s="198"/>
      <c r="EV26" s="198"/>
      <c r="EW26" s="198"/>
      <c r="EX26" s="198"/>
      <c r="EY26" s="198"/>
      <c r="EZ26" s="198"/>
      <c r="FA26" s="198"/>
      <c r="FB26" s="198"/>
      <c r="FC26" s="198"/>
      <c r="FD26" s="198"/>
      <c r="FE26" s="198"/>
      <c r="FF26" s="198"/>
      <c r="FG26" s="198"/>
      <c r="FH26" s="198"/>
      <c r="FI26" s="198"/>
      <c r="FJ26" s="198"/>
      <c r="FK26" s="198"/>
      <c r="FL26" s="198"/>
      <c r="FM26" s="198"/>
      <c r="FN26" s="198"/>
      <c r="FO26" s="198"/>
    </row>
    <row r="27" spans="2:172" ht="14.25" customHeight="1" thickBot="1" x14ac:dyDescent="0.35">
      <c r="B27" s="159">
        <f t="shared" ref="B27:B37" si="9">+B26+1</f>
        <v>14</v>
      </c>
      <c r="C27" s="324" t="s">
        <v>1931</v>
      </c>
      <c r="D27" s="162"/>
      <c r="E27" s="162" t="s">
        <v>341</v>
      </c>
      <c r="F27" s="345">
        <v>3</v>
      </c>
      <c r="G27" s="169">
        <v>14.618</v>
      </c>
      <c r="H27" s="169">
        <v>0</v>
      </c>
      <c r="I27" s="169">
        <v>0</v>
      </c>
      <c r="J27" s="169">
        <v>0</v>
      </c>
      <c r="K27" s="169">
        <v>0</v>
      </c>
      <c r="L27" s="195">
        <f t="shared" si="1"/>
        <v>14.618</v>
      </c>
      <c r="M27" s="718">
        <v>9.702</v>
      </c>
      <c r="N27" s="717">
        <v>0</v>
      </c>
      <c r="O27" s="717">
        <v>0</v>
      </c>
      <c r="P27" s="717">
        <v>0</v>
      </c>
      <c r="Q27" s="717">
        <v>0</v>
      </c>
      <c r="R27" s="195">
        <f t="shared" si="2"/>
        <v>9.702</v>
      </c>
      <c r="S27" s="350">
        <v>10.920999999999999</v>
      </c>
      <c r="T27" s="350">
        <v>0.14099999999999999</v>
      </c>
      <c r="U27" s="169">
        <v>0</v>
      </c>
      <c r="V27" s="169">
        <v>0</v>
      </c>
      <c r="W27" s="169">
        <v>0</v>
      </c>
      <c r="X27" s="195">
        <f t="shared" si="3"/>
        <v>11.061999999999999</v>
      </c>
      <c r="Y27" s="350">
        <v>21.311999999999998</v>
      </c>
      <c r="Z27" s="169">
        <v>0</v>
      </c>
      <c r="AA27" s="169">
        <v>0</v>
      </c>
      <c r="AB27" s="169">
        <v>0</v>
      </c>
      <c r="AC27" s="169">
        <v>0</v>
      </c>
      <c r="AD27" s="195">
        <f t="shared" si="4"/>
        <v>21.311999999999998</v>
      </c>
      <c r="AE27" s="350">
        <v>24.762</v>
      </c>
      <c r="AF27" s="169">
        <v>0</v>
      </c>
      <c r="AG27" s="169">
        <v>0</v>
      </c>
      <c r="AH27" s="169">
        <v>0</v>
      </c>
      <c r="AI27" s="169">
        <v>0</v>
      </c>
      <c r="AJ27" s="195">
        <f t="shared" si="5"/>
        <v>24.762</v>
      </c>
      <c r="AK27" s="350">
        <v>29.986000000000001</v>
      </c>
      <c r="AL27" s="169">
        <v>0</v>
      </c>
      <c r="AM27" s="169">
        <v>0</v>
      </c>
      <c r="AN27" s="169">
        <v>0</v>
      </c>
      <c r="AO27" s="169">
        <v>0</v>
      </c>
      <c r="AP27" s="195">
        <f t="shared" si="6"/>
        <v>29.986000000000001</v>
      </c>
      <c r="AQ27" s="350">
        <v>31.628</v>
      </c>
      <c r="AR27" s="169">
        <v>0</v>
      </c>
      <c r="AS27" s="169">
        <v>0</v>
      </c>
      <c r="AT27" s="169">
        <v>0</v>
      </c>
      <c r="AU27" s="169">
        <v>0</v>
      </c>
      <c r="AV27" s="195">
        <f t="shared" si="7"/>
        <v>31.628</v>
      </c>
      <c r="AW27" s="350">
        <v>9.6630000000000003</v>
      </c>
      <c r="AX27" s="169">
        <v>0</v>
      </c>
      <c r="AY27" s="169">
        <v>0</v>
      </c>
      <c r="AZ27" s="169">
        <v>0</v>
      </c>
      <c r="BA27" s="169">
        <v>0</v>
      </c>
      <c r="BB27" s="195">
        <f t="shared" si="8"/>
        <v>9.6630000000000003</v>
      </c>
      <c r="BC27" s="700"/>
      <c r="BD27" s="167"/>
      <c r="BE27" s="706" t="s">
        <v>2659</v>
      </c>
      <c r="BG27" s="144">
        <f xml:space="preserve"> IF( SUM( BX27:DR27 ) = 0, 0, $BX$5 )</f>
        <v>0</v>
      </c>
      <c r="BH27" s="144" t="str">
        <f>IF(SUM($DU$27:$FP$27)=0,0,$DU$7)</f>
        <v>Sum of Lines 14-16 should equal Line 47 of WWS2.</v>
      </c>
      <c r="BJ27" s="159">
        <f t="shared" ref="BJ27:BJ32" si="10">+BJ26+1</f>
        <v>14</v>
      </c>
      <c r="BK27" s="324" t="s">
        <v>1931</v>
      </c>
      <c r="BL27" s="162" t="s">
        <v>341</v>
      </c>
      <c r="BM27" s="345">
        <v>3</v>
      </c>
      <c r="BN27" s="748" t="s">
        <v>2748</v>
      </c>
      <c r="BO27" s="749" t="s">
        <v>2749</v>
      </c>
      <c r="BP27" s="749" t="s">
        <v>2750</v>
      </c>
      <c r="BQ27" s="749" t="s">
        <v>2751</v>
      </c>
      <c r="BR27" s="750" t="s">
        <v>2752</v>
      </c>
      <c r="BS27" s="414" t="s">
        <v>2753</v>
      </c>
      <c r="BX27" s="158">
        <f>IF('[1]Validation flags'!$H$3=1,0, IF( ISNUMBER(G27), 0, 1 ))</f>
        <v>0</v>
      </c>
      <c r="BY27" s="158">
        <f>IF('[1]Validation flags'!$H$3=1,0, IF( ISNUMBER(H27), 0, 1 ))</f>
        <v>0</v>
      </c>
      <c r="BZ27" s="158">
        <f>IF('[1]Validation flags'!$H$3=1,0, IF( ISNUMBER(I27), 0, 1 ))</f>
        <v>0</v>
      </c>
      <c r="CA27" s="158">
        <f>IF('[1]Validation flags'!$H$3=1,0, IF( ISNUMBER(J27), 0, 1 ))</f>
        <v>0</v>
      </c>
      <c r="CB27" s="158">
        <f>IF('[1]Validation flags'!$H$3=1,0, IF( ISNUMBER(K27), 0, 1 ))</f>
        <v>0</v>
      </c>
      <c r="CC27" s="246"/>
      <c r="CD27" s="158">
        <f>IF('[1]Validation flags'!$H$3=1,0, IF( ISNUMBER(M27), 0, 1 ))</f>
        <v>0</v>
      </c>
      <c r="CE27" s="158">
        <f>IF('[1]Validation flags'!$H$3=1,0, IF( ISNUMBER(N27), 0, 1 ))</f>
        <v>0</v>
      </c>
      <c r="CF27" s="158">
        <f>IF('[1]Validation flags'!$H$3=1,0, IF( ISNUMBER(O27), 0, 1 ))</f>
        <v>0</v>
      </c>
      <c r="CG27" s="158">
        <f>IF('[1]Validation flags'!$H$3=1,0, IF( ISNUMBER(P27), 0, 1 ))</f>
        <v>0</v>
      </c>
      <c r="CH27" s="158">
        <f>IF('[1]Validation flags'!$H$3=1,0, IF( ISNUMBER(Q27), 0, 1 ))</f>
        <v>0</v>
      </c>
      <c r="CI27" s="198"/>
      <c r="CJ27" s="158">
        <f>IF('[1]Validation flags'!$H$3=1,0, IF( ISNUMBER(S27), 0, 1 ))</f>
        <v>0</v>
      </c>
      <c r="CK27" s="158">
        <f>IF('[1]Validation flags'!$H$3=1,0, IF( ISNUMBER(T27), 0, 1 ))</f>
        <v>0</v>
      </c>
      <c r="CL27" s="158">
        <f>IF('[1]Validation flags'!$H$3=1,0, IF( ISNUMBER(U27), 0, 1 ))</f>
        <v>0</v>
      </c>
      <c r="CM27" s="158">
        <f>IF('[1]Validation flags'!$H$3=1,0, IF( ISNUMBER(V27), 0, 1 ))</f>
        <v>0</v>
      </c>
      <c r="CN27" s="158">
        <f>IF('[1]Validation flags'!$H$3=1,0, IF( ISNUMBER(W27), 0, 1 ))</f>
        <v>0</v>
      </c>
      <c r="CO27" s="198"/>
      <c r="CP27" s="158">
        <f>IF('[1]Validation flags'!$H$3=1,0, IF( ISNUMBER(Y27), 0, 1 ))</f>
        <v>0</v>
      </c>
      <c r="CQ27" s="158">
        <f>IF('[1]Validation flags'!$H$3=1,0, IF( ISNUMBER(Z27), 0, 1 ))</f>
        <v>0</v>
      </c>
      <c r="CR27" s="158">
        <f>IF('[1]Validation flags'!$H$3=1,0, IF( ISNUMBER(AA27), 0, 1 ))</f>
        <v>0</v>
      </c>
      <c r="CS27" s="158">
        <f>IF('[1]Validation flags'!$H$3=1,0, IF( ISNUMBER(AB27), 0, 1 ))</f>
        <v>0</v>
      </c>
      <c r="CT27" s="158">
        <f>IF('[1]Validation flags'!$H$3=1,0, IF( ISNUMBER(AC27), 0, 1 ))</f>
        <v>0</v>
      </c>
      <c r="CU27" s="198"/>
      <c r="CV27" s="158">
        <f>IF('[1]Validation flags'!$H$3=1,0, IF( ISNUMBER(AE27), 0, 1 ))</f>
        <v>0</v>
      </c>
      <c r="CW27" s="158">
        <f>IF('[1]Validation flags'!$H$3=1,0, IF( ISNUMBER(AF27), 0, 1 ))</f>
        <v>0</v>
      </c>
      <c r="CX27" s="158">
        <f>IF('[1]Validation flags'!$H$3=1,0, IF( ISNUMBER(AG27), 0, 1 ))</f>
        <v>0</v>
      </c>
      <c r="CY27" s="158">
        <f>IF('[1]Validation flags'!$H$3=1,0, IF( ISNUMBER(AH27), 0, 1 ))</f>
        <v>0</v>
      </c>
      <c r="CZ27" s="158">
        <f>IF('[1]Validation flags'!$H$3=1,0, IF( ISNUMBER(AI27), 0, 1 ))</f>
        <v>0</v>
      </c>
      <c r="DA27" s="198"/>
      <c r="DB27" s="158">
        <f>IF('[1]Validation flags'!$H$3=1,0, IF( ISNUMBER(AK27), 0, 1 ))</f>
        <v>0</v>
      </c>
      <c r="DC27" s="158">
        <f>IF('[1]Validation flags'!$H$3=1,0, IF( ISNUMBER(AL27), 0, 1 ))</f>
        <v>0</v>
      </c>
      <c r="DD27" s="158">
        <f>IF('[1]Validation flags'!$H$3=1,0, IF( ISNUMBER(AM27), 0, 1 ))</f>
        <v>0</v>
      </c>
      <c r="DE27" s="158">
        <f>IF('[1]Validation flags'!$H$3=1,0, IF( ISNUMBER(AN27), 0, 1 ))</f>
        <v>0</v>
      </c>
      <c r="DF27" s="158">
        <f>IF('[1]Validation flags'!$H$3=1,0, IF( ISNUMBER(AO27), 0, 1 ))</f>
        <v>0</v>
      </c>
      <c r="DG27" s="198"/>
      <c r="DH27" s="158">
        <f>IF('[1]Validation flags'!$H$3=1,0, IF( ISNUMBER(AQ27), 0, 1 ))</f>
        <v>0</v>
      </c>
      <c r="DI27" s="158">
        <f>IF('[1]Validation flags'!$H$3=1,0, IF( ISNUMBER(AR27), 0, 1 ))</f>
        <v>0</v>
      </c>
      <c r="DJ27" s="158">
        <f>IF('[1]Validation flags'!$H$3=1,0, IF( ISNUMBER(AS27), 0, 1 ))</f>
        <v>0</v>
      </c>
      <c r="DK27" s="158">
        <f>IF('[1]Validation flags'!$H$3=1,0, IF( ISNUMBER(AT27), 0, 1 ))</f>
        <v>0</v>
      </c>
      <c r="DL27" s="158">
        <f>IF('[1]Validation flags'!$H$3=1,0, IF( ISNUMBER(AU27), 0, 1 ))</f>
        <v>0</v>
      </c>
      <c r="DM27" s="198"/>
      <c r="DN27" s="158">
        <f>IF('[1]Validation flags'!$H$3=1,0, IF( ISNUMBER(AW27), 0, 1 ))</f>
        <v>0</v>
      </c>
      <c r="DO27" s="158">
        <f>IF('[1]Validation flags'!$H$3=1,0, IF( ISNUMBER(AX27), 0, 1 ))</f>
        <v>0</v>
      </c>
      <c r="DP27" s="158">
        <f>IF('[1]Validation flags'!$H$3=1,0, IF( ISNUMBER(AY27), 0, 1 ))</f>
        <v>0</v>
      </c>
      <c r="DQ27" s="158">
        <f>IF('[1]Validation flags'!$H$3=1,0, IF( ISNUMBER(AZ27), 0, 1 ))</f>
        <v>0</v>
      </c>
      <c r="DR27" s="158">
        <f>IF('[1]Validation flags'!$H$3=1,0, IF( ISNUMBER(BA27), 0, 1 ))</f>
        <v>0</v>
      </c>
      <c r="DS27" s="198"/>
      <c r="DU27" s="158">
        <f>IF(ROUND(SUM(G27:G29),3)-ROUND([1]WWS2!G56,3)=0,0,1)</f>
        <v>0</v>
      </c>
      <c r="DV27" s="158">
        <f>IF(ROUND(SUM(H27:H29),3)-ROUND([1]WWS2!H56,3)=0,0,1)</f>
        <v>0</v>
      </c>
      <c r="DW27" s="158">
        <f>IF(ROUND(SUM(I27:I29),3)-ROUND([1]WWS2!I56,3)=0,0,1)</f>
        <v>0</v>
      </c>
      <c r="DX27" s="158">
        <f>IF(ROUND(SUM(J27:J29),3)-ROUND([1]WWS2!J56,3)=0,0,1)</f>
        <v>0</v>
      </c>
      <c r="DY27" s="158">
        <f>IF(ROUND(SUM(K27:K29),3)-ROUND([1]WWS2!K56,3)=0,0,1)</f>
        <v>0</v>
      </c>
      <c r="DZ27" s="246"/>
      <c r="EA27" s="158">
        <f>IF(ROUND(SUM(M27:M29),3)-ROUND([1]WWS2!M56,3)=0,0,1)</f>
        <v>1</v>
      </c>
      <c r="EB27" s="158">
        <f>IF(ROUND(SUM(N27:N29),3)-ROUND([1]WWS2!N56,3)=0,0,1)</f>
        <v>1</v>
      </c>
      <c r="EC27" s="158">
        <f>IF(ROUND(SUM(O27:O29),3)-ROUND([1]WWS2!O56,3)=0,0,1)</f>
        <v>0</v>
      </c>
      <c r="ED27" s="158">
        <f>IF(ROUND(SUM(P27:P29),3)-ROUND([1]WWS2!P56,3)=0,0,1)</f>
        <v>0</v>
      </c>
      <c r="EE27" s="158">
        <f>IF(ROUND(SUM(Q27:Q29),3)-ROUND([1]WWS2!Q56,3)=0,0,1)</f>
        <v>0</v>
      </c>
      <c r="EF27" s="198"/>
      <c r="EG27" s="158">
        <f>IF(ROUND(SUM(S27:S29),3)-ROUND([1]WWS2!S56,3)=0,0,1)</f>
        <v>1</v>
      </c>
      <c r="EH27" s="158">
        <f>IF(ROUND(SUM(T27:T29),3)-ROUND([1]WWS2!T56,3)=0,0,1)</f>
        <v>1</v>
      </c>
      <c r="EI27" s="158">
        <f>IF(ROUND(SUM(U27:U29),3)-ROUND([1]WWS2!U56,3)=0,0,1)</f>
        <v>0</v>
      </c>
      <c r="EJ27" s="158">
        <f>IF(ROUND(SUM(V27:V29),3)-ROUND([1]WWS2!V56,3)=0,0,1)</f>
        <v>0</v>
      </c>
      <c r="EK27" s="158">
        <f>IF(ROUND(SUM(W27:W29),3)-ROUND([1]WWS2!W56,3)=0,0,1)</f>
        <v>0</v>
      </c>
      <c r="EL27" s="198"/>
      <c r="EM27" s="158">
        <f>IF(ROUND(SUM(Y27:Y29),3)-ROUND([1]WWS2!Y56,3)=0,0,1)</f>
        <v>1</v>
      </c>
      <c r="EN27" s="158">
        <f>IF(ROUND(SUM(Z27:Z29),3)-ROUND([1]WWS2!Z56,3)=0,0,1)</f>
        <v>1</v>
      </c>
      <c r="EO27" s="158">
        <f>IF(ROUND(SUM(AA27:AA29),3)-ROUND([1]WWS2!AA56,3)=0,0,1)</f>
        <v>0</v>
      </c>
      <c r="EP27" s="158">
        <f>IF(ROUND(SUM(AB27:AB29),3)-ROUND([1]WWS2!AB56,3)=0,0,1)</f>
        <v>0</v>
      </c>
      <c r="EQ27" s="158">
        <f>IF(ROUND(SUM(AC27:AC29),3)-ROUND([1]WWS2!AC56,3)=0,0,1)</f>
        <v>0</v>
      </c>
      <c r="ER27" s="198"/>
      <c r="ES27" s="158">
        <f>IF(ROUND(SUM(AE27:AE29),3)-ROUND([1]WWS2!AE56,3)=0,0,1)</f>
        <v>1</v>
      </c>
      <c r="ET27" s="158">
        <f>IF(ROUND(SUM(AF27:AF29),3)-ROUND([1]WWS2!AF56,3)=0,0,1)</f>
        <v>1</v>
      </c>
      <c r="EU27" s="158">
        <f>IF(ROUND(SUM(AG27:AG29),3)-ROUND([1]WWS2!AG56,3)=0,0,1)</f>
        <v>0</v>
      </c>
      <c r="EV27" s="158">
        <f>IF(ROUND(SUM(AH27:AH29),3)-ROUND([1]WWS2!AH56,3)=0,0,1)</f>
        <v>0</v>
      </c>
      <c r="EW27" s="158">
        <f>IF(ROUND(SUM(AI27:AI29),3)-ROUND([1]WWS2!AI56,3)=0,0,1)</f>
        <v>0</v>
      </c>
      <c r="EX27" s="198"/>
      <c r="EY27" s="158">
        <f>IF(ROUND(SUM(AK27:AK29),3)-ROUND([1]WWS2!AK56,3)=0,0,1)</f>
        <v>1</v>
      </c>
      <c r="EZ27" s="158">
        <f>IF(ROUND(SUM(AL27:AL29),3)-ROUND([1]WWS2!AL56,3)=0,0,1)</f>
        <v>1</v>
      </c>
      <c r="FA27" s="158">
        <f>IF(ROUND(SUM(AM27:AM29),3)-ROUND([1]WWS2!AM56,3)=0,0,1)</f>
        <v>0</v>
      </c>
      <c r="FB27" s="158">
        <f>IF(ROUND(SUM(AN27:AN29),3)-ROUND([1]WWS2!AN56,3)=0,0,1)</f>
        <v>0</v>
      </c>
      <c r="FC27" s="158">
        <f>IF(ROUND(SUM(AO27:AO29),3)-ROUND([1]WWS2!AO56,3)=0,0,1)</f>
        <v>0</v>
      </c>
      <c r="FD27" s="198"/>
      <c r="FE27" s="158">
        <f>IF(ROUND(SUM(AQ27:AQ29),3)-ROUND([1]WWS2!AQ56,3)=0,0,1)</f>
        <v>1</v>
      </c>
      <c r="FF27" s="158">
        <f>IF(ROUND(SUM(AR27:AR29),3)-ROUND([1]WWS2!AR56,3)=0,0,1)</f>
        <v>1</v>
      </c>
      <c r="FG27" s="158">
        <f>IF(ROUND(SUM(AS27:AS29),3)-ROUND([1]WWS2!AS56,3)=0,0,1)</f>
        <v>0</v>
      </c>
      <c r="FH27" s="158">
        <f>IF(ROUND(SUM(AT27:AT29),3)-ROUND([1]WWS2!AT56,3)=0,0,1)</f>
        <v>0</v>
      </c>
      <c r="FI27" s="158">
        <f>IF(ROUND(SUM(AU27:AU29),3)-ROUND([1]WWS2!AU56,3)=0,0,1)</f>
        <v>0</v>
      </c>
      <c r="FJ27" s="198"/>
      <c r="FK27" s="158">
        <f>IF(ROUND(SUM(AW27:AW29),3)-ROUND([1]WWS2!AW56,3)=0,0,1)</f>
        <v>1</v>
      </c>
      <c r="FL27" s="158">
        <f>IF(ROUND(SUM(AX27:AX29),3)-ROUND([1]WWS2!AX56,3)=0,0,1)</f>
        <v>1</v>
      </c>
      <c r="FM27" s="158">
        <f>IF(ROUND(SUM(AY27:AY29),3)-ROUND([1]WWS2!AY56,3)=0,0,1)</f>
        <v>0</v>
      </c>
      <c r="FN27" s="158">
        <f>IF(ROUND(SUM(AZ27:AZ29),3)-ROUND([1]WWS2!AZ56,3)=0,0,1)</f>
        <v>0</v>
      </c>
      <c r="FO27" s="158">
        <f>IF(ROUND(SUM(BA27:BA29),3)-ROUND([1]WWS2!BA56,3)=0,0,1)</f>
        <v>0</v>
      </c>
    </row>
    <row r="28" spans="2:172" ht="14.25" customHeight="1" thickBot="1" x14ac:dyDescent="0.35">
      <c r="B28" s="159">
        <f t="shared" si="9"/>
        <v>15</v>
      </c>
      <c r="C28" s="324" t="s">
        <v>2754</v>
      </c>
      <c r="D28" s="162"/>
      <c r="E28" s="162" t="s">
        <v>341</v>
      </c>
      <c r="F28" s="345">
        <v>3</v>
      </c>
      <c r="G28" s="169">
        <v>2.4300000000000002</v>
      </c>
      <c r="H28" s="169">
        <v>9.8789999999999996</v>
      </c>
      <c r="I28" s="169">
        <v>0</v>
      </c>
      <c r="J28" s="169">
        <v>0</v>
      </c>
      <c r="K28" s="169">
        <v>0</v>
      </c>
      <c r="L28" s="195">
        <f t="shared" si="1"/>
        <v>12.308999999999999</v>
      </c>
      <c r="M28" s="718">
        <v>1.8740000000000001</v>
      </c>
      <c r="N28" s="719">
        <v>12.061999999999999</v>
      </c>
      <c r="O28" s="717">
        <v>0</v>
      </c>
      <c r="P28" s="717">
        <v>0</v>
      </c>
      <c r="Q28" s="717">
        <v>0</v>
      </c>
      <c r="R28" s="195">
        <f t="shared" si="2"/>
        <v>13.936</v>
      </c>
      <c r="S28" s="350">
        <v>1.1459999999999999</v>
      </c>
      <c r="T28" s="350">
        <v>11.312000000000001</v>
      </c>
      <c r="U28" s="169">
        <v>0</v>
      </c>
      <c r="V28" s="169">
        <v>0</v>
      </c>
      <c r="W28" s="169">
        <v>0</v>
      </c>
      <c r="X28" s="195">
        <f t="shared" si="3"/>
        <v>12.458000000000002</v>
      </c>
      <c r="Y28" s="350">
        <v>4.8040000000000003</v>
      </c>
      <c r="Z28" s="350">
        <v>9.5019999999999989</v>
      </c>
      <c r="AA28" s="169">
        <v>0</v>
      </c>
      <c r="AB28" s="169">
        <v>0</v>
      </c>
      <c r="AC28" s="169">
        <v>0</v>
      </c>
      <c r="AD28" s="195">
        <f t="shared" si="4"/>
        <v>14.305999999999999</v>
      </c>
      <c r="AE28" s="350">
        <v>10.404</v>
      </c>
      <c r="AF28" s="350">
        <v>23.876000000000001</v>
      </c>
      <c r="AG28" s="169">
        <v>0</v>
      </c>
      <c r="AH28" s="169">
        <v>0</v>
      </c>
      <c r="AI28" s="169">
        <v>0</v>
      </c>
      <c r="AJ28" s="195">
        <f t="shared" si="5"/>
        <v>34.28</v>
      </c>
      <c r="AK28" s="350">
        <v>5.7060000000000004</v>
      </c>
      <c r="AL28" s="350">
        <v>49.012</v>
      </c>
      <c r="AM28" s="169">
        <v>0</v>
      </c>
      <c r="AN28" s="169">
        <v>0</v>
      </c>
      <c r="AO28" s="169">
        <v>0</v>
      </c>
      <c r="AP28" s="195">
        <f t="shared" si="6"/>
        <v>54.718000000000004</v>
      </c>
      <c r="AQ28" s="350">
        <v>5.6059999999999999</v>
      </c>
      <c r="AR28" s="350">
        <v>112.80700000000002</v>
      </c>
      <c r="AS28" s="169">
        <v>0</v>
      </c>
      <c r="AT28" s="169">
        <v>0</v>
      </c>
      <c r="AU28" s="169">
        <v>0</v>
      </c>
      <c r="AV28" s="195">
        <f t="shared" si="7"/>
        <v>118.41300000000001</v>
      </c>
      <c r="AW28" s="350">
        <v>5.6059999999999999</v>
      </c>
      <c r="AX28" s="350">
        <v>83.086000000000013</v>
      </c>
      <c r="AY28" s="169">
        <v>0</v>
      </c>
      <c r="AZ28" s="169">
        <v>0</v>
      </c>
      <c r="BA28" s="169">
        <v>0</v>
      </c>
      <c r="BB28" s="195">
        <f t="shared" si="8"/>
        <v>88.692000000000007</v>
      </c>
      <c r="BC28" s="700"/>
      <c r="BD28" s="429"/>
      <c r="BE28" s="706" t="s">
        <v>2659</v>
      </c>
      <c r="BG28" s="144">
        <f xml:space="preserve"> IF( SUM( BX28:DR28 ) = 0, 0, $BX$5 )</f>
        <v>0</v>
      </c>
      <c r="BH28" s="144" t="str">
        <f>IF(SUM($DU$27:$FP$27)=0,0,$DU$7)</f>
        <v>Sum of Lines 14-16 should equal Line 47 of WWS2.</v>
      </c>
      <c r="BJ28" s="159">
        <f t="shared" si="10"/>
        <v>15</v>
      </c>
      <c r="BK28" s="324" t="s">
        <v>2754</v>
      </c>
      <c r="BL28" s="162" t="s">
        <v>341</v>
      </c>
      <c r="BM28" s="345">
        <v>3</v>
      </c>
      <c r="BN28" s="748" t="s">
        <v>2755</v>
      </c>
      <c r="BO28" s="749" t="s">
        <v>2756</v>
      </c>
      <c r="BP28" s="749" t="s">
        <v>2757</v>
      </c>
      <c r="BQ28" s="749" t="s">
        <v>2758</v>
      </c>
      <c r="BR28" s="750" t="s">
        <v>2759</v>
      </c>
      <c r="BS28" s="414" t="s">
        <v>2760</v>
      </c>
      <c r="BX28" s="158">
        <f>IF('[1]Validation flags'!$H$3=1,0, IF( ISNUMBER(G28), 0, 1 ))</f>
        <v>0</v>
      </c>
      <c r="BY28" s="158">
        <f>IF('[1]Validation flags'!$H$3=1,0, IF( ISNUMBER(H28), 0, 1 ))</f>
        <v>0</v>
      </c>
      <c r="BZ28" s="158">
        <f>IF('[1]Validation flags'!$H$3=1,0, IF( ISNUMBER(I28), 0, 1 ))</f>
        <v>0</v>
      </c>
      <c r="CA28" s="158">
        <f>IF('[1]Validation flags'!$H$3=1,0, IF( ISNUMBER(J28), 0, 1 ))</f>
        <v>0</v>
      </c>
      <c r="CB28" s="158">
        <f>IF('[1]Validation flags'!$H$3=1,0, IF( ISNUMBER(K28), 0, 1 ))</f>
        <v>0</v>
      </c>
      <c r="CC28" s="246"/>
      <c r="CD28" s="158">
        <f>IF('[1]Validation flags'!$H$3=1,0, IF( ISNUMBER(M28), 0, 1 ))</f>
        <v>0</v>
      </c>
      <c r="CE28" s="158">
        <f>IF('[1]Validation flags'!$H$3=1,0, IF( ISNUMBER(N28), 0, 1 ))</f>
        <v>0</v>
      </c>
      <c r="CF28" s="158">
        <f>IF('[1]Validation flags'!$H$3=1,0, IF( ISNUMBER(O28), 0, 1 ))</f>
        <v>0</v>
      </c>
      <c r="CG28" s="158">
        <f>IF('[1]Validation flags'!$H$3=1,0, IF( ISNUMBER(P28), 0, 1 ))</f>
        <v>0</v>
      </c>
      <c r="CH28" s="158">
        <f>IF('[1]Validation flags'!$H$3=1,0, IF( ISNUMBER(Q28), 0, 1 ))</f>
        <v>0</v>
      </c>
      <c r="CI28" s="198"/>
      <c r="CJ28" s="158">
        <f>IF('[1]Validation flags'!$H$3=1,0, IF( ISNUMBER(S28), 0, 1 ))</f>
        <v>0</v>
      </c>
      <c r="CK28" s="158">
        <f>IF('[1]Validation flags'!$H$3=1,0, IF( ISNUMBER(T28), 0, 1 ))</f>
        <v>0</v>
      </c>
      <c r="CL28" s="158">
        <f>IF('[1]Validation flags'!$H$3=1,0, IF( ISNUMBER(U28), 0, 1 ))</f>
        <v>0</v>
      </c>
      <c r="CM28" s="158">
        <f>IF('[1]Validation flags'!$H$3=1,0, IF( ISNUMBER(V28), 0, 1 ))</f>
        <v>0</v>
      </c>
      <c r="CN28" s="158">
        <f>IF('[1]Validation flags'!$H$3=1,0, IF( ISNUMBER(W28), 0, 1 ))</f>
        <v>0</v>
      </c>
      <c r="CO28" s="198"/>
      <c r="CP28" s="158">
        <f>IF('[1]Validation flags'!$H$3=1,0, IF( ISNUMBER(Y28), 0, 1 ))</f>
        <v>0</v>
      </c>
      <c r="CQ28" s="158">
        <f>IF('[1]Validation flags'!$H$3=1,0, IF( ISNUMBER(Z28), 0, 1 ))</f>
        <v>0</v>
      </c>
      <c r="CR28" s="158">
        <f>IF('[1]Validation flags'!$H$3=1,0, IF( ISNUMBER(AA28), 0, 1 ))</f>
        <v>0</v>
      </c>
      <c r="CS28" s="158">
        <f>IF('[1]Validation flags'!$H$3=1,0, IF( ISNUMBER(AB28), 0, 1 ))</f>
        <v>0</v>
      </c>
      <c r="CT28" s="158">
        <f>IF('[1]Validation flags'!$H$3=1,0, IF( ISNUMBER(AC28), 0, 1 ))</f>
        <v>0</v>
      </c>
      <c r="CU28" s="198"/>
      <c r="CV28" s="158">
        <f>IF('[1]Validation flags'!$H$3=1,0, IF( ISNUMBER(AE28), 0, 1 ))</f>
        <v>0</v>
      </c>
      <c r="CW28" s="158">
        <f>IF('[1]Validation flags'!$H$3=1,0, IF( ISNUMBER(AF28), 0, 1 ))</f>
        <v>0</v>
      </c>
      <c r="CX28" s="158">
        <f>IF('[1]Validation flags'!$H$3=1,0, IF( ISNUMBER(AG28), 0, 1 ))</f>
        <v>0</v>
      </c>
      <c r="CY28" s="158">
        <f>IF('[1]Validation flags'!$H$3=1,0, IF( ISNUMBER(AH28), 0, 1 ))</f>
        <v>0</v>
      </c>
      <c r="CZ28" s="158">
        <f>IF('[1]Validation flags'!$H$3=1,0, IF( ISNUMBER(AI28), 0, 1 ))</f>
        <v>0</v>
      </c>
      <c r="DA28" s="198"/>
      <c r="DB28" s="158">
        <f>IF('[1]Validation flags'!$H$3=1,0, IF( ISNUMBER(AK28), 0, 1 ))</f>
        <v>0</v>
      </c>
      <c r="DC28" s="158">
        <f>IF('[1]Validation flags'!$H$3=1,0, IF( ISNUMBER(AL28), 0, 1 ))</f>
        <v>0</v>
      </c>
      <c r="DD28" s="158">
        <f>IF('[1]Validation flags'!$H$3=1,0, IF( ISNUMBER(AM28), 0, 1 ))</f>
        <v>0</v>
      </c>
      <c r="DE28" s="158">
        <f>IF('[1]Validation flags'!$H$3=1,0, IF( ISNUMBER(AN28), 0, 1 ))</f>
        <v>0</v>
      </c>
      <c r="DF28" s="158">
        <f>IF('[1]Validation flags'!$H$3=1,0, IF( ISNUMBER(AO28), 0, 1 ))</f>
        <v>0</v>
      </c>
      <c r="DG28" s="198"/>
      <c r="DH28" s="158">
        <f>IF('[1]Validation flags'!$H$3=1,0, IF( ISNUMBER(AQ28), 0, 1 ))</f>
        <v>0</v>
      </c>
      <c r="DI28" s="158">
        <f>IF('[1]Validation flags'!$H$3=1,0, IF( ISNUMBER(AR28), 0, 1 ))</f>
        <v>0</v>
      </c>
      <c r="DJ28" s="158">
        <f>IF('[1]Validation flags'!$H$3=1,0, IF( ISNUMBER(AS28), 0, 1 ))</f>
        <v>0</v>
      </c>
      <c r="DK28" s="158">
        <f>IF('[1]Validation flags'!$H$3=1,0, IF( ISNUMBER(AT28), 0, 1 ))</f>
        <v>0</v>
      </c>
      <c r="DL28" s="158">
        <f>IF('[1]Validation flags'!$H$3=1,0, IF( ISNUMBER(AU28), 0, 1 ))</f>
        <v>0</v>
      </c>
      <c r="DM28" s="198"/>
      <c r="DN28" s="158">
        <f>IF('[1]Validation flags'!$H$3=1,0, IF( ISNUMBER(AW28), 0, 1 ))</f>
        <v>0</v>
      </c>
      <c r="DO28" s="158">
        <f>IF('[1]Validation flags'!$H$3=1,0, IF( ISNUMBER(AX28), 0, 1 ))</f>
        <v>0</v>
      </c>
      <c r="DP28" s="158">
        <f>IF('[1]Validation flags'!$H$3=1,0, IF( ISNUMBER(AY28), 0, 1 ))</f>
        <v>0</v>
      </c>
      <c r="DQ28" s="158">
        <f>IF('[1]Validation flags'!$H$3=1,0, IF( ISNUMBER(AZ28), 0, 1 ))</f>
        <v>0</v>
      </c>
      <c r="DR28" s="158">
        <f>IF('[1]Validation flags'!$H$3=1,0, IF( ISNUMBER(BA28), 0, 1 ))</f>
        <v>0</v>
      </c>
      <c r="DS28" s="198"/>
      <c r="DU28" s="198"/>
      <c r="DV28" s="198"/>
      <c r="DW28" s="198"/>
      <c r="DX28" s="198"/>
      <c r="DY28" s="198"/>
      <c r="DZ28" s="246"/>
      <c r="EA28" s="198"/>
      <c r="EB28" s="198"/>
      <c r="EC28" s="198"/>
      <c r="ED28" s="198"/>
      <c r="EE28" s="198"/>
      <c r="EF28" s="198"/>
      <c r="EG28" s="198"/>
      <c r="EH28" s="198"/>
      <c r="EI28" s="198"/>
      <c r="EJ28" s="198"/>
      <c r="EK28" s="198"/>
      <c r="EL28" s="198"/>
      <c r="EM28" s="198"/>
      <c r="EN28" s="198"/>
      <c r="EO28" s="198"/>
      <c r="EP28" s="198"/>
      <c r="EQ28" s="198"/>
      <c r="ER28" s="198"/>
      <c r="ES28" s="198"/>
      <c r="ET28" s="198"/>
      <c r="EU28" s="198"/>
      <c r="EV28" s="198"/>
      <c r="EW28" s="198"/>
      <c r="EX28" s="198"/>
      <c r="EY28" s="198"/>
      <c r="EZ28" s="198"/>
      <c r="FA28" s="198"/>
      <c r="FB28" s="198"/>
      <c r="FC28" s="198"/>
      <c r="FD28" s="198"/>
      <c r="FE28" s="198"/>
      <c r="FF28" s="198"/>
      <c r="FG28" s="198"/>
      <c r="FH28" s="198"/>
      <c r="FI28" s="198"/>
      <c r="FJ28" s="198"/>
      <c r="FK28" s="198"/>
      <c r="FL28" s="198"/>
      <c r="FM28" s="198"/>
      <c r="FN28" s="198"/>
      <c r="FO28" s="198"/>
    </row>
    <row r="29" spans="2:172" ht="14.25" customHeight="1" x14ac:dyDescent="0.3">
      <c r="B29" s="159">
        <f t="shared" si="9"/>
        <v>16</v>
      </c>
      <c r="C29" s="324" t="s">
        <v>1943</v>
      </c>
      <c r="D29" s="162"/>
      <c r="E29" s="162" t="s">
        <v>341</v>
      </c>
      <c r="F29" s="345">
        <v>3</v>
      </c>
      <c r="G29" s="202">
        <v>0.63600000000000001</v>
      </c>
      <c r="H29" s="169">
        <v>0</v>
      </c>
      <c r="I29" s="169">
        <v>0</v>
      </c>
      <c r="J29" s="169">
        <v>0</v>
      </c>
      <c r="K29" s="169">
        <v>0</v>
      </c>
      <c r="L29" s="195">
        <f t="shared" si="1"/>
        <v>0.63600000000000001</v>
      </c>
      <c r="M29" s="718">
        <v>0.45499999999999996</v>
      </c>
      <c r="N29" s="717">
        <v>0</v>
      </c>
      <c r="O29" s="717">
        <v>0</v>
      </c>
      <c r="P29" s="717">
        <v>0</v>
      </c>
      <c r="Q29" s="717">
        <v>0</v>
      </c>
      <c r="R29" s="195">
        <f t="shared" si="2"/>
        <v>0.45499999999999996</v>
      </c>
      <c r="S29" s="350">
        <v>0.56200000000000006</v>
      </c>
      <c r="T29" s="169">
        <v>0</v>
      </c>
      <c r="U29" s="169">
        <v>0</v>
      </c>
      <c r="V29" s="169">
        <v>0</v>
      </c>
      <c r="W29" s="169">
        <v>0</v>
      </c>
      <c r="X29" s="195">
        <f t="shared" si="3"/>
        <v>0.56200000000000006</v>
      </c>
      <c r="Y29" s="169">
        <v>1.73</v>
      </c>
      <c r="Z29" s="169">
        <v>0</v>
      </c>
      <c r="AA29" s="169">
        <v>0</v>
      </c>
      <c r="AB29" s="169">
        <v>0</v>
      </c>
      <c r="AC29" s="169">
        <v>0</v>
      </c>
      <c r="AD29" s="195">
        <f t="shared" si="4"/>
        <v>1.73</v>
      </c>
      <c r="AE29" s="169">
        <v>1.73</v>
      </c>
      <c r="AF29" s="169">
        <v>0</v>
      </c>
      <c r="AG29" s="169">
        <v>0</v>
      </c>
      <c r="AH29" s="169">
        <v>0</v>
      </c>
      <c r="AI29" s="169">
        <v>0</v>
      </c>
      <c r="AJ29" s="195">
        <f t="shared" si="5"/>
        <v>1.73</v>
      </c>
      <c r="AK29" s="169">
        <v>1.73</v>
      </c>
      <c r="AL29" s="169">
        <v>0</v>
      </c>
      <c r="AM29" s="169">
        <v>0</v>
      </c>
      <c r="AN29" s="169">
        <v>0</v>
      </c>
      <c r="AO29" s="169">
        <v>0</v>
      </c>
      <c r="AP29" s="195">
        <f t="shared" si="6"/>
        <v>1.73</v>
      </c>
      <c r="AQ29" s="169">
        <v>1.73</v>
      </c>
      <c r="AR29" s="169">
        <v>0</v>
      </c>
      <c r="AS29" s="169">
        <v>0</v>
      </c>
      <c r="AT29" s="169">
        <v>0</v>
      </c>
      <c r="AU29" s="169">
        <v>0</v>
      </c>
      <c r="AV29" s="195">
        <f t="shared" si="7"/>
        <v>1.73</v>
      </c>
      <c r="AW29" s="169">
        <v>1.73</v>
      </c>
      <c r="AX29" s="169">
        <v>0</v>
      </c>
      <c r="AY29" s="169">
        <v>0</v>
      </c>
      <c r="AZ29" s="169">
        <v>0</v>
      </c>
      <c r="BA29" s="169">
        <v>0</v>
      </c>
      <c r="BB29" s="195">
        <f t="shared" si="8"/>
        <v>1.73</v>
      </c>
      <c r="BC29" s="700"/>
      <c r="BD29" s="429"/>
      <c r="BE29" s="706" t="s">
        <v>2659</v>
      </c>
      <c r="BG29" s="144">
        <f xml:space="preserve"> IF( SUM( BX29:DR29 ) = 0, 0, $BX$5 )</f>
        <v>0</v>
      </c>
      <c r="BH29" s="144" t="str">
        <f>IF(SUM($DU$27:$FP$27)=0,0,$DU$7)</f>
        <v>Sum of Lines 14-16 should equal Line 47 of WWS2.</v>
      </c>
      <c r="BJ29" s="159">
        <f t="shared" si="10"/>
        <v>16</v>
      </c>
      <c r="BK29" s="324" t="s">
        <v>1943</v>
      </c>
      <c r="BL29" s="162" t="s">
        <v>341</v>
      </c>
      <c r="BM29" s="345">
        <v>3</v>
      </c>
      <c r="BN29" s="748" t="s">
        <v>2761</v>
      </c>
      <c r="BO29" s="749" t="s">
        <v>2762</v>
      </c>
      <c r="BP29" s="749" t="s">
        <v>2763</v>
      </c>
      <c r="BQ29" s="749" t="s">
        <v>2764</v>
      </c>
      <c r="BR29" s="750" t="s">
        <v>2765</v>
      </c>
      <c r="BS29" s="414" t="s">
        <v>2766</v>
      </c>
      <c r="BX29" s="158">
        <f>IF('[1]Validation flags'!$H$3=1,0, IF( ISNUMBER(G29), 0, 1 ))</f>
        <v>0</v>
      </c>
      <c r="BY29" s="158">
        <f>IF('[1]Validation flags'!$H$3=1,0, IF( ISNUMBER(H29), 0, 1 ))</f>
        <v>0</v>
      </c>
      <c r="BZ29" s="158">
        <f>IF('[1]Validation flags'!$H$3=1,0, IF( ISNUMBER(I29), 0, 1 ))</f>
        <v>0</v>
      </c>
      <c r="CA29" s="158">
        <f>IF('[1]Validation flags'!$H$3=1,0, IF( ISNUMBER(J29), 0, 1 ))</f>
        <v>0</v>
      </c>
      <c r="CB29" s="158">
        <f>IF('[1]Validation flags'!$H$3=1,0, IF( ISNUMBER(K29), 0, 1 ))</f>
        <v>0</v>
      </c>
      <c r="CC29" s="246"/>
      <c r="CD29" s="158">
        <f>IF('[1]Validation flags'!$H$3=1,0, IF( ISNUMBER(M29), 0, 1 ))</f>
        <v>0</v>
      </c>
      <c r="CE29" s="158">
        <f>IF('[1]Validation flags'!$H$3=1,0, IF( ISNUMBER(N29), 0, 1 ))</f>
        <v>0</v>
      </c>
      <c r="CF29" s="158">
        <f>IF('[1]Validation flags'!$H$3=1,0, IF( ISNUMBER(O29), 0, 1 ))</f>
        <v>0</v>
      </c>
      <c r="CG29" s="158">
        <f>IF('[1]Validation flags'!$H$3=1,0, IF( ISNUMBER(P29), 0, 1 ))</f>
        <v>0</v>
      </c>
      <c r="CH29" s="158">
        <f>IF('[1]Validation flags'!$H$3=1,0, IF( ISNUMBER(Q29), 0, 1 ))</f>
        <v>0</v>
      </c>
      <c r="CI29" s="198"/>
      <c r="CJ29" s="158">
        <f>IF('[1]Validation flags'!$H$3=1,0, IF( ISNUMBER(S29), 0, 1 ))</f>
        <v>0</v>
      </c>
      <c r="CK29" s="158">
        <f>IF('[1]Validation flags'!$H$3=1,0, IF( ISNUMBER(T29), 0, 1 ))</f>
        <v>0</v>
      </c>
      <c r="CL29" s="158">
        <f>IF('[1]Validation flags'!$H$3=1,0, IF( ISNUMBER(U29), 0, 1 ))</f>
        <v>0</v>
      </c>
      <c r="CM29" s="158">
        <f>IF('[1]Validation flags'!$H$3=1,0, IF( ISNUMBER(V29), 0, 1 ))</f>
        <v>0</v>
      </c>
      <c r="CN29" s="158">
        <f>IF('[1]Validation flags'!$H$3=1,0, IF( ISNUMBER(W29), 0, 1 ))</f>
        <v>0</v>
      </c>
      <c r="CO29" s="198"/>
      <c r="CP29" s="158">
        <f>IF('[1]Validation flags'!$H$3=1,0, IF( ISNUMBER(Y29), 0, 1 ))</f>
        <v>0</v>
      </c>
      <c r="CQ29" s="158">
        <f>IF('[1]Validation flags'!$H$3=1,0, IF( ISNUMBER(Z29), 0, 1 ))</f>
        <v>0</v>
      </c>
      <c r="CR29" s="158">
        <f>IF('[1]Validation flags'!$H$3=1,0, IF( ISNUMBER(AA29), 0, 1 ))</f>
        <v>0</v>
      </c>
      <c r="CS29" s="158">
        <f>IF('[1]Validation flags'!$H$3=1,0, IF( ISNUMBER(AB29), 0, 1 ))</f>
        <v>0</v>
      </c>
      <c r="CT29" s="158">
        <f>IF('[1]Validation flags'!$H$3=1,0, IF( ISNUMBER(AC29), 0, 1 ))</f>
        <v>0</v>
      </c>
      <c r="CU29" s="198"/>
      <c r="CV29" s="158">
        <f>IF('[1]Validation flags'!$H$3=1,0, IF( ISNUMBER(AE29), 0, 1 ))</f>
        <v>0</v>
      </c>
      <c r="CW29" s="158">
        <f>IF('[1]Validation flags'!$H$3=1,0, IF( ISNUMBER(AF29), 0, 1 ))</f>
        <v>0</v>
      </c>
      <c r="CX29" s="158">
        <f>IF('[1]Validation flags'!$H$3=1,0, IF( ISNUMBER(AG29), 0, 1 ))</f>
        <v>0</v>
      </c>
      <c r="CY29" s="158">
        <f>IF('[1]Validation flags'!$H$3=1,0, IF( ISNUMBER(AH29), 0, 1 ))</f>
        <v>0</v>
      </c>
      <c r="CZ29" s="158">
        <f>IF('[1]Validation flags'!$H$3=1,0, IF( ISNUMBER(AI29), 0, 1 ))</f>
        <v>0</v>
      </c>
      <c r="DA29" s="198"/>
      <c r="DB29" s="158">
        <f>IF('[1]Validation flags'!$H$3=1,0, IF( ISNUMBER(AK29), 0, 1 ))</f>
        <v>0</v>
      </c>
      <c r="DC29" s="158">
        <f>IF('[1]Validation flags'!$H$3=1,0, IF( ISNUMBER(AL29), 0, 1 ))</f>
        <v>0</v>
      </c>
      <c r="DD29" s="158">
        <f>IF('[1]Validation flags'!$H$3=1,0, IF( ISNUMBER(AM29), 0, 1 ))</f>
        <v>0</v>
      </c>
      <c r="DE29" s="158">
        <f>IF('[1]Validation flags'!$H$3=1,0, IF( ISNUMBER(AN29), 0, 1 ))</f>
        <v>0</v>
      </c>
      <c r="DF29" s="158">
        <f>IF('[1]Validation flags'!$H$3=1,0, IF( ISNUMBER(AO29), 0, 1 ))</f>
        <v>0</v>
      </c>
      <c r="DG29" s="198"/>
      <c r="DH29" s="158">
        <f>IF('[1]Validation flags'!$H$3=1,0, IF( ISNUMBER(AQ29), 0, 1 ))</f>
        <v>0</v>
      </c>
      <c r="DI29" s="158">
        <f>IF('[1]Validation flags'!$H$3=1,0, IF( ISNUMBER(AR29), 0, 1 ))</f>
        <v>0</v>
      </c>
      <c r="DJ29" s="158">
        <f>IF('[1]Validation flags'!$H$3=1,0, IF( ISNUMBER(AS29), 0, 1 ))</f>
        <v>0</v>
      </c>
      <c r="DK29" s="158">
        <f>IF('[1]Validation flags'!$H$3=1,0, IF( ISNUMBER(AT29), 0, 1 ))</f>
        <v>0</v>
      </c>
      <c r="DL29" s="158">
        <f>IF('[1]Validation flags'!$H$3=1,0, IF( ISNUMBER(AU29), 0, 1 ))</f>
        <v>0</v>
      </c>
      <c r="DM29" s="198"/>
      <c r="DN29" s="158">
        <f>IF('[1]Validation flags'!$H$3=1,0, IF( ISNUMBER(AW29), 0, 1 ))</f>
        <v>0</v>
      </c>
      <c r="DO29" s="158">
        <f>IF('[1]Validation flags'!$H$3=1,0, IF( ISNUMBER(AX29), 0, 1 ))</f>
        <v>0</v>
      </c>
      <c r="DP29" s="158">
        <f>IF('[1]Validation flags'!$H$3=1,0, IF( ISNUMBER(AY29), 0, 1 ))</f>
        <v>0</v>
      </c>
      <c r="DQ29" s="158">
        <f>IF('[1]Validation flags'!$H$3=1,0, IF( ISNUMBER(AZ29), 0, 1 ))</f>
        <v>0</v>
      </c>
      <c r="DR29" s="158">
        <f>IF('[1]Validation flags'!$H$3=1,0, IF( ISNUMBER(BA29), 0, 1 ))</f>
        <v>0</v>
      </c>
      <c r="DS29" s="198"/>
      <c r="DU29" s="198"/>
      <c r="DV29" s="198"/>
      <c r="DW29" s="198"/>
      <c r="DX29" s="198"/>
      <c r="DY29" s="198"/>
      <c r="DZ29" s="246"/>
      <c r="EA29" s="198"/>
      <c r="EB29" s="198"/>
      <c r="EC29" s="198"/>
      <c r="ED29" s="198"/>
      <c r="EE29" s="198"/>
      <c r="EF29" s="198"/>
      <c r="EG29" s="198"/>
      <c r="EH29" s="198"/>
      <c r="EI29" s="198"/>
      <c r="EJ29" s="198"/>
      <c r="EK29" s="198"/>
      <c r="EL29" s="198"/>
      <c r="EM29" s="198"/>
      <c r="EN29" s="198"/>
      <c r="EO29" s="198"/>
      <c r="EP29" s="198"/>
      <c r="EQ29" s="198"/>
      <c r="ER29" s="198"/>
      <c r="ES29" s="198"/>
      <c r="ET29" s="198"/>
      <c r="EU29" s="198"/>
      <c r="EV29" s="198"/>
      <c r="EW29" s="198"/>
      <c r="EX29" s="198"/>
      <c r="EY29" s="198"/>
      <c r="EZ29" s="198"/>
      <c r="FA29" s="198"/>
      <c r="FB29" s="198"/>
      <c r="FC29" s="198"/>
      <c r="FD29" s="198"/>
      <c r="FE29" s="198"/>
      <c r="FF29" s="198"/>
      <c r="FG29" s="198"/>
      <c r="FH29" s="198"/>
      <c r="FI29" s="198"/>
      <c r="FJ29" s="198"/>
      <c r="FK29" s="198"/>
      <c r="FL29" s="198"/>
      <c r="FM29" s="198"/>
      <c r="FN29" s="198"/>
      <c r="FO29" s="198"/>
    </row>
    <row r="30" spans="2:172" ht="14.25" customHeight="1" x14ac:dyDescent="0.3">
      <c r="B30" s="159">
        <f t="shared" si="9"/>
        <v>17</v>
      </c>
      <c r="C30" s="324" t="s">
        <v>1949</v>
      </c>
      <c r="D30" s="162"/>
      <c r="E30" s="162" t="s">
        <v>341</v>
      </c>
      <c r="F30" s="345">
        <v>3</v>
      </c>
      <c r="G30" s="751">
        <f>SUM(G25:G29)</f>
        <v>42.245000000000005</v>
      </c>
      <c r="H30" s="194">
        <f>SUM(H25:H29)</f>
        <v>38.908999999999999</v>
      </c>
      <c r="I30" s="194">
        <f>SUM(I25:I29)</f>
        <v>0</v>
      </c>
      <c r="J30" s="194">
        <f>SUM(J25:J29)</f>
        <v>5.2450000000000001</v>
      </c>
      <c r="K30" s="752">
        <f>SUM(K25:K29)</f>
        <v>0</v>
      </c>
      <c r="L30" s="195">
        <f t="shared" si="1"/>
        <v>86.399000000000001</v>
      </c>
      <c r="M30" s="751">
        <f>SUM(M25:M29)</f>
        <v>38.445</v>
      </c>
      <c r="N30" s="194">
        <f>SUM(N25:N29)</f>
        <v>41.550999999999995</v>
      </c>
      <c r="O30" s="194">
        <f>SUM(O25:O29)</f>
        <v>1.1080000000000001</v>
      </c>
      <c r="P30" s="194">
        <f>SUM(P25:P29)</f>
        <v>6.9119999999999999</v>
      </c>
      <c r="Q30" s="752">
        <f>SUM(Q25:Q29)</f>
        <v>0</v>
      </c>
      <c r="R30" s="195">
        <f t="shared" si="2"/>
        <v>88.016000000000005</v>
      </c>
      <c r="S30" s="751">
        <f>SUM(S25:S29)</f>
        <v>40.128</v>
      </c>
      <c r="T30" s="194">
        <f>SUM(T25:T29)</f>
        <v>37.385999999999996</v>
      </c>
      <c r="U30" s="194">
        <f>SUM(U25:U29)</f>
        <v>0</v>
      </c>
      <c r="V30" s="194">
        <f>SUM(V25:V29)</f>
        <v>9.2219999999999995</v>
      </c>
      <c r="W30" s="752">
        <f>SUM(W25:W29)</f>
        <v>0</v>
      </c>
      <c r="X30" s="195">
        <f t="shared" si="3"/>
        <v>86.73599999999999</v>
      </c>
      <c r="Y30" s="751">
        <f>SUM(Y25:Y29)</f>
        <v>55.281999999999996</v>
      </c>
      <c r="Z30" s="194">
        <f>SUM(Z25:Z29)</f>
        <v>35.369999999999997</v>
      </c>
      <c r="AA30" s="194">
        <f>SUM(AA25:AA29)</f>
        <v>0</v>
      </c>
      <c r="AB30" s="194">
        <f>SUM(AB25:AB29)</f>
        <v>8.8350000000000009</v>
      </c>
      <c r="AC30" s="752">
        <f>SUM(AC25:AC29)</f>
        <v>0</v>
      </c>
      <c r="AD30" s="195">
        <f t="shared" si="4"/>
        <v>99.486999999999995</v>
      </c>
      <c r="AE30" s="751">
        <f>SUM(AE25:AE29)</f>
        <v>64.256</v>
      </c>
      <c r="AF30" s="194">
        <f>SUM(AF25:AF29)</f>
        <v>49.665999999999997</v>
      </c>
      <c r="AG30" s="194">
        <f>SUM(AG25:AG29)</f>
        <v>0</v>
      </c>
      <c r="AH30" s="194">
        <f>SUM(AH25:AH29)</f>
        <v>8.8079999999999998</v>
      </c>
      <c r="AI30" s="752">
        <f>SUM(AI25:AI29)</f>
        <v>0</v>
      </c>
      <c r="AJ30" s="195">
        <f t="shared" si="5"/>
        <v>122.72999999999999</v>
      </c>
      <c r="AK30" s="751">
        <f>SUM(AK25:AK29)</f>
        <v>64.702000000000012</v>
      </c>
      <c r="AL30" s="194">
        <f>SUM(AL25:AL29)</f>
        <v>74.72</v>
      </c>
      <c r="AM30" s="194">
        <f>SUM(AM25:AM29)</f>
        <v>0</v>
      </c>
      <c r="AN30" s="194">
        <f>SUM(AN25:AN29)</f>
        <v>8.7799999999999994</v>
      </c>
      <c r="AO30" s="752">
        <f>SUM(AO25:AO29)</f>
        <v>0</v>
      </c>
      <c r="AP30" s="195">
        <f t="shared" si="6"/>
        <v>148.20200000000003</v>
      </c>
      <c r="AQ30" s="751">
        <f>SUM(AQ25:AQ29)</f>
        <v>66.165999999999997</v>
      </c>
      <c r="AR30" s="194">
        <f>SUM(AR25:AR29)</f>
        <v>138.435</v>
      </c>
      <c r="AS30" s="194">
        <f>SUM(AS25:AS29)</f>
        <v>0</v>
      </c>
      <c r="AT30" s="194">
        <f>SUM(AT25:AT29)</f>
        <v>8.7530000000000001</v>
      </c>
      <c r="AU30" s="752">
        <f>SUM(AU25:AU29)</f>
        <v>0</v>
      </c>
      <c r="AV30" s="195">
        <f t="shared" si="7"/>
        <v>213.35399999999998</v>
      </c>
      <c r="AW30" s="751">
        <f>SUM(AW25:AW29)</f>
        <v>44.120000000000005</v>
      </c>
      <c r="AX30" s="194">
        <f>SUM(AX25:AX29)</f>
        <v>108.63200000000001</v>
      </c>
      <c r="AY30" s="194">
        <f>SUM(AY25:AY29)</f>
        <v>0</v>
      </c>
      <c r="AZ30" s="194">
        <f>SUM(AZ25:AZ29)</f>
        <v>8.7249999999999996</v>
      </c>
      <c r="BA30" s="752">
        <f>SUM(BA25:BA29)</f>
        <v>0</v>
      </c>
      <c r="BB30" s="195">
        <f t="shared" si="8"/>
        <v>161.477</v>
      </c>
      <c r="BC30" s="700"/>
      <c r="BD30" s="458" t="s">
        <v>1950</v>
      </c>
      <c r="BE30" s="706"/>
      <c r="BG30" s="144"/>
      <c r="BH30" s="144"/>
      <c r="BJ30" s="159">
        <f t="shared" si="10"/>
        <v>17</v>
      </c>
      <c r="BK30" s="324" t="s">
        <v>1949</v>
      </c>
      <c r="BL30" s="162" t="s">
        <v>341</v>
      </c>
      <c r="BM30" s="345">
        <v>3</v>
      </c>
      <c r="BN30" s="753" t="s">
        <v>2767</v>
      </c>
      <c r="BO30" s="413" t="s">
        <v>2768</v>
      </c>
      <c r="BP30" s="413" t="s">
        <v>2769</v>
      </c>
      <c r="BQ30" s="413" t="s">
        <v>2770</v>
      </c>
      <c r="BR30" s="420" t="s">
        <v>2771</v>
      </c>
      <c r="BS30" s="414" t="s">
        <v>2772</v>
      </c>
      <c r="BX30" s="198"/>
      <c r="BY30" s="198"/>
      <c r="BZ30" s="198"/>
      <c r="CA30" s="198"/>
      <c r="CB30" s="198"/>
      <c r="CC30" s="246"/>
      <c r="CD30" s="198"/>
      <c r="CE30" s="198"/>
      <c r="CF30" s="198"/>
      <c r="CG30" s="198"/>
      <c r="CH30" s="198"/>
      <c r="CI30" s="198"/>
      <c r="CJ30" s="198"/>
      <c r="CK30" s="198"/>
      <c r="CL30" s="198"/>
      <c r="CM30" s="198"/>
      <c r="CN30" s="198"/>
      <c r="CO30" s="198"/>
      <c r="CP30" s="198"/>
      <c r="CQ30" s="198"/>
      <c r="CR30" s="198"/>
      <c r="CS30" s="198"/>
      <c r="CT30" s="198"/>
      <c r="CU30" s="198"/>
      <c r="CV30" s="198"/>
      <c r="CW30" s="198"/>
      <c r="CX30" s="198"/>
      <c r="CY30" s="198"/>
      <c r="CZ30" s="198"/>
      <c r="DA30" s="198"/>
      <c r="DB30" s="198"/>
      <c r="DC30" s="198"/>
      <c r="DD30" s="198"/>
      <c r="DE30" s="198"/>
      <c r="DF30" s="198"/>
      <c r="DG30" s="198"/>
      <c r="DH30" s="198"/>
      <c r="DI30" s="198"/>
      <c r="DJ30" s="198"/>
      <c r="DK30" s="198"/>
      <c r="DL30" s="198"/>
      <c r="DM30" s="198"/>
      <c r="DN30" s="198"/>
      <c r="DO30" s="198"/>
      <c r="DP30" s="198"/>
      <c r="DQ30" s="198"/>
      <c r="DR30" s="198"/>
      <c r="DS30" s="198"/>
      <c r="DU30" s="198"/>
      <c r="DV30" s="198"/>
      <c r="DW30" s="198"/>
      <c r="DX30" s="198"/>
      <c r="DY30" s="198"/>
      <c r="DZ30" s="246"/>
      <c r="EA30" s="198"/>
      <c r="EB30" s="198"/>
      <c r="EC30" s="198"/>
      <c r="ED30" s="198"/>
      <c r="EE30" s="198"/>
      <c r="EF30" s="198"/>
      <c r="EG30" s="198"/>
      <c r="EH30" s="198"/>
      <c r="EI30" s="198"/>
      <c r="EJ30" s="198"/>
      <c r="EK30" s="198"/>
      <c r="EL30" s="198"/>
      <c r="EM30" s="198"/>
      <c r="EN30" s="198"/>
      <c r="EO30" s="198"/>
      <c r="EP30" s="198"/>
      <c r="EQ30" s="198"/>
      <c r="ER30" s="198"/>
      <c r="ES30" s="198"/>
      <c r="ET30" s="198"/>
      <c r="EU30" s="198"/>
      <c r="EV30" s="198"/>
      <c r="EW30" s="198"/>
      <c r="EX30" s="198"/>
      <c r="EY30" s="198"/>
      <c r="EZ30" s="198"/>
      <c r="FA30" s="198"/>
      <c r="FB30" s="198"/>
      <c r="FC30" s="198"/>
      <c r="FD30" s="198"/>
      <c r="FE30" s="198"/>
      <c r="FF30" s="198"/>
      <c r="FG30" s="198"/>
      <c r="FH30" s="198"/>
      <c r="FI30" s="198"/>
      <c r="FJ30" s="198"/>
      <c r="FK30" s="198"/>
      <c r="FL30" s="198"/>
      <c r="FM30" s="198"/>
      <c r="FN30" s="198"/>
      <c r="FO30" s="198"/>
    </row>
    <row r="31" spans="2:172" ht="14.25" customHeight="1" x14ac:dyDescent="0.3">
      <c r="B31" s="159">
        <f t="shared" si="9"/>
        <v>18</v>
      </c>
      <c r="C31" s="324" t="s">
        <v>1904</v>
      </c>
      <c r="D31" s="162"/>
      <c r="E31" s="162" t="s">
        <v>341</v>
      </c>
      <c r="F31" s="345">
        <v>3</v>
      </c>
      <c r="G31" s="202">
        <v>0</v>
      </c>
      <c r="H31" s="169">
        <v>0</v>
      </c>
      <c r="I31" s="169">
        <v>0</v>
      </c>
      <c r="J31" s="169">
        <v>0</v>
      </c>
      <c r="K31" s="169">
        <v>0</v>
      </c>
      <c r="L31" s="195">
        <f t="shared" si="1"/>
        <v>0</v>
      </c>
      <c r="M31" s="202">
        <v>0</v>
      </c>
      <c r="N31" s="169">
        <v>0</v>
      </c>
      <c r="O31" s="169">
        <v>0</v>
      </c>
      <c r="P31" s="169">
        <v>0</v>
      </c>
      <c r="Q31" s="169">
        <v>0</v>
      </c>
      <c r="R31" s="195">
        <f t="shared" si="2"/>
        <v>0</v>
      </c>
      <c r="S31" s="202">
        <v>0</v>
      </c>
      <c r="T31" s="169">
        <v>0</v>
      </c>
      <c r="U31" s="169">
        <v>0</v>
      </c>
      <c r="V31" s="169">
        <v>0</v>
      </c>
      <c r="W31" s="169">
        <v>0</v>
      </c>
      <c r="X31" s="195">
        <f t="shared" si="3"/>
        <v>0</v>
      </c>
      <c r="Y31" s="202">
        <v>0</v>
      </c>
      <c r="Z31" s="169">
        <v>0</v>
      </c>
      <c r="AA31" s="169">
        <v>0</v>
      </c>
      <c r="AB31" s="169">
        <v>0</v>
      </c>
      <c r="AC31" s="169">
        <v>0</v>
      </c>
      <c r="AD31" s="195">
        <f t="shared" si="4"/>
        <v>0</v>
      </c>
      <c r="AE31" s="202">
        <v>0</v>
      </c>
      <c r="AF31" s="169">
        <v>0</v>
      </c>
      <c r="AG31" s="169">
        <v>0</v>
      </c>
      <c r="AH31" s="169">
        <v>0</v>
      </c>
      <c r="AI31" s="169">
        <v>0</v>
      </c>
      <c r="AJ31" s="195">
        <f t="shared" si="5"/>
        <v>0</v>
      </c>
      <c r="AK31" s="202">
        <v>0</v>
      </c>
      <c r="AL31" s="169">
        <v>0</v>
      </c>
      <c r="AM31" s="169">
        <v>0</v>
      </c>
      <c r="AN31" s="169">
        <v>0</v>
      </c>
      <c r="AO31" s="169">
        <v>0</v>
      </c>
      <c r="AP31" s="195">
        <f t="shared" si="6"/>
        <v>0</v>
      </c>
      <c r="AQ31" s="202">
        <v>0</v>
      </c>
      <c r="AR31" s="169">
        <v>0</v>
      </c>
      <c r="AS31" s="169">
        <v>0</v>
      </c>
      <c r="AT31" s="169">
        <v>0</v>
      </c>
      <c r="AU31" s="169">
        <v>0</v>
      </c>
      <c r="AV31" s="195">
        <f t="shared" si="7"/>
        <v>0</v>
      </c>
      <c r="AW31" s="202">
        <v>0</v>
      </c>
      <c r="AX31" s="169">
        <v>0</v>
      </c>
      <c r="AY31" s="169">
        <v>0</v>
      </c>
      <c r="AZ31" s="169">
        <v>0</v>
      </c>
      <c r="BA31" s="169">
        <v>0</v>
      </c>
      <c r="BB31" s="195">
        <f t="shared" si="8"/>
        <v>0</v>
      </c>
      <c r="BC31" s="700"/>
      <c r="BD31" s="167"/>
      <c r="BE31" s="706"/>
      <c r="BG31" s="144">
        <f xml:space="preserve"> IF( SUM( BX31:DR31 ) = 0, 0, $BX$5 )</f>
        <v>0</v>
      </c>
      <c r="BH31" s="144"/>
      <c r="BJ31" s="159">
        <f t="shared" si="10"/>
        <v>18</v>
      </c>
      <c r="BK31" s="324" t="s">
        <v>1904</v>
      </c>
      <c r="BL31" s="162" t="s">
        <v>341</v>
      </c>
      <c r="BM31" s="345">
        <v>3</v>
      </c>
      <c r="BN31" s="753" t="s">
        <v>2773</v>
      </c>
      <c r="BO31" s="749" t="s">
        <v>2774</v>
      </c>
      <c r="BP31" s="749" t="s">
        <v>2775</v>
      </c>
      <c r="BQ31" s="749" t="s">
        <v>2776</v>
      </c>
      <c r="BR31" s="750" t="s">
        <v>2777</v>
      </c>
      <c r="BS31" s="414" t="s">
        <v>2778</v>
      </c>
      <c r="BX31" s="158">
        <f>IF('[1]Validation flags'!$H$3=1,0, IF( ISNUMBER(G31), 0, 1 ))</f>
        <v>0</v>
      </c>
      <c r="BY31" s="158">
        <f>IF('[1]Validation flags'!$H$3=1,0, IF( ISNUMBER(H31), 0, 1 ))</f>
        <v>0</v>
      </c>
      <c r="BZ31" s="158">
        <f>IF('[1]Validation flags'!$H$3=1,0, IF( ISNUMBER(I31), 0, 1 ))</f>
        <v>0</v>
      </c>
      <c r="CA31" s="158">
        <f>IF('[1]Validation flags'!$H$3=1,0, IF( ISNUMBER(J31), 0, 1 ))</f>
        <v>0</v>
      </c>
      <c r="CB31" s="158">
        <f>IF('[1]Validation flags'!$H$3=1,0, IF( ISNUMBER(K31), 0, 1 ))</f>
        <v>0</v>
      </c>
      <c r="CC31" s="246"/>
      <c r="CD31" s="158">
        <f>IF('[1]Validation flags'!$H$3=1,0, IF( ISNUMBER(M31), 0, 1 ))</f>
        <v>0</v>
      </c>
      <c r="CE31" s="158">
        <f>IF('[1]Validation flags'!$H$3=1,0, IF( ISNUMBER(N31), 0, 1 ))</f>
        <v>0</v>
      </c>
      <c r="CF31" s="158">
        <f>IF('[1]Validation flags'!$H$3=1,0, IF( ISNUMBER(O31), 0, 1 ))</f>
        <v>0</v>
      </c>
      <c r="CG31" s="158">
        <f>IF('[1]Validation flags'!$H$3=1,0, IF( ISNUMBER(P31), 0, 1 ))</f>
        <v>0</v>
      </c>
      <c r="CH31" s="158">
        <f>IF('[1]Validation flags'!$H$3=1,0, IF( ISNUMBER(Q31), 0, 1 ))</f>
        <v>0</v>
      </c>
      <c r="CI31" s="198"/>
      <c r="CJ31" s="158">
        <f>IF('[1]Validation flags'!$H$3=1,0, IF( ISNUMBER(S31), 0, 1 ))</f>
        <v>0</v>
      </c>
      <c r="CK31" s="158">
        <f>IF('[1]Validation flags'!$H$3=1,0, IF( ISNUMBER(T31), 0, 1 ))</f>
        <v>0</v>
      </c>
      <c r="CL31" s="158">
        <f>IF('[1]Validation flags'!$H$3=1,0, IF( ISNUMBER(U31), 0, 1 ))</f>
        <v>0</v>
      </c>
      <c r="CM31" s="158">
        <f>IF('[1]Validation flags'!$H$3=1,0, IF( ISNUMBER(V31), 0, 1 ))</f>
        <v>0</v>
      </c>
      <c r="CN31" s="158">
        <f>IF('[1]Validation flags'!$H$3=1,0, IF( ISNUMBER(W31), 0, 1 ))</f>
        <v>0</v>
      </c>
      <c r="CO31" s="198"/>
      <c r="CP31" s="158">
        <f>IF('[1]Validation flags'!$H$3=1,0, IF( ISNUMBER(Y31), 0, 1 ))</f>
        <v>0</v>
      </c>
      <c r="CQ31" s="158">
        <f>IF('[1]Validation flags'!$H$3=1,0, IF( ISNUMBER(Z31), 0, 1 ))</f>
        <v>0</v>
      </c>
      <c r="CR31" s="158">
        <f>IF('[1]Validation flags'!$H$3=1,0, IF( ISNUMBER(AA31), 0, 1 ))</f>
        <v>0</v>
      </c>
      <c r="CS31" s="158">
        <f>IF('[1]Validation flags'!$H$3=1,0, IF( ISNUMBER(AB31), 0, 1 ))</f>
        <v>0</v>
      </c>
      <c r="CT31" s="158">
        <f>IF('[1]Validation flags'!$H$3=1,0, IF( ISNUMBER(AC31), 0, 1 ))</f>
        <v>0</v>
      </c>
      <c r="CU31" s="198"/>
      <c r="CV31" s="158">
        <f>IF('[1]Validation flags'!$H$3=1,0, IF( ISNUMBER(AE31), 0, 1 ))</f>
        <v>0</v>
      </c>
      <c r="CW31" s="158">
        <f>IF('[1]Validation flags'!$H$3=1,0, IF( ISNUMBER(AF31), 0, 1 ))</f>
        <v>0</v>
      </c>
      <c r="CX31" s="158">
        <f>IF('[1]Validation flags'!$H$3=1,0, IF( ISNUMBER(AG31), 0, 1 ))</f>
        <v>0</v>
      </c>
      <c r="CY31" s="158">
        <f>IF('[1]Validation flags'!$H$3=1,0, IF( ISNUMBER(AH31), 0, 1 ))</f>
        <v>0</v>
      </c>
      <c r="CZ31" s="158">
        <f>IF('[1]Validation flags'!$H$3=1,0, IF( ISNUMBER(AI31), 0, 1 ))</f>
        <v>0</v>
      </c>
      <c r="DA31" s="198"/>
      <c r="DB31" s="158">
        <f>IF('[1]Validation flags'!$H$3=1,0, IF( ISNUMBER(AK31), 0, 1 ))</f>
        <v>0</v>
      </c>
      <c r="DC31" s="158">
        <f>IF('[1]Validation flags'!$H$3=1,0, IF( ISNUMBER(AL31), 0, 1 ))</f>
        <v>0</v>
      </c>
      <c r="DD31" s="158">
        <f>IF('[1]Validation flags'!$H$3=1,0, IF( ISNUMBER(AM31), 0, 1 ))</f>
        <v>0</v>
      </c>
      <c r="DE31" s="158">
        <f>IF('[1]Validation flags'!$H$3=1,0, IF( ISNUMBER(AN31), 0, 1 ))</f>
        <v>0</v>
      </c>
      <c r="DF31" s="158">
        <f>IF('[1]Validation flags'!$H$3=1,0, IF( ISNUMBER(AO31), 0, 1 ))</f>
        <v>0</v>
      </c>
      <c r="DG31" s="198"/>
      <c r="DH31" s="158">
        <f>IF('[1]Validation flags'!$H$3=1,0, IF( ISNUMBER(AQ31), 0, 1 ))</f>
        <v>0</v>
      </c>
      <c r="DI31" s="158">
        <f>IF('[1]Validation flags'!$H$3=1,0, IF( ISNUMBER(AR31), 0, 1 ))</f>
        <v>0</v>
      </c>
      <c r="DJ31" s="158">
        <f>IF('[1]Validation flags'!$H$3=1,0, IF( ISNUMBER(AS31), 0, 1 ))</f>
        <v>0</v>
      </c>
      <c r="DK31" s="158">
        <f>IF('[1]Validation flags'!$H$3=1,0, IF( ISNUMBER(AT31), 0, 1 ))</f>
        <v>0</v>
      </c>
      <c r="DL31" s="158">
        <f>IF('[1]Validation flags'!$H$3=1,0, IF( ISNUMBER(AU31), 0, 1 ))</f>
        <v>0</v>
      </c>
      <c r="DM31" s="198"/>
      <c r="DN31" s="158">
        <f>IF('[1]Validation flags'!$H$3=1,0, IF( ISNUMBER(AW31), 0, 1 ))</f>
        <v>0</v>
      </c>
      <c r="DO31" s="158">
        <f>IF('[1]Validation flags'!$H$3=1,0, IF( ISNUMBER(AX31), 0, 1 ))</f>
        <v>0</v>
      </c>
      <c r="DP31" s="158">
        <f>IF('[1]Validation flags'!$H$3=1,0, IF( ISNUMBER(AY31), 0, 1 ))</f>
        <v>0</v>
      </c>
      <c r="DQ31" s="158">
        <f>IF('[1]Validation flags'!$H$3=1,0, IF( ISNUMBER(AZ31), 0, 1 ))</f>
        <v>0</v>
      </c>
      <c r="DR31" s="158">
        <f>IF('[1]Validation flags'!$H$3=1,0, IF( ISNUMBER(BA31), 0, 1 ))</f>
        <v>0</v>
      </c>
      <c r="DS31" s="198"/>
      <c r="DT31" s="188"/>
      <c r="DU31" s="198"/>
      <c r="DV31" s="198"/>
      <c r="DW31" s="198"/>
      <c r="DX31" s="198"/>
      <c r="DY31" s="198"/>
      <c r="DZ31" s="246"/>
      <c r="EA31" s="198"/>
      <c r="EB31" s="198"/>
      <c r="EC31" s="198"/>
      <c r="ED31" s="198"/>
      <c r="EE31" s="198"/>
      <c r="EF31" s="198"/>
      <c r="EG31" s="198"/>
      <c r="EH31" s="198"/>
      <c r="EI31" s="198"/>
      <c r="EJ31" s="198"/>
      <c r="EK31" s="198"/>
      <c r="EL31" s="198"/>
      <c r="EM31" s="198"/>
      <c r="EN31" s="198"/>
      <c r="EO31" s="198"/>
      <c r="EP31" s="198"/>
      <c r="EQ31" s="198"/>
      <c r="ER31" s="198"/>
      <c r="ES31" s="198"/>
      <c r="ET31" s="198"/>
      <c r="EU31" s="198"/>
      <c r="EV31" s="198"/>
      <c r="EW31" s="198"/>
      <c r="EX31" s="198"/>
      <c r="EY31" s="198"/>
      <c r="EZ31" s="198"/>
      <c r="FA31" s="198"/>
      <c r="FB31" s="198"/>
      <c r="FC31" s="198"/>
      <c r="FD31" s="198"/>
      <c r="FE31" s="198"/>
      <c r="FF31" s="198"/>
      <c r="FG31" s="198"/>
      <c r="FH31" s="198"/>
      <c r="FI31" s="198"/>
      <c r="FJ31" s="198"/>
      <c r="FK31" s="198"/>
      <c r="FL31" s="198"/>
      <c r="FM31" s="198"/>
      <c r="FN31" s="198"/>
      <c r="FO31" s="198"/>
    </row>
    <row r="32" spans="2:172" ht="14.25" customHeight="1" x14ac:dyDescent="0.3">
      <c r="B32" s="159">
        <f t="shared" si="9"/>
        <v>19</v>
      </c>
      <c r="C32" s="324" t="s">
        <v>1961</v>
      </c>
      <c r="D32" s="162"/>
      <c r="E32" s="162" t="s">
        <v>341</v>
      </c>
      <c r="F32" s="345">
        <v>3</v>
      </c>
      <c r="G32" s="751">
        <f>SUM(G30:G31)</f>
        <v>42.245000000000005</v>
      </c>
      <c r="H32" s="194">
        <f>SUM(H30:H31)</f>
        <v>38.908999999999999</v>
      </c>
      <c r="I32" s="194">
        <f>SUM(I30:I31)</f>
        <v>0</v>
      </c>
      <c r="J32" s="194">
        <f>SUM(J30:J31)</f>
        <v>5.2450000000000001</v>
      </c>
      <c r="K32" s="752">
        <f>SUM(K30:K31)</f>
        <v>0</v>
      </c>
      <c r="L32" s="195">
        <f t="shared" si="1"/>
        <v>86.399000000000001</v>
      </c>
      <c r="M32" s="751">
        <f>SUM(M30:M31)</f>
        <v>38.445</v>
      </c>
      <c r="N32" s="194">
        <f>SUM(N30:N31)</f>
        <v>41.550999999999995</v>
      </c>
      <c r="O32" s="194">
        <f>SUM(O30:O31)</f>
        <v>1.1080000000000001</v>
      </c>
      <c r="P32" s="194">
        <f>SUM(P30:P31)</f>
        <v>6.9119999999999999</v>
      </c>
      <c r="Q32" s="752">
        <f>SUM(Q30:Q31)</f>
        <v>0</v>
      </c>
      <c r="R32" s="195">
        <f t="shared" si="2"/>
        <v>88.016000000000005</v>
      </c>
      <c r="S32" s="751">
        <f>SUM(S30:S31)</f>
        <v>40.128</v>
      </c>
      <c r="T32" s="194">
        <f>SUM(T30:T31)</f>
        <v>37.385999999999996</v>
      </c>
      <c r="U32" s="194">
        <f>SUM(U30:U31)</f>
        <v>0</v>
      </c>
      <c r="V32" s="194">
        <f>SUM(V30:V31)</f>
        <v>9.2219999999999995</v>
      </c>
      <c r="W32" s="752">
        <f>SUM(W30:W31)</f>
        <v>0</v>
      </c>
      <c r="X32" s="195">
        <f t="shared" si="3"/>
        <v>86.73599999999999</v>
      </c>
      <c r="Y32" s="751">
        <f>SUM(Y30:Y31)</f>
        <v>55.281999999999996</v>
      </c>
      <c r="Z32" s="194">
        <f>SUM(Z30:Z31)</f>
        <v>35.369999999999997</v>
      </c>
      <c r="AA32" s="194">
        <f>SUM(AA30:AA31)</f>
        <v>0</v>
      </c>
      <c r="AB32" s="194">
        <f>SUM(AB30:AB31)</f>
        <v>8.8350000000000009</v>
      </c>
      <c r="AC32" s="752">
        <f>SUM(AC30:AC31)</f>
        <v>0</v>
      </c>
      <c r="AD32" s="195">
        <f t="shared" si="4"/>
        <v>99.486999999999995</v>
      </c>
      <c r="AE32" s="751">
        <f>SUM(AE30:AE31)</f>
        <v>64.256</v>
      </c>
      <c r="AF32" s="194">
        <f>SUM(AF30:AF31)</f>
        <v>49.665999999999997</v>
      </c>
      <c r="AG32" s="194">
        <f>SUM(AG30:AG31)</f>
        <v>0</v>
      </c>
      <c r="AH32" s="194">
        <f>SUM(AH30:AH31)</f>
        <v>8.8079999999999998</v>
      </c>
      <c r="AI32" s="752">
        <f>SUM(AI30:AI31)</f>
        <v>0</v>
      </c>
      <c r="AJ32" s="195">
        <f t="shared" si="5"/>
        <v>122.72999999999999</v>
      </c>
      <c r="AK32" s="751">
        <f>SUM(AK30:AK31)</f>
        <v>64.702000000000012</v>
      </c>
      <c r="AL32" s="194">
        <f>SUM(AL30:AL31)</f>
        <v>74.72</v>
      </c>
      <c r="AM32" s="194">
        <f>SUM(AM30:AM31)</f>
        <v>0</v>
      </c>
      <c r="AN32" s="194">
        <f>SUM(AN30:AN31)</f>
        <v>8.7799999999999994</v>
      </c>
      <c r="AO32" s="752">
        <f>SUM(AO30:AO31)</f>
        <v>0</v>
      </c>
      <c r="AP32" s="195">
        <f t="shared" si="6"/>
        <v>148.20200000000003</v>
      </c>
      <c r="AQ32" s="751">
        <f>SUM(AQ30:AQ31)</f>
        <v>66.165999999999997</v>
      </c>
      <c r="AR32" s="194">
        <f>SUM(AR30:AR31)</f>
        <v>138.435</v>
      </c>
      <c r="AS32" s="194">
        <f>SUM(AS30:AS31)</f>
        <v>0</v>
      </c>
      <c r="AT32" s="194">
        <f>SUM(AT30:AT31)</f>
        <v>8.7530000000000001</v>
      </c>
      <c r="AU32" s="752">
        <f>SUM(AU30:AU31)</f>
        <v>0</v>
      </c>
      <c r="AV32" s="195">
        <f t="shared" si="7"/>
        <v>213.35399999999998</v>
      </c>
      <c r="AW32" s="751">
        <f>SUM(AW30:AW31)</f>
        <v>44.120000000000005</v>
      </c>
      <c r="AX32" s="194">
        <f>SUM(AX30:AX31)</f>
        <v>108.63200000000001</v>
      </c>
      <c r="AY32" s="194">
        <f>SUM(AY30:AY31)</f>
        <v>0</v>
      </c>
      <c r="AZ32" s="194">
        <f>SUM(AZ30:AZ31)</f>
        <v>8.7249999999999996</v>
      </c>
      <c r="BA32" s="752">
        <f>SUM(BA30:BA31)</f>
        <v>0</v>
      </c>
      <c r="BB32" s="195">
        <f t="shared" si="8"/>
        <v>161.477</v>
      </c>
      <c r="BC32" s="700"/>
      <c r="BD32" s="458" t="s">
        <v>1962</v>
      </c>
      <c r="BE32" s="706"/>
      <c r="BG32" s="144"/>
      <c r="BH32" s="144"/>
      <c r="BJ32" s="159">
        <f t="shared" si="10"/>
        <v>19</v>
      </c>
      <c r="BK32" s="324" t="s">
        <v>1961</v>
      </c>
      <c r="BL32" s="162" t="s">
        <v>341</v>
      </c>
      <c r="BM32" s="345">
        <v>3</v>
      </c>
      <c r="BN32" s="753" t="s">
        <v>2779</v>
      </c>
      <c r="BO32" s="413" t="s">
        <v>2780</v>
      </c>
      <c r="BP32" s="413" t="s">
        <v>2781</v>
      </c>
      <c r="BQ32" s="413" t="s">
        <v>2782</v>
      </c>
      <c r="BR32" s="420" t="s">
        <v>2783</v>
      </c>
      <c r="BS32" s="414" t="s">
        <v>2784</v>
      </c>
      <c r="BX32" s="198"/>
      <c r="BY32" s="198"/>
      <c r="BZ32" s="198"/>
      <c r="CA32" s="198"/>
      <c r="CB32" s="198"/>
      <c r="CC32" s="246"/>
      <c r="CD32" s="198"/>
      <c r="CE32" s="198"/>
      <c r="CF32" s="198"/>
      <c r="CG32" s="198"/>
      <c r="CH32" s="198"/>
      <c r="CI32" s="198"/>
      <c r="CJ32" s="198"/>
      <c r="CK32" s="198"/>
      <c r="CL32" s="198"/>
      <c r="CM32" s="198"/>
      <c r="CN32" s="198"/>
      <c r="CO32" s="198"/>
      <c r="CP32" s="198"/>
      <c r="CQ32" s="198"/>
      <c r="CR32" s="198"/>
      <c r="CS32" s="198"/>
      <c r="CT32" s="198"/>
      <c r="CU32" s="198"/>
      <c r="CV32" s="198"/>
      <c r="CW32" s="198"/>
      <c r="CX32" s="198"/>
      <c r="CY32" s="198"/>
      <c r="CZ32" s="198"/>
      <c r="DA32" s="198"/>
      <c r="DB32" s="198"/>
      <c r="DC32" s="198"/>
      <c r="DD32" s="198"/>
      <c r="DE32" s="198"/>
      <c r="DF32" s="198"/>
      <c r="DG32" s="198"/>
      <c r="DH32" s="198"/>
      <c r="DI32" s="198"/>
      <c r="DJ32" s="198"/>
      <c r="DK32" s="198"/>
      <c r="DL32" s="198"/>
      <c r="DM32" s="198"/>
      <c r="DN32" s="198"/>
      <c r="DO32" s="198"/>
      <c r="DP32" s="198"/>
      <c r="DQ32" s="198"/>
      <c r="DR32" s="198"/>
      <c r="DS32" s="198"/>
      <c r="DU32" s="198"/>
      <c r="DV32" s="198"/>
      <c r="DW32" s="198"/>
      <c r="DX32" s="198"/>
      <c r="DY32" s="198"/>
      <c r="DZ32" s="246"/>
      <c r="EA32" s="198"/>
      <c r="EB32" s="198"/>
      <c r="EC32" s="198"/>
      <c r="ED32" s="198"/>
      <c r="EE32" s="198"/>
      <c r="EF32" s="198"/>
      <c r="EG32" s="198"/>
      <c r="EH32" s="198"/>
      <c r="EI32" s="198"/>
      <c r="EJ32" s="198"/>
      <c r="EK32" s="198"/>
      <c r="EL32" s="198"/>
      <c r="EM32" s="198"/>
      <c r="EN32" s="198"/>
      <c r="EO32" s="198"/>
      <c r="EP32" s="198"/>
      <c r="EQ32" s="198"/>
      <c r="ER32" s="198"/>
      <c r="ES32" s="198"/>
      <c r="ET32" s="198"/>
      <c r="EU32" s="198"/>
      <c r="EV32" s="198"/>
      <c r="EW32" s="198"/>
      <c r="EX32" s="198"/>
      <c r="EY32" s="198"/>
      <c r="EZ32" s="198"/>
      <c r="FA32" s="198"/>
      <c r="FB32" s="198"/>
      <c r="FC32" s="198"/>
      <c r="FD32" s="198"/>
      <c r="FE32" s="198"/>
      <c r="FF32" s="198"/>
      <c r="FG32" s="198"/>
      <c r="FH32" s="198"/>
      <c r="FI32" s="198"/>
      <c r="FJ32" s="198"/>
      <c r="FK32" s="198"/>
      <c r="FL32" s="198"/>
      <c r="FM32" s="198"/>
      <c r="FN32" s="198"/>
      <c r="FO32" s="198"/>
    </row>
    <row r="33" spans="2:171" ht="14.25" customHeight="1" thickBot="1" x14ac:dyDescent="0.4">
      <c r="B33" s="700"/>
      <c r="C33" s="700"/>
      <c r="D33" s="710"/>
      <c r="E33" s="710"/>
      <c r="F33" s="710"/>
      <c r="G33" s="711"/>
      <c r="H33" s="711"/>
      <c r="I33" s="711"/>
      <c r="J33" s="711"/>
      <c r="K33" s="711"/>
      <c r="L33" s="711"/>
      <c r="M33" s="711"/>
      <c r="N33" s="711"/>
      <c r="O33" s="711"/>
      <c r="P33" s="711"/>
      <c r="Q33" s="711"/>
      <c r="R33" s="711"/>
      <c r="S33" s="711"/>
      <c r="T33" s="711"/>
      <c r="U33" s="711"/>
      <c r="V33" s="711"/>
      <c r="W33" s="711"/>
      <c r="X33" s="711"/>
      <c r="Y33" s="711"/>
      <c r="Z33" s="711"/>
      <c r="AA33" s="711"/>
      <c r="AB33" s="711"/>
      <c r="AC33" s="711"/>
      <c r="AD33" s="711"/>
      <c r="AE33" s="711"/>
      <c r="AF33" s="711"/>
      <c r="AG33" s="711"/>
      <c r="AH33" s="711"/>
      <c r="AI33" s="711"/>
      <c r="AJ33" s="711"/>
      <c r="AK33" s="711"/>
      <c r="AL33" s="711"/>
      <c r="AM33" s="711"/>
      <c r="AN33" s="711"/>
      <c r="AO33" s="711"/>
      <c r="AP33" s="711"/>
      <c r="AQ33" s="711"/>
      <c r="AR33" s="711"/>
      <c r="AS33" s="711"/>
      <c r="AT33" s="711"/>
      <c r="AU33" s="711"/>
      <c r="AV33" s="711"/>
      <c r="AW33" s="711"/>
      <c r="AX33" s="711"/>
      <c r="AY33" s="711"/>
      <c r="AZ33" s="711"/>
      <c r="BA33" s="711"/>
      <c r="BB33" s="711"/>
      <c r="BC33" s="700"/>
      <c r="BD33" s="743"/>
      <c r="BE33" s="521"/>
      <c r="BG33" s="144"/>
      <c r="BH33" s="144"/>
      <c r="BJ33" s="700"/>
      <c r="BK33" s="700"/>
      <c r="BL33" s="710"/>
      <c r="BM33" s="710"/>
      <c r="BN33" s="744"/>
      <c r="BO33" s="744"/>
      <c r="BP33" s="744"/>
      <c r="BQ33" s="744"/>
      <c r="BR33" s="744"/>
      <c r="BS33" s="744"/>
      <c r="BX33" s="198"/>
      <c r="BY33" s="198"/>
      <c r="BZ33" s="198"/>
      <c r="CA33" s="198"/>
      <c r="CB33" s="198"/>
      <c r="CC33" s="246"/>
      <c r="CD33" s="198"/>
      <c r="CE33" s="198"/>
      <c r="CF33" s="198"/>
      <c r="CG33" s="198"/>
      <c r="CH33" s="198"/>
      <c r="CI33" s="198"/>
      <c r="CJ33" s="198"/>
      <c r="CK33" s="198"/>
      <c r="CL33" s="198"/>
      <c r="CM33" s="198"/>
      <c r="CN33" s="198"/>
      <c r="CO33" s="198"/>
      <c r="CP33" s="198"/>
      <c r="CQ33" s="198"/>
      <c r="CR33" s="198"/>
      <c r="CS33" s="198"/>
      <c r="CT33" s="198"/>
      <c r="CU33" s="198"/>
      <c r="CV33" s="198"/>
      <c r="CW33" s="198"/>
      <c r="CX33" s="198"/>
      <c r="CY33" s="198"/>
      <c r="CZ33" s="198"/>
      <c r="DA33" s="198"/>
      <c r="DB33" s="198"/>
      <c r="DC33" s="198"/>
      <c r="DD33" s="198"/>
      <c r="DE33" s="198"/>
      <c r="DF33" s="198"/>
      <c r="DG33" s="198"/>
      <c r="DH33" s="198"/>
      <c r="DI33" s="198"/>
      <c r="DJ33" s="198"/>
      <c r="DK33" s="198"/>
      <c r="DL33" s="198"/>
      <c r="DM33" s="198"/>
      <c r="DN33" s="198"/>
      <c r="DO33" s="198"/>
      <c r="DP33" s="198"/>
      <c r="DQ33" s="198"/>
      <c r="DR33" s="198"/>
      <c r="DS33" s="198"/>
      <c r="DU33" s="198"/>
      <c r="DV33" s="198"/>
      <c r="DW33" s="198"/>
      <c r="DX33" s="198"/>
      <c r="DY33" s="198"/>
      <c r="DZ33" s="246"/>
      <c r="EA33" s="198"/>
      <c r="EB33" s="198"/>
      <c r="EC33" s="198"/>
      <c r="ED33" s="198"/>
      <c r="EE33" s="198"/>
      <c r="EF33" s="198"/>
      <c r="EG33" s="198"/>
      <c r="EH33" s="198"/>
      <c r="EI33" s="198"/>
      <c r="EJ33" s="198"/>
      <c r="EK33" s="198"/>
      <c r="EL33" s="198"/>
      <c r="EM33" s="198"/>
      <c r="EN33" s="198"/>
      <c r="EO33" s="198"/>
      <c r="EP33" s="198"/>
      <c r="EQ33" s="198"/>
      <c r="ER33" s="198"/>
      <c r="ES33" s="198"/>
      <c r="ET33" s="198"/>
      <c r="EU33" s="198"/>
      <c r="EV33" s="198"/>
      <c r="EW33" s="198"/>
      <c r="EX33" s="198"/>
      <c r="EY33" s="198"/>
      <c r="EZ33" s="198"/>
      <c r="FA33" s="198"/>
      <c r="FB33" s="198"/>
      <c r="FC33" s="198"/>
      <c r="FD33" s="198"/>
      <c r="FE33" s="198"/>
      <c r="FF33" s="198"/>
      <c r="FG33" s="198"/>
      <c r="FH33" s="198"/>
      <c r="FI33" s="198"/>
      <c r="FJ33" s="198"/>
      <c r="FK33" s="198"/>
      <c r="FL33" s="198"/>
      <c r="FM33" s="198"/>
      <c r="FN33" s="198"/>
      <c r="FO33" s="198"/>
    </row>
    <row r="34" spans="2:171" ht="16.5" thickBot="1" x14ac:dyDescent="0.4">
      <c r="B34" s="313" t="s">
        <v>1165</v>
      </c>
      <c r="C34" s="395" t="s">
        <v>1968</v>
      </c>
      <c r="D34" s="133"/>
      <c r="E34" s="701"/>
      <c r="F34" s="701"/>
      <c r="G34" s="701"/>
      <c r="H34" s="701"/>
      <c r="I34" s="701"/>
      <c r="J34" s="701"/>
      <c r="K34" s="701"/>
      <c r="L34" s="701"/>
      <c r="M34" s="701"/>
      <c r="N34" s="701"/>
      <c r="O34" s="701"/>
      <c r="P34" s="701"/>
      <c r="Q34" s="701"/>
      <c r="R34" s="701"/>
      <c r="S34" s="701"/>
      <c r="T34" s="701"/>
      <c r="U34" s="701"/>
      <c r="V34" s="701"/>
      <c r="W34" s="701"/>
      <c r="X34" s="701"/>
      <c r="Y34" s="701"/>
      <c r="Z34" s="701"/>
      <c r="AA34" s="701"/>
      <c r="AB34" s="701"/>
      <c r="AC34" s="701"/>
      <c r="AD34" s="701"/>
      <c r="AE34" s="701"/>
      <c r="AF34" s="701"/>
      <c r="AG34" s="701"/>
      <c r="AH34" s="701"/>
      <c r="AI34" s="701"/>
      <c r="AJ34" s="701"/>
      <c r="AK34" s="701"/>
      <c r="AL34" s="701"/>
      <c r="AM34" s="701"/>
      <c r="AN34" s="701"/>
      <c r="AO34" s="701"/>
      <c r="AP34" s="701"/>
      <c r="AQ34" s="701"/>
      <c r="AR34" s="701"/>
      <c r="AS34" s="701"/>
      <c r="AT34" s="701"/>
      <c r="AU34" s="701"/>
      <c r="AV34" s="701"/>
      <c r="AW34" s="701"/>
      <c r="AX34" s="701"/>
      <c r="AY34" s="701"/>
      <c r="AZ34" s="701"/>
      <c r="BA34" s="701"/>
      <c r="BB34" s="701"/>
      <c r="BC34" s="700"/>
      <c r="BD34" s="743"/>
      <c r="BE34" s="521"/>
      <c r="BG34" s="144"/>
      <c r="BH34" s="144"/>
      <c r="BJ34" s="313" t="s">
        <v>1165</v>
      </c>
      <c r="BK34" s="395" t="s">
        <v>1968</v>
      </c>
      <c r="BL34" s="701"/>
      <c r="BM34" s="701"/>
      <c r="BN34" s="742"/>
      <c r="BO34" s="742"/>
      <c r="BP34" s="742"/>
      <c r="BQ34" s="742"/>
      <c r="BR34" s="742"/>
      <c r="BS34" s="742"/>
      <c r="BX34" s="198"/>
      <c r="BY34" s="198"/>
      <c r="BZ34" s="198"/>
      <c r="CA34" s="198"/>
      <c r="CB34" s="198"/>
      <c r="CC34" s="246"/>
      <c r="CD34" s="198"/>
      <c r="CE34" s="198"/>
      <c r="CF34" s="198"/>
      <c r="CG34" s="198"/>
      <c r="CH34" s="198"/>
      <c r="CI34" s="198"/>
      <c r="CJ34" s="198"/>
      <c r="CK34" s="198"/>
      <c r="CL34" s="198"/>
      <c r="CM34" s="198"/>
      <c r="CN34" s="198"/>
      <c r="CO34" s="198"/>
      <c r="CP34" s="198"/>
      <c r="CQ34" s="198"/>
      <c r="CR34" s="198"/>
      <c r="CS34" s="198"/>
      <c r="CT34" s="198"/>
      <c r="CU34" s="198"/>
      <c r="CV34" s="198"/>
      <c r="CW34" s="198"/>
      <c r="CX34" s="198"/>
      <c r="CY34" s="198"/>
      <c r="CZ34" s="198"/>
      <c r="DA34" s="198"/>
      <c r="DB34" s="198"/>
      <c r="DC34" s="198"/>
      <c r="DD34" s="198"/>
      <c r="DE34" s="198"/>
      <c r="DF34" s="198"/>
      <c r="DG34" s="198"/>
      <c r="DH34" s="198"/>
      <c r="DI34" s="198"/>
      <c r="DJ34" s="198"/>
      <c r="DK34" s="198"/>
      <c r="DL34" s="198"/>
      <c r="DM34" s="198"/>
      <c r="DN34" s="198"/>
      <c r="DO34" s="198"/>
      <c r="DP34" s="198"/>
      <c r="DQ34" s="198"/>
      <c r="DR34" s="198"/>
      <c r="DS34" s="198"/>
      <c r="DT34" s="188"/>
      <c r="DU34" s="198"/>
      <c r="DV34" s="198"/>
      <c r="DW34" s="198"/>
      <c r="DX34" s="198"/>
      <c r="DY34" s="198"/>
      <c r="DZ34" s="246"/>
      <c r="EA34" s="198"/>
      <c r="EB34" s="198"/>
      <c r="EC34" s="198"/>
      <c r="ED34" s="198"/>
      <c r="EE34" s="198"/>
      <c r="EF34" s="198"/>
      <c r="EG34" s="198"/>
      <c r="EH34" s="198"/>
      <c r="EI34" s="198"/>
      <c r="EJ34" s="198"/>
      <c r="EK34" s="198"/>
      <c r="EL34" s="198"/>
      <c r="EM34" s="198"/>
      <c r="EN34" s="198"/>
      <c r="EO34" s="198"/>
      <c r="EP34" s="198"/>
      <c r="EQ34" s="198"/>
      <c r="ER34" s="198"/>
      <c r="ES34" s="198"/>
      <c r="ET34" s="198"/>
      <c r="EU34" s="198"/>
      <c r="EV34" s="198"/>
      <c r="EW34" s="198"/>
      <c r="EX34" s="198"/>
      <c r="EY34" s="198"/>
      <c r="EZ34" s="198"/>
      <c r="FA34" s="198"/>
      <c r="FB34" s="198"/>
      <c r="FC34" s="198"/>
      <c r="FD34" s="198"/>
      <c r="FE34" s="198"/>
      <c r="FF34" s="198"/>
      <c r="FG34" s="198"/>
      <c r="FH34" s="198"/>
      <c r="FI34" s="198"/>
      <c r="FJ34" s="198"/>
      <c r="FK34" s="198"/>
      <c r="FL34" s="198"/>
      <c r="FM34" s="198"/>
      <c r="FN34" s="198"/>
      <c r="FO34" s="198"/>
    </row>
    <row r="35" spans="2:171" ht="14.25" customHeight="1" x14ac:dyDescent="0.3">
      <c r="B35" s="147">
        <f>+B32+1</f>
        <v>20</v>
      </c>
      <c r="C35" s="318" t="s">
        <v>1969</v>
      </c>
      <c r="D35" s="150"/>
      <c r="E35" s="150" t="s">
        <v>341</v>
      </c>
      <c r="F35" s="715">
        <v>3</v>
      </c>
      <c r="G35" s="716">
        <v>0</v>
      </c>
      <c r="H35" s="717">
        <v>0</v>
      </c>
      <c r="I35" s="717">
        <v>0</v>
      </c>
      <c r="J35" s="717">
        <v>0</v>
      </c>
      <c r="K35" s="717">
        <v>0</v>
      </c>
      <c r="L35" s="271">
        <f>SUM(G35:K35)</f>
        <v>0</v>
      </c>
      <c r="M35" s="716">
        <v>0</v>
      </c>
      <c r="N35" s="717">
        <v>0</v>
      </c>
      <c r="O35" s="717">
        <v>0</v>
      </c>
      <c r="P35" s="717">
        <v>0</v>
      </c>
      <c r="Q35" s="717">
        <v>0</v>
      </c>
      <c r="R35" s="271">
        <f>SUM(M35:Q35)</f>
        <v>0</v>
      </c>
      <c r="S35" s="716">
        <v>0</v>
      </c>
      <c r="T35" s="717">
        <v>0</v>
      </c>
      <c r="U35" s="717">
        <v>0</v>
      </c>
      <c r="V35" s="717">
        <v>0</v>
      </c>
      <c r="W35" s="717">
        <v>0</v>
      </c>
      <c r="X35" s="271">
        <f>SUM(S35:W35)</f>
        <v>0</v>
      </c>
      <c r="Y35" s="716">
        <v>0</v>
      </c>
      <c r="Z35" s="717">
        <v>0</v>
      </c>
      <c r="AA35" s="717">
        <v>0</v>
      </c>
      <c r="AB35" s="717">
        <v>0</v>
      </c>
      <c r="AC35" s="717">
        <v>0</v>
      </c>
      <c r="AD35" s="271">
        <f>SUM(Y35:AC35)</f>
        <v>0</v>
      </c>
      <c r="AE35" s="716">
        <v>0</v>
      </c>
      <c r="AF35" s="717">
        <v>0</v>
      </c>
      <c r="AG35" s="717">
        <v>0</v>
      </c>
      <c r="AH35" s="717">
        <v>0</v>
      </c>
      <c r="AI35" s="717">
        <v>0</v>
      </c>
      <c r="AJ35" s="271">
        <f>SUM(AE35:AI35)</f>
        <v>0</v>
      </c>
      <c r="AK35" s="716">
        <v>0</v>
      </c>
      <c r="AL35" s="717">
        <v>0</v>
      </c>
      <c r="AM35" s="717">
        <v>0</v>
      </c>
      <c r="AN35" s="717">
        <v>0</v>
      </c>
      <c r="AO35" s="717">
        <v>0</v>
      </c>
      <c r="AP35" s="271">
        <f>SUM(AK35:AO35)</f>
        <v>0</v>
      </c>
      <c r="AQ35" s="716">
        <v>0</v>
      </c>
      <c r="AR35" s="717">
        <v>0</v>
      </c>
      <c r="AS35" s="717">
        <v>0</v>
      </c>
      <c r="AT35" s="717">
        <v>0</v>
      </c>
      <c r="AU35" s="717">
        <v>0</v>
      </c>
      <c r="AV35" s="271">
        <f>SUM(AQ35:AU35)</f>
        <v>0</v>
      </c>
      <c r="AW35" s="716">
        <v>0</v>
      </c>
      <c r="AX35" s="717">
        <v>0</v>
      </c>
      <c r="AY35" s="717">
        <v>0</v>
      </c>
      <c r="AZ35" s="717">
        <v>0</v>
      </c>
      <c r="BA35" s="717">
        <v>0</v>
      </c>
      <c r="BB35" s="271">
        <f>SUM(AW35:BA35)</f>
        <v>0</v>
      </c>
      <c r="BC35" s="700"/>
      <c r="BD35" s="428"/>
      <c r="BE35" s="723"/>
      <c r="BG35" s="144">
        <f xml:space="preserve"> IF( SUM( BX35:DR35 ) = 0, 0, $BX$5 )</f>
        <v>0</v>
      </c>
      <c r="BH35" s="144"/>
      <c r="BJ35" s="147">
        <v>20</v>
      </c>
      <c r="BK35" s="318" t="s">
        <v>1969</v>
      </c>
      <c r="BL35" s="150" t="s">
        <v>341</v>
      </c>
      <c r="BM35" s="715">
        <v>3</v>
      </c>
      <c r="BN35" s="745" t="s">
        <v>2785</v>
      </c>
      <c r="BO35" s="746" t="s">
        <v>2786</v>
      </c>
      <c r="BP35" s="746" t="s">
        <v>2787</v>
      </c>
      <c r="BQ35" s="746" t="s">
        <v>2788</v>
      </c>
      <c r="BR35" s="747" t="s">
        <v>2789</v>
      </c>
      <c r="BS35" s="273" t="s">
        <v>2790</v>
      </c>
      <c r="BX35" s="158">
        <f>IF('[1]Validation flags'!$H$3=1,0, IF( ISNUMBER(G35), 0, 1 ))</f>
        <v>0</v>
      </c>
      <c r="BY35" s="158">
        <f>IF('[1]Validation flags'!$H$3=1,0, IF( ISNUMBER(H35), 0, 1 ))</f>
        <v>0</v>
      </c>
      <c r="BZ35" s="158">
        <f>IF('[1]Validation flags'!$H$3=1,0, IF( ISNUMBER(I35), 0, 1 ))</f>
        <v>0</v>
      </c>
      <c r="CA35" s="158">
        <f>IF('[1]Validation flags'!$H$3=1,0, IF( ISNUMBER(J35), 0, 1 ))</f>
        <v>0</v>
      </c>
      <c r="CB35" s="158">
        <f>IF('[1]Validation flags'!$H$3=1,0, IF( ISNUMBER(K35), 0, 1 ))</f>
        <v>0</v>
      </c>
      <c r="CC35" s="246"/>
      <c r="CD35" s="158">
        <f>IF('[1]Validation flags'!$H$3=1,0, IF( ISNUMBER(M35), 0, 1 ))</f>
        <v>0</v>
      </c>
      <c r="CE35" s="158">
        <f>IF('[1]Validation flags'!$H$3=1,0, IF( ISNUMBER(N35), 0, 1 ))</f>
        <v>0</v>
      </c>
      <c r="CF35" s="158">
        <f>IF('[1]Validation flags'!$H$3=1,0, IF( ISNUMBER(O35), 0, 1 ))</f>
        <v>0</v>
      </c>
      <c r="CG35" s="158">
        <f>IF('[1]Validation flags'!$H$3=1,0, IF( ISNUMBER(P35), 0, 1 ))</f>
        <v>0</v>
      </c>
      <c r="CH35" s="158">
        <f>IF('[1]Validation flags'!$H$3=1,0, IF( ISNUMBER(Q35), 0, 1 ))</f>
        <v>0</v>
      </c>
      <c r="CI35" s="198"/>
      <c r="CJ35" s="158">
        <f>IF('[1]Validation flags'!$H$3=1,0, IF( ISNUMBER(S35), 0, 1 ))</f>
        <v>0</v>
      </c>
      <c r="CK35" s="158">
        <f>IF('[1]Validation flags'!$H$3=1,0, IF( ISNUMBER(T35), 0, 1 ))</f>
        <v>0</v>
      </c>
      <c r="CL35" s="158">
        <f>IF('[1]Validation flags'!$H$3=1,0, IF( ISNUMBER(U35), 0, 1 ))</f>
        <v>0</v>
      </c>
      <c r="CM35" s="158">
        <f>IF('[1]Validation flags'!$H$3=1,0, IF( ISNUMBER(V35), 0, 1 ))</f>
        <v>0</v>
      </c>
      <c r="CN35" s="158">
        <f>IF('[1]Validation flags'!$H$3=1,0, IF( ISNUMBER(W35), 0, 1 ))</f>
        <v>0</v>
      </c>
      <c r="CO35" s="198"/>
      <c r="CP35" s="158">
        <f>IF('[1]Validation flags'!$H$3=1,0, IF( ISNUMBER(Y35), 0, 1 ))</f>
        <v>0</v>
      </c>
      <c r="CQ35" s="158">
        <f>IF('[1]Validation flags'!$H$3=1,0, IF( ISNUMBER(Z35), 0, 1 ))</f>
        <v>0</v>
      </c>
      <c r="CR35" s="158">
        <f>IF('[1]Validation flags'!$H$3=1,0, IF( ISNUMBER(AA35), 0, 1 ))</f>
        <v>0</v>
      </c>
      <c r="CS35" s="158">
        <f>IF('[1]Validation flags'!$H$3=1,0, IF( ISNUMBER(AB35), 0, 1 ))</f>
        <v>0</v>
      </c>
      <c r="CT35" s="158">
        <f>IF('[1]Validation flags'!$H$3=1,0, IF( ISNUMBER(AC35), 0, 1 ))</f>
        <v>0</v>
      </c>
      <c r="CU35" s="198"/>
      <c r="CV35" s="158">
        <f>IF('[1]Validation flags'!$H$3=1,0, IF( ISNUMBER(AE35), 0, 1 ))</f>
        <v>0</v>
      </c>
      <c r="CW35" s="158">
        <f>IF('[1]Validation flags'!$H$3=1,0, IF( ISNUMBER(AF35), 0, 1 ))</f>
        <v>0</v>
      </c>
      <c r="CX35" s="158">
        <f>IF('[1]Validation flags'!$H$3=1,0, IF( ISNUMBER(AG35), 0, 1 ))</f>
        <v>0</v>
      </c>
      <c r="CY35" s="158">
        <f>IF('[1]Validation flags'!$H$3=1,0, IF( ISNUMBER(AH35), 0, 1 ))</f>
        <v>0</v>
      </c>
      <c r="CZ35" s="158">
        <f>IF('[1]Validation flags'!$H$3=1,0, IF( ISNUMBER(AI35), 0, 1 ))</f>
        <v>0</v>
      </c>
      <c r="DA35" s="198"/>
      <c r="DB35" s="158">
        <f>IF('[1]Validation flags'!$H$3=1,0, IF( ISNUMBER(AK35), 0, 1 ))</f>
        <v>0</v>
      </c>
      <c r="DC35" s="158">
        <f>IF('[1]Validation flags'!$H$3=1,0, IF( ISNUMBER(AL35), 0, 1 ))</f>
        <v>0</v>
      </c>
      <c r="DD35" s="158">
        <f>IF('[1]Validation flags'!$H$3=1,0, IF( ISNUMBER(AM35), 0, 1 ))</f>
        <v>0</v>
      </c>
      <c r="DE35" s="158">
        <f>IF('[1]Validation flags'!$H$3=1,0, IF( ISNUMBER(AN35), 0, 1 ))</f>
        <v>0</v>
      </c>
      <c r="DF35" s="158">
        <f>IF('[1]Validation flags'!$H$3=1,0, IF( ISNUMBER(AO35), 0, 1 ))</f>
        <v>0</v>
      </c>
      <c r="DG35" s="198"/>
      <c r="DH35" s="158">
        <f>IF('[1]Validation flags'!$H$3=1,0, IF( ISNUMBER(AQ35), 0, 1 ))</f>
        <v>0</v>
      </c>
      <c r="DI35" s="158">
        <f>IF('[1]Validation flags'!$H$3=1,0, IF( ISNUMBER(AR35), 0, 1 ))</f>
        <v>0</v>
      </c>
      <c r="DJ35" s="158">
        <f>IF('[1]Validation flags'!$H$3=1,0, IF( ISNUMBER(AS35), 0, 1 ))</f>
        <v>0</v>
      </c>
      <c r="DK35" s="158">
        <f>IF('[1]Validation flags'!$H$3=1,0, IF( ISNUMBER(AT35), 0, 1 ))</f>
        <v>0</v>
      </c>
      <c r="DL35" s="158">
        <f>IF('[1]Validation flags'!$H$3=1,0, IF( ISNUMBER(AU35), 0, 1 ))</f>
        <v>0</v>
      </c>
      <c r="DM35" s="198"/>
      <c r="DN35" s="158">
        <f>IF('[1]Validation flags'!$H$3=1,0, IF( ISNUMBER(AW35), 0, 1 ))</f>
        <v>0</v>
      </c>
      <c r="DO35" s="158">
        <f>IF('[1]Validation flags'!$H$3=1,0, IF( ISNUMBER(AX35), 0, 1 ))</f>
        <v>0</v>
      </c>
      <c r="DP35" s="158">
        <f>IF('[1]Validation flags'!$H$3=1,0, IF( ISNUMBER(AY35), 0, 1 ))</f>
        <v>0</v>
      </c>
      <c r="DQ35" s="158">
        <f>IF('[1]Validation flags'!$H$3=1,0, IF( ISNUMBER(AZ35), 0, 1 ))</f>
        <v>0</v>
      </c>
      <c r="DR35" s="158">
        <f>IF('[1]Validation flags'!$H$3=1,0, IF( ISNUMBER(BA35), 0, 1 ))</f>
        <v>0</v>
      </c>
      <c r="DS35" s="198"/>
      <c r="DT35" s="188"/>
      <c r="DU35" s="198"/>
      <c r="DV35" s="198"/>
      <c r="DW35" s="198"/>
      <c r="DX35" s="198"/>
      <c r="DY35" s="198"/>
      <c r="DZ35" s="246"/>
      <c r="EA35" s="198"/>
      <c r="EB35" s="198"/>
      <c r="EC35" s="198"/>
      <c r="ED35" s="198"/>
      <c r="EE35" s="198"/>
      <c r="EF35" s="198"/>
      <c r="EG35" s="198"/>
      <c r="EH35" s="198"/>
      <c r="EI35" s="198"/>
      <c r="EJ35" s="198"/>
      <c r="EK35" s="198"/>
      <c r="EL35" s="198"/>
      <c r="EM35" s="198"/>
      <c r="EN35" s="198"/>
      <c r="EO35" s="198"/>
      <c r="EP35" s="198"/>
      <c r="EQ35" s="198"/>
      <c r="ER35" s="198"/>
      <c r="ES35" s="198"/>
      <c r="ET35" s="198"/>
      <c r="EU35" s="198"/>
      <c r="EV35" s="198"/>
      <c r="EW35" s="198"/>
      <c r="EX35" s="198"/>
      <c r="EY35" s="198"/>
      <c r="EZ35" s="198"/>
      <c r="FA35" s="198"/>
      <c r="FB35" s="198"/>
      <c r="FC35" s="198"/>
      <c r="FD35" s="198"/>
      <c r="FE35" s="198"/>
      <c r="FF35" s="198"/>
      <c r="FG35" s="198"/>
      <c r="FH35" s="198"/>
      <c r="FI35" s="198"/>
      <c r="FJ35" s="198"/>
      <c r="FK35" s="198"/>
      <c r="FL35" s="198"/>
      <c r="FM35" s="198"/>
      <c r="FN35" s="198"/>
      <c r="FO35" s="198"/>
    </row>
    <row r="36" spans="2:171" ht="14.25" customHeight="1" x14ac:dyDescent="0.3">
      <c r="B36" s="159">
        <f>+B35+1</f>
        <v>21</v>
      </c>
      <c r="C36" s="324" t="s">
        <v>1975</v>
      </c>
      <c r="D36" s="162"/>
      <c r="E36" s="162" t="s">
        <v>341</v>
      </c>
      <c r="F36" s="163">
        <v>3</v>
      </c>
      <c r="G36" s="202">
        <v>6.4219999999999997</v>
      </c>
      <c r="H36" s="169">
        <v>0</v>
      </c>
      <c r="I36" s="169">
        <v>0</v>
      </c>
      <c r="J36" s="169">
        <v>0</v>
      </c>
      <c r="K36" s="169">
        <v>0</v>
      </c>
      <c r="L36" s="195">
        <f>SUM(G36:K36)</f>
        <v>6.4219999999999997</v>
      </c>
      <c r="M36" s="201">
        <v>4.1120000000000001</v>
      </c>
      <c r="N36" s="350">
        <v>0.32400000000000001</v>
      </c>
      <c r="O36" s="169">
        <v>0</v>
      </c>
      <c r="P36" s="169">
        <v>0</v>
      </c>
      <c r="Q36" s="169">
        <v>0</v>
      </c>
      <c r="R36" s="195">
        <f>SUM(M36:Q36)</f>
        <v>4.4359999999999999</v>
      </c>
      <c r="S36" s="202">
        <v>4.4589999999999996</v>
      </c>
      <c r="T36" s="169">
        <v>0</v>
      </c>
      <c r="U36" s="169">
        <v>0</v>
      </c>
      <c r="V36" s="169">
        <v>0</v>
      </c>
      <c r="W36" s="169">
        <v>0</v>
      </c>
      <c r="X36" s="195">
        <f>SUM(S36:W36)</f>
        <v>4.4589999999999996</v>
      </c>
      <c r="Y36" s="350">
        <v>4.2190000000000003</v>
      </c>
      <c r="Z36" s="169">
        <v>0</v>
      </c>
      <c r="AA36" s="169">
        <v>0</v>
      </c>
      <c r="AB36" s="169">
        <v>0</v>
      </c>
      <c r="AC36" s="169">
        <v>0</v>
      </c>
      <c r="AD36" s="195">
        <f>SUM(Y36:AC36)</f>
        <v>4.2190000000000003</v>
      </c>
      <c r="AE36" s="350">
        <v>4.2270000000000003</v>
      </c>
      <c r="AF36" s="169">
        <v>0</v>
      </c>
      <c r="AG36" s="169">
        <v>0</v>
      </c>
      <c r="AH36" s="169">
        <v>0</v>
      </c>
      <c r="AI36" s="169">
        <v>0</v>
      </c>
      <c r="AJ36" s="195">
        <f>SUM(AE36:AI36)</f>
        <v>4.2270000000000003</v>
      </c>
      <c r="AK36" s="350">
        <v>4.234</v>
      </c>
      <c r="AL36" s="169">
        <v>0</v>
      </c>
      <c r="AM36" s="169">
        <v>0</v>
      </c>
      <c r="AN36" s="169">
        <v>0</v>
      </c>
      <c r="AO36" s="169">
        <v>0</v>
      </c>
      <c r="AP36" s="195">
        <f>SUM(AK36:AO36)</f>
        <v>4.234</v>
      </c>
      <c r="AQ36" s="350">
        <v>4.242</v>
      </c>
      <c r="AR36" s="169">
        <v>0</v>
      </c>
      <c r="AS36" s="169">
        <v>0</v>
      </c>
      <c r="AT36" s="169">
        <v>0</v>
      </c>
      <c r="AU36" s="169">
        <v>0</v>
      </c>
      <c r="AV36" s="195">
        <f>SUM(AQ36:AU36)</f>
        <v>4.242</v>
      </c>
      <c r="AW36" s="350">
        <v>4.25</v>
      </c>
      <c r="AX36" s="169">
        <v>0</v>
      </c>
      <c r="AY36" s="169">
        <v>0</v>
      </c>
      <c r="AZ36" s="169">
        <v>0</v>
      </c>
      <c r="BA36" s="169">
        <v>0</v>
      </c>
      <c r="BB36" s="195">
        <f>SUM(AW36:BA36)</f>
        <v>4.25</v>
      </c>
      <c r="BC36" s="700"/>
      <c r="BD36" s="429"/>
      <c r="BE36" s="706"/>
      <c r="BG36" s="144">
        <f xml:space="preserve"> IF( SUM( BX36:DR36 ) = 0, 0, $BX$5 )</f>
        <v>0</v>
      </c>
      <c r="BH36" s="144"/>
      <c r="BJ36" s="159">
        <v>21</v>
      </c>
      <c r="BK36" s="324" t="s">
        <v>1975</v>
      </c>
      <c r="BL36" s="162" t="s">
        <v>341</v>
      </c>
      <c r="BM36" s="163">
        <v>3</v>
      </c>
      <c r="BN36" s="753" t="s">
        <v>2791</v>
      </c>
      <c r="BO36" s="749" t="s">
        <v>2792</v>
      </c>
      <c r="BP36" s="749" t="s">
        <v>2793</v>
      </c>
      <c r="BQ36" s="749" t="s">
        <v>2794</v>
      </c>
      <c r="BR36" s="750" t="s">
        <v>2795</v>
      </c>
      <c r="BS36" s="414" t="s">
        <v>2796</v>
      </c>
      <c r="BX36" s="158">
        <f>IF('[1]Validation flags'!$H$3=1,0, IF( ISNUMBER(G36), 0, 1 ))</f>
        <v>0</v>
      </c>
      <c r="BY36" s="158">
        <f>IF('[1]Validation flags'!$H$3=1,0, IF( ISNUMBER(H36), 0, 1 ))</f>
        <v>0</v>
      </c>
      <c r="BZ36" s="158">
        <f>IF('[1]Validation flags'!$H$3=1,0, IF( ISNUMBER(I36), 0, 1 ))</f>
        <v>0</v>
      </c>
      <c r="CA36" s="158">
        <f>IF('[1]Validation flags'!$H$3=1,0, IF( ISNUMBER(J36), 0, 1 ))</f>
        <v>0</v>
      </c>
      <c r="CB36" s="158">
        <f>IF('[1]Validation flags'!$H$3=1,0, IF( ISNUMBER(K36), 0, 1 ))</f>
        <v>0</v>
      </c>
      <c r="CC36" s="246"/>
      <c r="CD36" s="158">
        <f>IF('[1]Validation flags'!$H$3=1,0, IF( ISNUMBER(M36), 0, 1 ))</f>
        <v>0</v>
      </c>
      <c r="CE36" s="158">
        <f>IF('[1]Validation flags'!$H$3=1,0, IF( ISNUMBER(N36), 0, 1 ))</f>
        <v>0</v>
      </c>
      <c r="CF36" s="158">
        <f>IF('[1]Validation flags'!$H$3=1,0, IF( ISNUMBER(O36), 0, 1 ))</f>
        <v>0</v>
      </c>
      <c r="CG36" s="158">
        <f>IF('[1]Validation flags'!$H$3=1,0, IF( ISNUMBER(P36), 0, 1 ))</f>
        <v>0</v>
      </c>
      <c r="CH36" s="158">
        <f>IF('[1]Validation flags'!$H$3=1,0, IF( ISNUMBER(Q36), 0, 1 ))</f>
        <v>0</v>
      </c>
      <c r="CI36" s="198"/>
      <c r="CJ36" s="158">
        <f>IF('[1]Validation flags'!$H$3=1,0, IF( ISNUMBER(S36), 0, 1 ))</f>
        <v>0</v>
      </c>
      <c r="CK36" s="158">
        <f>IF('[1]Validation flags'!$H$3=1,0, IF( ISNUMBER(T36), 0, 1 ))</f>
        <v>0</v>
      </c>
      <c r="CL36" s="158">
        <f>IF('[1]Validation flags'!$H$3=1,0, IF( ISNUMBER(U36), 0, 1 ))</f>
        <v>0</v>
      </c>
      <c r="CM36" s="158">
        <f>IF('[1]Validation flags'!$H$3=1,0, IF( ISNUMBER(V36), 0, 1 ))</f>
        <v>0</v>
      </c>
      <c r="CN36" s="158">
        <f>IF('[1]Validation flags'!$H$3=1,0, IF( ISNUMBER(W36), 0, 1 ))</f>
        <v>0</v>
      </c>
      <c r="CO36" s="198"/>
      <c r="CP36" s="158">
        <f>IF('[1]Validation flags'!$H$3=1,0, IF( ISNUMBER(Y36), 0, 1 ))</f>
        <v>0</v>
      </c>
      <c r="CQ36" s="158">
        <f>IF('[1]Validation flags'!$H$3=1,0, IF( ISNUMBER(Z36), 0, 1 ))</f>
        <v>0</v>
      </c>
      <c r="CR36" s="158">
        <f>IF('[1]Validation flags'!$H$3=1,0, IF( ISNUMBER(AA36), 0, 1 ))</f>
        <v>0</v>
      </c>
      <c r="CS36" s="158">
        <f>IF('[1]Validation flags'!$H$3=1,0, IF( ISNUMBER(AB36), 0, 1 ))</f>
        <v>0</v>
      </c>
      <c r="CT36" s="158">
        <f>IF('[1]Validation flags'!$H$3=1,0, IF( ISNUMBER(AC36), 0, 1 ))</f>
        <v>0</v>
      </c>
      <c r="CU36" s="198"/>
      <c r="CV36" s="158">
        <f>IF('[1]Validation flags'!$H$3=1,0, IF( ISNUMBER(AE36), 0, 1 ))</f>
        <v>0</v>
      </c>
      <c r="CW36" s="158">
        <f>IF('[1]Validation flags'!$H$3=1,0, IF( ISNUMBER(AF36), 0, 1 ))</f>
        <v>0</v>
      </c>
      <c r="CX36" s="158">
        <f>IF('[1]Validation flags'!$H$3=1,0, IF( ISNUMBER(AG36), 0, 1 ))</f>
        <v>0</v>
      </c>
      <c r="CY36" s="158">
        <f>IF('[1]Validation flags'!$H$3=1,0, IF( ISNUMBER(AH36), 0, 1 ))</f>
        <v>0</v>
      </c>
      <c r="CZ36" s="158">
        <f>IF('[1]Validation flags'!$H$3=1,0, IF( ISNUMBER(AI36), 0, 1 ))</f>
        <v>0</v>
      </c>
      <c r="DA36" s="198"/>
      <c r="DB36" s="158">
        <f>IF('[1]Validation flags'!$H$3=1,0, IF( ISNUMBER(AK36), 0, 1 ))</f>
        <v>0</v>
      </c>
      <c r="DC36" s="158">
        <f>IF('[1]Validation flags'!$H$3=1,0, IF( ISNUMBER(AL36), 0, 1 ))</f>
        <v>0</v>
      </c>
      <c r="DD36" s="158">
        <f>IF('[1]Validation flags'!$H$3=1,0, IF( ISNUMBER(AM36), 0, 1 ))</f>
        <v>0</v>
      </c>
      <c r="DE36" s="158">
        <f>IF('[1]Validation flags'!$H$3=1,0, IF( ISNUMBER(AN36), 0, 1 ))</f>
        <v>0</v>
      </c>
      <c r="DF36" s="158">
        <f>IF('[1]Validation flags'!$H$3=1,0, IF( ISNUMBER(AO36), 0, 1 ))</f>
        <v>0</v>
      </c>
      <c r="DG36" s="198"/>
      <c r="DH36" s="158">
        <f>IF('[1]Validation flags'!$H$3=1,0, IF( ISNUMBER(AQ36), 0, 1 ))</f>
        <v>0</v>
      </c>
      <c r="DI36" s="158">
        <f>IF('[1]Validation flags'!$H$3=1,0, IF( ISNUMBER(AR36), 0, 1 ))</f>
        <v>0</v>
      </c>
      <c r="DJ36" s="158">
        <f>IF('[1]Validation flags'!$H$3=1,0, IF( ISNUMBER(AS36), 0, 1 ))</f>
        <v>0</v>
      </c>
      <c r="DK36" s="158">
        <f>IF('[1]Validation flags'!$H$3=1,0, IF( ISNUMBER(AT36), 0, 1 ))</f>
        <v>0</v>
      </c>
      <c r="DL36" s="158">
        <f>IF('[1]Validation flags'!$H$3=1,0, IF( ISNUMBER(AU36), 0, 1 ))</f>
        <v>0</v>
      </c>
      <c r="DM36" s="198"/>
      <c r="DN36" s="158">
        <f>IF('[1]Validation flags'!$H$3=1,0, IF( ISNUMBER(AW36), 0, 1 ))</f>
        <v>0</v>
      </c>
      <c r="DO36" s="158">
        <f>IF('[1]Validation flags'!$H$3=1,0, IF( ISNUMBER(AX36), 0, 1 ))</f>
        <v>0</v>
      </c>
      <c r="DP36" s="158">
        <f>IF('[1]Validation flags'!$H$3=1,0, IF( ISNUMBER(AY36), 0, 1 ))</f>
        <v>0</v>
      </c>
      <c r="DQ36" s="158">
        <f>IF('[1]Validation flags'!$H$3=1,0, IF( ISNUMBER(AZ36), 0, 1 ))</f>
        <v>0</v>
      </c>
      <c r="DR36" s="158">
        <f>IF('[1]Validation flags'!$H$3=1,0, IF( ISNUMBER(BA36), 0, 1 ))</f>
        <v>0</v>
      </c>
      <c r="DS36" s="198"/>
      <c r="DU36" s="198"/>
      <c r="DV36" s="198"/>
      <c r="DW36" s="198"/>
      <c r="DX36" s="198"/>
      <c r="DY36" s="198"/>
      <c r="DZ36" s="246"/>
      <c r="EA36" s="198"/>
      <c r="EB36" s="198"/>
      <c r="EC36" s="198"/>
      <c r="ED36" s="198"/>
      <c r="EE36" s="198"/>
      <c r="EF36" s="198"/>
      <c r="EG36" s="198"/>
      <c r="EH36" s="198"/>
      <c r="EI36" s="198"/>
      <c r="EJ36" s="198"/>
      <c r="EK36" s="198"/>
      <c r="EL36" s="198"/>
      <c r="EM36" s="198"/>
      <c r="EN36" s="198"/>
      <c r="EO36" s="198"/>
      <c r="EP36" s="198"/>
      <c r="EQ36" s="198"/>
      <c r="ER36" s="198"/>
      <c r="ES36" s="198"/>
      <c r="ET36" s="198"/>
      <c r="EU36" s="198"/>
      <c r="EV36" s="198"/>
      <c r="EW36" s="198"/>
      <c r="EX36" s="198"/>
      <c r="EY36" s="198"/>
      <c r="EZ36" s="198"/>
      <c r="FA36" s="198"/>
      <c r="FB36" s="198"/>
      <c r="FC36" s="198"/>
      <c r="FD36" s="198"/>
      <c r="FE36" s="198"/>
      <c r="FF36" s="198"/>
      <c r="FG36" s="198"/>
      <c r="FH36" s="198"/>
      <c r="FI36" s="198"/>
      <c r="FJ36" s="198"/>
      <c r="FK36" s="198"/>
      <c r="FL36" s="198"/>
      <c r="FM36" s="198"/>
      <c r="FN36" s="198"/>
      <c r="FO36" s="198"/>
    </row>
    <row r="37" spans="2:171" ht="14.25" customHeight="1" thickBot="1" x14ac:dyDescent="0.35">
      <c r="B37" s="174">
        <f t="shared" si="9"/>
        <v>22</v>
      </c>
      <c r="C37" s="334" t="s">
        <v>1968</v>
      </c>
      <c r="D37" s="177"/>
      <c r="E37" s="177" t="s">
        <v>341</v>
      </c>
      <c r="F37" s="754">
        <v>3</v>
      </c>
      <c r="G37" s="755">
        <f>G22+G32-SUM(G35:G36)</f>
        <v>72.724000000000004</v>
      </c>
      <c r="H37" s="735">
        <f>H22+H32-SUM(H35:H36)</f>
        <v>86.391999999999996</v>
      </c>
      <c r="I37" s="735">
        <f>I22+I32-SUM(I35:I36)</f>
        <v>3.778</v>
      </c>
      <c r="J37" s="735">
        <f>J22+J32-SUM(J35:J36)</f>
        <v>7.5350000000000001</v>
      </c>
      <c r="K37" s="756">
        <f>K22+K32-SUM(K35:K36)</f>
        <v>1.29</v>
      </c>
      <c r="L37" s="211">
        <f>SUM(G37:K37)</f>
        <v>171.71899999999997</v>
      </c>
      <c r="M37" s="755">
        <f>M22+M32-SUM(M35:M36)</f>
        <v>72.035000000000011</v>
      </c>
      <c r="N37" s="735">
        <f>N22+N32-SUM(N35:N36)</f>
        <v>92.301000000000002</v>
      </c>
      <c r="O37" s="735">
        <f>O22+O32-SUM(O35:O36)</f>
        <v>5.0410000000000004</v>
      </c>
      <c r="P37" s="735">
        <f>P22+P32-SUM(P35:P36)</f>
        <v>8.5199999999999978</v>
      </c>
      <c r="Q37" s="756">
        <f>Q22+Q32-SUM(Q35:Q36)</f>
        <v>1.5409999999999999</v>
      </c>
      <c r="R37" s="211">
        <f>SUM(M37:Q37)</f>
        <v>179.43800000000002</v>
      </c>
      <c r="S37" s="755">
        <f>S22+S32-SUM(S35:S36)</f>
        <v>72.149000000000001</v>
      </c>
      <c r="T37" s="735">
        <f>T22+T32-SUM(T35:T36)</f>
        <v>86.507999999999996</v>
      </c>
      <c r="U37" s="735">
        <f>U22+U32-SUM(U35:U36)</f>
        <v>3.6659999999999999</v>
      </c>
      <c r="V37" s="735">
        <f>V22+V32-SUM(V35:V36)</f>
        <v>10.863</v>
      </c>
      <c r="W37" s="756">
        <f>W22+W32-SUM(W35:W36)</f>
        <v>1.2509999999999999</v>
      </c>
      <c r="X37" s="211">
        <f>SUM(S37:W37)</f>
        <v>174.43699999999998</v>
      </c>
      <c r="Y37" s="755">
        <f>Y22+Y32-SUM(Y35:Y36)</f>
        <v>85.546999999999997</v>
      </c>
      <c r="Z37" s="735">
        <f>Z22+Z32-SUM(Z35:Z36)</f>
        <v>81.759999999999991</v>
      </c>
      <c r="AA37" s="735">
        <f>AA22+AA32-SUM(AA35:AA36)</f>
        <v>3.464</v>
      </c>
      <c r="AB37" s="735">
        <f>AB22+AB32-SUM(AB35:AB36)</f>
        <v>10.370000000000001</v>
      </c>
      <c r="AC37" s="756">
        <f>AC22+AC32-SUM(AC35:AC36)</f>
        <v>1.1819999999999999</v>
      </c>
      <c r="AD37" s="211">
        <f>SUM(Y37:AC37)</f>
        <v>182.32299999999998</v>
      </c>
      <c r="AE37" s="755">
        <f>AE22+AE32-SUM(AE35:AE36)</f>
        <v>94.092999999999989</v>
      </c>
      <c r="AF37" s="735">
        <f>AF22+AF32-SUM(AF35:AF36)</f>
        <v>95.465000000000003</v>
      </c>
      <c r="AG37" s="735">
        <f>AG22+AG32-SUM(AG35:AG36)</f>
        <v>3.4219999999999997</v>
      </c>
      <c r="AH37" s="735">
        <f>AH22+AH32-SUM(AH35:AH36)</f>
        <v>10.321</v>
      </c>
      <c r="AI37" s="756">
        <f>AI22+AI32-SUM(AI35:AI36)</f>
        <v>1.1679999999999999</v>
      </c>
      <c r="AJ37" s="211">
        <f>SUM(AE37:AI37)</f>
        <v>204.46899999999999</v>
      </c>
      <c r="AK37" s="755">
        <f>AK22+AK32-SUM(AK35:AK36)</f>
        <v>94.097000000000023</v>
      </c>
      <c r="AL37" s="735">
        <f>AL22+AL32-SUM(AL35:AL36)</f>
        <v>120.01300000000001</v>
      </c>
      <c r="AM37" s="735">
        <f>AM22+AM32-SUM(AM35:AM36)</f>
        <v>3.3780000000000001</v>
      </c>
      <c r="AN37" s="735">
        <f>AN22+AN32-SUM(AN35:AN36)</f>
        <v>10.292</v>
      </c>
      <c r="AO37" s="756">
        <f>AO22+AO32-SUM(AO35:AO36)</f>
        <v>1.153</v>
      </c>
      <c r="AP37" s="211">
        <f>SUM(AK37:AO37)</f>
        <v>228.93299999999999</v>
      </c>
      <c r="AQ37" s="755">
        <f>AQ22+AQ32-SUM(AQ35:AQ36)</f>
        <v>95.153999999999982</v>
      </c>
      <c r="AR37" s="735">
        <f>AR22+AR32-SUM(AR35:AR36)</f>
        <v>183.28200000000001</v>
      </c>
      <c r="AS37" s="735">
        <f>AS22+AS32-SUM(AS35:AS36)</f>
        <v>3.3359999999999999</v>
      </c>
      <c r="AT37" s="735">
        <f>AT22+AT32-SUM(AT35:AT36)</f>
        <v>10.263</v>
      </c>
      <c r="AU37" s="756">
        <f>AU22+AU32-SUM(AU35:AU36)</f>
        <v>1.139</v>
      </c>
      <c r="AV37" s="211">
        <f>SUM(AQ37:AU37)</f>
        <v>293.17399999999998</v>
      </c>
      <c r="AW37" s="755">
        <f>AW22+AW32-SUM(AW35:AW36)</f>
        <v>72.748999999999995</v>
      </c>
      <c r="AX37" s="735">
        <f>AX22+AX32-SUM(AX35:AX36)</f>
        <v>153.143</v>
      </c>
      <c r="AY37" s="735">
        <f>AY22+AY32-SUM(AY35:AY36)</f>
        <v>3.2969999999999997</v>
      </c>
      <c r="AZ37" s="735">
        <f>AZ22+AZ32-SUM(AZ35:AZ36)</f>
        <v>10.233000000000001</v>
      </c>
      <c r="BA37" s="756">
        <f>BA22+BA32-SUM(BA35:BA36)</f>
        <v>1.125</v>
      </c>
      <c r="BB37" s="211">
        <f>SUM(AW37:BA37)</f>
        <v>240.547</v>
      </c>
      <c r="BC37" s="700"/>
      <c r="BD37" s="463" t="s">
        <v>2797</v>
      </c>
      <c r="BE37" s="713"/>
      <c r="BG37" s="144"/>
      <c r="BH37" s="144"/>
      <c r="BJ37" s="174">
        <v>22</v>
      </c>
      <c r="BK37" s="334" t="s">
        <v>1968</v>
      </c>
      <c r="BL37" s="177" t="s">
        <v>341</v>
      </c>
      <c r="BM37" s="754">
        <v>3</v>
      </c>
      <c r="BN37" s="757" t="s">
        <v>2798</v>
      </c>
      <c r="BO37" s="739" t="s">
        <v>2799</v>
      </c>
      <c r="BP37" s="739" t="s">
        <v>2800</v>
      </c>
      <c r="BQ37" s="739" t="s">
        <v>2801</v>
      </c>
      <c r="BR37" s="758" t="s">
        <v>2802</v>
      </c>
      <c r="BS37" s="465" t="s">
        <v>2803</v>
      </c>
      <c r="BX37" s="198"/>
      <c r="BY37" s="198"/>
      <c r="BZ37" s="198"/>
      <c r="CA37" s="198"/>
      <c r="CB37" s="198"/>
      <c r="CC37" s="246"/>
      <c r="CD37" s="198"/>
      <c r="CE37" s="198"/>
      <c r="CF37" s="198"/>
      <c r="CG37" s="198"/>
      <c r="CH37" s="198"/>
      <c r="CI37" s="198"/>
      <c r="CJ37" s="198"/>
      <c r="CK37" s="198"/>
      <c r="CL37" s="198"/>
      <c r="CM37" s="198"/>
      <c r="CN37" s="198"/>
      <c r="CO37" s="198"/>
      <c r="CP37" s="198"/>
      <c r="CQ37" s="198"/>
      <c r="CR37" s="198"/>
      <c r="CS37" s="198"/>
      <c r="CT37" s="198"/>
      <c r="CU37" s="198"/>
      <c r="CV37" s="198"/>
      <c r="CW37" s="198"/>
      <c r="CX37" s="198"/>
      <c r="CY37" s="198"/>
      <c r="CZ37" s="198"/>
      <c r="DA37" s="198"/>
      <c r="DB37" s="198"/>
      <c r="DC37" s="198"/>
      <c r="DD37" s="198"/>
      <c r="DE37" s="198"/>
      <c r="DF37" s="198"/>
      <c r="DG37" s="198"/>
      <c r="DH37" s="198"/>
      <c r="DI37" s="198"/>
      <c r="DJ37" s="198"/>
      <c r="DK37" s="198"/>
      <c r="DL37" s="198"/>
      <c r="DM37" s="198"/>
      <c r="DN37" s="198"/>
      <c r="DO37" s="198"/>
      <c r="DP37" s="198"/>
      <c r="DQ37" s="198"/>
      <c r="DR37" s="198"/>
      <c r="DS37" s="198"/>
      <c r="DU37" s="198"/>
      <c r="DV37" s="198"/>
      <c r="DW37" s="198"/>
      <c r="DX37" s="198"/>
      <c r="DY37" s="198"/>
      <c r="DZ37" s="246"/>
      <c r="EA37" s="198"/>
      <c r="EB37" s="198"/>
      <c r="EC37" s="198"/>
      <c r="ED37" s="198"/>
      <c r="EE37" s="198"/>
      <c r="EF37" s="198"/>
      <c r="EG37" s="198"/>
      <c r="EH37" s="198"/>
      <c r="EI37" s="198"/>
      <c r="EJ37" s="198"/>
      <c r="EK37" s="198"/>
      <c r="EL37" s="198"/>
      <c r="EM37" s="198"/>
      <c r="EN37" s="198"/>
      <c r="EO37" s="198"/>
      <c r="EP37" s="198"/>
      <c r="EQ37" s="198"/>
      <c r="ER37" s="198"/>
      <c r="ES37" s="198"/>
      <c r="ET37" s="198"/>
      <c r="EU37" s="198"/>
      <c r="EV37" s="198"/>
      <c r="EW37" s="198"/>
      <c r="EX37" s="198"/>
      <c r="EY37" s="198"/>
      <c r="EZ37" s="198"/>
      <c r="FA37" s="198"/>
      <c r="FB37" s="198"/>
      <c r="FC37" s="198"/>
      <c r="FD37" s="198"/>
      <c r="FE37" s="198"/>
      <c r="FF37" s="198"/>
      <c r="FG37" s="198"/>
      <c r="FH37" s="198"/>
      <c r="FI37" s="198"/>
      <c r="FJ37" s="198"/>
      <c r="FK37" s="198"/>
      <c r="FL37" s="198"/>
      <c r="FM37" s="198"/>
      <c r="FN37" s="198"/>
      <c r="FO37" s="198"/>
    </row>
    <row r="38" spans="2:171" ht="14.25" customHeight="1" thickBot="1" x14ac:dyDescent="0.35">
      <c r="B38" s="700"/>
      <c r="C38" s="700"/>
      <c r="D38" s="710"/>
      <c r="E38" s="710"/>
      <c r="F38" s="710"/>
      <c r="G38" s="711"/>
      <c r="H38" s="711"/>
      <c r="I38" s="711"/>
      <c r="J38" s="711"/>
      <c r="K38" s="711"/>
      <c r="L38" s="711"/>
      <c r="M38" s="711"/>
      <c r="N38" s="711"/>
      <c r="O38" s="711"/>
      <c r="P38" s="711"/>
      <c r="Q38" s="711"/>
      <c r="R38" s="711"/>
      <c r="S38" s="711"/>
      <c r="T38" s="711"/>
      <c r="U38" s="711"/>
      <c r="V38" s="711"/>
      <c r="W38" s="711"/>
      <c r="X38" s="711"/>
      <c r="Y38" s="711"/>
      <c r="Z38" s="711"/>
      <c r="AA38" s="711"/>
      <c r="AB38" s="711"/>
      <c r="AC38" s="711"/>
      <c r="AD38" s="711"/>
      <c r="AE38" s="711"/>
      <c r="AF38" s="711"/>
      <c r="AG38" s="711"/>
      <c r="AH38" s="711"/>
      <c r="AI38" s="711"/>
      <c r="AJ38" s="711"/>
      <c r="AK38" s="711"/>
      <c r="AL38" s="711"/>
      <c r="AM38" s="711"/>
      <c r="AN38" s="711"/>
      <c r="AO38" s="711"/>
      <c r="AP38" s="711"/>
      <c r="AQ38" s="711"/>
      <c r="AR38" s="711"/>
      <c r="AS38" s="711"/>
      <c r="AT38" s="711"/>
      <c r="AU38" s="711"/>
      <c r="AV38" s="711"/>
      <c r="AW38" s="711"/>
      <c r="AX38" s="711"/>
      <c r="AY38" s="711"/>
      <c r="AZ38" s="711"/>
      <c r="BA38" s="711"/>
      <c r="BB38" s="711"/>
      <c r="BC38" s="700"/>
      <c r="BD38" s="184"/>
      <c r="BE38" s="521"/>
      <c r="BG38" s="144"/>
      <c r="BH38" s="144"/>
      <c r="BJ38" s="700"/>
      <c r="BK38" s="700"/>
      <c r="BL38" s="710"/>
      <c r="BM38" s="710"/>
      <c r="BN38" s="744"/>
      <c r="BO38" s="744"/>
      <c r="BP38" s="744"/>
      <c r="BQ38" s="744"/>
      <c r="BR38" s="744"/>
      <c r="BS38" s="744"/>
      <c r="BX38" s="198"/>
      <c r="BY38" s="198"/>
      <c r="BZ38" s="198"/>
      <c r="CA38" s="198"/>
      <c r="CB38" s="198"/>
      <c r="CC38" s="246"/>
      <c r="CD38" s="198"/>
      <c r="CE38" s="198"/>
      <c r="CF38" s="198"/>
      <c r="CG38" s="198"/>
      <c r="CH38" s="198"/>
      <c r="CI38" s="198"/>
      <c r="CJ38" s="198"/>
      <c r="CK38" s="198"/>
      <c r="CL38" s="198"/>
      <c r="CM38" s="198"/>
      <c r="CN38" s="198"/>
      <c r="CO38" s="198"/>
      <c r="CP38" s="198"/>
      <c r="CQ38" s="198"/>
      <c r="CR38" s="198"/>
      <c r="CS38" s="198"/>
      <c r="CT38" s="198"/>
      <c r="CU38" s="198"/>
      <c r="CV38" s="198"/>
      <c r="CW38" s="198"/>
      <c r="CX38" s="198"/>
      <c r="CY38" s="198"/>
      <c r="CZ38" s="198"/>
      <c r="DA38" s="198"/>
      <c r="DB38" s="198"/>
      <c r="DC38" s="198"/>
      <c r="DD38" s="198"/>
      <c r="DE38" s="198"/>
      <c r="DF38" s="198"/>
      <c r="DG38" s="198"/>
      <c r="DH38" s="198"/>
      <c r="DI38" s="198"/>
      <c r="DJ38" s="198"/>
      <c r="DK38" s="198"/>
      <c r="DL38" s="198"/>
      <c r="DM38" s="198"/>
      <c r="DN38" s="198"/>
      <c r="DO38" s="198"/>
      <c r="DP38" s="198"/>
      <c r="DQ38" s="198"/>
      <c r="DR38" s="198"/>
      <c r="DS38" s="198"/>
      <c r="DU38" s="198"/>
      <c r="DV38" s="198"/>
      <c r="DW38" s="198"/>
      <c r="DX38" s="198"/>
      <c r="DY38" s="198"/>
      <c r="DZ38" s="246"/>
      <c r="EA38" s="198"/>
      <c r="EB38" s="198"/>
      <c r="EC38" s="198"/>
      <c r="ED38" s="198"/>
      <c r="EE38" s="198"/>
      <c r="EF38" s="198"/>
      <c r="EG38" s="198"/>
      <c r="EH38" s="198"/>
      <c r="EI38" s="198"/>
      <c r="EJ38" s="198"/>
      <c r="EK38" s="198"/>
      <c r="EL38" s="198"/>
      <c r="EM38" s="198"/>
      <c r="EN38" s="198"/>
      <c r="EO38" s="198"/>
      <c r="EP38" s="198"/>
      <c r="EQ38" s="198"/>
      <c r="ER38" s="198"/>
      <c r="ES38" s="198"/>
      <c r="ET38" s="198"/>
      <c r="EU38" s="198"/>
      <c r="EV38" s="198"/>
      <c r="EW38" s="198"/>
      <c r="EX38" s="198"/>
      <c r="EY38" s="198"/>
      <c r="EZ38" s="198"/>
      <c r="FA38" s="198"/>
      <c r="FB38" s="198"/>
      <c r="FC38" s="198"/>
      <c r="FD38" s="198"/>
      <c r="FE38" s="198"/>
      <c r="FF38" s="198"/>
      <c r="FG38" s="198"/>
      <c r="FH38" s="198"/>
      <c r="FI38" s="198"/>
      <c r="FJ38" s="198"/>
      <c r="FK38" s="198"/>
      <c r="FL38" s="198"/>
      <c r="FM38" s="198"/>
      <c r="FN38" s="198"/>
      <c r="FO38" s="198"/>
    </row>
    <row r="39" spans="2:171" ht="15.75" thickBot="1" x14ac:dyDescent="0.35">
      <c r="B39" s="313" t="s">
        <v>1206</v>
      </c>
      <c r="C39" s="395" t="s">
        <v>2804</v>
      </c>
      <c r="D39" s="133"/>
      <c r="E39" s="701"/>
      <c r="F39" s="701"/>
      <c r="G39" s="701"/>
      <c r="H39" s="701"/>
      <c r="I39" s="701"/>
      <c r="J39" s="701"/>
      <c r="K39" s="701"/>
      <c r="L39" s="701"/>
      <c r="M39" s="701"/>
      <c r="N39" s="701"/>
      <c r="O39" s="701"/>
      <c r="P39" s="701"/>
      <c r="Q39" s="701"/>
      <c r="R39" s="701"/>
      <c r="S39" s="701"/>
      <c r="T39" s="701"/>
      <c r="U39" s="701"/>
      <c r="V39" s="701"/>
      <c r="W39" s="701"/>
      <c r="X39" s="701"/>
      <c r="Y39" s="701"/>
      <c r="Z39" s="701"/>
      <c r="AA39" s="701"/>
      <c r="AB39" s="701"/>
      <c r="AC39" s="701"/>
      <c r="AD39" s="701"/>
      <c r="AE39" s="701"/>
      <c r="AF39" s="701"/>
      <c r="AG39" s="701"/>
      <c r="AH39" s="701"/>
      <c r="AI39" s="701"/>
      <c r="AJ39" s="701"/>
      <c r="AK39" s="701"/>
      <c r="AL39" s="701"/>
      <c r="AM39" s="701"/>
      <c r="AN39" s="701"/>
      <c r="AO39" s="701"/>
      <c r="AP39" s="701"/>
      <c r="AQ39" s="701"/>
      <c r="AR39" s="701"/>
      <c r="AS39" s="701"/>
      <c r="AT39" s="701"/>
      <c r="AU39" s="701"/>
      <c r="AV39" s="701"/>
      <c r="AW39" s="701"/>
      <c r="AX39" s="701"/>
      <c r="AY39" s="701"/>
      <c r="AZ39" s="701"/>
      <c r="BA39" s="701"/>
      <c r="BB39" s="701"/>
      <c r="BC39" s="700"/>
      <c r="BD39" s="184"/>
      <c r="BE39" s="521"/>
      <c r="BG39" s="144"/>
      <c r="BH39" s="144"/>
      <c r="BJ39" s="313" t="s">
        <v>1206</v>
      </c>
      <c r="BK39" s="395" t="s">
        <v>2804</v>
      </c>
      <c r="BL39" s="701"/>
      <c r="BM39" s="701"/>
      <c r="BN39" s="742"/>
      <c r="BO39" s="742"/>
      <c r="BP39" s="742"/>
      <c r="BQ39" s="742"/>
      <c r="BR39" s="742"/>
      <c r="BS39" s="742"/>
      <c r="BX39" s="198"/>
      <c r="BY39" s="198"/>
      <c r="BZ39" s="198"/>
      <c r="CA39" s="198"/>
      <c r="CB39" s="198"/>
      <c r="CC39" s="246"/>
      <c r="CD39" s="198"/>
      <c r="CE39" s="198"/>
      <c r="CF39" s="198"/>
      <c r="CG39" s="198"/>
      <c r="CH39" s="198"/>
      <c r="CI39" s="198"/>
      <c r="CJ39" s="198"/>
      <c r="CK39" s="198"/>
      <c r="CL39" s="198"/>
      <c r="CM39" s="198"/>
      <c r="CN39" s="198"/>
      <c r="CO39" s="198"/>
      <c r="CP39" s="198"/>
      <c r="CQ39" s="198"/>
      <c r="CR39" s="198"/>
      <c r="CS39" s="198"/>
      <c r="CT39" s="198"/>
      <c r="CU39" s="198"/>
      <c r="CV39" s="198"/>
      <c r="CW39" s="198"/>
      <c r="CX39" s="198"/>
      <c r="CY39" s="198"/>
      <c r="CZ39" s="198"/>
      <c r="DA39" s="198"/>
      <c r="DB39" s="198"/>
      <c r="DC39" s="198"/>
      <c r="DD39" s="198"/>
      <c r="DE39" s="198"/>
      <c r="DF39" s="198"/>
      <c r="DG39" s="198"/>
      <c r="DH39" s="198"/>
      <c r="DI39" s="198"/>
      <c r="DJ39" s="198"/>
      <c r="DK39" s="198"/>
      <c r="DL39" s="198"/>
      <c r="DM39" s="198"/>
      <c r="DN39" s="198"/>
      <c r="DO39" s="198"/>
      <c r="DP39" s="198"/>
      <c r="DQ39" s="198"/>
      <c r="DR39" s="198"/>
      <c r="DS39" s="198"/>
      <c r="DU39" s="198"/>
      <c r="DV39" s="198"/>
      <c r="DW39" s="198"/>
      <c r="DX39" s="198"/>
      <c r="DY39" s="198"/>
      <c r="DZ39" s="246"/>
      <c r="EA39" s="198"/>
      <c r="EB39" s="198"/>
      <c r="EC39" s="198"/>
      <c r="ED39" s="198"/>
      <c r="EE39" s="198"/>
      <c r="EF39" s="198"/>
      <c r="EG39" s="198"/>
      <c r="EH39" s="198"/>
      <c r="EI39" s="198"/>
      <c r="EJ39" s="198"/>
      <c r="EK39" s="198"/>
      <c r="EL39" s="198"/>
      <c r="EM39" s="198"/>
      <c r="EN39" s="198"/>
      <c r="EO39" s="198"/>
      <c r="EP39" s="198"/>
      <c r="EQ39" s="198"/>
      <c r="ER39" s="198"/>
      <c r="ES39" s="198"/>
      <c r="ET39" s="198"/>
      <c r="EU39" s="198"/>
      <c r="EV39" s="198"/>
      <c r="EW39" s="198"/>
      <c r="EX39" s="198"/>
      <c r="EY39" s="198"/>
      <c r="EZ39" s="198"/>
      <c r="FA39" s="198"/>
      <c r="FB39" s="198"/>
      <c r="FC39" s="198"/>
      <c r="FD39" s="198"/>
      <c r="FE39" s="198"/>
      <c r="FF39" s="198"/>
      <c r="FG39" s="198"/>
      <c r="FH39" s="198"/>
      <c r="FI39" s="198"/>
      <c r="FJ39" s="198"/>
      <c r="FK39" s="198"/>
      <c r="FL39" s="198"/>
      <c r="FM39" s="198"/>
      <c r="FN39" s="198"/>
      <c r="FO39" s="198"/>
    </row>
    <row r="40" spans="2:171" ht="14.25" customHeight="1" x14ac:dyDescent="0.3">
      <c r="B40" s="147">
        <f>+B37+1</f>
        <v>23</v>
      </c>
      <c r="C40" s="318" t="s">
        <v>1988</v>
      </c>
      <c r="D40" s="150"/>
      <c r="E40" s="150" t="s">
        <v>341</v>
      </c>
      <c r="F40" s="151">
        <v>3</v>
      </c>
      <c r="G40" s="716">
        <v>1.143</v>
      </c>
      <c r="H40" s="717">
        <v>1.242</v>
      </c>
      <c r="I40" s="717">
        <v>3.6999999999999998E-2</v>
      </c>
      <c r="J40" s="717">
        <v>0.29099999999999998</v>
      </c>
      <c r="K40" s="717">
        <v>0</v>
      </c>
      <c r="L40" s="759">
        <f>SUM(G40:K40)</f>
        <v>2.7129999999999996</v>
      </c>
      <c r="M40" s="718">
        <v>1.1559999999999999</v>
      </c>
      <c r="N40" s="719">
        <v>1.472</v>
      </c>
      <c r="O40" s="719">
        <v>3.4000000000000002E-2</v>
      </c>
      <c r="P40" s="719">
        <v>0.373</v>
      </c>
      <c r="Q40" s="717">
        <v>0</v>
      </c>
      <c r="R40" s="759">
        <f>SUM(M40:Q40)</f>
        <v>3.0350000000000001</v>
      </c>
      <c r="S40" s="716">
        <v>1.2230000000000001</v>
      </c>
      <c r="T40" s="717">
        <v>1.3360000000000001</v>
      </c>
      <c r="U40" s="717">
        <v>3.9E-2</v>
      </c>
      <c r="V40" s="717">
        <v>0.30499999999999999</v>
      </c>
      <c r="W40" s="717">
        <v>0</v>
      </c>
      <c r="X40" s="759">
        <f>SUM(S40:W40)</f>
        <v>2.9030000000000005</v>
      </c>
      <c r="Y40" s="716">
        <v>1.1890000000000001</v>
      </c>
      <c r="Z40" s="717">
        <v>1.292</v>
      </c>
      <c r="AA40" s="717">
        <v>3.7999999999999999E-2</v>
      </c>
      <c r="AB40" s="717">
        <v>0.29599999999999999</v>
      </c>
      <c r="AC40" s="717">
        <v>0</v>
      </c>
      <c r="AD40" s="759">
        <f>SUM(Y40:AC40)</f>
        <v>2.8149999999999995</v>
      </c>
      <c r="AE40" s="716">
        <v>1.4430000000000001</v>
      </c>
      <c r="AF40" s="717">
        <v>1.5669999999999999</v>
      </c>
      <c r="AG40" s="717">
        <v>4.5999999999999999E-2</v>
      </c>
      <c r="AH40" s="717">
        <v>0.35899999999999999</v>
      </c>
      <c r="AI40" s="717">
        <v>0</v>
      </c>
      <c r="AJ40" s="759">
        <f>SUM(AE40:AI40)</f>
        <v>3.4149999999999996</v>
      </c>
      <c r="AK40" s="716">
        <v>1.4570000000000001</v>
      </c>
      <c r="AL40" s="717">
        <v>1.583</v>
      </c>
      <c r="AM40" s="717">
        <v>4.5999999999999999E-2</v>
      </c>
      <c r="AN40" s="717">
        <v>0.36299999999999999</v>
      </c>
      <c r="AO40" s="717">
        <v>0</v>
      </c>
      <c r="AP40" s="759">
        <f>SUM(AK40:AO40)</f>
        <v>3.4489999999999998</v>
      </c>
      <c r="AQ40" s="716">
        <v>1.4710000000000001</v>
      </c>
      <c r="AR40" s="717">
        <v>1.599</v>
      </c>
      <c r="AS40" s="717">
        <v>4.7E-2</v>
      </c>
      <c r="AT40" s="717">
        <v>0.36599999999999999</v>
      </c>
      <c r="AU40" s="717">
        <v>0</v>
      </c>
      <c r="AV40" s="759">
        <f>SUM(AQ40:AU40)</f>
        <v>3.4830000000000005</v>
      </c>
      <c r="AW40" s="716">
        <v>1.4850000000000001</v>
      </c>
      <c r="AX40" s="717">
        <v>1.6140000000000001</v>
      </c>
      <c r="AY40" s="717">
        <v>4.7E-2</v>
      </c>
      <c r="AZ40" s="717">
        <v>0.37</v>
      </c>
      <c r="BA40" s="717">
        <v>0</v>
      </c>
      <c r="BB40" s="759">
        <f>SUM(AW40:BA40)</f>
        <v>3.5160000000000005</v>
      </c>
      <c r="BC40" s="700"/>
      <c r="BD40" s="428"/>
      <c r="BE40" s="723"/>
      <c r="BG40" s="144">
        <f xml:space="preserve"> IF( SUM( BX40:DR40 ) = 0, 0, $BX$5 )</f>
        <v>0</v>
      </c>
      <c r="BH40" s="144"/>
      <c r="BJ40" s="147">
        <f>+BJ37+1</f>
        <v>23</v>
      </c>
      <c r="BK40" s="318" t="s">
        <v>1988</v>
      </c>
      <c r="BL40" s="150" t="s">
        <v>341</v>
      </c>
      <c r="BM40" s="151">
        <v>3</v>
      </c>
      <c r="BN40" s="155" t="s">
        <v>2805</v>
      </c>
      <c r="BO40" s="405" t="s">
        <v>2806</v>
      </c>
      <c r="BP40" s="405" t="s">
        <v>2807</v>
      </c>
      <c r="BQ40" s="443" t="s">
        <v>2808</v>
      </c>
      <c r="BR40" s="443" t="s">
        <v>2809</v>
      </c>
      <c r="BS40" s="760" t="s">
        <v>2810</v>
      </c>
      <c r="BX40" s="158">
        <f>IF('[1]Validation flags'!$H$3=1,0, IF( ISNUMBER(G40), 0, 1 ))</f>
        <v>0</v>
      </c>
      <c r="BY40" s="158">
        <f>IF('[1]Validation flags'!$H$3=1,0, IF( ISNUMBER(H40), 0, 1 ))</f>
        <v>0</v>
      </c>
      <c r="BZ40" s="158">
        <f>IF('[1]Validation flags'!$H$3=1,0, IF( ISNUMBER(I40), 0, 1 ))</f>
        <v>0</v>
      </c>
      <c r="CA40" s="158">
        <f>IF('[1]Validation flags'!$H$3=1,0, IF( ISNUMBER(J40), 0, 1 ))</f>
        <v>0</v>
      </c>
      <c r="CB40" s="158">
        <f>IF('[1]Validation flags'!$H$3=1,0, IF( ISNUMBER(K40), 0, 1 ))</f>
        <v>0</v>
      </c>
      <c r="CC40" s="246"/>
      <c r="CD40" s="158">
        <f>IF('[1]Validation flags'!$H$3=1,0, IF( ISNUMBER(M40), 0, 1 ))</f>
        <v>0</v>
      </c>
      <c r="CE40" s="158">
        <f>IF('[1]Validation flags'!$H$3=1,0, IF( ISNUMBER(N40), 0, 1 ))</f>
        <v>0</v>
      </c>
      <c r="CF40" s="158">
        <f>IF('[1]Validation flags'!$H$3=1,0, IF( ISNUMBER(O40), 0, 1 ))</f>
        <v>0</v>
      </c>
      <c r="CG40" s="158">
        <f>IF('[1]Validation flags'!$H$3=1,0, IF( ISNUMBER(P40), 0, 1 ))</f>
        <v>0</v>
      </c>
      <c r="CH40" s="158">
        <f>IF('[1]Validation flags'!$H$3=1,0, IF( ISNUMBER(Q40), 0, 1 ))</f>
        <v>0</v>
      </c>
      <c r="CI40" s="198"/>
      <c r="CJ40" s="158">
        <f>IF('[1]Validation flags'!$H$3=1,0, IF( ISNUMBER(S40), 0, 1 ))</f>
        <v>0</v>
      </c>
      <c r="CK40" s="158">
        <f>IF('[1]Validation flags'!$H$3=1,0, IF( ISNUMBER(T40), 0, 1 ))</f>
        <v>0</v>
      </c>
      <c r="CL40" s="158">
        <f>IF('[1]Validation flags'!$H$3=1,0, IF( ISNUMBER(U40), 0, 1 ))</f>
        <v>0</v>
      </c>
      <c r="CM40" s="158">
        <f>IF('[1]Validation flags'!$H$3=1,0, IF( ISNUMBER(V40), 0, 1 ))</f>
        <v>0</v>
      </c>
      <c r="CN40" s="158">
        <f>IF('[1]Validation flags'!$H$3=1,0, IF( ISNUMBER(W40), 0, 1 ))</f>
        <v>0</v>
      </c>
      <c r="CO40" s="198"/>
      <c r="CP40" s="158">
        <f>IF('[1]Validation flags'!$H$3=1,0, IF( ISNUMBER(Y40), 0, 1 ))</f>
        <v>0</v>
      </c>
      <c r="CQ40" s="158">
        <f>IF('[1]Validation flags'!$H$3=1,0, IF( ISNUMBER(Z40), 0, 1 ))</f>
        <v>0</v>
      </c>
      <c r="CR40" s="158">
        <f>IF('[1]Validation flags'!$H$3=1,0, IF( ISNUMBER(AA40), 0, 1 ))</f>
        <v>0</v>
      </c>
      <c r="CS40" s="158">
        <f>IF('[1]Validation flags'!$H$3=1,0, IF( ISNUMBER(AB40), 0, 1 ))</f>
        <v>0</v>
      </c>
      <c r="CT40" s="158">
        <f>IF('[1]Validation flags'!$H$3=1,0, IF( ISNUMBER(AC40), 0, 1 ))</f>
        <v>0</v>
      </c>
      <c r="CU40" s="198"/>
      <c r="CV40" s="158">
        <f>IF('[1]Validation flags'!$H$3=1,0, IF( ISNUMBER(AE40), 0, 1 ))</f>
        <v>0</v>
      </c>
      <c r="CW40" s="158">
        <f>IF('[1]Validation flags'!$H$3=1,0, IF( ISNUMBER(AF40), 0, 1 ))</f>
        <v>0</v>
      </c>
      <c r="CX40" s="158">
        <f>IF('[1]Validation flags'!$H$3=1,0, IF( ISNUMBER(AG40), 0, 1 ))</f>
        <v>0</v>
      </c>
      <c r="CY40" s="158">
        <f>IF('[1]Validation flags'!$H$3=1,0, IF( ISNUMBER(AH40), 0, 1 ))</f>
        <v>0</v>
      </c>
      <c r="CZ40" s="158">
        <f>IF('[1]Validation flags'!$H$3=1,0, IF( ISNUMBER(AI40), 0, 1 ))</f>
        <v>0</v>
      </c>
      <c r="DA40" s="198"/>
      <c r="DB40" s="158">
        <f>IF('[1]Validation flags'!$H$3=1,0, IF( ISNUMBER(AK40), 0, 1 ))</f>
        <v>0</v>
      </c>
      <c r="DC40" s="158">
        <f>IF('[1]Validation flags'!$H$3=1,0, IF( ISNUMBER(AL40), 0, 1 ))</f>
        <v>0</v>
      </c>
      <c r="DD40" s="158">
        <f>IF('[1]Validation flags'!$H$3=1,0, IF( ISNUMBER(AM40), 0, 1 ))</f>
        <v>0</v>
      </c>
      <c r="DE40" s="158">
        <f>IF('[1]Validation flags'!$H$3=1,0, IF( ISNUMBER(AN40), 0, 1 ))</f>
        <v>0</v>
      </c>
      <c r="DF40" s="158">
        <f>IF('[1]Validation flags'!$H$3=1,0, IF( ISNUMBER(AO40), 0, 1 ))</f>
        <v>0</v>
      </c>
      <c r="DG40" s="198"/>
      <c r="DH40" s="158">
        <f>IF('[1]Validation flags'!$H$3=1,0, IF( ISNUMBER(AQ40), 0, 1 ))</f>
        <v>0</v>
      </c>
      <c r="DI40" s="158">
        <f>IF('[1]Validation flags'!$H$3=1,0, IF( ISNUMBER(AR40), 0, 1 ))</f>
        <v>0</v>
      </c>
      <c r="DJ40" s="158">
        <f>IF('[1]Validation flags'!$H$3=1,0, IF( ISNUMBER(AS40), 0, 1 ))</f>
        <v>0</v>
      </c>
      <c r="DK40" s="158">
        <f>IF('[1]Validation flags'!$H$3=1,0, IF( ISNUMBER(AT40), 0, 1 ))</f>
        <v>0</v>
      </c>
      <c r="DL40" s="158">
        <f>IF('[1]Validation flags'!$H$3=1,0, IF( ISNUMBER(AU40), 0, 1 ))</f>
        <v>0</v>
      </c>
      <c r="DM40" s="198"/>
      <c r="DN40" s="158">
        <f>IF('[1]Validation flags'!$H$3=1,0, IF( ISNUMBER(AW40), 0, 1 ))</f>
        <v>0</v>
      </c>
      <c r="DO40" s="158">
        <f>IF('[1]Validation flags'!$H$3=1,0, IF( ISNUMBER(AX40), 0, 1 ))</f>
        <v>0</v>
      </c>
      <c r="DP40" s="158">
        <f>IF('[1]Validation flags'!$H$3=1,0, IF( ISNUMBER(AY40), 0, 1 ))</f>
        <v>0</v>
      </c>
      <c r="DQ40" s="158">
        <f>IF('[1]Validation flags'!$H$3=1,0, IF( ISNUMBER(AZ40), 0, 1 ))</f>
        <v>0</v>
      </c>
      <c r="DR40" s="158">
        <f>IF('[1]Validation flags'!$H$3=1,0, IF( ISNUMBER(BA40), 0, 1 ))</f>
        <v>0</v>
      </c>
      <c r="DS40" s="198"/>
      <c r="DT40" s="197"/>
      <c r="DU40" s="198"/>
      <c r="DV40" s="198"/>
      <c r="DW40" s="198"/>
      <c r="DX40" s="198"/>
      <c r="DY40" s="198"/>
      <c r="DZ40" s="246"/>
      <c r="EA40" s="198"/>
      <c r="EB40" s="198"/>
      <c r="EC40" s="198"/>
      <c r="ED40" s="198"/>
      <c r="EE40" s="198"/>
      <c r="EF40" s="198"/>
      <c r="EG40" s="198"/>
      <c r="EH40" s="198"/>
      <c r="EI40" s="198"/>
      <c r="EJ40" s="198"/>
      <c r="EK40" s="198"/>
      <c r="EL40" s="198"/>
      <c r="EM40" s="198"/>
      <c r="EN40" s="198"/>
      <c r="EO40" s="198"/>
      <c r="EP40" s="198"/>
      <c r="EQ40" s="198"/>
      <c r="ER40" s="198"/>
      <c r="ES40" s="198"/>
      <c r="ET40" s="198"/>
      <c r="EU40" s="198"/>
      <c r="EV40" s="198"/>
      <c r="EW40" s="198"/>
      <c r="EX40" s="198"/>
      <c r="EY40" s="198"/>
      <c r="EZ40" s="198"/>
      <c r="FA40" s="198"/>
      <c r="FB40" s="198"/>
      <c r="FC40" s="198"/>
      <c r="FD40" s="198"/>
      <c r="FE40" s="198"/>
      <c r="FF40" s="198"/>
      <c r="FG40" s="198"/>
      <c r="FH40" s="198"/>
      <c r="FI40" s="198"/>
      <c r="FJ40" s="198"/>
      <c r="FK40" s="198"/>
      <c r="FL40" s="198"/>
      <c r="FM40" s="198"/>
      <c r="FN40" s="198"/>
      <c r="FO40" s="198"/>
    </row>
    <row r="41" spans="2:171" ht="14.25" customHeight="1" x14ac:dyDescent="0.3">
      <c r="B41" s="159">
        <f>+B40+1</f>
        <v>24</v>
      </c>
      <c r="C41" s="324" t="s">
        <v>1994</v>
      </c>
      <c r="D41" s="162"/>
      <c r="E41" s="162" t="s">
        <v>341</v>
      </c>
      <c r="F41" s="163">
        <v>3</v>
      </c>
      <c r="G41" s="202">
        <v>0</v>
      </c>
      <c r="H41" s="169">
        <v>0</v>
      </c>
      <c r="I41" s="169">
        <v>0</v>
      </c>
      <c r="J41" s="169">
        <v>0</v>
      </c>
      <c r="K41" s="169">
        <v>0</v>
      </c>
      <c r="L41" s="761">
        <f>SUM(G41:K41)</f>
        <v>0</v>
      </c>
      <c r="M41" s="169">
        <v>0</v>
      </c>
      <c r="N41" s="169">
        <v>0</v>
      </c>
      <c r="O41" s="169">
        <v>0</v>
      </c>
      <c r="P41" s="169">
        <v>0</v>
      </c>
      <c r="Q41" s="169">
        <v>0</v>
      </c>
      <c r="R41" s="761">
        <f>SUM(M41:Q41)</f>
        <v>0</v>
      </c>
      <c r="S41" s="169">
        <v>0</v>
      </c>
      <c r="T41" s="169">
        <v>0</v>
      </c>
      <c r="U41" s="169">
        <v>0</v>
      </c>
      <c r="V41" s="169">
        <v>0</v>
      </c>
      <c r="W41" s="169">
        <v>0</v>
      </c>
      <c r="X41" s="761">
        <f>SUM(S41:W41)</f>
        <v>0</v>
      </c>
      <c r="Y41" s="169">
        <v>0</v>
      </c>
      <c r="Z41" s="169">
        <v>0</v>
      </c>
      <c r="AA41" s="169">
        <v>0</v>
      </c>
      <c r="AB41" s="169">
        <v>0</v>
      </c>
      <c r="AC41" s="169">
        <v>0</v>
      </c>
      <c r="AD41" s="761">
        <f>SUM(Y41:AC41)</f>
        <v>0</v>
      </c>
      <c r="AE41" s="169">
        <v>0</v>
      </c>
      <c r="AF41" s="169">
        <v>0</v>
      </c>
      <c r="AG41" s="169">
        <v>0</v>
      </c>
      <c r="AH41" s="169">
        <v>0</v>
      </c>
      <c r="AI41" s="169">
        <v>0</v>
      </c>
      <c r="AJ41" s="761">
        <f>SUM(AE41:AI41)</f>
        <v>0</v>
      </c>
      <c r="AK41" s="169">
        <v>0</v>
      </c>
      <c r="AL41" s="169">
        <v>0</v>
      </c>
      <c r="AM41" s="169">
        <v>0</v>
      </c>
      <c r="AN41" s="169">
        <v>0</v>
      </c>
      <c r="AO41" s="169">
        <v>0</v>
      </c>
      <c r="AP41" s="761">
        <f>SUM(AK41:AO41)</f>
        <v>0</v>
      </c>
      <c r="AQ41" s="169">
        <v>0</v>
      </c>
      <c r="AR41" s="169">
        <v>0</v>
      </c>
      <c r="AS41" s="169">
        <v>0</v>
      </c>
      <c r="AT41" s="169">
        <v>0</v>
      </c>
      <c r="AU41" s="169">
        <v>0</v>
      </c>
      <c r="AV41" s="761">
        <f>SUM(AQ41:AU41)</f>
        <v>0</v>
      </c>
      <c r="AW41" s="169">
        <v>0</v>
      </c>
      <c r="AX41" s="169">
        <v>0</v>
      </c>
      <c r="AY41" s="169">
        <v>0</v>
      </c>
      <c r="AZ41" s="169">
        <v>0</v>
      </c>
      <c r="BA41" s="169">
        <v>0</v>
      </c>
      <c r="BB41" s="761">
        <f>SUM(AW41:BA41)</f>
        <v>0</v>
      </c>
      <c r="BC41" s="700"/>
      <c r="BD41" s="167"/>
      <c r="BE41" s="706"/>
      <c r="BG41" s="144">
        <f xml:space="preserve"> IF( SUM( BX41:DR41 ) = 0, 0, $BX$5 )</f>
        <v>0</v>
      </c>
      <c r="BH41" s="144"/>
      <c r="BJ41" s="159">
        <f>+BJ40+1</f>
        <v>24</v>
      </c>
      <c r="BK41" s="324" t="s">
        <v>1994</v>
      </c>
      <c r="BL41" s="162" t="s">
        <v>341</v>
      </c>
      <c r="BM41" s="163">
        <v>3</v>
      </c>
      <c r="BN41" s="412" t="s">
        <v>2811</v>
      </c>
      <c r="BO41" s="413" t="s">
        <v>2812</v>
      </c>
      <c r="BP41" s="413" t="s">
        <v>2813</v>
      </c>
      <c r="BQ41" s="725" t="s">
        <v>2814</v>
      </c>
      <c r="BR41" s="725" t="s">
        <v>2815</v>
      </c>
      <c r="BS41" s="762" t="s">
        <v>2816</v>
      </c>
      <c r="BX41" s="158">
        <f>IF('[1]Validation flags'!$H$3=1,0, IF( ISNUMBER(G41), 0, 1 ))</f>
        <v>0</v>
      </c>
      <c r="BY41" s="158">
        <f>IF('[1]Validation flags'!$H$3=1,0, IF( ISNUMBER(H41), 0, 1 ))</f>
        <v>0</v>
      </c>
      <c r="BZ41" s="158">
        <f>IF('[1]Validation flags'!$H$3=1,0, IF( ISNUMBER(I41), 0, 1 ))</f>
        <v>0</v>
      </c>
      <c r="CA41" s="158">
        <f>IF('[1]Validation flags'!$H$3=1,0, IF( ISNUMBER(J41), 0, 1 ))</f>
        <v>0</v>
      </c>
      <c r="CB41" s="158">
        <f>IF('[1]Validation flags'!$H$3=1,0, IF( ISNUMBER(K41), 0, 1 ))</f>
        <v>0</v>
      </c>
      <c r="CC41" s="246"/>
      <c r="CD41" s="158">
        <f>IF('[1]Validation flags'!$H$3=1,0, IF( ISNUMBER(M41), 0, 1 ))</f>
        <v>0</v>
      </c>
      <c r="CE41" s="158">
        <f>IF('[1]Validation flags'!$H$3=1,0, IF( ISNUMBER(N41), 0, 1 ))</f>
        <v>0</v>
      </c>
      <c r="CF41" s="158">
        <f>IF('[1]Validation flags'!$H$3=1,0, IF( ISNUMBER(O41), 0, 1 ))</f>
        <v>0</v>
      </c>
      <c r="CG41" s="158">
        <f>IF('[1]Validation flags'!$H$3=1,0, IF( ISNUMBER(P41), 0, 1 ))</f>
        <v>0</v>
      </c>
      <c r="CH41" s="158">
        <f>IF('[1]Validation flags'!$H$3=1,0, IF( ISNUMBER(Q41), 0, 1 ))</f>
        <v>0</v>
      </c>
      <c r="CI41" s="198"/>
      <c r="CJ41" s="158">
        <f>IF('[1]Validation flags'!$H$3=1,0, IF( ISNUMBER(S41), 0, 1 ))</f>
        <v>0</v>
      </c>
      <c r="CK41" s="158">
        <f>IF('[1]Validation flags'!$H$3=1,0, IF( ISNUMBER(T41), 0, 1 ))</f>
        <v>0</v>
      </c>
      <c r="CL41" s="158">
        <f>IF('[1]Validation flags'!$H$3=1,0, IF( ISNUMBER(U41), 0, 1 ))</f>
        <v>0</v>
      </c>
      <c r="CM41" s="158">
        <f>IF('[1]Validation flags'!$H$3=1,0, IF( ISNUMBER(V41), 0, 1 ))</f>
        <v>0</v>
      </c>
      <c r="CN41" s="158">
        <f>IF('[1]Validation flags'!$H$3=1,0, IF( ISNUMBER(W41), 0, 1 ))</f>
        <v>0</v>
      </c>
      <c r="CO41" s="198"/>
      <c r="CP41" s="158">
        <f>IF('[1]Validation flags'!$H$3=1,0, IF( ISNUMBER(Y41), 0, 1 ))</f>
        <v>0</v>
      </c>
      <c r="CQ41" s="158">
        <f>IF('[1]Validation flags'!$H$3=1,0, IF( ISNUMBER(Z41), 0, 1 ))</f>
        <v>0</v>
      </c>
      <c r="CR41" s="158">
        <f>IF('[1]Validation flags'!$H$3=1,0, IF( ISNUMBER(AA41), 0, 1 ))</f>
        <v>0</v>
      </c>
      <c r="CS41" s="158">
        <f>IF('[1]Validation flags'!$H$3=1,0, IF( ISNUMBER(AB41), 0, 1 ))</f>
        <v>0</v>
      </c>
      <c r="CT41" s="158">
        <f>IF('[1]Validation flags'!$H$3=1,0, IF( ISNUMBER(AC41), 0, 1 ))</f>
        <v>0</v>
      </c>
      <c r="CU41" s="198"/>
      <c r="CV41" s="158">
        <f>IF('[1]Validation flags'!$H$3=1,0, IF( ISNUMBER(AE41), 0, 1 ))</f>
        <v>0</v>
      </c>
      <c r="CW41" s="158">
        <f>IF('[1]Validation flags'!$H$3=1,0, IF( ISNUMBER(AF41), 0, 1 ))</f>
        <v>0</v>
      </c>
      <c r="CX41" s="158">
        <f>IF('[1]Validation flags'!$H$3=1,0, IF( ISNUMBER(AG41), 0, 1 ))</f>
        <v>0</v>
      </c>
      <c r="CY41" s="158">
        <f>IF('[1]Validation flags'!$H$3=1,0, IF( ISNUMBER(AH41), 0, 1 ))</f>
        <v>0</v>
      </c>
      <c r="CZ41" s="158">
        <f>IF('[1]Validation flags'!$H$3=1,0, IF( ISNUMBER(AI41), 0, 1 ))</f>
        <v>0</v>
      </c>
      <c r="DA41" s="198"/>
      <c r="DB41" s="158">
        <f>IF('[1]Validation flags'!$H$3=1,0, IF( ISNUMBER(AK41), 0, 1 ))</f>
        <v>0</v>
      </c>
      <c r="DC41" s="158">
        <f>IF('[1]Validation flags'!$H$3=1,0, IF( ISNUMBER(AL41), 0, 1 ))</f>
        <v>0</v>
      </c>
      <c r="DD41" s="158">
        <f>IF('[1]Validation flags'!$H$3=1,0, IF( ISNUMBER(AM41), 0, 1 ))</f>
        <v>0</v>
      </c>
      <c r="DE41" s="158">
        <f>IF('[1]Validation flags'!$H$3=1,0, IF( ISNUMBER(AN41), 0, 1 ))</f>
        <v>0</v>
      </c>
      <c r="DF41" s="158">
        <f>IF('[1]Validation flags'!$H$3=1,0, IF( ISNUMBER(AO41), 0, 1 ))</f>
        <v>0</v>
      </c>
      <c r="DG41" s="198"/>
      <c r="DH41" s="158">
        <f>IF('[1]Validation flags'!$H$3=1,0, IF( ISNUMBER(AQ41), 0, 1 ))</f>
        <v>0</v>
      </c>
      <c r="DI41" s="158">
        <f>IF('[1]Validation flags'!$H$3=1,0, IF( ISNUMBER(AR41), 0, 1 ))</f>
        <v>0</v>
      </c>
      <c r="DJ41" s="158">
        <f>IF('[1]Validation flags'!$H$3=1,0, IF( ISNUMBER(AS41), 0, 1 ))</f>
        <v>0</v>
      </c>
      <c r="DK41" s="158">
        <f>IF('[1]Validation flags'!$H$3=1,0, IF( ISNUMBER(AT41), 0, 1 ))</f>
        <v>0</v>
      </c>
      <c r="DL41" s="158">
        <f>IF('[1]Validation flags'!$H$3=1,0, IF( ISNUMBER(AU41), 0, 1 ))</f>
        <v>0</v>
      </c>
      <c r="DM41" s="198"/>
      <c r="DN41" s="158">
        <f>IF('[1]Validation flags'!$H$3=1,0, IF( ISNUMBER(AW41), 0, 1 ))</f>
        <v>0</v>
      </c>
      <c r="DO41" s="158">
        <f>IF('[1]Validation flags'!$H$3=1,0, IF( ISNUMBER(AX41), 0, 1 ))</f>
        <v>0</v>
      </c>
      <c r="DP41" s="158">
        <f>IF('[1]Validation flags'!$H$3=1,0, IF( ISNUMBER(AY41), 0, 1 ))</f>
        <v>0</v>
      </c>
      <c r="DQ41" s="158">
        <f>IF('[1]Validation flags'!$H$3=1,0, IF( ISNUMBER(AZ41), 0, 1 ))</f>
        <v>0</v>
      </c>
      <c r="DR41" s="158">
        <f>IF('[1]Validation flags'!$H$3=1,0, IF( ISNUMBER(BA41), 0, 1 ))</f>
        <v>0</v>
      </c>
      <c r="DS41" s="198"/>
      <c r="DT41" s="197"/>
      <c r="DU41" s="198"/>
      <c r="DV41" s="198"/>
      <c r="DW41" s="198"/>
      <c r="DX41" s="198"/>
      <c r="DY41" s="198"/>
      <c r="DZ41" s="246"/>
      <c r="EA41" s="198"/>
      <c r="EB41" s="198"/>
      <c r="EC41" s="198"/>
      <c r="ED41" s="198"/>
      <c r="EE41" s="198"/>
      <c r="EF41" s="198"/>
      <c r="EG41" s="198"/>
      <c r="EH41" s="198"/>
      <c r="EI41" s="198"/>
      <c r="EJ41" s="198"/>
      <c r="EK41" s="198"/>
      <c r="EL41" s="198"/>
      <c r="EM41" s="198"/>
      <c r="EN41" s="198"/>
      <c r="EO41" s="198"/>
      <c r="EP41" s="198"/>
      <c r="EQ41" s="198"/>
      <c r="ER41" s="198"/>
      <c r="ES41" s="198"/>
      <c r="ET41" s="198"/>
      <c r="EU41" s="198"/>
      <c r="EV41" s="198"/>
      <c r="EW41" s="198"/>
      <c r="EX41" s="198"/>
      <c r="EY41" s="198"/>
      <c r="EZ41" s="198"/>
      <c r="FA41" s="198"/>
      <c r="FB41" s="198"/>
      <c r="FC41" s="198"/>
      <c r="FD41" s="198"/>
      <c r="FE41" s="198"/>
      <c r="FF41" s="198"/>
      <c r="FG41" s="198"/>
      <c r="FH41" s="198"/>
      <c r="FI41" s="198"/>
      <c r="FJ41" s="198"/>
      <c r="FK41" s="198"/>
      <c r="FL41" s="198"/>
      <c r="FM41" s="198"/>
      <c r="FN41" s="198"/>
      <c r="FO41" s="198"/>
    </row>
    <row r="42" spans="2:171" ht="14.25" customHeight="1" thickBot="1" x14ac:dyDescent="0.35">
      <c r="B42" s="174">
        <f>+B41+1</f>
        <v>25</v>
      </c>
      <c r="C42" s="334" t="s">
        <v>2000</v>
      </c>
      <c r="D42" s="177"/>
      <c r="E42" s="177" t="s">
        <v>341</v>
      </c>
      <c r="F42" s="178">
        <v>3</v>
      </c>
      <c r="G42" s="209">
        <f>G37+G40+G41</f>
        <v>73.867000000000004</v>
      </c>
      <c r="H42" s="210">
        <f>H37+H40+H41</f>
        <v>87.634</v>
      </c>
      <c r="I42" s="210">
        <f>I37+I40+I41</f>
        <v>3.8149999999999999</v>
      </c>
      <c r="J42" s="763">
        <f>J37+J40+J41</f>
        <v>7.8260000000000005</v>
      </c>
      <c r="K42" s="763">
        <f>K37+K40+K41</f>
        <v>1.29</v>
      </c>
      <c r="L42" s="764">
        <f>SUM(G42:K42)</f>
        <v>174.43199999999999</v>
      </c>
      <c r="M42" s="209">
        <f>M37+M40+M41</f>
        <v>73.191000000000017</v>
      </c>
      <c r="N42" s="210">
        <f>N37+N40+N41</f>
        <v>93.772999999999996</v>
      </c>
      <c r="O42" s="210">
        <f>O37+O40+O41</f>
        <v>5.0750000000000002</v>
      </c>
      <c r="P42" s="763">
        <f>P37+P40+P41</f>
        <v>8.8929999999999971</v>
      </c>
      <c r="Q42" s="763">
        <f>Q37+Q40+Q41</f>
        <v>1.5409999999999999</v>
      </c>
      <c r="R42" s="764">
        <f>SUM(M42:Q42)</f>
        <v>182.47299999999998</v>
      </c>
      <c r="S42" s="209">
        <f>S37+S40+S41</f>
        <v>73.372</v>
      </c>
      <c r="T42" s="210">
        <f>T37+T40+T41</f>
        <v>87.843999999999994</v>
      </c>
      <c r="U42" s="210">
        <f>U37+U40+U41</f>
        <v>3.7050000000000001</v>
      </c>
      <c r="V42" s="763">
        <f>V37+V40+V41</f>
        <v>11.167999999999999</v>
      </c>
      <c r="W42" s="763">
        <f>W37+W40+W41</f>
        <v>1.2509999999999999</v>
      </c>
      <c r="X42" s="764">
        <f>SUM(S42:W42)</f>
        <v>177.34000000000003</v>
      </c>
      <c r="Y42" s="209">
        <f>Y37+Y40+Y41</f>
        <v>86.73599999999999</v>
      </c>
      <c r="Z42" s="210">
        <f>Z37+Z40+Z41</f>
        <v>83.051999999999992</v>
      </c>
      <c r="AA42" s="210">
        <f>AA37+AA40+AA41</f>
        <v>3.5019999999999998</v>
      </c>
      <c r="AB42" s="763">
        <f>AB37+AB40+AB41</f>
        <v>10.666</v>
      </c>
      <c r="AC42" s="763">
        <f>AC37+AC40+AC41</f>
        <v>1.1819999999999999</v>
      </c>
      <c r="AD42" s="764">
        <f>SUM(Y42:AC42)</f>
        <v>185.13799999999998</v>
      </c>
      <c r="AE42" s="209">
        <f>AE37+AE40+AE41</f>
        <v>95.535999999999987</v>
      </c>
      <c r="AF42" s="210">
        <f>AF37+AF40+AF41</f>
        <v>97.031999999999996</v>
      </c>
      <c r="AG42" s="210">
        <f>AG37+AG40+AG41</f>
        <v>3.4679999999999995</v>
      </c>
      <c r="AH42" s="763">
        <f>AH37+AH40+AH41</f>
        <v>10.68</v>
      </c>
      <c r="AI42" s="763">
        <f>AI37+AI40+AI41</f>
        <v>1.1679999999999999</v>
      </c>
      <c r="AJ42" s="764">
        <f>SUM(AE42:AI42)</f>
        <v>207.88399999999999</v>
      </c>
      <c r="AK42" s="209">
        <f>AK37+AK40+AK41</f>
        <v>95.554000000000016</v>
      </c>
      <c r="AL42" s="210">
        <f>AL37+AL40+AL41</f>
        <v>121.596</v>
      </c>
      <c r="AM42" s="210">
        <f>AM37+AM40+AM41</f>
        <v>3.4239999999999999</v>
      </c>
      <c r="AN42" s="763">
        <f>AN37+AN40+AN41</f>
        <v>10.654999999999999</v>
      </c>
      <c r="AO42" s="763">
        <f>AO37+AO40+AO41</f>
        <v>1.153</v>
      </c>
      <c r="AP42" s="764">
        <f>SUM(AK42:AO42)</f>
        <v>232.38200000000003</v>
      </c>
      <c r="AQ42" s="209">
        <f>AQ37+AQ40+AQ41</f>
        <v>96.624999999999986</v>
      </c>
      <c r="AR42" s="210">
        <f>AR37+AR40+AR41</f>
        <v>184.881</v>
      </c>
      <c r="AS42" s="210">
        <f>AS37+AS40+AS41</f>
        <v>3.383</v>
      </c>
      <c r="AT42" s="763">
        <f>AT37+AT40+AT41</f>
        <v>10.629</v>
      </c>
      <c r="AU42" s="763">
        <f>AU37+AU40+AU41</f>
        <v>1.139</v>
      </c>
      <c r="AV42" s="764">
        <f>SUM(AQ42:AU42)</f>
        <v>296.65699999999998</v>
      </c>
      <c r="AW42" s="209">
        <f>AW37+AW40+AW41</f>
        <v>74.233999999999995</v>
      </c>
      <c r="AX42" s="210">
        <f>AX37+AX40+AX41</f>
        <v>154.75700000000001</v>
      </c>
      <c r="AY42" s="210">
        <f>AY37+AY40+AY41</f>
        <v>3.3439999999999999</v>
      </c>
      <c r="AZ42" s="763">
        <f>AZ37+AZ40+AZ41</f>
        <v>10.603</v>
      </c>
      <c r="BA42" s="763">
        <f>BA37+BA40+BA41</f>
        <v>1.125</v>
      </c>
      <c r="BB42" s="764">
        <f>SUM(AW42:BA42)</f>
        <v>244.06299999999999</v>
      </c>
      <c r="BC42" s="700"/>
      <c r="BD42" s="463" t="s">
        <v>2001</v>
      </c>
      <c r="BE42" s="713"/>
      <c r="BG42" s="144"/>
      <c r="BH42" s="144"/>
      <c r="BJ42" s="174">
        <f>+BJ41+1</f>
        <v>25</v>
      </c>
      <c r="BK42" s="334" t="s">
        <v>2000</v>
      </c>
      <c r="BL42" s="177" t="s">
        <v>341</v>
      </c>
      <c r="BM42" s="178">
        <v>3</v>
      </c>
      <c r="BN42" s="433" t="s">
        <v>2817</v>
      </c>
      <c r="BO42" s="435" t="s">
        <v>2818</v>
      </c>
      <c r="BP42" s="435" t="s">
        <v>2819</v>
      </c>
      <c r="BQ42" s="436" t="s">
        <v>2820</v>
      </c>
      <c r="BR42" s="436" t="s">
        <v>2821</v>
      </c>
      <c r="BS42" s="765" t="s">
        <v>2822</v>
      </c>
      <c r="BX42" s="198"/>
      <c r="BY42" s="198"/>
      <c r="BZ42" s="198"/>
      <c r="CA42" s="198"/>
      <c r="CB42" s="198"/>
      <c r="CC42" s="246"/>
      <c r="CD42" s="198"/>
      <c r="CE42" s="198"/>
      <c r="CF42" s="198"/>
      <c r="CG42" s="198"/>
      <c r="CH42" s="198"/>
      <c r="CI42" s="198"/>
      <c r="CJ42" s="198"/>
      <c r="CK42" s="198"/>
      <c r="CL42" s="198"/>
      <c r="CM42" s="198"/>
      <c r="CN42" s="198"/>
      <c r="CO42" s="198"/>
      <c r="CP42" s="198"/>
      <c r="CQ42" s="198"/>
      <c r="CR42" s="198"/>
      <c r="CS42" s="198"/>
      <c r="CT42" s="198"/>
      <c r="CU42" s="198"/>
      <c r="CV42" s="198"/>
      <c r="CW42" s="198"/>
      <c r="CX42" s="198"/>
      <c r="CY42" s="198"/>
      <c r="CZ42" s="198"/>
      <c r="DA42" s="198"/>
      <c r="DB42" s="198"/>
      <c r="DC42" s="198"/>
      <c r="DD42" s="198"/>
      <c r="DE42" s="198"/>
      <c r="DF42" s="198"/>
      <c r="DG42" s="198"/>
      <c r="DH42" s="198"/>
      <c r="DI42" s="198"/>
      <c r="DJ42" s="198"/>
      <c r="DK42" s="198"/>
      <c r="DL42" s="198"/>
      <c r="DM42" s="198"/>
      <c r="DN42" s="198"/>
      <c r="DO42" s="198"/>
      <c r="DP42" s="198"/>
      <c r="DQ42" s="198"/>
      <c r="DR42" s="198"/>
      <c r="DS42" s="198"/>
      <c r="DT42" s="197"/>
      <c r="DU42" s="198"/>
      <c r="DV42" s="198"/>
      <c r="DW42" s="198"/>
      <c r="DX42" s="198"/>
      <c r="DY42" s="198"/>
      <c r="DZ42" s="246"/>
      <c r="EA42" s="198"/>
      <c r="EB42" s="198"/>
      <c r="EC42" s="198"/>
      <c r="ED42" s="198"/>
      <c r="EE42" s="198"/>
      <c r="EF42" s="198"/>
      <c r="EG42" s="198"/>
      <c r="EH42" s="198"/>
      <c r="EI42" s="198"/>
      <c r="EJ42" s="198"/>
      <c r="EK42" s="198"/>
      <c r="EL42" s="198"/>
      <c r="EM42" s="198"/>
      <c r="EN42" s="198"/>
      <c r="EO42" s="198"/>
      <c r="EP42" s="198"/>
      <c r="EQ42" s="198"/>
      <c r="ER42" s="198"/>
      <c r="ES42" s="198"/>
      <c r="ET42" s="198"/>
      <c r="EU42" s="198"/>
      <c r="EV42" s="198"/>
      <c r="EW42" s="198"/>
      <c r="EX42" s="198"/>
      <c r="EY42" s="198"/>
      <c r="EZ42" s="198"/>
      <c r="FA42" s="198"/>
      <c r="FB42" s="198"/>
      <c r="FC42" s="198"/>
      <c r="FD42" s="198"/>
      <c r="FE42" s="198"/>
      <c r="FF42" s="198"/>
      <c r="FG42" s="198"/>
      <c r="FH42" s="198"/>
      <c r="FI42" s="198"/>
      <c r="FJ42" s="198"/>
      <c r="FK42" s="198"/>
      <c r="FL42" s="198"/>
      <c r="FM42" s="198"/>
      <c r="FN42" s="198"/>
      <c r="FO42" s="198"/>
    </row>
    <row r="43" spans="2:171" ht="14.25" customHeight="1" thickBot="1" x14ac:dyDescent="0.35">
      <c r="B43" s="766"/>
      <c r="C43" s="767"/>
      <c r="D43" s="710"/>
      <c r="E43" s="710"/>
      <c r="F43" s="710"/>
      <c r="G43" s="711"/>
      <c r="H43" s="711"/>
      <c r="I43" s="711"/>
      <c r="J43" s="711"/>
      <c r="K43" s="711"/>
      <c r="L43" s="711"/>
      <c r="M43" s="711"/>
      <c r="N43" s="711"/>
      <c r="O43" s="711"/>
      <c r="P43" s="711"/>
      <c r="Q43" s="711"/>
      <c r="R43" s="711"/>
      <c r="S43" s="711"/>
      <c r="T43" s="711"/>
      <c r="U43" s="711"/>
      <c r="V43" s="711"/>
      <c r="W43" s="711"/>
      <c r="X43" s="711"/>
      <c r="Y43" s="711"/>
      <c r="Z43" s="711"/>
      <c r="AA43" s="711"/>
      <c r="AB43" s="711"/>
      <c r="AC43" s="711"/>
      <c r="AD43" s="711"/>
      <c r="AE43" s="711"/>
      <c r="AF43" s="711"/>
      <c r="AG43" s="711"/>
      <c r="AH43" s="711"/>
      <c r="AI43" s="711"/>
      <c r="AJ43" s="711"/>
      <c r="AK43" s="711"/>
      <c r="AL43" s="711"/>
      <c r="AM43" s="711"/>
      <c r="AN43" s="711"/>
      <c r="AO43" s="711"/>
      <c r="AP43" s="711"/>
      <c r="AQ43" s="711"/>
      <c r="AR43" s="711"/>
      <c r="AS43" s="711"/>
      <c r="AT43" s="711"/>
      <c r="AU43" s="711"/>
      <c r="AV43" s="711"/>
      <c r="AW43" s="711"/>
      <c r="AX43" s="711"/>
      <c r="AY43" s="711"/>
      <c r="AZ43" s="711"/>
      <c r="BA43" s="711"/>
      <c r="BB43" s="711"/>
      <c r="BC43" s="700"/>
      <c r="BD43" s="184"/>
      <c r="BE43" s="521"/>
      <c r="BG43" s="144"/>
      <c r="BH43" s="144"/>
      <c r="BJ43" s="766"/>
      <c r="BK43" s="767"/>
      <c r="BL43" s="710"/>
      <c r="BM43" s="710"/>
      <c r="BN43" s="711"/>
      <c r="BO43" s="711"/>
      <c r="BP43" s="711"/>
      <c r="BQ43" s="711"/>
      <c r="BR43" s="711"/>
      <c r="BS43" s="711"/>
      <c r="BX43" s="198"/>
      <c r="BY43" s="198"/>
      <c r="BZ43" s="198"/>
      <c r="CA43" s="198"/>
      <c r="CB43" s="198"/>
      <c r="CC43" s="246"/>
      <c r="CD43" s="198"/>
      <c r="CE43" s="198"/>
      <c r="CF43" s="198"/>
      <c r="CG43" s="198"/>
      <c r="CH43" s="198"/>
      <c r="CI43" s="198"/>
      <c r="CJ43" s="198"/>
      <c r="CK43" s="198"/>
      <c r="CL43" s="198"/>
      <c r="CM43" s="198"/>
      <c r="CN43" s="198"/>
      <c r="CO43" s="198"/>
      <c r="CP43" s="198"/>
      <c r="CQ43" s="198"/>
      <c r="CR43" s="198"/>
      <c r="CS43" s="198"/>
      <c r="CT43" s="198"/>
      <c r="CU43" s="198"/>
      <c r="CV43" s="198"/>
      <c r="CW43" s="198"/>
      <c r="CX43" s="198"/>
      <c r="CY43" s="198"/>
      <c r="CZ43" s="198"/>
      <c r="DA43" s="198"/>
      <c r="DB43" s="198"/>
      <c r="DC43" s="198"/>
      <c r="DD43" s="198"/>
      <c r="DE43" s="198"/>
      <c r="DF43" s="198"/>
      <c r="DG43" s="198"/>
      <c r="DH43" s="198"/>
      <c r="DI43" s="198"/>
      <c r="DJ43" s="198"/>
      <c r="DK43" s="198"/>
      <c r="DL43" s="198"/>
      <c r="DM43" s="198"/>
      <c r="DN43" s="198"/>
      <c r="DO43" s="198"/>
      <c r="DP43" s="198"/>
      <c r="DQ43" s="198"/>
      <c r="DR43" s="198"/>
      <c r="DS43" s="198"/>
      <c r="DT43" s="197"/>
      <c r="DU43" s="198"/>
      <c r="DV43" s="198"/>
      <c r="DW43" s="198"/>
      <c r="DX43" s="198"/>
      <c r="DY43" s="198"/>
      <c r="DZ43" s="246"/>
      <c r="EA43" s="198"/>
      <c r="EB43" s="198"/>
      <c r="EC43" s="198"/>
      <c r="ED43" s="198"/>
      <c r="EE43" s="198"/>
      <c r="EF43" s="198"/>
      <c r="EG43" s="198"/>
      <c r="EH43" s="198"/>
      <c r="EI43" s="198"/>
      <c r="EJ43" s="198"/>
      <c r="EK43" s="198"/>
      <c r="EL43" s="198"/>
      <c r="EM43" s="198"/>
      <c r="EN43" s="198"/>
      <c r="EO43" s="198"/>
      <c r="EP43" s="198"/>
      <c r="EQ43" s="198"/>
      <c r="ER43" s="198"/>
      <c r="ES43" s="198"/>
      <c r="ET43" s="198"/>
      <c r="EU43" s="198"/>
      <c r="EV43" s="198"/>
      <c r="EW43" s="198"/>
      <c r="EX43" s="198"/>
      <c r="EY43" s="198"/>
      <c r="EZ43" s="198"/>
      <c r="FA43" s="198"/>
      <c r="FB43" s="198"/>
      <c r="FC43" s="198"/>
      <c r="FD43" s="198"/>
      <c r="FE43" s="198"/>
      <c r="FF43" s="198"/>
      <c r="FG43" s="198"/>
      <c r="FH43" s="198"/>
      <c r="FI43" s="198"/>
      <c r="FJ43" s="198"/>
      <c r="FK43" s="198"/>
      <c r="FL43" s="198"/>
      <c r="FM43" s="198"/>
      <c r="FN43" s="198"/>
      <c r="FO43" s="198"/>
    </row>
    <row r="44" spans="2:171" ht="15.75" thickBot="1" x14ac:dyDescent="0.35">
      <c r="B44" s="313" t="s">
        <v>1247</v>
      </c>
      <c r="C44" s="146" t="s">
        <v>2007</v>
      </c>
      <c r="D44" s="133"/>
      <c r="E44" s="701"/>
      <c r="F44" s="701"/>
      <c r="G44" s="701"/>
      <c r="H44" s="701"/>
      <c r="I44" s="701"/>
      <c r="J44" s="701"/>
      <c r="K44" s="701"/>
      <c r="L44" s="701"/>
      <c r="M44" s="701"/>
      <c r="N44" s="701"/>
      <c r="O44" s="701"/>
      <c r="P44" s="701"/>
      <c r="Q44" s="701"/>
      <c r="R44" s="701"/>
      <c r="S44" s="701"/>
      <c r="T44" s="701"/>
      <c r="U44" s="701"/>
      <c r="V44" s="701"/>
      <c r="W44" s="701"/>
      <c r="X44" s="701"/>
      <c r="Y44" s="701"/>
      <c r="Z44" s="701"/>
      <c r="AA44" s="701"/>
      <c r="AB44" s="701"/>
      <c r="AC44" s="701"/>
      <c r="AD44" s="701"/>
      <c r="AE44" s="701"/>
      <c r="AF44" s="701"/>
      <c r="AG44" s="701"/>
      <c r="AH44" s="701"/>
      <c r="AI44" s="701"/>
      <c r="AJ44" s="701"/>
      <c r="AK44" s="701"/>
      <c r="AL44" s="701"/>
      <c r="AM44" s="701"/>
      <c r="AN44" s="701"/>
      <c r="AO44" s="701"/>
      <c r="AP44" s="701"/>
      <c r="AQ44" s="701"/>
      <c r="AR44" s="701"/>
      <c r="AS44" s="701"/>
      <c r="AT44" s="701"/>
      <c r="AU44" s="701"/>
      <c r="AV44" s="701"/>
      <c r="AW44" s="701"/>
      <c r="AX44" s="701"/>
      <c r="AY44" s="701"/>
      <c r="AZ44" s="701"/>
      <c r="BA44" s="701"/>
      <c r="BB44" s="701"/>
      <c r="BC44" s="700"/>
      <c r="BD44" s="184"/>
      <c r="BE44" s="521"/>
      <c r="BG44" s="144"/>
      <c r="BH44" s="144"/>
      <c r="BJ44" s="313" t="s">
        <v>1247</v>
      </c>
      <c r="BK44" s="146" t="s">
        <v>2007</v>
      </c>
      <c r="BL44" s="701"/>
      <c r="BM44" s="701"/>
      <c r="BN44" s="768"/>
      <c r="BO44" s="768"/>
      <c r="BP44" s="768"/>
      <c r="BQ44" s="768"/>
      <c r="BR44" s="768"/>
      <c r="BS44" s="768"/>
      <c r="BX44" s="198"/>
      <c r="BY44" s="198"/>
      <c r="BZ44" s="198"/>
      <c r="CA44" s="198"/>
      <c r="CB44" s="198"/>
      <c r="CC44" s="246"/>
      <c r="CD44" s="198"/>
      <c r="CE44" s="198"/>
      <c r="CF44" s="198"/>
      <c r="CG44" s="198"/>
      <c r="CH44" s="198"/>
      <c r="CI44" s="198"/>
      <c r="CJ44" s="198"/>
      <c r="CK44" s="198"/>
      <c r="CL44" s="198"/>
      <c r="CM44" s="198"/>
      <c r="CN44" s="198"/>
      <c r="CO44" s="198"/>
      <c r="CP44" s="198"/>
      <c r="CQ44" s="198"/>
      <c r="CR44" s="198"/>
      <c r="CS44" s="198"/>
      <c r="CT44" s="198"/>
      <c r="CU44" s="198"/>
      <c r="CV44" s="198"/>
      <c r="CW44" s="198"/>
      <c r="CX44" s="198"/>
      <c r="CY44" s="198"/>
      <c r="CZ44" s="198"/>
      <c r="DA44" s="198"/>
      <c r="DB44" s="198"/>
      <c r="DC44" s="198"/>
      <c r="DD44" s="198"/>
      <c r="DE44" s="198"/>
      <c r="DF44" s="198"/>
      <c r="DG44" s="198"/>
      <c r="DH44" s="198"/>
      <c r="DI44" s="198"/>
      <c r="DJ44" s="198"/>
      <c r="DK44" s="198"/>
      <c r="DL44" s="198"/>
      <c r="DM44" s="198"/>
      <c r="DN44" s="198"/>
      <c r="DO44" s="198"/>
      <c r="DP44" s="198"/>
      <c r="DQ44" s="198"/>
      <c r="DR44" s="198"/>
      <c r="DS44" s="198"/>
      <c r="DT44" s="197"/>
      <c r="DU44" s="198"/>
      <c r="DV44" s="198"/>
      <c r="DW44" s="198"/>
      <c r="DX44" s="198"/>
      <c r="DY44" s="198"/>
      <c r="DZ44" s="246"/>
      <c r="EA44" s="198"/>
      <c r="EB44" s="198"/>
      <c r="EC44" s="198"/>
      <c r="ED44" s="198"/>
      <c r="EE44" s="198"/>
      <c r="EF44" s="198"/>
      <c r="EG44" s="198"/>
      <c r="EH44" s="198"/>
      <c r="EI44" s="198"/>
      <c r="EJ44" s="198"/>
      <c r="EK44" s="198"/>
      <c r="EL44" s="198"/>
      <c r="EM44" s="198"/>
      <c r="EN44" s="198"/>
      <c r="EO44" s="198"/>
      <c r="EP44" s="198"/>
      <c r="EQ44" s="198"/>
      <c r="ER44" s="198"/>
      <c r="ES44" s="198"/>
      <c r="ET44" s="198"/>
      <c r="EU44" s="198"/>
      <c r="EV44" s="198"/>
      <c r="EW44" s="198"/>
      <c r="EX44" s="198"/>
      <c r="EY44" s="198"/>
      <c r="EZ44" s="198"/>
      <c r="FA44" s="198"/>
      <c r="FB44" s="198"/>
      <c r="FC44" s="198"/>
      <c r="FD44" s="198"/>
      <c r="FE44" s="198"/>
      <c r="FF44" s="198"/>
      <c r="FG44" s="198"/>
      <c r="FH44" s="198"/>
      <c r="FI44" s="198"/>
      <c r="FJ44" s="198"/>
      <c r="FK44" s="198"/>
      <c r="FL44" s="198"/>
      <c r="FM44" s="198"/>
      <c r="FN44" s="198"/>
      <c r="FO44" s="198"/>
    </row>
    <row r="45" spans="2:171" ht="14.25" customHeight="1" x14ac:dyDescent="0.3">
      <c r="B45" s="769">
        <f>+B42+1</f>
        <v>26</v>
      </c>
      <c r="C45" s="770" t="s">
        <v>2008</v>
      </c>
      <c r="D45" s="475"/>
      <c r="E45" s="150" t="s">
        <v>341</v>
      </c>
      <c r="F45" s="715">
        <v>3</v>
      </c>
      <c r="G45" s="716" t="s">
        <v>259</v>
      </c>
      <c r="H45" s="717" t="s">
        <v>259</v>
      </c>
      <c r="I45" s="717" t="s">
        <v>259</v>
      </c>
      <c r="J45" s="717" t="s">
        <v>259</v>
      </c>
      <c r="K45" s="717" t="s">
        <v>259</v>
      </c>
      <c r="L45" s="771">
        <f t="shared" ref="L45:L55" si="11">SUM(G45:K45)</f>
        <v>0</v>
      </c>
      <c r="M45" s="716" t="s">
        <v>259</v>
      </c>
      <c r="N45" s="717" t="s">
        <v>259</v>
      </c>
      <c r="O45" s="717" t="s">
        <v>259</v>
      </c>
      <c r="P45" s="717" t="s">
        <v>259</v>
      </c>
      <c r="Q45" s="717" t="s">
        <v>259</v>
      </c>
      <c r="R45" s="771">
        <f t="shared" ref="R45:R55" si="12">SUM(M45:Q45)</f>
        <v>0</v>
      </c>
      <c r="S45" s="716" t="s">
        <v>259</v>
      </c>
      <c r="T45" s="717" t="s">
        <v>259</v>
      </c>
      <c r="U45" s="717" t="s">
        <v>259</v>
      </c>
      <c r="V45" s="717" t="s">
        <v>259</v>
      </c>
      <c r="W45" s="717" t="s">
        <v>259</v>
      </c>
      <c r="X45" s="771">
        <f t="shared" ref="X45:X55" si="13">SUM(S45:W45)</f>
        <v>0</v>
      </c>
      <c r="Y45" s="716" t="s">
        <v>259</v>
      </c>
      <c r="Z45" s="717" t="s">
        <v>259</v>
      </c>
      <c r="AA45" s="717" t="s">
        <v>259</v>
      </c>
      <c r="AB45" s="717" t="s">
        <v>259</v>
      </c>
      <c r="AC45" s="717" t="s">
        <v>259</v>
      </c>
      <c r="AD45" s="771">
        <f t="shared" ref="AD45:AD55" si="14">SUM(Y45:AC45)</f>
        <v>0</v>
      </c>
      <c r="AE45" s="716" t="s">
        <v>259</v>
      </c>
      <c r="AF45" s="717" t="s">
        <v>259</v>
      </c>
      <c r="AG45" s="717" t="s">
        <v>259</v>
      </c>
      <c r="AH45" s="717" t="s">
        <v>259</v>
      </c>
      <c r="AI45" s="717" t="s">
        <v>259</v>
      </c>
      <c r="AJ45" s="771">
        <f t="shared" ref="AJ45:AJ55" si="15">SUM(AE45:AI45)</f>
        <v>0</v>
      </c>
      <c r="AK45" s="716" t="s">
        <v>259</v>
      </c>
      <c r="AL45" s="717" t="s">
        <v>259</v>
      </c>
      <c r="AM45" s="717" t="s">
        <v>259</v>
      </c>
      <c r="AN45" s="717" t="s">
        <v>259</v>
      </c>
      <c r="AO45" s="717" t="s">
        <v>259</v>
      </c>
      <c r="AP45" s="771">
        <f t="shared" ref="AP45:AP55" si="16">SUM(AK45:AO45)</f>
        <v>0</v>
      </c>
      <c r="AQ45" s="716" t="s">
        <v>259</v>
      </c>
      <c r="AR45" s="717" t="s">
        <v>259</v>
      </c>
      <c r="AS45" s="717" t="s">
        <v>259</v>
      </c>
      <c r="AT45" s="717" t="s">
        <v>259</v>
      </c>
      <c r="AU45" s="717" t="s">
        <v>259</v>
      </c>
      <c r="AV45" s="771">
        <f t="shared" ref="AV45:AV55" si="17">SUM(AQ45:AU45)</f>
        <v>0</v>
      </c>
      <c r="AW45" s="716" t="s">
        <v>259</v>
      </c>
      <c r="AX45" s="717" t="s">
        <v>259</v>
      </c>
      <c r="AY45" s="717" t="s">
        <v>259</v>
      </c>
      <c r="AZ45" s="717" t="s">
        <v>259</v>
      </c>
      <c r="BA45" s="717" t="s">
        <v>259</v>
      </c>
      <c r="BB45" s="771">
        <f t="shared" ref="BB45:BB55" si="18">SUM(AW45:BA45)</f>
        <v>0</v>
      </c>
      <c r="BC45" s="700"/>
      <c r="BD45" s="428"/>
      <c r="BE45" s="723" t="s">
        <v>2275</v>
      </c>
      <c r="BG45" s="652">
        <f>(IF(SUM(BX45:DR45)=0,IF(BV45=1,$BV$5,0),$BX$5))</f>
        <v>0</v>
      </c>
      <c r="BH45" s="144"/>
      <c r="BJ45" s="147">
        <f>+BJ42+1</f>
        <v>26</v>
      </c>
      <c r="BK45" s="477" t="s">
        <v>2010</v>
      </c>
      <c r="BL45" s="150" t="s">
        <v>341</v>
      </c>
      <c r="BM45" s="715">
        <v>3</v>
      </c>
      <c r="BN45" s="478" t="s">
        <v>2823</v>
      </c>
      <c r="BO45" s="479" t="s">
        <v>2824</v>
      </c>
      <c r="BP45" s="479" t="s">
        <v>2825</v>
      </c>
      <c r="BQ45" s="772" t="s">
        <v>2826</v>
      </c>
      <c r="BR45" s="772" t="s">
        <v>2827</v>
      </c>
      <c r="BS45" s="773" t="s">
        <v>2828</v>
      </c>
      <c r="BV45" s="774">
        <f xml:space="preserve"> IF( AND( OR( C45 = DS45, C45=""), SUM(G45:BB45) &lt;&gt; 0), 1, 0 )</f>
        <v>0</v>
      </c>
      <c r="BX45" s="158">
        <f xml:space="preserve"> IF( OR( $C$45 = $DS$45, $C$45 =""), 0, IF( ISNUMBER( G45 ), 0, 1 ))</f>
        <v>0</v>
      </c>
      <c r="BY45" s="158">
        <f xml:space="preserve"> IF( OR( $C$45 = $DS$45, $C$45 =""), 0, IF( ISNUMBER( H45 ), 0, 1 ))</f>
        <v>0</v>
      </c>
      <c r="BZ45" s="158">
        <f xml:space="preserve"> IF( OR( $C$45 = $DS$45, $C$45 =""), 0, IF( ISNUMBER( I45 ), 0, 1 ))</f>
        <v>0</v>
      </c>
      <c r="CA45" s="158">
        <f xml:space="preserve"> IF( OR( $C$45 = $DS$45, $C$45 =""), 0, IF( ISNUMBER( J45 ), 0, 1 ))</f>
        <v>0</v>
      </c>
      <c r="CB45" s="158">
        <f xml:space="preserve"> IF( OR( $C$45 = $DS$45, $C$45 =""), 0, IF( ISNUMBER( K45 ), 0, 1 ))</f>
        <v>0</v>
      </c>
      <c r="CC45" s="246"/>
      <c r="CD45" s="158">
        <f xml:space="preserve"> IF( OR( $C$45 = $DS$45, $C$45 =""), 0, IF( ISNUMBER( M45 ), 0, 1 ))</f>
        <v>0</v>
      </c>
      <c r="CE45" s="158">
        <f xml:space="preserve"> IF( OR( $C$45 = $DS$45, $C$45 =""), 0, IF( ISNUMBER( N45 ), 0, 1 ))</f>
        <v>0</v>
      </c>
      <c r="CF45" s="158">
        <f xml:space="preserve"> IF( OR( $C$45 = $DS$45, $C$45 =""), 0, IF( ISNUMBER( O45 ), 0, 1 ))</f>
        <v>0</v>
      </c>
      <c r="CG45" s="158">
        <f xml:space="preserve"> IF( OR( $C$45 = $DS$45, $C$45 =""), 0, IF( ISNUMBER( P45 ), 0, 1 ))</f>
        <v>0</v>
      </c>
      <c r="CH45" s="158">
        <f xml:space="preserve"> IF( OR( $C$45 = $DS$45, $C$45 =""), 0, IF( ISNUMBER( Q45 ), 0, 1 ))</f>
        <v>0</v>
      </c>
      <c r="CI45" s="198"/>
      <c r="CJ45" s="158">
        <f xml:space="preserve"> IF( OR( $C$45 = $DS$45, $C$45 =""), 0, IF( ISNUMBER( S45 ), 0, 1 ))</f>
        <v>0</v>
      </c>
      <c r="CK45" s="158">
        <f xml:space="preserve"> IF( OR( $C$45 = $DS$45, $C$45 =""), 0, IF( ISNUMBER( T45 ), 0, 1 ))</f>
        <v>0</v>
      </c>
      <c r="CL45" s="158">
        <f xml:space="preserve"> IF( OR( $C$45 = $DS$45, $C$45 =""), 0, IF( ISNUMBER( U45 ), 0, 1 ))</f>
        <v>0</v>
      </c>
      <c r="CM45" s="158">
        <f xml:space="preserve"> IF( OR( $C$45 = $DS$45, $C$45 =""), 0, IF( ISNUMBER( V45 ), 0, 1 ))</f>
        <v>0</v>
      </c>
      <c r="CN45" s="158">
        <f xml:space="preserve"> IF( OR( $C$45 = $DS$45, $C$45 =""), 0, IF( ISNUMBER( W45 ), 0, 1 ))</f>
        <v>0</v>
      </c>
      <c r="CO45" s="198"/>
      <c r="CP45" s="158">
        <f xml:space="preserve"> IF( OR( $C$45 = $DS$45, $C$45 =""), 0, IF( ISNUMBER( Y45 ), 0, 1 ))</f>
        <v>0</v>
      </c>
      <c r="CQ45" s="158">
        <f xml:space="preserve"> IF( OR( $C$45 = $DS$45, $C$45 =""), 0, IF( ISNUMBER( Z45 ), 0, 1 ))</f>
        <v>0</v>
      </c>
      <c r="CR45" s="158">
        <f xml:space="preserve"> IF( OR( $C$45 = $DS$45, $C$45 =""), 0, IF( ISNUMBER( AA45 ), 0, 1 ))</f>
        <v>0</v>
      </c>
      <c r="CS45" s="158">
        <f xml:space="preserve"> IF( OR( $C$45 = $DS$45, $C$45 =""), 0, IF( ISNUMBER( AB45 ), 0, 1 ))</f>
        <v>0</v>
      </c>
      <c r="CT45" s="158">
        <f xml:space="preserve"> IF( OR( $C$45 = $DS$45, $C$45 =""), 0, IF( ISNUMBER( AC45 ), 0, 1 ))</f>
        <v>0</v>
      </c>
      <c r="CU45" s="198"/>
      <c r="CV45" s="158">
        <f xml:space="preserve"> IF( OR( $C$45 = $DS$45, $C$45 =""), 0, IF( ISNUMBER( AE45 ), 0, 1 ))</f>
        <v>0</v>
      </c>
      <c r="CW45" s="158">
        <f xml:space="preserve"> IF( OR( $C$45 = $DS$45, $C$45 =""), 0, IF( ISNUMBER( AF45 ), 0, 1 ))</f>
        <v>0</v>
      </c>
      <c r="CX45" s="158">
        <f xml:space="preserve"> IF( OR( $C$45 = $DS$45, $C$45 =""), 0, IF( ISNUMBER( AG45 ), 0, 1 ))</f>
        <v>0</v>
      </c>
      <c r="CY45" s="158">
        <f xml:space="preserve"> IF( OR( $C$45 = $DS$45, $C$45 =""), 0, IF( ISNUMBER( AH45 ), 0, 1 ))</f>
        <v>0</v>
      </c>
      <c r="CZ45" s="158">
        <f xml:space="preserve"> IF( OR( $C$45 = $DS$45, $C$45 =""), 0, IF( ISNUMBER( AI45 ), 0, 1 ))</f>
        <v>0</v>
      </c>
      <c r="DA45" s="198"/>
      <c r="DB45" s="158">
        <f xml:space="preserve"> IF( OR( $C$45 = $DS$45, $C$45 =""), 0, IF( ISNUMBER( AK45 ), 0, 1 ))</f>
        <v>0</v>
      </c>
      <c r="DC45" s="158">
        <f xml:space="preserve"> IF( OR( $C$45 = $DS$45, $C$45 =""), 0, IF( ISNUMBER( AL45 ), 0, 1 ))</f>
        <v>0</v>
      </c>
      <c r="DD45" s="158">
        <f xml:space="preserve"> IF( OR( $C$45 = $DS$45, $C$45 =""), 0, IF( ISNUMBER( AM45 ), 0, 1 ))</f>
        <v>0</v>
      </c>
      <c r="DE45" s="158">
        <f xml:space="preserve"> IF( OR( $C$45 = $DS$45, $C$45 =""), 0, IF( ISNUMBER( AN45 ), 0, 1 ))</f>
        <v>0</v>
      </c>
      <c r="DF45" s="158">
        <f xml:space="preserve"> IF( OR( $C$45 = $DS$45, $C$45 =""), 0, IF( ISNUMBER( AO45 ), 0, 1 ))</f>
        <v>0</v>
      </c>
      <c r="DG45" s="198"/>
      <c r="DH45" s="158">
        <f xml:space="preserve"> IF( OR( $C$45 = $DS$45, $C$45 =""), 0, IF( ISNUMBER( AQ45 ), 0, 1 ))</f>
        <v>0</v>
      </c>
      <c r="DI45" s="158">
        <f xml:space="preserve"> IF( OR( $C$45 = $DS$45, $C$45 =""), 0, IF( ISNUMBER( AR45 ), 0, 1 ))</f>
        <v>0</v>
      </c>
      <c r="DJ45" s="158">
        <f xml:space="preserve"> IF( OR( $C$45 = $DS$45, $C$45 =""), 0, IF( ISNUMBER( AS45 ), 0, 1 ))</f>
        <v>0</v>
      </c>
      <c r="DK45" s="158">
        <f xml:space="preserve"> IF( OR( $C$45 = $DS$45, $C$45 =""), 0, IF( ISNUMBER( AT45 ), 0, 1 ))</f>
        <v>0</v>
      </c>
      <c r="DL45" s="158">
        <f xml:space="preserve"> IF( OR( $C$45 = $DS$45, $C$45 =""), 0, IF( ISNUMBER( AU45 ), 0, 1 ))</f>
        <v>0</v>
      </c>
      <c r="DM45" s="198"/>
      <c r="DN45" s="158">
        <f xml:space="preserve"> IF( OR( $C$45 = $DS$45, $C$45 =""), 0, IF( ISNUMBER( AW45 ), 0, 1 ))</f>
        <v>0</v>
      </c>
      <c r="DO45" s="158">
        <f xml:space="preserve"> IF( OR( $C$45 = $DS$45, $C$45 =""), 0, IF( ISNUMBER( AX45 ), 0, 1 ))</f>
        <v>0</v>
      </c>
      <c r="DP45" s="158">
        <f xml:space="preserve"> IF( OR( $C$45 = $DS$45, $C$45 =""), 0, IF( ISNUMBER( AY45 ), 0, 1 ))</f>
        <v>0</v>
      </c>
      <c r="DQ45" s="158">
        <f xml:space="preserve"> IF( OR( $C$45 = $DS$45, $C$45 =""), 0, IF( ISNUMBER( AZ45 ), 0, 1 ))</f>
        <v>0</v>
      </c>
      <c r="DR45" s="158">
        <f xml:space="preserve"> IF( OR( $C$45 = $DS$45, $C$45 =""), 0, IF( ISNUMBER( BA45 ), 0, 1 ))</f>
        <v>0</v>
      </c>
      <c r="DS45" s="198" t="s">
        <v>2008</v>
      </c>
      <c r="DT45" s="197"/>
      <c r="DU45" s="198"/>
      <c r="DV45" s="198"/>
      <c r="DW45" s="198"/>
      <c r="DX45" s="198"/>
      <c r="DY45" s="198"/>
      <c r="DZ45" s="246"/>
      <c r="EA45" s="198"/>
      <c r="EB45" s="198"/>
      <c r="EC45" s="198"/>
      <c r="ED45" s="198"/>
      <c r="EE45" s="198"/>
      <c r="EF45" s="198"/>
      <c r="EG45" s="198"/>
      <c r="EH45" s="198"/>
      <c r="EI45" s="198"/>
      <c r="EJ45" s="198"/>
      <c r="EK45" s="198"/>
      <c r="EL45" s="198"/>
      <c r="EM45" s="198"/>
      <c r="EN45" s="198"/>
      <c r="EO45" s="198"/>
      <c r="EP45" s="198"/>
      <c r="EQ45" s="198"/>
      <c r="ER45" s="198"/>
      <c r="ES45" s="198"/>
      <c r="ET45" s="198"/>
      <c r="EU45" s="198"/>
      <c r="EV45" s="198"/>
      <c r="EW45" s="198"/>
      <c r="EX45" s="198"/>
      <c r="EY45" s="198"/>
      <c r="EZ45" s="198"/>
      <c r="FA45" s="198"/>
      <c r="FB45" s="198"/>
      <c r="FC45" s="198"/>
      <c r="FD45" s="198"/>
      <c r="FE45" s="198"/>
      <c r="FF45" s="198"/>
      <c r="FG45" s="198"/>
      <c r="FH45" s="198"/>
      <c r="FI45" s="198"/>
      <c r="FJ45" s="198"/>
      <c r="FK45" s="198"/>
      <c r="FL45" s="198"/>
      <c r="FM45" s="198"/>
      <c r="FN45" s="198"/>
      <c r="FO45" s="198"/>
    </row>
    <row r="46" spans="2:171" ht="14.25" customHeight="1" x14ac:dyDescent="0.3">
      <c r="B46" s="775">
        <f t="shared" ref="B46:B54" si="19">+B45+1</f>
        <v>27</v>
      </c>
      <c r="C46" s="776" t="s">
        <v>2016</v>
      </c>
      <c r="D46" s="485"/>
      <c r="E46" s="162" t="s">
        <v>341</v>
      </c>
      <c r="F46" s="345">
        <v>3</v>
      </c>
      <c r="G46" s="202" t="s">
        <v>259</v>
      </c>
      <c r="H46" s="169" t="s">
        <v>259</v>
      </c>
      <c r="I46" s="169" t="s">
        <v>259</v>
      </c>
      <c r="J46" s="169" t="s">
        <v>259</v>
      </c>
      <c r="K46" s="169" t="s">
        <v>259</v>
      </c>
      <c r="L46" s="777">
        <f t="shared" si="11"/>
        <v>0</v>
      </c>
      <c r="M46" s="202" t="s">
        <v>259</v>
      </c>
      <c r="N46" s="169" t="s">
        <v>259</v>
      </c>
      <c r="O46" s="169" t="s">
        <v>259</v>
      </c>
      <c r="P46" s="169" t="s">
        <v>259</v>
      </c>
      <c r="Q46" s="169" t="s">
        <v>259</v>
      </c>
      <c r="R46" s="777">
        <f t="shared" si="12"/>
        <v>0</v>
      </c>
      <c r="S46" s="202" t="s">
        <v>259</v>
      </c>
      <c r="T46" s="169" t="s">
        <v>259</v>
      </c>
      <c r="U46" s="169" t="s">
        <v>259</v>
      </c>
      <c r="V46" s="169" t="s">
        <v>259</v>
      </c>
      <c r="W46" s="169" t="s">
        <v>259</v>
      </c>
      <c r="X46" s="777">
        <f t="shared" si="13"/>
        <v>0</v>
      </c>
      <c r="Y46" s="202" t="s">
        <v>259</v>
      </c>
      <c r="Z46" s="169" t="s">
        <v>259</v>
      </c>
      <c r="AA46" s="169" t="s">
        <v>259</v>
      </c>
      <c r="AB46" s="169" t="s">
        <v>259</v>
      </c>
      <c r="AC46" s="169" t="s">
        <v>259</v>
      </c>
      <c r="AD46" s="777">
        <f t="shared" si="14"/>
        <v>0</v>
      </c>
      <c r="AE46" s="202" t="s">
        <v>259</v>
      </c>
      <c r="AF46" s="169" t="s">
        <v>259</v>
      </c>
      <c r="AG46" s="169" t="s">
        <v>259</v>
      </c>
      <c r="AH46" s="169" t="s">
        <v>259</v>
      </c>
      <c r="AI46" s="169" t="s">
        <v>259</v>
      </c>
      <c r="AJ46" s="777">
        <f t="shared" si="15"/>
        <v>0</v>
      </c>
      <c r="AK46" s="202" t="s">
        <v>259</v>
      </c>
      <c r="AL46" s="169" t="s">
        <v>259</v>
      </c>
      <c r="AM46" s="169" t="s">
        <v>259</v>
      </c>
      <c r="AN46" s="169" t="s">
        <v>259</v>
      </c>
      <c r="AO46" s="169" t="s">
        <v>259</v>
      </c>
      <c r="AP46" s="777">
        <f t="shared" si="16"/>
        <v>0</v>
      </c>
      <c r="AQ46" s="202" t="s">
        <v>259</v>
      </c>
      <c r="AR46" s="169" t="s">
        <v>259</v>
      </c>
      <c r="AS46" s="169" t="s">
        <v>259</v>
      </c>
      <c r="AT46" s="169" t="s">
        <v>259</v>
      </c>
      <c r="AU46" s="169" t="s">
        <v>259</v>
      </c>
      <c r="AV46" s="777">
        <f t="shared" si="17"/>
        <v>0</v>
      </c>
      <c r="AW46" s="202" t="s">
        <v>259</v>
      </c>
      <c r="AX46" s="169" t="s">
        <v>259</v>
      </c>
      <c r="AY46" s="169" t="s">
        <v>259</v>
      </c>
      <c r="AZ46" s="169" t="s">
        <v>259</v>
      </c>
      <c r="BA46" s="169" t="s">
        <v>259</v>
      </c>
      <c r="BB46" s="777">
        <f t="shared" si="18"/>
        <v>0</v>
      </c>
      <c r="BC46" s="700"/>
      <c r="BD46" s="167"/>
      <c r="BE46" s="706" t="s">
        <v>2275</v>
      </c>
      <c r="BG46" s="652">
        <f t="shared" ref="BG46:BG54" si="20">(IF(SUM(BX46:DR46)=0,IF(BV46=1,$BV$5,0),$BX$5))</f>
        <v>0</v>
      </c>
      <c r="BH46" s="144"/>
      <c r="BJ46" s="159">
        <f t="shared" ref="BJ46:BJ54" si="21">+BJ45+1</f>
        <v>27</v>
      </c>
      <c r="BK46" s="487" t="s">
        <v>2017</v>
      </c>
      <c r="BL46" s="162" t="s">
        <v>341</v>
      </c>
      <c r="BM46" s="345">
        <v>3</v>
      </c>
      <c r="BN46" s="488" t="s">
        <v>2829</v>
      </c>
      <c r="BO46" s="489" t="s">
        <v>2830</v>
      </c>
      <c r="BP46" s="489" t="s">
        <v>2831</v>
      </c>
      <c r="BQ46" s="778" t="s">
        <v>2832</v>
      </c>
      <c r="BR46" s="778" t="s">
        <v>2833</v>
      </c>
      <c r="BS46" s="779" t="s">
        <v>2834</v>
      </c>
      <c r="BV46" s="774">
        <f t="shared" ref="BV46:BV54" si="22" xml:space="preserve"> IF( AND( OR( C46 = DS46, C46=""), SUM(G46:BB46) &lt;&gt; 0), 1, 0 )</f>
        <v>0</v>
      </c>
      <c r="BX46" s="158">
        <f xml:space="preserve"> IF( OR( $C$46 = $DS$46, $C$46 =""), 0, IF( ISNUMBER( G46 ), 0, 1 ))</f>
        <v>0</v>
      </c>
      <c r="BY46" s="158">
        <f xml:space="preserve"> IF( OR( $C$46 = $DS$46, $C$46 =""), 0, IF( ISNUMBER( H46 ), 0, 1 ))</f>
        <v>0</v>
      </c>
      <c r="BZ46" s="158">
        <f xml:space="preserve"> IF( OR( $C$46 = $DS$46, $C$46 =""), 0, IF( ISNUMBER( I46 ), 0, 1 ))</f>
        <v>0</v>
      </c>
      <c r="CA46" s="158">
        <f xml:space="preserve"> IF( OR( $C$46 = $DS$46, $C$46 =""), 0, IF( ISNUMBER( J46 ), 0, 1 ))</f>
        <v>0</v>
      </c>
      <c r="CB46" s="158">
        <f xml:space="preserve"> IF( OR( $C$46 = $DS$46, $C$46 =""), 0, IF( ISNUMBER( K46 ), 0, 1 ))</f>
        <v>0</v>
      </c>
      <c r="CC46" s="246"/>
      <c r="CD46" s="158">
        <f xml:space="preserve"> IF( OR( $C$46 = $DS$46, $C$46 =""), 0, IF( ISNUMBER( M46 ), 0, 1 ))</f>
        <v>0</v>
      </c>
      <c r="CE46" s="158">
        <f xml:space="preserve"> IF( OR( $C$46 = $DS$46, $C$46 =""), 0, IF( ISNUMBER( N46 ), 0, 1 ))</f>
        <v>0</v>
      </c>
      <c r="CF46" s="158">
        <f xml:space="preserve"> IF( OR( $C$46 = $DS$46, $C$46 =""), 0, IF( ISNUMBER( O46 ), 0, 1 ))</f>
        <v>0</v>
      </c>
      <c r="CG46" s="158">
        <f xml:space="preserve"> IF( OR( $C$46 = $DS$46, $C$46 =""), 0, IF( ISNUMBER( P46 ), 0, 1 ))</f>
        <v>0</v>
      </c>
      <c r="CH46" s="158">
        <f xml:space="preserve"> IF( OR( $C$46 = $DS$46, $C$46 =""), 0, IF( ISNUMBER( Q46 ), 0, 1 ))</f>
        <v>0</v>
      </c>
      <c r="CI46" s="198"/>
      <c r="CJ46" s="158">
        <f xml:space="preserve"> IF( OR( $C$46 = $DS$46, $C$46 =""), 0, IF( ISNUMBER( S46 ), 0, 1 ))</f>
        <v>0</v>
      </c>
      <c r="CK46" s="158">
        <f xml:space="preserve"> IF( OR( $C$46 = $DS$46, $C$46 =""), 0, IF( ISNUMBER( T46 ), 0, 1 ))</f>
        <v>0</v>
      </c>
      <c r="CL46" s="158">
        <f xml:space="preserve"> IF( OR( $C$46 = $DS$46, $C$46 =""), 0, IF( ISNUMBER( U46 ), 0, 1 ))</f>
        <v>0</v>
      </c>
      <c r="CM46" s="158">
        <f xml:space="preserve"> IF( OR( $C$46 = $DS$46, $C$46 =""), 0, IF( ISNUMBER( V46 ), 0, 1 ))</f>
        <v>0</v>
      </c>
      <c r="CN46" s="158">
        <f xml:space="preserve"> IF( OR( $C$46 = $DS$46, $C$46 =""), 0, IF( ISNUMBER( W46 ), 0, 1 ))</f>
        <v>0</v>
      </c>
      <c r="CO46" s="198"/>
      <c r="CP46" s="158">
        <f xml:space="preserve"> IF( OR( $C$46 = $DS$46, $C$46 =""), 0, IF( ISNUMBER( Y46 ), 0, 1 ))</f>
        <v>0</v>
      </c>
      <c r="CQ46" s="158">
        <f xml:space="preserve"> IF( OR( $C$46 = $DS$46, $C$46 =""), 0, IF( ISNUMBER( Z46 ), 0, 1 ))</f>
        <v>0</v>
      </c>
      <c r="CR46" s="158">
        <f xml:space="preserve"> IF( OR( $C$46 = $DS$46, $C$46 =""), 0, IF( ISNUMBER( AA46 ), 0, 1 ))</f>
        <v>0</v>
      </c>
      <c r="CS46" s="158">
        <f xml:space="preserve"> IF( OR( $C$46 = $DS$46, $C$46 =""), 0, IF( ISNUMBER( AB46 ), 0, 1 ))</f>
        <v>0</v>
      </c>
      <c r="CT46" s="158">
        <f xml:space="preserve"> IF( OR( $C$46 = $DS$46, $C$46 =""), 0, IF( ISNUMBER( AC46 ), 0, 1 ))</f>
        <v>0</v>
      </c>
      <c r="CU46" s="198"/>
      <c r="CV46" s="158">
        <f xml:space="preserve"> IF( OR( $C$46 = $DS$46, $C$46 =""), 0, IF( ISNUMBER( AE46 ), 0, 1 ))</f>
        <v>0</v>
      </c>
      <c r="CW46" s="158">
        <f xml:space="preserve"> IF( OR( $C$46 = $DS$46, $C$46 =""), 0, IF( ISNUMBER( AF46 ), 0, 1 ))</f>
        <v>0</v>
      </c>
      <c r="CX46" s="158">
        <f xml:space="preserve"> IF( OR( $C$46 = $DS$46, $C$46 =""), 0, IF( ISNUMBER( AG46 ), 0, 1 ))</f>
        <v>0</v>
      </c>
      <c r="CY46" s="158">
        <f xml:space="preserve"> IF( OR( $C$46 = $DS$46, $C$46 =""), 0, IF( ISNUMBER( AH46 ), 0, 1 ))</f>
        <v>0</v>
      </c>
      <c r="CZ46" s="158">
        <f xml:space="preserve"> IF( OR( $C$46 = $DS$46, $C$46 =""), 0, IF( ISNUMBER( AI46 ), 0, 1 ))</f>
        <v>0</v>
      </c>
      <c r="DA46" s="198"/>
      <c r="DB46" s="158">
        <f xml:space="preserve"> IF( OR( $C$46 = $DS$46, $C$46 =""), 0, IF( ISNUMBER( AK46 ), 0, 1 ))</f>
        <v>0</v>
      </c>
      <c r="DC46" s="158">
        <f xml:space="preserve"> IF( OR( $C$46 = $DS$46, $C$46 =""), 0, IF( ISNUMBER( AL46 ), 0, 1 ))</f>
        <v>0</v>
      </c>
      <c r="DD46" s="158">
        <f xml:space="preserve"> IF( OR( $C$46 = $DS$46, $C$46 =""), 0, IF( ISNUMBER( AM46 ), 0, 1 ))</f>
        <v>0</v>
      </c>
      <c r="DE46" s="158">
        <f xml:space="preserve"> IF( OR( $C$46 = $DS$46, $C$46 =""), 0, IF( ISNUMBER( AN46 ), 0, 1 ))</f>
        <v>0</v>
      </c>
      <c r="DF46" s="158">
        <f xml:space="preserve"> IF( OR( $C$46 = $DS$46, $C$46 =""), 0, IF( ISNUMBER( AO46 ), 0, 1 ))</f>
        <v>0</v>
      </c>
      <c r="DG46" s="198"/>
      <c r="DH46" s="158">
        <f xml:space="preserve"> IF( OR( $C$46 = $DS$46, $C$46 =""), 0, IF( ISNUMBER( AQ46 ), 0, 1 ))</f>
        <v>0</v>
      </c>
      <c r="DI46" s="158">
        <f xml:space="preserve"> IF( OR( $C$46 = $DS$46, $C$46 =""), 0, IF( ISNUMBER( AR46 ), 0, 1 ))</f>
        <v>0</v>
      </c>
      <c r="DJ46" s="158">
        <f xml:space="preserve"> IF( OR( $C$46 = $DS$46, $C$46 =""), 0, IF( ISNUMBER( AS46 ), 0, 1 ))</f>
        <v>0</v>
      </c>
      <c r="DK46" s="158">
        <f xml:space="preserve"> IF( OR( $C$46 = $DS$46, $C$46 =""), 0, IF( ISNUMBER( AT46 ), 0, 1 ))</f>
        <v>0</v>
      </c>
      <c r="DL46" s="158">
        <f xml:space="preserve"> IF( OR( $C$46 = $DS$46, $C$46 =""), 0, IF( ISNUMBER( AU46 ), 0, 1 ))</f>
        <v>0</v>
      </c>
      <c r="DM46" s="198"/>
      <c r="DN46" s="158">
        <f xml:space="preserve"> IF( OR( $C$46 = $DS$46, $C$46 =""), 0, IF( ISNUMBER( AW46 ), 0, 1 ))</f>
        <v>0</v>
      </c>
      <c r="DO46" s="158">
        <f xml:space="preserve"> IF( OR( $C$46 = $DS$46, $C$46 =""), 0, IF( ISNUMBER( AX46 ), 0, 1 ))</f>
        <v>0</v>
      </c>
      <c r="DP46" s="158">
        <f xml:space="preserve"> IF( OR( $C$46 = $DS$46, $C$46 =""), 0, IF( ISNUMBER( AY46 ), 0, 1 ))</f>
        <v>0</v>
      </c>
      <c r="DQ46" s="158">
        <f xml:space="preserve"> IF( OR( $C$46 = $DS$46, $C$46 =""), 0, IF( ISNUMBER( AZ46 ), 0, 1 ))</f>
        <v>0</v>
      </c>
      <c r="DR46" s="158">
        <f xml:space="preserve"> IF( OR( $C$46 = $DS$46, $C$46 =""), 0, IF( ISNUMBER( BA46 ), 0, 1 ))</f>
        <v>0</v>
      </c>
      <c r="DS46" s="198" t="s">
        <v>2016</v>
      </c>
      <c r="DT46" s="197"/>
      <c r="DU46" s="198"/>
      <c r="DV46" s="198"/>
      <c r="DW46" s="198"/>
      <c r="DX46" s="198"/>
      <c r="DY46" s="198"/>
      <c r="DZ46" s="246"/>
      <c r="EA46" s="198"/>
      <c r="EB46" s="198"/>
      <c r="EC46" s="198"/>
      <c r="ED46" s="198"/>
      <c r="EE46" s="198"/>
      <c r="EF46" s="198"/>
      <c r="EG46" s="198"/>
      <c r="EH46" s="198"/>
      <c r="EI46" s="198"/>
      <c r="EJ46" s="198"/>
      <c r="EK46" s="198"/>
      <c r="EL46" s="198"/>
      <c r="EM46" s="198"/>
      <c r="EN46" s="198"/>
      <c r="EO46" s="198"/>
      <c r="EP46" s="198"/>
      <c r="EQ46" s="198"/>
      <c r="ER46" s="198"/>
      <c r="ES46" s="198"/>
      <c r="ET46" s="198"/>
      <c r="EU46" s="198"/>
      <c r="EV46" s="198"/>
      <c r="EW46" s="198"/>
      <c r="EX46" s="198"/>
      <c r="EY46" s="198"/>
      <c r="EZ46" s="198"/>
      <c r="FA46" s="198"/>
      <c r="FB46" s="198"/>
      <c r="FC46" s="198"/>
      <c r="FD46" s="198"/>
      <c r="FE46" s="198"/>
      <c r="FF46" s="198"/>
      <c r="FG46" s="198"/>
      <c r="FH46" s="198"/>
      <c r="FI46" s="198"/>
      <c r="FJ46" s="198"/>
      <c r="FK46" s="198"/>
      <c r="FL46" s="198"/>
      <c r="FM46" s="198"/>
      <c r="FN46" s="198"/>
      <c r="FO46" s="198"/>
    </row>
    <row r="47" spans="2:171" ht="14.25" customHeight="1" x14ac:dyDescent="0.3">
      <c r="B47" s="775">
        <f t="shared" si="19"/>
        <v>28</v>
      </c>
      <c r="C47" s="776" t="s">
        <v>2023</v>
      </c>
      <c r="D47" s="485"/>
      <c r="E47" s="162" t="s">
        <v>341</v>
      </c>
      <c r="F47" s="345">
        <v>3</v>
      </c>
      <c r="G47" s="202" t="s">
        <v>259</v>
      </c>
      <c r="H47" s="169" t="s">
        <v>259</v>
      </c>
      <c r="I47" s="169" t="s">
        <v>259</v>
      </c>
      <c r="J47" s="169" t="s">
        <v>259</v>
      </c>
      <c r="K47" s="169" t="s">
        <v>259</v>
      </c>
      <c r="L47" s="777">
        <f t="shared" si="11"/>
        <v>0</v>
      </c>
      <c r="M47" s="202" t="s">
        <v>259</v>
      </c>
      <c r="N47" s="169" t="s">
        <v>259</v>
      </c>
      <c r="O47" s="169" t="s">
        <v>259</v>
      </c>
      <c r="P47" s="169" t="s">
        <v>259</v>
      </c>
      <c r="Q47" s="169" t="s">
        <v>259</v>
      </c>
      <c r="R47" s="777">
        <f t="shared" si="12"/>
        <v>0</v>
      </c>
      <c r="S47" s="202" t="s">
        <v>259</v>
      </c>
      <c r="T47" s="169" t="s">
        <v>259</v>
      </c>
      <c r="U47" s="169" t="s">
        <v>259</v>
      </c>
      <c r="V47" s="169" t="s">
        <v>259</v>
      </c>
      <c r="W47" s="169" t="s">
        <v>259</v>
      </c>
      <c r="X47" s="777">
        <f t="shared" si="13"/>
        <v>0</v>
      </c>
      <c r="Y47" s="202" t="s">
        <v>259</v>
      </c>
      <c r="Z47" s="169" t="s">
        <v>259</v>
      </c>
      <c r="AA47" s="169" t="s">
        <v>259</v>
      </c>
      <c r="AB47" s="169" t="s">
        <v>259</v>
      </c>
      <c r="AC47" s="169" t="s">
        <v>259</v>
      </c>
      <c r="AD47" s="777">
        <f t="shared" si="14"/>
        <v>0</v>
      </c>
      <c r="AE47" s="202" t="s">
        <v>259</v>
      </c>
      <c r="AF47" s="169" t="s">
        <v>259</v>
      </c>
      <c r="AG47" s="169" t="s">
        <v>259</v>
      </c>
      <c r="AH47" s="169" t="s">
        <v>259</v>
      </c>
      <c r="AI47" s="169" t="s">
        <v>259</v>
      </c>
      <c r="AJ47" s="777">
        <f t="shared" si="15"/>
        <v>0</v>
      </c>
      <c r="AK47" s="202" t="s">
        <v>259</v>
      </c>
      <c r="AL47" s="169" t="s">
        <v>259</v>
      </c>
      <c r="AM47" s="169" t="s">
        <v>259</v>
      </c>
      <c r="AN47" s="169" t="s">
        <v>259</v>
      </c>
      <c r="AO47" s="169" t="s">
        <v>259</v>
      </c>
      <c r="AP47" s="777">
        <f t="shared" si="16"/>
        <v>0</v>
      </c>
      <c r="AQ47" s="202" t="s">
        <v>259</v>
      </c>
      <c r="AR47" s="169" t="s">
        <v>259</v>
      </c>
      <c r="AS47" s="169" t="s">
        <v>259</v>
      </c>
      <c r="AT47" s="169" t="s">
        <v>259</v>
      </c>
      <c r="AU47" s="169" t="s">
        <v>259</v>
      </c>
      <c r="AV47" s="777">
        <f t="shared" si="17"/>
        <v>0</v>
      </c>
      <c r="AW47" s="202" t="s">
        <v>259</v>
      </c>
      <c r="AX47" s="169" t="s">
        <v>259</v>
      </c>
      <c r="AY47" s="169" t="s">
        <v>259</v>
      </c>
      <c r="AZ47" s="169" t="s">
        <v>259</v>
      </c>
      <c r="BA47" s="169" t="s">
        <v>259</v>
      </c>
      <c r="BB47" s="777">
        <f t="shared" si="18"/>
        <v>0</v>
      </c>
      <c r="BC47" s="700"/>
      <c r="BD47" s="167"/>
      <c r="BE47" s="706" t="s">
        <v>2275</v>
      </c>
      <c r="BG47" s="652">
        <f t="shared" si="20"/>
        <v>0</v>
      </c>
      <c r="BH47" s="144"/>
      <c r="BJ47" s="159">
        <f t="shared" si="21"/>
        <v>28</v>
      </c>
      <c r="BK47" s="487" t="s">
        <v>2024</v>
      </c>
      <c r="BL47" s="162" t="s">
        <v>341</v>
      </c>
      <c r="BM47" s="345">
        <v>3</v>
      </c>
      <c r="BN47" s="488" t="s">
        <v>2835</v>
      </c>
      <c r="BO47" s="489" t="s">
        <v>2836</v>
      </c>
      <c r="BP47" s="489" t="s">
        <v>2837</v>
      </c>
      <c r="BQ47" s="778" t="s">
        <v>2838</v>
      </c>
      <c r="BR47" s="778" t="s">
        <v>2839</v>
      </c>
      <c r="BS47" s="779" t="s">
        <v>2840</v>
      </c>
      <c r="BV47" s="774">
        <f t="shared" si="22"/>
        <v>0</v>
      </c>
      <c r="BX47" s="158">
        <f xml:space="preserve"> IF( OR( $C$47 = $DS$47, $C$47 =""), 0, IF( ISNUMBER( G47 ), 0, 1 ))</f>
        <v>0</v>
      </c>
      <c r="BY47" s="158">
        <f xml:space="preserve"> IF( OR( $C$47 = $DS$47, $C$47 =""), 0, IF( ISNUMBER( H47 ), 0, 1 ))</f>
        <v>0</v>
      </c>
      <c r="BZ47" s="158">
        <f xml:space="preserve"> IF( OR( $C$47 = $DS$47, $C$47 =""), 0, IF( ISNUMBER( I47 ), 0, 1 ))</f>
        <v>0</v>
      </c>
      <c r="CA47" s="158">
        <f xml:space="preserve"> IF( OR( $C$47 = $DS$47, $C$47 =""), 0, IF( ISNUMBER( J47 ), 0, 1 ))</f>
        <v>0</v>
      </c>
      <c r="CB47" s="158">
        <f xml:space="preserve"> IF( OR( $C$47 = $DS$47, $C$47 =""), 0, IF( ISNUMBER( K47 ), 0, 1 ))</f>
        <v>0</v>
      </c>
      <c r="CC47" s="246"/>
      <c r="CD47" s="158">
        <f xml:space="preserve"> IF( OR( $C$47 = $DS$47, $C$47 =""), 0, IF( ISNUMBER( M47 ), 0, 1 ))</f>
        <v>0</v>
      </c>
      <c r="CE47" s="158">
        <f xml:space="preserve"> IF( OR( $C$47 = $DS$47, $C$47 =""), 0, IF( ISNUMBER( N47 ), 0, 1 ))</f>
        <v>0</v>
      </c>
      <c r="CF47" s="158">
        <f xml:space="preserve"> IF( OR( $C$47 = $DS$47, $C$47 =""), 0, IF( ISNUMBER( O47 ), 0, 1 ))</f>
        <v>0</v>
      </c>
      <c r="CG47" s="158">
        <f xml:space="preserve"> IF( OR( $C$47 = $DS$47, $C$47 =""), 0, IF( ISNUMBER( P47 ), 0, 1 ))</f>
        <v>0</v>
      </c>
      <c r="CH47" s="158">
        <f xml:space="preserve"> IF( OR( $C$47 = $DS$47, $C$47 =""), 0, IF( ISNUMBER( Q47 ), 0, 1 ))</f>
        <v>0</v>
      </c>
      <c r="CI47" s="198"/>
      <c r="CJ47" s="158">
        <f xml:space="preserve"> IF( OR( $C$47 = $DS$47, $C$47 =""), 0, IF( ISNUMBER( S47 ), 0, 1 ))</f>
        <v>0</v>
      </c>
      <c r="CK47" s="158">
        <f xml:space="preserve"> IF( OR( $C$47 = $DS$47, $C$47 =""), 0, IF( ISNUMBER( T47 ), 0, 1 ))</f>
        <v>0</v>
      </c>
      <c r="CL47" s="158">
        <f xml:space="preserve"> IF( OR( $C$47 = $DS$47, $C$47 =""), 0, IF( ISNUMBER( U47 ), 0, 1 ))</f>
        <v>0</v>
      </c>
      <c r="CM47" s="158">
        <f xml:space="preserve"> IF( OR( $C$47 = $DS$47, $C$47 =""), 0, IF( ISNUMBER( V47 ), 0, 1 ))</f>
        <v>0</v>
      </c>
      <c r="CN47" s="158">
        <f xml:space="preserve"> IF( OR( $C$47 = $DS$47, $C$47 =""), 0, IF( ISNUMBER( W47 ), 0, 1 ))</f>
        <v>0</v>
      </c>
      <c r="CO47" s="198"/>
      <c r="CP47" s="158">
        <f xml:space="preserve"> IF( OR( $C$47 = $DS$47, $C$47 =""), 0, IF( ISNUMBER( Y47 ), 0, 1 ))</f>
        <v>0</v>
      </c>
      <c r="CQ47" s="158">
        <f xml:space="preserve"> IF( OR( $C$47 = $DS$47, $C$47 =""), 0, IF( ISNUMBER( Z47 ), 0, 1 ))</f>
        <v>0</v>
      </c>
      <c r="CR47" s="158">
        <f xml:space="preserve"> IF( OR( $C$47 = $DS$47, $C$47 =""), 0, IF( ISNUMBER( AA47 ), 0, 1 ))</f>
        <v>0</v>
      </c>
      <c r="CS47" s="158">
        <f xml:space="preserve"> IF( OR( $C$47 = $DS$47, $C$47 =""), 0, IF( ISNUMBER( AB47 ), 0, 1 ))</f>
        <v>0</v>
      </c>
      <c r="CT47" s="158">
        <f xml:space="preserve"> IF( OR( $C$47 = $DS$47, $C$47 =""), 0, IF( ISNUMBER( AC47 ), 0, 1 ))</f>
        <v>0</v>
      </c>
      <c r="CU47" s="198"/>
      <c r="CV47" s="158">
        <f xml:space="preserve"> IF( OR( $C$47 = $DS$47, $C$47 =""), 0, IF( ISNUMBER( AE47 ), 0, 1 ))</f>
        <v>0</v>
      </c>
      <c r="CW47" s="158">
        <f xml:space="preserve"> IF( OR( $C$47 = $DS$47, $C$47 =""), 0, IF( ISNUMBER( AF47 ), 0, 1 ))</f>
        <v>0</v>
      </c>
      <c r="CX47" s="158">
        <f xml:space="preserve"> IF( OR( $C$47 = $DS$47, $C$47 =""), 0, IF( ISNUMBER( AG47 ), 0, 1 ))</f>
        <v>0</v>
      </c>
      <c r="CY47" s="158">
        <f xml:space="preserve"> IF( OR( $C$47 = $DS$47, $C$47 =""), 0, IF( ISNUMBER( AH47 ), 0, 1 ))</f>
        <v>0</v>
      </c>
      <c r="CZ47" s="158">
        <f xml:space="preserve"> IF( OR( $C$47 = $DS$47, $C$47 =""), 0, IF( ISNUMBER( AI47 ), 0, 1 ))</f>
        <v>0</v>
      </c>
      <c r="DA47" s="198"/>
      <c r="DB47" s="158">
        <f xml:space="preserve"> IF( OR( $C$47 = $DS$47, $C$47 =""), 0, IF( ISNUMBER( AK47 ), 0, 1 ))</f>
        <v>0</v>
      </c>
      <c r="DC47" s="158">
        <f xml:space="preserve"> IF( OR( $C$47 = $DS$47, $C$47 =""), 0, IF( ISNUMBER( AL47 ), 0, 1 ))</f>
        <v>0</v>
      </c>
      <c r="DD47" s="158">
        <f xml:space="preserve"> IF( OR( $C$47 = $DS$47, $C$47 =""), 0, IF( ISNUMBER( AM47 ), 0, 1 ))</f>
        <v>0</v>
      </c>
      <c r="DE47" s="158">
        <f xml:space="preserve"> IF( OR( $C$47 = $DS$47, $C$47 =""), 0, IF( ISNUMBER( AN47 ), 0, 1 ))</f>
        <v>0</v>
      </c>
      <c r="DF47" s="158">
        <f xml:space="preserve"> IF( OR( $C$47 = $DS$47, $C$47 =""), 0, IF( ISNUMBER( AO47 ), 0, 1 ))</f>
        <v>0</v>
      </c>
      <c r="DG47" s="198"/>
      <c r="DH47" s="158">
        <f xml:space="preserve"> IF( OR( $C$47 = $DS$47, $C$47 =""), 0, IF( ISNUMBER( AQ47 ), 0, 1 ))</f>
        <v>0</v>
      </c>
      <c r="DI47" s="158">
        <f xml:space="preserve"> IF( OR( $C$47 = $DS$47, $C$47 =""), 0, IF( ISNUMBER( AR47 ), 0, 1 ))</f>
        <v>0</v>
      </c>
      <c r="DJ47" s="158">
        <f xml:space="preserve"> IF( OR( $C$47 = $DS$47, $C$47 =""), 0, IF( ISNUMBER( AS47 ), 0, 1 ))</f>
        <v>0</v>
      </c>
      <c r="DK47" s="158">
        <f xml:space="preserve"> IF( OR( $C$47 = $DS$47, $C$47 =""), 0, IF( ISNUMBER( AT47 ), 0, 1 ))</f>
        <v>0</v>
      </c>
      <c r="DL47" s="158">
        <f xml:space="preserve"> IF( OR( $C$47 = $DS$47, $C$47 =""), 0, IF( ISNUMBER( AU47 ), 0, 1 ))</f>
        <v>0</v>
      </c>
      <c r="DM47" s="198"/>
      <c r="DN47" s="158">
        <f xml:space="preserve"> IF( OR( $C$47 = $DS$47, $C$47 =""), 0, IF( ISNUMBER( AW47 ), 0, 1 ))</f>
        <v>0</v>
      </c>
      <c r="DO47" s="158">
        <f xml:space="preserve"> IF( OR( $C$47 = $DS$47, $C$47 =""), 0, IF( ISNUMBER( AX47 ), 0, 1 ))</f>
        <v>0</v>
      </c>
      <c r="DP47" s="158">
        <f xml:space="preserve"> IF( OR( $C$47 = $DS$47, $C$47 =""), 0, IF( ISNUMBER( AY47 ), 0, 1 ))</f>
        <v>0</v>
      </c>
      <c r="DQ47" s="158">
        <f xml:space="preserve"> IF( OR( $C$47 = $DS$47, $C$47 =""), 0, IF( ISNUMBER( AZ47 ), 0, 1 ))</f>
        <v>0</v>
      </c>
      <c r="DR47" s="158">
        <f xml:space="preserve"> IF( OR( $C$47 = $DS$47, $C$47 =""), 0, IF( ISNUMBER( BA47 ), 0, 1 ))</f>
        <v>0</v>
      </c>
      <c r="DS47" s="198" t="s">
        <v>2023</v>
      </c>
      <c r="DT47" s="197"/>
      <c r="DU47" s="198"/>
      <c r="DV47" s="198"/>
      <c r="DW47" s="198"/>
      <c r="DX47" s="198"/>
      <c r="DY47" s="198"/>
      <c r="DZ47" s="246"/>
      <c r="EA47" s="198"/>
      <c r="EB47" s="198"/>
      <c r="EC47" s="198"/>
      <c r="ED47" s="198"/>
      <c r="EE47" s="198"/>
      <c r="EF47" s="198"/>
      <c r="EG47" s="198"/>
      <c r="EH47" s="198"/>
      <c r="EI47" s="198"/>
      <c r="EJ47" s="198"/>
      <c r="EK47" s="198"/>
      <c r="EL47" s="198"/>
      <c r="EM47" s="198"/>
      <c r="EN47" s="198"/>
      <c r="EO47" s="198"/>
      <c r="EP47" s="198"/>
      <c r="EQ47" s="198"/>
      <c r="ER47" s="198"/>
      <c r="ES47" s="198"/>
      <c r="ET47" s="198"/>
      <c r="EU47" s="198"/>
      <c r="EV47" s="198"/>
      <c r="EW47" s="198"/>
      <c r="EX47" s="198"/>
      <c r="EY47" s="198"/>
      <c r="EZ47" s="198"/>
      <c r="FA47" s="198"/>
      <c r="FB47" s="198"/>
      <c r="FC47" s="198"/>
      <c r="FD47" s="198"/>
      <c r="FE47" s="198"/>
      <c r="FF47" s="198"/>
      <c r="FG47" s="198"/>
      <c r="FH47" s="198"/>
      <c r="FI47" s="198"/>
      <c r="FJ47" s="198"/>
      <c r="FK47" s="198"/>
      <c r="FL47" s="198"/>
      <c r="FM47" s="198"/>
      <c r="FN47" s="198"/>
      <c r="FO47" s="198"/>
    </row>
    <row r="48" spans="2:171" ht="14.25" customHeight="1" x14ac:dyDescent="0.3">
      <c r="B48" s="780">
        <f t="shared" si="19"/>
        <v>29</v>
      </c>
      <c r="C48" s="776" t="s">
        <v>2030</v>
      </c>
      <c r="D48" s="485"/>
      <c r="E48" s="162" t="s">
        <v>341</v>
      </c>
      <c r="F48" s="345">
        <v>3</v>
      </c>
      <c r="G48" s="202" t="s">
        <v>259</v>
      </c>
      <c r="H48" s="169" t="s">
        <v>259</v>
      </c>
      <c r="I48" s="169" t="s">
        <v>259</v>
      </c>
      <c r="J48" s="169" t="s">
        <v>259</v>
      </c>
      <c r="K48" s="169" t="s">
        <v>259</v>
      </c>
      <c r="L48" s="777">
        <f t="shared" si="11"/>
        <v>0</v>
      </c>
      <c r="M48" s="202" t="s">
        <v>259</v>
      </c>
      <c r="N48" s="169" t="s">
        <v>259</v>
      </c>
      <c r="O48" s="169" t="s">
        <v>259</v>
      </c>
      <c r="P48" s="169" t="s">
        <v>259</v>
      </c>
      <c r="Q48" s="169" t="s">
        <v>259</v>
      </c>
      <c r="R48" s="777">
        <f t="shared" si="12"/>
        <v>0</v>
      </c>
      <c r="S48" s="202" t="s">
        <v>259</v>
      </c>
      <c r="T48" s="169" t="s">
        <v>259</v>
      </c>
      <c r="U48" s="169" t="s">
        <v>259</v>
      </c>
      <c r="V48" s="169" t="s">
        <v>259</v>
      </c>
      <c r="W48" s="169" t="s">
        <v>259</v>
      </c>
      <c r="X48" s="777">
        <f t="shared" si="13"/>
        <v>0</v>
      </c>
      <c r="Y48" s="202" t="s">
        <v>259</v>
      </c>
      <c r="Z48" s="169" t="s">
        <v>259</v>
      </c>
      <c r="AA48" s="169" t="s">
        <v>259</v>
      </c>
      <c r="AB48" s="169" t="s">
        <v>259</v>
      </c>
      <c r="AC48" s="169" t="s">
        <v>259</v>
      </c>
      <c r="AD48" s="777">
        <f t="shared" si="14"/>
        <v>0</v>
      </c>
      <c r="AE48" s="202" t="s">
        <v>259</v>
      </c>
      <c r="AF48" s="169" t="s">
        <v>259</v>
      </c>
      <c r="AG48" s="169" t="s">
        <v>259</v>
      </c>
      <c r="AH48" s="169" t="s">
        <v>259</v>
      </c>
      <c r="AI48" s="169" t="s">
        <v>259</v>
      </c>
      <c r="AJ48" s="777">
        <f t="shared" si="15"/>
        <v>0</v>
      </c>
      <c r="AK48" s="202" t="s">
        <v>259</v>
      </c>
      <c r="AL48" s="169" t="s">
        <v>259</v>
      </c>
      <c r="AM48" s="169" t="s">
        <v>259</v>
      </c>
      <c r="AN48" s="169" t="s">
        <v>259</v>
      </c>
      <c r="AO48" s="169" t="s">
        <v>259</v>
      </c>
      <c r="AP48" s="777">
        <f t="shared" si="16"/>
        <v>0</v>
      </c>
      <c r="AQ48" s="202" t="s">
        <v>259</v>
      </c>
      <c r="AR48" s="169" t="s">
        <v>259</v>
      </c>
      <c r="AS48" s="169" t="s">
        <v>259</v>
      </c>
      <c r="AT48" s="169" t="s">
        <v>259</v>
      </c>
      <c r="AU48" s="169" t="s">
        <v>259</v>
      </c>
      <c r="AV48" s="777">
        <f t="shared" si="17"/>
        <v>0</v>
      </c>
      <c r="AW48" s="202" t="s">
        <v>259</v>
      </c>
      <c r="AX48" s="169" t="s">
        <v>259</v>
      </c>
      <c r="AY48" s="169" t="s">
        <v>259</v>
      </c>
      <c r="AZ48" s="169" t="s">
        <v>259</v>
      </c>
      <c r="BA48" s="169" t="s">
        <v>259</v>
      </c>
      <c r="BB48" s="777">
        <f t="shared" si="18"/>
        <v>0</v>
      </c>
      <c r="BC48" s="700"/>
      <c r="BD48" s="167"/>
      <c r="BE48" s="706" t="s">
        <v>2275</v>
      </c>
      <c r="BG48" s="652">
        <f t="shared" si="20"/>
        <v>0</v>
      </c>
      <c r="BH48" s="144"/>
      <c r="BJ48" s="492">
        <f t="shared" si="21"/>
        <v>29</v>
      </c>
      <c r="BK48" s="487" t="s">
        <v>2031</v>
      </c>
      <c r="BL48" s="162" t="s">
        <v>341</v>
      </c>
      <c r="BM48" s="345">
        <v>3</v>
      </c>
      <c r="BN48" s="488" t="s">
        <v>2841</v>
      </c>
      <c r="BO48" s="489" t="s">
        <v>2842</v>
      </c>
      <c r="BP48" s="489" t="s">
        <v>2843</v>
      </c>
      <c r="BQ48" s="778" t="s">
        <v>2844</v>
      </c>
      <c r="BR48" s="778" t="s">
        <v>2845</v>
      </c>
      <c r="BS48" s="779" t="s">
        <v>2846</v>
      </c>
      <c r="BV48" s="774">
        <f t="shared" si="22"/>
        <v>0</v>
      </c>
      <c r="BX48" s="158">
        <f xml:space="preserve"> IF( OR( $C$48 = $DS$48, $C$48 =""), 0, IF( ISNUMBER( G48 ), 0, 1 ))</f>
        <v>0</v>
      </c>
      <c r="BY48" s="158">
        <f xml:space="preserve"> IF( OR( $C$48 = $DS$48, $C$48 =""), 0, IF( ISNUMBER( H48 ), 0, 1 ))</f>
        <v>0</v>
      </c>
      <c r="BZ48" s="158">
        <f xml:space="preserve"> IF( OR( $C$48 = $DS$48, $C$48 =""), 0, IF( ISNUMBER( I48 ), 0, 1 ))</f>
        <v>0</v>
      </c>
      <c r="CA48" s="158">
        <f xml:space="preserve"> IF( OR( $C$48 = $DS$48, $C$48 =""), 0, IF( ISNUMBER( J48 ), 0, 1 ))</f>
        <v>0</v>
      </c>
      <c r="CB48" s="158">
        <f xml:space="preserve"> IF( OR( $C$48 = $DS$48, $C$48 =""), 0, IF( ISNUMBER( K48 ), 0, 1 ))</f>
        <v>0</v>
      </c>
      <c r="CC48" s="246"/>
      <c r="CD48" s="158">
        <f xml:space="preserve"> IF( OR( $C$48 = $DS$48, $C$48 =""), 0, IF( ISNUMBER( M48 ), 0, 1 ))</f>
        <v>0</v>
      </c>
      <c r="CE48" s="158">
        <f xml:space="preserve"> IF( OR( $C$48 = $DS$48, $C$48 =""), 0, IF( ISNUMBER( N48 ), 0, 1 ))</f>
        <v>0</v>
      </c>
      <c r="CF48" s="158">
        <f xml:space="preserve"> IF( OR( $C$48 = $DS$48, $C$48 =""), 0, IF( ISNUMBER( O48 ), 0, 1 ))</f>
        <v>0</v>
      </c>
      <c r="CG48" s="158">
        <f xml:space="preserve"> IF( OR( $C$48 = $DS$48, $C$48 =""), 0, IF( ISNUMBER( P48 ), 0, 1 ))</f>
        <v>0</v>
      </c>
      <c r="CH48" s="158">
        <f xml:space="preserve"> IF( OR( $C$48 = $DS$48, $C$48 =""), 0, IF( ISNUMBER( Q48 ), 0, 1 ))</f>
        <v>0</v>
      </c>
      <c r="CI48" s="198"/>
      <c r="CJ48" s="158">
        <f xml:space="preserve"> IF( OR( $C$48 = $DS$48, $C$48 =""), 0, IF( ISNUMBER( S48 ), 0, 1 ))</f>
        <v>0</v>
      </c>
      <c r="CK48" s="158">
        <f xml:space="preserve"> IF( OR( $C$48 = $DS$48, $C$48 =""), 0, IF( ISNUMBER( T48 ), 0, 1 ))</f>
        <v>0</v>
      </c>
      <c r="CL48" s="158">
        <f xml:space="preserve"> IF( OR( $C$48 = $DS$48, $C$48 =""), 0, IF( ISNUMBER( U48 ), 0, 1 ))</f>
        <v>0</v>
      </c>
      <c r="CM48" s="158">
        <f xml:space="preserve"> IF( OR( $C$48 = $DS$48, $C$48 =""), 0, IF( ISNUMBER( V48 ), 0, 1 ))</f>
        <v>0</v>
      </c>
      <c r="CN48" s="158">
        <f xml:space="preserve"> IF( OR( $C$48 = $DS$48, $C$48 =""), 0, IF( ISNUMBER( W48 ), 0, 1 ))</f>
        <v>0</v>
      </c>
      <c r="CO48" s="198"/>
      <c r="CP48" s="158">
        <f xml:space="preserve"> IF( OR( $C$48 = $DS$48, $C$48 =""), 0, IF( ISNUMBER( Y48 ), 0, 1 ))</f>
        <v>0</v>
      </c>
      <c r="CQ48" s="158">
        <f xml:space="preserve"> IF( OR( $C$48 = $DS$48, $C$48 =""), 0, IF( ISNUMBER( Z48 ), 0, 1 ))</f>
        <v>0</v>
      </c>
      <c r="CR48" s="158">
        <f xml:space="preserve"> IF( OR( $C$48 = $DS$48, $C$48 =""), 0, IF( ISNUMBER( AA48 ), 0, 1 ))</f>
        <v>0</v>
      </c>
      <c r="CS48" s="158">
        <f xml:space="preserve"> IF( OR( $C$48 = $DS$48, $C$48 =""), 0, IF( ISNUMBER( AB48 ), 0, 1 ))</f>
        <v>0</v>
      </c>
      <c r="CT48" s="158">
        <f xml:space="preserve"> IF( OR( $C$48 = $DS$48, $C$48 =""), 0, IF( ISNUMBER( AC48 ), 0, 1 ))</f>
        <v>0</v>
      </c>
      <c r="CU48" s="198"/>
      <c r="CV48" s="158">
        <f xml:space="preserve"> IF( OR( $C$48 = $DS$48, $C$48 =""), 0, IF( ISNUMBER( AE48 ), 0, 1 ))</f>
        <v>0</v>
      </c>
      <c r="CW48" s="158">
        <f xml:space="preserve"> IF( OR( $C$48 = $DS$48, $C$48 =""), 0, IF( ISNUMBER( AF48 ), 0, 1 ))</f>
        <v>0</v>
      </c>
      <c r="CX48" s="158">
        <f xml:space="preserve"> IF( OR( $C$48 = $DS$48, $C$48 =""), 0, IF( ISNUMBER( AG48 ), 0, 1 ))</f>
        <v>0</v>
      </c>
      <c r="CY48" s="158">
        <f xml:space="preserve"> IF( OR( $C$48 = $DS$48, $C$48 =""), 0, IF( ISNUMBER( AH48 ), 0, 1 ))</f>
        <v>0</v>
      </c>
      <c r="CZ48" s="158">
        <f xml:space="preserve"> IF( OR( $C$48 = $DS$48, $C$48 =""), 0, IF( ISNUMBER( AI48 ), 0, 1 ))</f>
        <v>0</v>
      </c>
      <c r="DA48" s="198"/>
      <c r="DB48" s="158">
        <f xml:space="preserve"> IF( OR( $C$48 = $DS$48, $C$48 =""), 0, IF( ISNUMBER( AK48 ), 0, 1 ))</f>
        <v>0</v>
      </c>
      <c r="DC48" s="158">
        <f xml:space="preserve"> IF( OR( $C$48 = $DS$48, $C$48 =""), 0, IF( ISNUMBER( AL48 ), 0, 1 ))</f>
        <v>0</v>
      </c>
      <c r="DD48" s="158">
        <f xml:space="preserve"> IF( OR( $C$48 = $DS$48, $C$48 =""), 0, IF( ISNUMBER( AM48 ), 0, 1 ))</f>
        <v>0</v>
      </c>
      <c r="DE48" s="158">
        <f xml:space="preserve"> IF( OR( $C$48 = $DS$48, $C$48 =""), 0, IF( ISNUMBER( AN48 ), 0, 1 ))</f>
        <v>0</v>
      </c>
      <c r="DF48" s="158">
        <f xml:space="preserve"> IF( OR( $C$48 = $DS$48, $C$48 =""), 0, IF( ISNUMBER( AO48 ), 0, 1 ))</f>
        <v>0</v>
      </c>
      <c r="DG48" s="198"/>
      <c r="DH48" s="158">
        <f xml:space="preserve"> IF( OR( $C$48 = $DS$48, $C$48 =""), 0, IF( ISNUMBER( AQ48 ), 0, 1 ))</f>
        <v>0</v>
      </c>
      <c r="DI48" s="158">
        <f xml:space="preserve"> IF( OR( $C$48 = $DS$48, $C$48 =""), 0, IF( ISNUMBER( AR48 ), 0, 1 ))</f>
        <v>0</v>
      </c>
      <c r="DJ48" s="158">
        <f xml:space="preserve"> IF( OR( $C$48 = $DS$48, $C$48 =""), 0, IF( ISNUMBER( AS48 ), 0, 1 ))</f>
        <v>0</v>
      </c>
      <c r="DK48" s="158">
        <f xml:space="preserve"> IF( OR( $C$48 = $DS$48, $C$48 =""), 0, IF( ISNUMBER( AT48 ), 0, 1 ))</f>
        <v>0</v>
      </c>
      <c r="DL48" s="158">
        <f xml:space="preserve"> IF( OR( $C$48 = $DS$48, $C$48 =""), 0, IF( ISNUMBER( AU48 ), 0, 1 ))</f>
        <v>0</v>
      </c>
      <c r="DM48" s="198"/>
      <c r="DN48" s="158">
        <f xml:space="preserve"> IF( OR( $C$48 = $DS$48, $C$48 =""), 0, IF( ISNUMBER( AW48 ), 0, 1 ))</f>
        <v>0</v>
      </c>
      <c r="DO48" s="158">
        <f xml:space="preserve"> IF( OR( $C$48 = $DS$48, $C$48 =""), 0, IF( ISNUMBER( AX48 ), 0, 1 ))</f>
        <v>0</v>
      </c>
      <c r="DP48" s="158">
        <f xml:space="preserve"> IF( OR( $C$48 = $DS$48, $C$48 =""), 0, IF( ISNUMBER( AY48 ), 0, 1 ))</f>
        <v>0</v>
      </c>
      <c r="DQ48" s="158">
        <f xml:space="preserve"> IF( OR( $C$48 = $DS$48, $C$48 =""), 0, IF( ISNUMBER( AZ48 ), 0, 1 ))</f>
        <v>0</v>
      </c>
      <c r="DR48" s="158">
        <f xml:space="preserve"> IF( OR( $C$48 = $DS$48, $C$48 =""), 0, IF( ISNUMBER( BA48 ), 0, 1 ))</f>
        <v>0</v>
      </c>
      <c r="DS48" s="198" t="s">
        <v>2030</v>
      </c>
      <c r="DT48" s="188"/>
      <c r="DU48" s="198"/>
      <c r="DV48" s="198"/>
      <c r="DW48" s="198"/>
      <c r="DX48" s="198"/>
      <c r="DY48" s="198"/>
      <c r="DZ48" s="246"/>
      <c r="EA48" s="198"/>
      <c r="EB48" s="198"/>
      <c r="EC48" s="198"/>
      <c r="ED48" s="198"/>
      <c r="EE48" s="198"/>
      <c r="EF48" s="198"/>
      <c r="EG48" s="198"/>
      <c r="EH48" s="198"/>
      <c r="EI48" s="198"/>
      <c r="EJ48" s="198"/>
      <c r="EK48" s="198"/>
      <c r="EL48" s="198"/>
      <c r="EM48" s="198"/>
      <c r="EN48" s="198"/>
      <c r="EO48" s="198"/>
      <c r="EP48" s="198"/>
      <c r="EQ48" s="198"/>
      <c r="ER48" s="198"/>
      <c r="ES48" s="198"/>
      <c r="ET48" s="198"/>
      <c r="EU48" s="198"/>
      <c r="EV48" s="198"/>
      <c r="EW48" s="198"/>
      <c r="EX48" s="198"/>
      <c r="EY48" s="198"/>
      <c r="EZ48" s="198"/>
      <c r="FA48" s="198"/>
      <c r="FB48" s="198"/>
      <c r="FC48" s="198"/>
      <c r="FD48" s="198"/>
      <c r="FE48" s="198"/>
      <c r="FF48" s="198"/>
      <c r="FG48" s="198"/>
      <c r="FH48" s="198"/>
      <c r="FI48" s="198"/>
      <c r="FJ48" s="198"/>
      <c r="FK48" s="198"/>
      <c r="FL48" s="198"/>
      <c r="FM48" s="198"/>
      <c r="FN48" s="198"/>
      <c r="FO48" s="198"/>
    </row>
    <row r="49" spans="2:171" ht="14.25" customHeight="1" x14ac:dyDescent="0.3">
      <c r="B49" s="775">
        <f t="shared" si="19"/>
        <v>30</v>
      </c>
      <c r="C49" s="776" t="s">
        <v>2037</v>
      </c>
      <c r="D49" s="485"/>
      <c r="E49" s="162" t="s">
        <v>341</v>
      </c>
      <c r="F49" s="345">
        <v>3</v>
      </c>
      <c r="G49" s="202" t="s">
        <v>259</v>
      </c>
      <c r="H49" s="169" t="s">
        <v>259</v>
      </c>
      <c r="I49" s="169" t="s">
        <v>259</v>
      </c>
      <c r="J49" s="169" t="s">
        <v>259</v>
      </c>
      <c r="K49" s="169" t="s">
        <v>259</v>
      </c>
      <c r="L49" s="777">
        <f t="shared" si="11"/>
        <v>0</v>
      </c>
      <c r="M49" s="202" t="s">
        <v>259</v>
      </c>
      <c r="N49" s="169" t="s">
        <v>259</v>
      </c>
      <c r="O49" s="169" t="s">
        <v>259</v>
      </c>
      <c r="P49" s="169" t="s">
        <v>259</v>
      </c>
      <c r="Q49" s="169" t="s">
        <v>259</v>
      </c>
      <c r="R49" s="777">
        <f t="shared" si="12"/>
        <v>0</v>
      </c>
      <c r="S49" s="202" t="s">
        <v>259</v>
      </c>
      <c r="T49" s="169" t="s">
        <v>259</v>
      </c>
      <c r="U49" s="169" t="s">
        <v>259</v>
      </c>
      <c r="V49" s="169" t="s">
        <v>259</v>
      </c>
      <c r="W49" s="169" t="s">
        <v>259</v>
      </c>
      <c r="X49" s="777">
        <f t="shared" si="13"/>
        <v>0</v>
      </c>
      <c r="Y49" s="202" t="s">
        <v>259</v>
      </c>
      <c r="Z49" s="169" t="s">
        <v>259</v>
      </c>
      <c r="AA49" s="169" t="s">
        <v>259</v>
      </c>
      <c r="AB49" s="169" t="s">
        <v>259</v>
      </c>
      <c r="AC49" s="169" t="s">
        <v>259</v>
      </c>
      <c r="AD49" s="777">
        <f t="shared" si="14"/>
        <v>0</v>
      </c>
      <c r="AE49" s="202" t="s">
        <v>259</v>
      </c>
      <c r="AF49" s="169" t="s">
        <v>259</v>
      </c>
      <c r="AG49" s="169" t="s">
        <v>259</v>
      </c>
      <c r="AH49" s="169" t="s">
        <v>259</v>
      </c>
      <c r="AI49" s="169" t="s">
        <v>259</v>
      </c>
      <c r="AJ49" s="777">
        <f t="shared" si="15"/>
        <v>0</v>
      </c>
      <c r="AK49" s="202" t="s">
        <v>259</v>
      </c>
      <c r="AL49" s="169" t="s">
        <v>259</v>
      </c>
      <c r="AM49" s="169" t="s">
        <v>259</v>
      </c>
      <c r="AN49" s="169" t="s">
        <v>259</v>
      </c>
      <c r="AO49" s="169" t="s">
        <v>259</v>
      </c>
      <c r="AP49" s="777">
        <f t="shared" si="16"/>
        <v>0</v>
      </c>
      <c r="AQ49" s="202" t="s">
        <v>259</v>
      </c>
      <c r="AR49" s="169" t="s">
        <v>259</v>
      </c>
      <c r="AS49" s="169" t="s">
        <v>259</v>
      </c>
      <c r="AT49" s="169" t="s">
        <v>259</v>
      </c>
      <c r="AU49" s="169" t="s">
        <v>259</v>
      </c>
      <c r="AV49" s="777">
        <f t="shared" si="17"/>
        <v>0</v>
      </c>
      <c r="AW49" s="202" t="s">
        <v>259</v>
      </c>
      <c r="AX49" s="169" t="s">
        <v>259</v>
      </c>
      <c r="AY49" s="169" t="s">
        <v>259</v>
      </c>
      <c r="AZ49" s="169" t="s">
        <v>259</v>
      </c>
      <c r="BA49" s="169" t="s">
        <v>259</v>
      </c>
      <c r="BB49" s="777">
        <f t="shared" si="18"/>
        <v>0</v>
      </c>
      <c r="BC49" s="700"/>
      <c r="BD49" s="167"/>
      <c r="BE49" s="706" t="s">
        <v>2275</v>
      </c>
      <c r="BG49" s="652">
        <f t="shared" si="20"/>
        <v>0</v>
      </c>
      <c r="BH49" s="144"/>
      <c r="BJ49" s="159">
        <f t="shared" si="21"/>
        <v>30</v>
      </c>
      <c r="BK49" s="487" t="s">
        <v>2038</v>
      </c>
      <c r="BL49" s="162" t="s">
        <v>341</v>
      </c>
      <c r="BM49" s="345">
        <v>3</v>
      </c>
      <c r="BN49" s="488" t="s">
        <v>2847</v>
      </c>
      <c r="BO49" s="489" t="s">
        <v>2848</v>
      </c>
      <c r="BP49" s="489" t="s">
        <v>2849</v>
      </c>
      <c r="BQ49" s="778" t="s">
        <v>2850</v>
      </c>
      <c r="BR49" s="778" t="s">
        <v>2851</v>
      </c>
      <c r="BS49" s="779" t="s">
        <v>2852</v>
      </c>
      <c r="BV49" s="774">
        <f t="shared" si="22"/>
        <v>0</v>
      </c>
      <c r="BX49" s="158">
        <f xml:space="preserve"> IF( OR( $C$49 = $DS$49, $C$49 =""), 0, IF( ISNUMBER( G49 ), 0, 1 ))</f>
        <v>0</v>
      </c>
      <c r="BY49" s="158">
        <f xml:space="preserve"> IF( OR( $C$49 = $DS$49, $C$49 =""), 0, IF( ISNUMBER( H49 ), 0, 1 ))</f>
        <v>0</v>
      </c>
      <c r="BZ49" s="158">
        <f xml:space="preserve"> IF( OR( $C$49 = $DS$49, $C$49 =""), 0, IF( ISNUMBER( I49 ), 0, 1 ))</f>
        <v>0</v>
      </c>
      <c r="CA49" s="158">
        <f xml:space="preserve"> IF( OR( $C$49 = $DS$49, $C$49 =""), 0, IF( ISNUMBER( J49 ), 0, 1 ))</f>
        <v>0</v>
      </c>
      <c r="CB49" s="158">
        <f xml:space="preserve"> IF( OR( $C$49 = $DS$49, $C$49 =""), 0, IF( ISNUMBER( K49 ), 0, 1 ))</f>
        <v>0</v>
      </c>
      <c r="CC49" s="246"/>
      <c r="CD49" s="158">
        <f xml:space="preserve"> IF( OR( $C$49 = $DS$49, $C$49 =""), 0, IF( ISNUMBER( M49 ), 0, 1 ))</f>
        <v>0</v>
      </c>
      <c r="CE49" s="158">
        <f xml:space="preserve"> IF( OR( $C$49 = $DS$49, $C$49 =""), 0, IF( ISNUMBER( N49 ), 0, 1 ))</f>
        <v>0</v>
      </c>
      <c r="CF49" s="158">
        <f xml:space="preserve"> IF( OR( $C$49 = $DS$49, $C$49 =""), 0, IF( ISNUMBER( O49 ), 0, 1 ))</f>
        <v>0</v>
      </c>
      <c r="CG49" s="158">
        <f xml:space="preserve"> IF( OR( $C$49 = $DS$49, $C$49 =""), 0, IF( ISNUMBER( P49 ), 0, 1 ))</f>
        <v>0</v>
      </c>
      <c r="CH49" s="158">
        <f xml:space="preserve"> IF( OR( $C$49 = $DS$49, $C$49 =""), 0, IF( ISNUMBER( Q49 ), 0, 1 ))</f>
        <v>0</v>
      </c>
      <c r="CI49" s="198"/>
      <c r="CJ49" s="158">
        <f xml:space="preserve"> IF( OR( $C$49 = $DS$49, $C$49 =""), 0, IF( ISNUMBER( S49 ), 0, 1 ))</f>
        <v>0</v>
      </c>
      <c r="CK49" s="158">
        <f xml:space="preserve"> IF( OR( $C$49 = $DS$49, $C$49 =""), 0, IF( ISNUMBER( T49 ), 0, 1 ))</f>
        <v>0</v>
      </c>
      <c r="CL49" s="158">
        <f xml:space="preserve"> IF( OR( $C$49 = $DS$49, $C$49 =""), 0, IF( ISNUMBER( U49 ), 0, 1 ))</f>
        <v>0</v>
      </c>
      <c r="CM49" s="158">
        <f xml:space="preserve"> IF( OR( $C$49 = $DS$49, $C$49 =""), 0, IF( ISNUMBER( V49 ), 0, 1 ))</f>
        <v>0</v>
      </c>
      <c r="CN49" s="158">
        <f xml:space="preserve"> IF( OR( $C$49 = $DS$49, $C$49 =""), 0, IF( ISNUMBER( W49 ), 0, 1 ))</f>
        <v>0</v>
      </c>
      <c r="CO49" s="198"/>
      <c r="CP49" s="158">
        <f xml:space="preserve"> IF( OR( $C$49 = $DS$49, $C$49 =""), 0, IF( ISNUMBER( Y49 ), 0, 1 ))</f>
        <v>0</v>
      </c>
      <c r="CQ49" s="158">
        <f xml:space="preserve"> IF( OR( $C$49 = $DS$49, $C$49 =""), 0, IF( ISNUMBER( Z49 ), 0, 1 ))</f>
        <v>0</v>
      </c>
      <c r="CR49" s="158">
        <f xml:space="preserve"> IF( OR( $C$49 = $DS$49, $C$49 =""), 0, IF( ISNUMBER( AA49 ), 0, 1 ))</f>
        <v>0</v>
      </c>
      <c r="CS49" s="158">
        <f xml:space="preserve"> IF( OR( $C$49 = $DS$49, $C$49 =""), 0, IF( ISNUMBER( AB49 ), 0, 1 ))</f>
        <v>0</v>
      </c>
      <c r="CT49" s="158">
        <f xml:space="preserve"> IF( OR( $C$49 = $DS$49, $C$49 =""), 0, IF( ISNUMBER( AC49 ), 0, 1 ))</f>
        <v>0</v>
      </c>
      <c r="CU49" s="198"/>
      <c r="CV49" s="158">
        <f xml:space="preserve"> IF( OR( $C$49 = $DS$49, $C$49 =""), 0, IF( ISNUMBER( AE49 ), 0, 1 ))</f>
        <v>0</v>
      </c>
      <c r="CW49" s="158">
        <f xml:space="preserve"> IF( OR( $C$49 = $DS$49, $C$49 =""), 0, IF( ISNUMBER( AF49 ), 0, 1 ))</f>
        <v>0</v>
      </c>
      <c r="CX49" s="158">
        <f xml:space="preserve"> IF( OR( $C$49 = $DS$49, $C$49 =""), 0, IF( ISNUMBER( AG49 ), 0, 1 ))</f>
        <v>0</v>
      </c>
      <c r="CY49" s="158">
        <f xml:space="preserve"> IF( OR( $C$49 = $DS$49, $C$49 =""), 0, IF( ISNUMBER( AH49 ), 0, 1 ))</f>
        <v>0</v>
      </c>
      <c r="CZ49" s="158">
        <f xml:space="preserve"> IF( OR( $C$49 = $DS$49, $C$49 =""), 0, IF( ISNUMBER( AI49 ), 0, 1 ))</f>
        <v>0</v>
      </c>
      <c r="DA49" s="198"/>
      <c r="DB49" s="158">
        <f xml:space="preserve"> IF( OR( $C$49 = $DS$49, $C$49 =""), 0, IF( ISNUMBER( AK49 ), 0, 1 ))</f>
        <v>0</v>
      </c>
      <c r="DC49" s="158">
        <f xml:space="preserve"> IF( OR( $C$49 = $DS$49, $C$49 =""), 0, IF( ISNUMBER( AL49 ), 0, 1 ))</f>
        <v>0</v>
      </c>
      <c r="DD49" s="158">
        <f xml:space="preserve"> IF( OR( $C$49 = $DS$49, $C$49 =""), 0, IF( ISNUMBER( AM49 ), 0, 1 ))</f>
        <v>0</v>
      </c>
      <c r="DE49" s="158">
        <f xml:space="preserve"> IF( OR( $C$49 = $DS$49, $C$49 =""), 0, IF( ISNUMBER( AN49 ), 0, 1 ))</f>
        <v>0</v>
      </c>
      <c r="DF49" s="158">
        <f xml:space="preserve"> IF( OR( $C$49 = $DS$49, $C$49 =""), 0, IF( ISNUMBER( AO49 ), 0, 1 ))</f>
        <v>0</v>
      </c>
      <c r="DG49" s="198"/>
      <c r="DH49" s="158">
        <f xml:space="preserve"> IF( OR( $C$49 = $DS$49, $C$49 =""), 0, IF( ISNUMBER( AQ49 ), 0, 1 ))</f>
        <v>0</v>
      </c>
      <c r="DI49" s="158">
        <f xml:space="preserve"> IF( OR( $C$49 = $DS$49, $C$49 =""), 0, IF( ISNUMBER( AR49 ), 0, 1 ))</f>
        <v>0</v>
      </c>
      <c r="DJ49" s="158">
        <f xml:space="preserve"> IF( OR( $C$49 = $DS$49, $C$49 =""), 0, IF( ISNUMBER( AS49 ), 0, 1 ))</f>
        <v>0</v>
      </c>
      <c r="DK49" s="158">
        <f xml:space="preserve"> IF( OR( $C$49 = $DS$49, $C$49 =""), 0, IF( ISNUMBER( AT49 ), 0, 1 ))</f>
        <v>0</v>
      </c>
      <c r="DL49" s="158">
        <f xml:space="preserve"> IF( OR( $C$49 = $DS$49, $C$49 =""), 0, IF( ISNUMBER( AU49 ), 0, 1 ))</f>
        <v>0</v>
      </c>
      <c r="DM49" s="198"/>
      <c r="DN49" s="158">
        <f xml:space="preserve"> IF( OR( $C$49 = $DS$49, $C$49 =""), 0, IF( ISNUMBER( AW49 ), 0, 1 ))</f>
        <v>0</v>
      </c>
      <c r="DO49" s="158">
        <f xml:space="preserve"> IF( OR( $C$49 = $DS$49, $C$49 =""), 0, IF( ISNUMBER( AX49 ), 0, 1 ))</f>
        <v>0</v>
      </c>
      <c r="DP49" s="158">
        <f xml:space="preserve"> IF( OR( $C$49 = $DS$49, $C$49 =""), 0, IF( ISNUMBER( AY49 ), 0, 1 ))</f>
        <v>0</v>
      </c>
      <c r="DQ49" s="158">
        <f xml:space="preserve"> IF( OR( $C$49 = $DS$49, $C$49 =""), 0, IF( ISNUMBER( AZ49 ), 0, 1 ))</f>
        <v>0</v>
      </c>
      <c r="DR49" s="158">
        <f xml:space="preserve"> IF( OR( $C$49 = $DS$49, $C$49 =""), 0, IF( ISNUMBER( BA49 ), 0, 1 ))</f>
        <v>0</v>
      </c>
      <c r="DS49" s="198" t="s">
        <v>2037</v>
      </c>
      <c r="DT49" s="188"/>
      <c r="DU49" s="198"/>
      <c r="DV49" s="198"/>
      <c r="DW49" s="198"/>
      <c r="DX49" s="198"/>
      <c r="DY49" s="198"/>
      <c r="DZ49" s="246"/>
      <c r="EA49" s="198"/>
      <c r="EB49" s="198"/>
      <c r="EC49" s="198"/>
      <c r="ED49" s="198"/>
      <c r="EE49" s="198"/>
      <c r="EF49" s="198"/>
      <c r="EG49" s="198"/>
      <c r="EH49" s="198"/>
      <c r="EI49" s="198"/>
      <c r="EJ49" s="198"/>
      <c r="EK49" s="198"/>
      <c r="EL49" s="198"/>
      <c r="EM49" s="198"/>
      <c r="EN49" s="198"/>
      <c r="EO49" s="198"/>
      <c r="EP49" s="198"/>
      <c r="EQ49" s="198"/>
      <c r="ER49" s="198"/>
      <c r="ES49" s="198"/>
      <c r="ET49" s="198"/>
      <c r="EU49" s="198"/>
      <c r="EV49" s="198"/>
      <c r="EW49" s="198"/>
      <c r="EX49" s="198"/>
      <c r="EY49" s="198"/>
      <c r="EZ49" s="198"/>
      <c r="FA49" s="198"/>
      <c r="FB49" s="198"/>
      <c r="FC49" s="198"/>
      <c r="FD49" s="198"/>
      <c r="FE49" s="198"/>
      <c r="FF49" s="198"/>
      <c r="FG49" s="198"/>
      <c r="FH49" s="198"/>
      <c r="FI49" s="198"/>
      <c r="FJ49" s="198"/>
      <c r="FK49" s="198"/>
      <c r="FL49" s="198"/>
      <c r="FM49" s="198"/>
      <c r="FN49" s="198"/>
      <c r="FO49" s="198"/>
    </row>
    <row r="50" spans="2:171" ht="14.25" customHeight="1" x14ac:dyDescent="0.3">
      <c r="B50" s="775">
        <f t="shared" si="19"/>
        <v>31</v>
      </c>
      <c r="C50" s="776" t="s">
        <v>2044</v>
      </c>
      <c r="D50" s="485"/>
      <c r="E50" s="162" t="s">
        <v>341</v>
      </c>
      <c r="F50" s="345">
        <v>3</v>
      </c>
      <c r="G50" s="202" t="s">
        <v>259</v>
      </c>
      <c r="H50" s="169" t="s">
        <v>259</v>
      </c>
      <c r="I50" s="169" t="s">
        <v>259</v>
      </c>
      <c r="J50" s="169" t="s">
        <v>259</v>
      </c>
      <c r="K50" s="169" t="s">
        <v>259</v>
      </c>
      <c r="L50" s="777">
        <f>SUM(G50:K50)</f>
        <v>0</v>
      </c>
      <c r="M50" s="202" t="s">
        <v>259</v>
      </c>
      <c r="N50" s="169" t="s">
        <v>259</v>
      </c>
      <c r="O50" s="169" t="s">
        <v>259</v>
      </c>
      <c r="P50" s="169" t="s">
        <v>259</v>
      </c>
      <c r="Q50" s="169" t="s">
        <v>259</v>
      </c>
      <c r="R50" s="777">
        <f>SUM(M50:Q50)</f>
        <v>0</v>
      </c>
      <c r="S50" s="202" t="s">
        <v>259</v>
      </c>
      <c r="T50" s="169" t="s">
        <v>259</v>
      </c>
      <c r="U50" s="169" t="s">
        <v>259</v>
      </c>
      <c r="V50" s="169" t="s">
        <v>259</v>
      </c>
      <c r="W50" s="169" t="s">
        <v>259</v>
      </c>
      <c r="X50" s="777">
        <f>SUM(S50:W50)</f>
        <v>0</v>
      </c>
      <c r="Y50" s="202" t="s">
        <v>259</v>
      </c>
      <c r="Z50" s="169" t="s">
        <v>259</v>
      </c>
      <c r="AA50" s="169" t="s">
        <v>259</v>
      </c>
      <c r="AB50" s="169" t="s">
        <v>259</v>
      </c>
      <c r="AC50" s="169" t="s">
        <v>259</v>
      </c>
      <c r="AD50" s="777">
        <f>SUM(Y50:AC50)</f>
        <v>0</v>
      </c>
      <c r="AE50" s="202" t="s">
        <v>259</v>
      </c>
      <c r="AF50" s="169" t="s">
        <v>259</v>
      </c>
      <c r="AG50" s="169" t="s">
        <v>259</v>
      </c>
      <c r="AH50" s="169" t="s">
        <v>259</v>
      </c>
      <c r="AI50" s="169" t="s">
        <v>259</v>
      </c>
      <c r="AJ50" s="777">
        <f>SUM(AE50:AI50)</f>
        <v>0</v>
      </c>
      <c r="AK50" s="202" t="s">
        <v>259</v>
      </c>
      <c r="AL50" s="169" t="s">
        <v>259</v>
      </c>
      <c r="AM50" s="169" t="s">
        <v>259</v>
      </c>
      <c r="AN50" s="169" t="s">
        <v>259</v>
      </c>
      <c r="AO50" s="169" t="s">
        <v>259</v>
      </c>
      <c r="AP50" s="777">
        <f>SUM(AK50:AO50)</f>
        <v>0</v>
      </c>
      <c r="AQ50" s="202" t="s">
        <v>259</v>
      </c>
      <c r="AR50" s="169" t="s">
        <v>259</v>
      </c>
      <c r="AS50" s="169" t="s">
        <v>259</v>
      </c>
      <c r="AT50" s="169" t="s">
        <v>259</v>
      </c>
      <c r="AU50" s="169" t="s">
        <v>259</v>
      </c>
      <c r="AV50" s="777">
        <f>SUM(AQ50:AU50)</f>
        <v>0</v>
      </c>
      <c r="AW50" s="202" t="s">
        <v>259</v>
      </c>
      <c r="AX50" s="169" t="s">
        <v>259</v>
      </c>
      <c r="AY50" s="169" t="s">
        <v>259</v>
      </c>
      <c r="AZ50" s="169" t="s">
        <v>259</v>
      </c>
      <c r="BA50" s="169" t="s">
        <v>259</v>
      </c>
      <c r="BB50" s="777">
        <f>SUM(AW50:BA50)</f>
        <v>0</v>
      </c>
      <c r="BC50" s="700"/>
      <c r="BD50" s="167"/>
      <c r="BE50" s="706" t="s">
        <v>2275</v>
      </c>
      <c r="BG50" s="652">
        <f t="shared" si="20"/>
        <v>0</v>
      </c>
      <c r="BH50" s="144"/>
      <c r="BJ50" s="159">
        <f t="shared" si="21"/>
        <v>31</v>
      </c>
      <c r="BK50" s="487" t="s">
        <v>2045</v>
      </c>
      <c r="BL50" s="162" t="s">
        <v>341</v>
      </c>
      <c r="BM50" s="345">
        <v>4</v>
      </c>
      <c r="BN50" s="488" t="s">
        <v>2853</v>
      </c>
      <c r="BO50" s="489" t="s">
        <v>2854</v>
      </c>
      <c r="BP50" s="489" t="s">
        <v>2855</v>
      </c>
      <c r="BQ50" s="778" t="s">
        <v>2856</v>
      </c>
      <c r="BR50" s="778" t="s">
        <v>2857</v>
      </c>
      <c r="BS50" s="779" t="s">
        <v>2858</v>
      </c>
      <c r="BV50" s="774">
        <f t="shared" si="22"/>
        <v>0</v>
      </c>
      <c r="BX50" s="158">
        <f xml:space="preserve"> IF( OR( $C$50 = $DS$50, $C$50 =""), 0, IF( ISNUMBER( G50 ), 0, 1 ))</f>
        <v>0</v>
      </c>
      <c r="BY50" s="158">
        <f xml:space="preserve"> IF( OR( $C$50 = $DS$50, $C$50 =""), 0, IF( ISNUMBER( H50 ), 0, 1 ))</f>
        <v>0</v>
      </c>
      <c r="BZ50" s="158">
        <f xml:space="preserve"> IF( OR( $C$50 = $DS$50, $C$50 =""), 0, IF( ISNUMBER( I50 ), 0, 1 ))</f>
        <v>0</v>
      </c>
      <c r="CA50" s="158">
        <f xml:space="preserve"> IF( OR( $C$50 = $DS$50, $C$50 =""), 0, IF( ISNUMBER( J50 ), 0, 1 ))</f>
        <v>0</v>
      </c>
      <c r="CB50" s="158">
        <f xml:space="preserve"> IF( OR( $C$50 = $DS$50, $C$50 =""), 0, IF( ISNUMBER( K50 ), 0, 1 ))</f>
        <v>0</v>
      </c>
      <c r="CC50" s="246"/>
      <c r="CD50" s="158">
        <f xml:space="preserve"> IF( OR( $C$50 = $DS$50, $C$50 =""), 0, IF( ISNUMBER( M50 ), 0, 1 ))</f>
        <v>0</v>
      </c>
      <c r="CE50" s="158">
        <f xml:space="preserve"> IF( OR( $C$50 = $DS$50, $C$50 =""), 0, IF( ISNUMBER( N50 ), 0, 1 ))</f>
        <v>0</v>
      </c>
      <c r="CF50" s="158">
        <f xml:space="preserve"> IF( OR( $C$50 = $DS$50, $C$50 =""), 0, IF( ISNUMBER( O50 ), 0, 1 ))</f>
        <v>0</v>
      </c>
      <c r="CG50" s="158">
        <f xml:space="preserve"> IF( OR( $C$50 = $DS$50, $C$50 =""), 0, IF( ISNUMBER( P50 ), 0, 1 ))</f>
        <v>0</v>
      </c>
      <c r="CH50" s="158">
        <f xml:space="preserve"> IF( OR( $C$50 = $DS$50, $C$50 =""), 0, IF( ISNUMBER( Q50 ), 0, 1 ))</f>
        <v>0</v>
      </c>
      <c r="CI50" s="198"/>
      <c r="CJ50" s="158">
        <f xml:space="preserve"> IF( OR( $C$50 = $DS$50, $C$50 =""), 0, IF( ISNUMBER( S50 ), 0, 1 ))</f>
        <v>0</v>
      </c>
      <c r="CK50" s="158">
        <f xml:space="preserve"> IF( OR( $C$50 = $DS$50, $C$50 =""), 0, IF( ISNUMBER( T50 ), 0, 1 ))</f>
        <v>0</v>
      </c>
      <c r="CL50" s="158">
        <f xml:space="preserve"> IF( OR( $C$50 = $DS$50, $C$50 =""), 0, IF( ISNUMBER( U50 ), 0, 1 ))</f>
        <v>0</v>
      </c>
      <c r="CM50" s="158">
        <f xml:space="preserve"> IF( OR( $C$50 = $DS$50, $C$50 =""), 0, IF( ISNUMBER( V50 ), 0, 1 ))</f>
        <v>0</v>
      </c>
      <c r="CN50" s="158">
        <f xml:space="preserve"> IF( OR( $C$50 = $DS$50, $C$50 =""), 0, IF( ISNUMBER( W50 ), 0, 1 ))</f>
        <v>0</v>
      </c>
      <c r="CO50" s="198"/>
      <c r="CP50" s="158">
        <f xml:space="preserve"> IF( OR( $C$50 = $DS$50, $C$50 =""), 0, IF( ISNUMBER( Y50 ), 0, 1 ))</f>
        <v>0</v>
      </c>
      <c r="CQ50" s="158">
        <f xml:space="preserve"> IF( OR( $C$50 = $DS$50, $C$50 =""), 0, IF( ISNUMBER( Z50 ), 0, 1 ))</f>
        <v>0</v>
      </c>
      <c r="CR50" s="158">
        <f xml:space="preserve"> IF( OR( $C$50 = $DS$50, $C$50 =""), 0, IF( ISNUMBER( AA50 ), 0, 1 ))</f>
        <v>0</v>
      </c>
      <c r="CS50" s="158">
        <f xml:space="preserve"> IF( OR( $C$50 = $DS$50, $C$50 =""), 0, IF( ISNUMBER( AB50 ), 0, 1 ))</f>
        <v>0</v>
      </c>
      <c r="CT50" s="158">
        <f xml:space="preserve"> IF( OR( $C$50 = $DS$50, $C$50 =""), 0, IF( ISNUMBER( AC50 ), 0, 1 ))</f>
        <v>0</v>
      </c>
      <c r="CU50" s="198"/>
      <c r="CV50" s="158">
        <f xml:space="preserve"> IF( OR( $C$50 = $DS$50, $C$50 =""), 0, IF( ISNUMBER( AE50 ), 0, 1 ))</f>
        <v>0</v>
      </c>
      <c r="CW50" s="158">
        <f xml:space="preserve"> IF( OR( $C$50 = $DS$50, $C$50 =""), 0, IF( ISNUMBER( AF50 ), 0, 1 ))</f>
        <v>0</v>
      </c>
      <c r="CX50" s="158">
        <f xml:space="preserve"> IF( OR( $C$50 = $DS$50, $C$50 =""), 0, IF( ISNUMBER( AG50 ), 0, 1 ))</f>
        <v>0</v>
      </c>
      <c r="CY50" s="158">
        <f xml:space="preserve"> IF( OR( $C$50 = $DS$50, $C$50 =""), 0, IF( ISNUMBER( AH50 ), 0, 1 ))</f>
        <v>0</v>
      </c>
      <c r="CZ50" s="158">
        <f xml:space="preserve"> IF( OR( $C$50 = $DS$50, $C$50 =""), 0, IF( ISNUMBER( AI50 ), 0, 1 ))</f>
        <v>0</v>
      </c>
      <c r="DA50" s="198"/>
      <c r="DB50" s="158">
        <f xml:space="preserve"> IF( OR( $C$50 = $DS$50, $C$50 =""), 0, IF( ISNUMBER( AK50 ), 0, 1 ))</f>
        <v>0</v>
      </c>
      <c r="DC50" s="158">
        <f xml:space="preserve"> IF( OR( $C$50 = $DS$50, $C$50 =""), 0, IF( ISNUMBER( AL50 ), 0, 1 ))</f>
        <v>0</v>
      </c>
      <c r="DD50" s="158">
        <f xml:space="preserve"> IF( OR( $C$50 = $DS$50, $C$50 =""), 0, IF( ISNUMBER( AM50 ), 0, 1 ))</f>
        <v>0</v>
      </c>
      <c r="DE50" s="158">
        <f xml:space="preserve"> IF( OR( $C$50 = $DS$50, $C$50 =""), 0, IF( ISNUMBER( AN50 ), 0, 1 ))</f>
        <v>0</v>
      </c>
      <c r="DF50" s="158">
        <f xml:space="preserve"> IF( OR( $C$50 = $DS$50, $C$50 =""), 0, IF( ISNUMBER( AO50 ), 0, 1 ))</f>
        <v>0</v>
      </c>
      <c r="DG50" s="198"/>
      <c r="DH50" s="158">
        <f xml:space="preserve"> IF( OR( $C$50 = $DS$50, $C$50 =""), 0, IF( ISNUMBER( AQ50 ), 0, 1 ))</f>
        <v>0</v>
      </c>
      <c r="DI50" s="158">
        <f xml:space="preserve"> IF( OR( $C$50 = $DS$50, $C$50 =""), 0, IF( ISNUMBER( AR50 ), 0, 1 ))</f>
        <v>0</v>
      </c>
      <c r="DJ50" s="158">
        <f xml:space="preserve"> IF( OR( $C$50 = $DS$50, $C$50 =""), 0, IF( ISNUMBER( AS50 ), 0, 1 ))</f>
        <v>0</v>
      </c>
      <c r="DK50" s="158">
        <f xml:space="preserve"> IF( OR( $C$50 = $DS$50, $C$50 =""), 0, IF( ISNUMBER( AT50 ), 0, 1 ))</f>
        <v>0</v>
      </c>
      <c r="DL50" s="158">
        <f xml:space="preserve"> IF( OR( $C$50 = $DS$50, $C$50 =""), 0, IF( ISNUMBER( AU50 ), 0, 1 ))</f>
        <v>0</v>
      </c>
      <c r="DM50" s="198"/>
      <c r="DN50" s="158">
        <f xml:space="preserve"> IF( OR( $C$50 = $DS$50, $C$50 =""), 0, IF( ISNUMBER( AW50 ), 0, 1 ))</f>
        <v>0</v>
      </c>
      <c r="DO50" s="158">
        <f xml:space="preserve"> IF( OR( $C$50 = $DS$50, $C$50 =""), 0, IF( ISNUMBER( AX50 ), 0, 1 ))</f>
        <v>0</v>
      </c>
      <c r="DP50" s="158">
        <f xml:space="preserve"> IF( OR( $C$50 = $DS$50, $C$50 =""), 0, IF( ISNUMBER( AY50 ), 0, 1 ))</f>
        <v>0</v>
      </c>
      <c r="DQ50" s="158">
        <f xml:space="preserve"> IF( OR( $C$50 = $DS$50, $C$50 =""), 0, IF( ISNUMBER( AZ50 ), 0, 1 ))</f>
        <v>0</v>
      </c>
      <c r="DR50" s="158">
        <f xml:space="preserve"> IF( OR( $C$50 = $DS$50, $C$50 =""), 0, IF( ISNUMBER( BA50 ), 0, 1 ))</f>
        <v>0</v>
      </c>
      <c r="DS50" s="198" t="s">
        <v>2044</v>
      </c>
      <c r="DT50" s="188"/>
      <c r="DU50" s="198"/>
      <c r="DV50" s="198"/>
      <c r="DW50" s="198"/>
      <c r="DX50" s="198"/>
      <c r="DY50" s="198"/>
      <c r="DZ50" s="246"/>
      <c r="EA50" s="198"/>
      <c r="EB50" s="198"/>
      <c r="EC50" s="198"/>
      <c r="ED50" s="198"/>
      <c r="EE50" s="198"/>
      <c r="EF50" s="198"/>
      <c r="EG50" s="198"/>
      <c r="EH50" s="198"/>
      <c r="EI50" s="198"/>
      <c r="EJ50" s="198"/>
      <c r="EK50" s="198"/>
      <c r="EL50" s="198"/>
      <c r="EM50" s="198"/>
      <c r="EN50" s="198"/>
      <c r="EO50" s="198"/>
      <c r="EP50" s="198"/>
      <c r="EQ50" s="198"/>
      <c r="ER50" s="198"/>
      <c r="ES50" s="198"/>
      <c r="ET50" s="198"/>
      <c r="EU50" s="198"/>
      <c r="EV50" s="198"/>
      <c r="EW50" s="198"/>
      <c r="EX50" s="198"/>
      <c r="EY50" s="198"/>
      <c r="EZ50" s="198"/>
      <c r="FA50" s="198"/>
      <c r="FB50" s="198"/>
      <c r="FC50" s="198"/>
      <c r="FD50" s="198"/>
      <c r="FE50" s="198"/>
      <c r="FF50" s="198"/>
      <c r="FG50" s="198"/>
      <c r="FH50" s="198"/>
      <c r="FI50" s="198"/>
      <c r="FJ50" s="198"/>
      <c r="FK50" s="198"/>
      <c r="FL50" s="198"/>
      <c r="FM50" s="198"/>
      <c r="FN50" s="198"/>
      <c r="FO50" s="198"/>
    </row>
    <row r="51" spans="2:171" ht="14.25" customHeight="1" x14ac:dyDescent="0.3">
      <c r="B51" s="775">
        <f t="shared" si="19"/>
        <v>32</v>
      </c>
      <c r="C51" s="776" t="s">
        <v>2051</v>
      </c>
      <c r="D51" s="485"/>
      <c r="E51" s="162" t="s">
        <v>341</v>
      </c>
      <c r="F51" s="345">
        <v>3</v>
      </c>
      <c r="G51" s="202" t="s">
        <v>259</v>
      </c>
      <c r="H51" s="169" t="s">
        <v>259</v>
      </c>
      <c r="I51" s="169" t="s">
        <v>259</v>
      </c>
      <c r="J51" s="169" t="s">
        <v>259</v>
      </c>
      <c r="K51" s="169" t="s">
        <v>259</v>
      </c>
      <c r="L51" s="777">
        <f>SUM(G51:K51)</f>
        <v>0</v>
      </c>
      <c r="M51" s="202" t="s">
        <v>259</v>
      </c>
      <c r="N51" s="169" t="s">
        <v>259</v>
      </c>
      <c r="O51" s="169" t="s">
        <v>259</v>
      </c>
      <c r="P51" s="169" t="s">
        <v>259</v>
      </c>
      <c r="Q51" s="169" t="s">
        <v>259</v>
      </c>
      <c r="R51" s="777">
        <f>SUM(M51:Q51)</f>
        <v>0</v>
      </c>
      <c r="S51" s="202" t="s">
        <v>259</v>
      </c>
      <c r="T51" s="169" t="s">
        <v>259</v>
      </c>
      <c r="U51" s="169" t="s">
        <v>259</v>
      </c>
      <c r="V51" s="169" t="s">
        <v>259</v>
      </c>
      <c r="W51" s="169" t="s">
        <v>259</v>
      </c>
      <c r="X51" s="777">
        <f>SUM(S51:W51)</f>
        <v>0</v>
      </c>
      <c r="Y51" s="202" t="s">
        <v>259</v>
      </c>
      <c r="Z51" s="169" t="s">
        <v>259</v>
      </c>
      <c r="AA51" s="169" t="s">
        <v>259</v>
      </c>
      <c r="AB51" s="169" t="s">
        <v>259</v>
      </c>
      <c r="AC51" s="169" t="s">
        <v>259</v>
      </c>
      <c r="AD51" s="777">
        <f>SUM(Y51:AC51)</f>
        <v>0</v>
      </c>
      <c r="AE51" s="202" t="s">
        <v>259</v>
      </c>
      <c r="AF51" s="169" t="s">
        <v>259</v>
      </c>
      <c r="AG51" s="169" t="s">
        <v>259</v>
      </c>
      <c r="AH51" s="169" t="s">
        <v>259</v>
      </c>
      <c r="AI51" s="169" t="s">
        <v>259</v>
      </c>
      <c r="AJ51" s="777">
        <f>SUM(AE51:AI51)</f>
        <v>0</v>
      </c>
      <c r="AK51" s="202" t="s">
        <v>259</v>
      </c>
      <c r="AL51" s="169" t="s">
        <v>259</v>
      </c>
      <c r="AM51" s="169" t="s">
        <v>259</v>
      </c>
      <c r="AN51" s="169" t="s">
        <v>259</v>
      </c>
      <c r="AO51" s="169" t="s">
        <v>259</v>
      </c>
      <c r="AP51" s="777">
        <f>SUM(AK51:AO51)</f>
        <v>0</v>
      </c>
      <c r="AQ51" s="202" t="s">
        <v>259</v>
      </c>
      <c r="AR51" s="169" t="s">
        <v>259</v>
      </c>
      <c r="AS51" s="169" t="s">
        <v>259</v>
      </c>
      <c r="AT51" s="169" t="s">
        <v>259</v>
      </c>
      <c r="AU51" s="169" t="s">
        <v>259</v>
      </c>
      <c r="AV51" s="777">
        <f>SUM(AQ51:AU51)</f>
        <v>0</v>
      </c>
      <c r="AW51" s="202" t="s">
        <v>259</v>
      </c>
      <c r="AX51" s="169" t="s">
        <v>259</v>
      </c>
      <c r="AY51" s="169" t="s">
        <v>259</v>
      </c>
      <c r="AZ51" s="169" t="s">
        <v>259</v>
      </c>
      <c r="BA51" s="169" t="s">
        <v>259</v>
      </c>
      <c r="BB51" s="777">
        <f>SUM(AW51:BA51)</f>
        <v>0</v>
      </c>
      <c r="BC51" s="700"/>
      <c r="BD51" s="167"/>
      <c r="BE51" s="706" t="s">
        <v>2275</v>
      </c>
      <c r="BG51" s="652">
        <f t="shared" si="20"/>
        <v>0</v>
      </c>
      <c r="BH51" s="144"/>
      <c r="BJ51" s="159">
        <f t="shared" si="21"/>
        <v>32</v>
      </c>
      <c r="BK51" s="487" t="s">
        <v>2052</v>
      </c>
      <c r="BL51" s="162" t="s">
        <v>341</v>
      </c>
      <c r="BM51" s="345">
        <v>5</v>
      </c>
      <c r="BN51" s="488" t="s">
        <v>2859</v>
      </c>
      <c r="BO51" s="489" t="s">
        <v>2860</v>
      </c>
      <c r="BP51" s="489" t="s">
        <v>2861</v>
      </c>
      <c r="BQ51" s="778" t="s">
        <v>2862</v>
      </c>
      <c r="BR51" s="778" t="s">
        <v>2863</v>
      </c>
      <c r="BS51" s="779" t="s">
        <v>2864</v>
      </c>
      <c r="BV51" s="774">
        <f t="shared" si="22"/>
        <v>0</v>
      </c>
      <c r="BX51" s="158">
        <f xml:space="preserve"> IF( OR( $C$51 = $DS$51, $C$51 =""), 0, IF( ISNUMBER( G51 ), 0, 1 ))</f>
        <v>0</v>
      </c>
      <c r="BY51" s="158">
        <f xml:space="preserve"> IF( OR( $C$51 = $DS$51, $C$51 =""), 0, IF( ISNUMBER( H51 ), 0, 1 ))</f>
        <v>0</v>
      </c>
      <c r="BZ51" s="158">
        <f xml:space="preserve"> IF( OR( $C$51 = $DS$51, $C$51 =""), 0, IF( ISNUMBER( I51 ), 0, 1 ))</f>
        <v>0</v>
      </c>
      <c r="CA51" s="158">
        <f xml:space="preserve"> IF( OR( $C$51 = $DS$51, $C$51 =""), 0, IF( ISNUMBER( J51 ), 0, 1 ))</f>
        <v>0</v>
      </c>
      <c r="CB51" s="158">
        <f xml:space="preserve"> IF( OR( $C$51 = $DS$51, $C$51 =""), 0, IF( ISNUMBER( K51 ), 0, 1 ))</f>
        <v>0</v>
      </c>
      <c r="CC51" s="246"/>
      <c r="CD51" s="158">
        <f xml:space="preserve"> IF( OR( $C$51 = $DS$51, $C$51 =""), 0, IF( ISNUMBER( M51 ), 0, 1 ))</f>
        <v>0</v>
      </c>
      <c r="CE51" s="158">
        <f xml:space="preserve"> IF( OR( $C$51 = $DS$51, $C$51 =""), 0, IF( ISNUMBER( N51 ), 0, 1 ))</f>
        <v>0</v>
      </c>
      <c r="CF51" s="158">
        <f xml:space="preserve"> IF( OR( $C$51 = $DS$51, $C$51 =""), 0, IF( ISNUMBER( O51 ), 0, 1 ))</f>
        <v>0</v>
      </c>
      <c r="CG51" s="158">
        <f xml:space="preserve"> IF( OR( $C$51 = $DS$51, $C$51 =""), 0, IF( ISNUMBER( P51 ), 0, 1 ))</f>
        <v>0</v>
      </c>
      <c r="CH51" s="158">
        <f xml:space="preserve"> IF( OR( $C$51 = $DS$51, $C$51 =""), 0, IF( ISNUMBER( Q51 ), 0, 1 ))</f>
        <v>0</v>
      </c>
      <c r="CI51" s="198"/>
      <c r="CJ51" s="158">
        <f xml:space="preserve"> IF( OR( $C$51 = $DS$51, $C$51 =""), 0, IF( ISNUMBER( S51 ), 0, 1 ))</f>
        <v>0</v>
      </c>
      <c r="CK51" s="158">
        <f xml:space="preserve"> IF( OR( $C$51 = $DS$51, $C$51 =""), 0, IF( ISNUMBER( T51 ), 0, 1 ))</f>
        <v>0</v>
      </c>
      <c r="CL51" s="158">
        <f xml:space="preserve"> IF( OR( $C$51 = $DS$51, $C$51 =""), 0, IF( ISNUMBER( U51 ), 0, 1 ))</f>
        <v>0</v>
      </c>
      <c r="CM51" s="158">
        <f xml:space="preserve"> IF( OR( $C$51 = $DS$51, $C$51 =""), 0, IF( ISNUMBER( V51 ), 0, 1 ))</f>
        <v>0</v>
      </c>
      <c r="CN51" s="158">
        <f xml:space="preserve"> IF( OR( $C$51 = $DS$51, $C$51 =""), 0, IF( ISNUMBER( W51 ), 0, 1 ))</f>
        <v>0</v>
      </c>
      <c r="CO51" s="198"/>
      <c r="CP51" s="158">
        <f xml:space="preserve"> IF( OR( $C$51 = $DS$51, $C$51 =""), 0, IF( ISNUMBER( Y51 ), 0, 1 ))</f>
        <v>0</v>
      </c>
      <c r="CQ51" s="158">
        <f xml:space="preserve"> IF( OR( $C$51 = $DS$51, $C$51 =""), 0, IF( ISNUMBER( Z51 ), 0, 1 ))</f>
        <v>0</v>
      </c>
      <c r="CR51" s="158">
        <f xml:space="preserve"> IF( OR( $C$51 = $DS$51, $C$51 =""), 0, IF( ISNUMBER( AA51 ), 0, 1 ))</f>
        <v>0</v>
      </c>
      <c r="CS51" s="158">
        <f xml:space="preserve"> IF( OR( $C$51 = $DS$51, $C$51 =""), 0, IF( ISNUMBER( AB51 ), 0, 1 ))</f>
        <v>0</v>
      </c>
      <c r="CT51" s="158">
        <f xml:space="preserve"> IF( OR( $C$51 = $DS$51, $C$51 =""), 0, IF( ISNUMBER( AC51 ), 0, 1 ))</f>
        <v>0</v>
      </c>
      <c r="CU51" s="198"/>
      <c r="CV51" s="158">
        <f xml:space="preserve"> IF( OR( $C$51 = $DS$51, $C$51 =""), 0, IF( ISNUMBER( AE51 ), 0, 1 ))</f>
        <v>0</v>
      </c>
      <c r="CW51" s="158">
        <f xml:space="preserve"> IF( OR( $C$51 = $DS$51, $C$51 =""), 0, IF( ISNUMBER( AF51 ), 0, 1 ))</f>
        <v>0</v>
      </c>
      <c r="CX51" s="158">
        <f xml:space="preserve"> IF( OR( $C$51 = $DS$51, $C$51 =""), 0, IF( ISNUMBER( AG51 ), 0, 1 ))</f>
        <v>0</v>
      </c>
      <c r="CY51" s="158">
        <f xml:space="preserve"> IF( OR( $C$51 = $DS$51, $C$51 =""), 0, IF( ISNUMBER( AH51 ), 0, 1 ))</f>
        <v>0</v>
      </c>
      <c r="CZ51" s="158">
        <f xml:space="preserve"> IF( OR( $C$51 = $DS$51, $C$51 =""), 0, IF( ISNUMBER( AI51 ), 0, 1 ))</f>
        <v>0</v>
      </c>
      <c r="DA51" s="198"/>
      <c r="DB51" s="158">
        <f xml:space="preserve"> IF( OR( $C$51 = $DS$51, $C$51 =""), 0, IF( ISNUMBER( AK51 ), 0, 1 ))</f>
        <v>0</v>
      </c>
      <c r="DC51" s="158">
        <f xml:space="preserve"> IF( OR( $C$51 = $DS$51, $C$51 =""), 0, IF( ISNUMBER( AL51 ), 0, 1 ))</f>
        <v>0</v>
      </c>
      <c r="DD51" s="158">
        <f xml:space="preserve"> IF( OR( $C$51 = $DS$51, $C$51 =""), 0, IF( ISNUMBER( AM51 ), 0, 1 ))</f>
        <v>0</v>
      </c>
      <c r="DE51" s="158">
        <f xml:space="preserve"> IF( OR( $C$51 = $DS$51, $C$51 =""), 0, IF( ISNUMBER( AN51 ), 0, 1 ))</f>
        <v>0</v>
      </c>
      <c r="DF51" s="158">
        <f xml:space="preserve"> IF( OR( $C$51 = $DS$51, $C$51 =""), 0, IF( ISNUMBER( AO51 ), 0, 1 ))</f>
        <v>0</v>
      </c>
      <c r="DG51" s="198"/>
      <c r="DH51" s="158">
        <f xml:space="preserve"> IF( OR( $C$51 = $DS$51, $C$51 =""), 0, IF( ISNUMBER( AQ51 ), 0, 1 ))</f>
        <v>0</v>
      </c>
      <c r="DI51" s="158">
        <f xml:space="preserve"> IF( OR( $C$51 = $DS$51, $C$51 =""), 0, IF( ISNUMBER( AR51 ), 0, 1 ))</f>
        <v>0</v>
      </c>
      <c r="DJ51" s="158">
        <f xml:space="preserve"> IF( OR( $C$51 = $DS$51, $C$51 =""), 0, IF( ISNUMBER( AS51 ), 0, 1 ))</f>
        <v>0</v>
      </c>
      <c r="DK51" s="158">
        <f xml:space="preserve"> IF( OR( $C$51 = $DS$51, $C$51 =""), 0, IF( ISNUMBER( AT51 ), 0, 1 ))</f>
        <v>0</v>
      </c>
      <c r="DL51" s="158">
        <f xml:space="preserve"> IF( OR( $C$51 = $DS$51, $C$51 =""), 0, IF( ISNUMBER( AU51 ), 0, 1 ))</f>
        <v>0</v>
      </c>
      <c r="DM51" s="198"/>
      <c r="DN51" s="158">
        <f xml:space="preserve"> IF( OR( $C$51 = $DS$51, $C$51 =""), 0, IF( ISNUMBER( AW51 ), 0, 1 ))</f>
        <v>0</v>
      </c>
      <c r="DO51" s="158">
        <f xml:space="preserve"> IF( OR( $C$51 = $DS$51, $C$51 =""), 0, IF( ISNUMBER( AX51 ), 0, 1 ))</f>
        <v>0</v>
      </c>
      <c r="DP51" s="158">
        <f xml:space="preserve"> IF( OR( $C$51 = $DS$51, $C$51 =""), 0, IF( ISNUMBER( AY51 ), 0, 1 ))</f>
        <v>0</v>
      </c>
      <c r="DQ51" s="158">
        <f xml:space="preserve"> IF( OR( $C$51 = $DS$51, $C$51 =""), 0, IF( ISNUMBER( AZ51 ), 0, 1 ))</f>
        <v>0</v>
      </c>
      <c r="DR51" s="158">
        <f xml:space="preserve"> IF( OR( $C$51 = $DS$51, $C$51 =""), 0, IF( ISNUMBER( BA51 ), 0, 1 ))</f>
        <v>0</v>
      </c>
      <c r="DS51" s="198" t="s">
        <v>2051</v>
      </c>
      <c r="DT51" s="207"/>
      <c r="DU51" s="198"/>
      <c r="DV51" s="198"/>
      <c r="DW51" s="198"/>
      <c r="DX51" s="198"/>
      <c r="DY51" s="198"/>
      <c r="DZ51" s="246"/>
      <c r="EA51" s="198"/>
      <c r="EB51" s="198"/>
      <c r="EC51" s="198"/>
      <c r="ED51" s="198"/>
      <c r="EE51" s="198"/>
      <c r="EF51" s="198"/>
      <c r="EG51" s="198"/>
      <c r="EH51" s="198"/>
      <c r="EI51" s="198"/>
      <c r="EJ51" s="198"/>
      <c r="EK51" s="198"/>
      <c r="EL51" s="198"/>
      <c r="EM51" s="198"/>
      <c r="EN51" s="198"/>
      <c r="EO51" s="198"/>
      <c r="EP51" s="198"/>
      <c r="EQ51" s="198"/>
      <c r="ER51" s="198"/>
      <c r="ES51" s="198"/>
      <c r="ET51" s="198"/>
      <c r="EU51" s="198"/>
      <c r="EV51" s="198"/>
      <c r="EW51" s="198"/>
      <c r="EX51" s="198"/>
      <c r="EY51" s="198"/>
      <c r="EZ51" s="198"/>
      <c r="FA51" s="198"/>
      <c r="FB51" s="198"/>
      <c r="FC51" s="198"/>
      <c r="FD51" s="198"/>
      <c r="FE51" s="198"/>
      <c r="FF51" s="198"/>
      <c r="FG51" s="198"/>
      <c r="FH51" s="198"/>
      <c r="FI51" s="198"/>
      <c r="FJ51" s="198"/>
      <c r="FK51" s="198"/>
      <c r="FL51" s="198"/>
      <c r="FM51" s="198"/>
      <c r="FN51" s="198"/>
      <c r="FO51" s="198"/>
    </row>
    <row r="52" spans="2:171" ht="14.25" customHeight="1" x14ac:dyDescent="0.3">
      <c r="B52" s="775">
        <f t="shared" si="19"/>
        <v>33</v>
      </c>
      <c r="C52" s="776" t="s">
        <v>2058</v>
      </c>
      <c r="D52" s="485"/>
      <c r="E52" s="162" t="s">
        <v>341</v>
      </c>
      <c r="F52" s="345">
        <v>3</v>
      </c>
      <c r="G52" s="202" t="s">
        <v>259</v>
      </c>
      <c r="H52" s="169" t="s">
        <v>259</v>
      </c>
      <c r="I52" s="169" t="s">
        <v>259</v>
      </c>
      <c r="J52" s="169" t="s">
        <v>259</v>
      </c>
      <c r="K52" s="169" t="s">
        <v>259</v>
      </c>
      <c r="L52" s="777">
        <f>SUM(G52:K52)</f>
        <v>0</v>
      </c>
      <c r="M52" s="202" t="s">
        <v>259</v>
      </c>
      <c r="N52" s="169" t="s">
        <v>259</v>
      </c>
      <c r="O52" s="169" t="s">
        <v>259</v>
      </c>
      <c r="P52" s="169" t="s">
        <v>259</v>
      </c>
      <c r="Q52" s="169" t="s">
        <v>259</v>
      </c>
      <c r="R52" s="777">
        <f>SUM(M52:Q52)</f>
        <v>0</v>
      </c>
      <c r="S52" s="202" t="s">
        <v>259</v>
      </c>
      <c r="T52" s="169" t="s">
        <v>259</v>
      </c>
      <c r="U52" s="169" t="s">
        <v>259</v>
      </c>
      <c r="V52" s="169" t="s">
        <v>259</v>
      </c>
      <c r="W52" s="169" t="s">
        <v>259</v>
      </c>
      <c r="X52" s="777">
        <f>SUM(S52:W52)</f>
        <v>0</v>
      </c>
      <c r="Y52" s="202" t="s">
        <v>259</v>
      </c>
      <c r="Z52" s="169" t="s">
        <v>259</v>
      </c>
      <c r="AA52" s="169" t="s">
        <v>259</v>
      </c>
      <c r="AB52" s="169" t="s">
        <v>259</v>
      </c>
      <c r="AC52" s="169" t="s">
        <v>259</v>
      </c>
      <c r="AD52" s="777">
        <f>SUM(Y52:AC52)</f>
        <v>0</v>
      </c>
      <c r="AE52" s="202" t="s">
        <v>259</v>
      </c>
      <c r="AF52" s="169" t="s">
        <v>259</v>
      </c>
      <c r="AG52" s="169" t="s">
        <v>259</v>
      </c>
      <c r="AH52" s="169" t="s">
        <v>259</v>
      </c>
      <c r="AI52" s="169" t="s">
        <v>259</v>
      </c>
      <c r="AJ52" s="777">
        <f>SUM(AE52:AI52)</f>
        <v>0</v>
      </c>
      <c r="AK52" s="202" t="s">
        <v>259</v>
      </c>
      <c r="AL52" s="169" t="s">
        <v>259</v>
      </c>
      <c r="AM52" s="169" t="s">
        <v>259</v>
      </c>
      <c r="AN52" s="169" t="s">
        <v>259</v>
      </c>
      <c r="AO52" s="169" t="s">
        <v>259</v>
      </c>
      <c r="AP52" s="777">
        <f>SUM(AK52:AO52)</f>
        <v>0</v>
      </c>
      <c r="AQ52" s="202" t="s">
        <v>259</v>
      </c>
      <c r="AR52" s="169" t="s">
        <v>259</v>
      </c>
      <c r="AS52" s="169" t="s">
        <v>259</v>
      </c>
      <c r="AT52" s="169" t="s">
        <v>259</v>
      </c>
      <c r="AU52" s="169" t="s">
        <v>259</v>
      </c>
      <c r="AV52" s="777">
        <f>SUM(AQ52:AU52)</f>
        <v>0</v>
      </c>
      <c r="AW52" s="202" t="s">
        <v>259</v>
      </c>
      <c r="AX52" s="169" t="s">
        <v>259</v>
      </c>
      <c r="AY52" s="169" t="s">
        <v>259</v>
      </c>
      <c r="AZ52" s="169" t="s">
        <v>259</v>
      </c>
      <c r="BA52" s="169" t="s">
        <v>259</v>
      </c>
      <c r="BB52" s="777">
        <f>SUM(AW52:BA52)</f>
        <v>0</v>
      </c>
      <c r="BC52" s="700"/>
      <c r="BD52" s="167"/>
      <c r="BE52" s="706" t="s">
        <v>2275</v>
      </c>
      <c r="BG52" s="652">
        <f t="shared" si="20"/>
        <v>0</v>
      </c>
      <c r="BH52" s="144"/>
      <c r="BJ52" s="159">
        <f t="shared" si="21"/>
        <v>33</v>
      </c>
      <c r="BK52" s="487" t="s">
        <v>2059</v>
      </c>
      <c r="BL52" s="162" t="s">
        <v>341</v>
      </c>
      <c r="BM52" s="345">
        <v>6</v>
      </c>
      <c r="BN52" s="488" t="s">
        <v>2865</v>
      </c>
      <c r="BO52" s="489" t="s">
        <v>2866</v>
      </c>
      <c r="BP52" s="489" t="s">
        <v>2867</v>
      </c>
      <c r="BQ52" s="778" t="s">
        <v>2868</v>
      </c>
      <c r="BR52" s="778" t="s">
        <v>2869</v>
      </c>
      <c r="BS52" s="779" t="s">
        <v>2870</v>
      </c>
      <c r="BV52" s="774">
        <f t="shared" si="22"/>
        <v>0</v>
      </c>
      <c r="BX52" s="158">
        <f xml:space="preserve"> IF( OR( $C$52 = $DS$52, $C$52 =""), 0, IF( ISNUMBER( G52 ), 0, 1 ))</f>
        <v>0</v>
      </c>
      <c r="BY52" s="158">
        <f xml:space="preserve"> IF( OR( $C$52 = $DS$52, $C$52 =""), 0, IF( ISNUMBER( H52 ), 0, 1 ))</f>
        <v>0</v>
      </c>
      <c r="BZ52" s="158">
        <f xml:space="preserve"> IF( OR( $C$52 = $DS$52, $C$52 =""), 0, IF( ISNUMBER( I52 ), 0, 1 ))</f>
        <v>0</v>
      </c>
      <c r="CA52" s="158">
        <f xml:space="preserve"> IF( OR( $C$52 = $DS$52, $C$52 =""), 0, IF( ISNUMBER( J52 ), 0, 1 ))</f>
        <v>0</v>
      </c>
      <c r="CB52" s="158">
        <f xml:space="preserve"> IF( OR( $C$52 = $DS$52, $C$52 =""), 0, IF( ISNUMBER( K52 ), 0, 1 ))</f>
        <v>0</v>
      </c>
      <c r="CC52" s="246"/>
      <c r="CD52" s="158">
        <f xml:space="preserve"> IF( OR( $C$52 = $DS$52, $C$52 =""), 0, IF( ISNUMBER( M52 ), 0, 1 ))</f>
        <v>0</v>
      </c>
      <c r="CE52" s="158">
        <f xml:space="preserve"> IF( OR( $C$52 = $DS$52, $C$52 =""), 0, IF( ISNUMBER( N52 ), 0, 1 ))</f>
        <v>0</v>
      </c>
      <c r="CF52" s="158">
        <f xml:space="preserve"> IF( OR( $C$52 = $DS$52, $C$52 =""), 0, IF( ISNUMBER( O52 ), 0, 1 ))</f>
        <v>0</v>
      </c>
      <c r="CG52" s="158">
        <f xml:space="preserve"> IF( OR( $C$52 = $DS$52, $C$52 =""), 0, IF( ISNUMBER( P52 ), 0, 1 ))</f>
        <v>0</v>
      </c>
      <c r="CH52" s="158">
        <f xml:space="preserve"> IF( OR( $C$52 = $DS$52, $C$52 =""), 0, IF( ISNUMBER( Q52 ), 0, 1 ))</f>
        <v>0</v>
      </c>
      <c r="CI52" s="198"/>
      <c r="CJ52" s="158">
        <f xml:space="preserve"> IF( OR( $C$52 = $DS$52, $C$52 =""), 0, IF( ISNUMBER( S52 ), 0, 1 ))</f>
        <v>0</v>
      </c>
      <c r="CK52" s="158">
        <f xml:space="preserve"> IF( OR( $C$52 = $DS$52, $C$52 =""), 0, IF( ISNUMBER( T52 ), 0, 1 ))</f>
        <v>0</v>
      </c>
      <c r="CL52" s="158">
        <f xml:space="preserve"> IF( OR( $C$52 = $DS$52, $C$52 =""), 0, IF( ISNUMBER( U52 ), 0, 1 ))</f>
        <v>0</v>
      </c>
      <c r="CM52" s="158">
        <f xml:space="preserve"> IF( OR( $C$52 = $DS$52, $C$52 =""), 0, IF( ISNUMBER( V52 ), 0, 1 ))</f>
        <v>0</v>
      </c>
      <c r="CN52" s="158">
        <f xml:space="preserve"> IF( OR( $C$52 = $DS$52, $C$52 =""), 0, IF( ISNUMBER( W52 ), 0, 1 ))</f>
        <v>0</v>
      </c>
      <c r="CO52" s="198"/>
      <c r="CP52" s="158">
        <f xml:space="preserve"> IF( OR( $C$52 = $DS$52, $C$52 =""), 0, IF( ISNUMBER( Y52 ), 0, 1 ))</f>
        <v>0</v>
      </c>
      <c r="CQ52" s="158">
        <f xml:space="preserve"> IF( OR( $C$52 = $DS$52, $C$52 =""), 0, IF( ISNUMBER( Z52 ), 0, 1 ))</f>
        <v>0</v>
      </c>
      <c r="CR52" s="158">
        <f xml:space="preserve"> IF( OR( $C$52 = $DS$52, $C$52 =""), 0, IF( ISNUMBER( AA52 ), 0, 1 ))</f>
        <v>0</v>
      </c>
      <c r="CS52" s="158">
        <f xml:space="preserve"> IF( OR( $C$52 = $DS$52, $C$52 =""), 0, IF( ISNUMBER( AB52 ), 0, 1 ))</f>
        <v>0</v>
      </c>
      <c r="CT52" s="158">
        <f xml:space="preserve"> IF( OR( $C$52 = $DS$52, $C$52 =""), 0, IF( ISNUMBER( AC52 ), 0, 1 ))</f>
        <v>0</v>
      </c>
      <c r="CU52" s="198"/>
      <c r="CV52" s="158">
        <f xml:space="preserve"> IF( OR( $C$52 = $DS$52, $C$52 =""), 0, IF( ISNUMBER( AE52 ), 0, 1 ))</f>
        <v>0</v>
      </c>
      <c r="CW52" s="158">
        <f xml:space="preserve"> IF( OR( $C$52 = $DS$52, $C$52 =""), 0, IF( ISNUMBER( AF52 ), 0, 1 ))</f>
        <v>0</v>
      </c>
      <c r="CX52" s="158">
        <f xml:space="preserve"> IF( OR( $C$52 = $DS$52, $C$52 =""), 0, IF( ISNUMBER( AG52 ), 0, 1 ))</f>
        <v>0</v>
      </c>
      <c r="CY52" s="158">
        <f xml:space="preserve"> IF( OR( $C$52 = $DS$52, $C$52 =""), 0, IF( ISNUMBER( AH52 ), 0, 1 ))</f>
        <v>0</v>
      </c>
      <c r="CZ52" s="158">
        <f xml:space="preserve"> IF( OR( $C$52 = $DS$52, $C$52 =""), 0, IF( ISNUMBER( AI52 ), 0, 1 ))</f>
        <v>0</v>
      </c>
      <c r="DA52" s="198"/>
      <c r="DB52" s="158">
        <f xml:space="preserve"> IF( OR( $C$52 = $DS$52, $C$52 =""), 0, IF( ISNUMBER( AK52 ), 0, 1 ))</f>
        <v>0</v>
      </c>
      <c r="DC52" s="158">
        <f xml:space="preserve"> IF( OR( $C$52 = $DS$52, $C$52 =""), 0, IF( ISNUMBER( AL52 ), 0, 1 ))</f>
        <v>0</v>
      </c>
      <c r="DD52" s="158">
        <f xml:space="preserve"> IF( OR( $C$52 = $DS$52, $C$52 =""), 0, IF( ISNUMBER( AM52 ), 0, 1 ))</f>
        <v>0</v>
      </c>
      <c r="DE52" s="158">
        <f xml:space="preserve"> IF( OR( $C$52 = $DS$52, $C$52 =""), 0, IF( ISNUMBER( AN52 ), 0, 1 ))</f>
        <v>0</v>
      </c>
      <c r="DF52" s="158">
        <f xml:space="preserve"> IF( OR( $C$52 = $DS$52, $C$52 =""), 0, IF( ISNUMBER( AO52 ), 0, 1 ))</f>
        <v>0</v>
      </c>
      <c r="DG52" s="198"/>
      <c r="DH52" s="158">
        <f xml:space="preserve"> IF( OR( $C$52 = $DS$52, $C$52 =""), 0, IF( ISNUMBER( AQ52 ), 0, 1 ))</f>
        <v>0</v>
      </c>
      <c r="DI52" s="158">
        <f xml:space="preserve"> IF( OR( $C$52 = $DS$52, $C$52 =""), 0, IF( ISNUMBER( AR52 ), 0, 1 ))</f>
        <v>0</v>
      </c>
      <c r="DJ52" s="158">
        <f xml:space="preserve"> IF( OR( $C$52 = $DS$52, $C$52 =""), 0, IF( ISNUMBER( AS52 ), 0, 1 ))</f>
        <v>0</v>
      </c>
      <c r="DK52" s="158">
        <f xml:space="preserve"> IF( OR( $C$52 = $DS$52, $C$52 =""), 0, IF( ISNUMBER( AT52 ), 0, 1 ))</f>
        <v>0</v>
      </c>
      <c r="DL52" s="158">
        <f xml:space="preserve"> IF( OR( $C$52 = $DS$52, $C$52 =""), 0, IF( ISNUMBER( AU52 ), 0, 1 ))</f>
        <v>0</v>
      </c>
      <c r="DM52" s="198"/>
      <c r="DN52" s="158">
        <f xml:space="preserve"> IF( OR( $C$52 = $DS$52, $C$52 =""), 0, IF( ISNUMBER( AW52 ), 0, 1 ))</f>
        <v>0</v>
      </c>
      <c r="DO52" s="158">
        <f xml:space="preserve"> IF( OR( $C$52 = $DS$52, $C$52 =""), 0, IF( ISNUMBER( AX52 ), 0, 1 ))</f>
        <v>0</v>
      </c>
      <c r="DP52" s="158">
        <f xml:space="preserve"> IF( OR( $C$52 = $DS$52, $C$52 =""), 0, IF( ISNUMBER( AY52 ), 0, 1 ))</f>
        <v>0</v>
      </c>
      <c r="DQ52" s="158">
        <f xml:space="preserve"> IF( OR( $C$52 = $DS$52, $C$52 =""), 0, IF( ISNUMBER( AZ52 ), 0, 1 ))</f>
        <v>0</v>
      </c>
      <c r="DR52" s="158">
        <f xml:space="preserve"> IF( OR( $C$52 = $DS$52, $C$52 =""), 0, IF( ISNUMBER( BA52 ), 0, 1 ))</f>
        <v>0</v>
      </c>
      <c r="DS52" s="198" t="s">
        <v>2058</v>
      </c>
      <c r="DT52" s="207"/>
      <c r="DU52" s="198"/>
      <c r="DV52" s="198"/>
      <c r="DW52" s="198"/>
      <c r="DX52" s="198"/>
      <c r="DY52" s="198"/>
      <c r="DZ52" s="246"/>
      <c r="EA52" s="198"/>
      <c r="EB52" s="198"/>
      <c r="EC52" s="198"/>
      <c r="ED52" s="198"/>
      <c r="EE52" s="198"/>
      <c r="EF52" s="198"/>
      <c r="EG52" s="198"/>
      <c r="EH52" s="198"/>
      <c r="EI52" s="198"/>
      <c r="EJ52" s="198"/>
      <c r="EK52" s="198"/>
      <c r="EL52" s="198"/>
      <c r="EM52" s="198"/>
      <c r="EN52" s="198"/>
      <c r="EO52" s="198"/>
      <c r="EP52" s="198"/>
      <c r="EQ52" s="198"/>
      <c r="ER52" s="198"/>
      <c r="ES52" s="198"/>
      <c r="ET52" s="198"/>
      <c r="EU52" s="198"/>
      <c r="EV52" s="198"/>
      <c r="EW52" s="198"/>
      <c r="EX52" s="198"/>
      <c r="EY52" s="198"/>
      <c r="EZ52" s="198"/>
      <c r="FA52" s="198"/>
      <c r="FB52" s="198"/>
      <c r="FC52" s="198"/>
      <c r="FD52" s="198"/>
      <c r="FE52" s="198"/>
      <c r="FF52" s="198"/>
      <c r="FG52" s="198"/>
      <c r="FH52" s="198"/>
      <c r="FI52" s="198"/>
      <c r="FJ52" s="198"/>
      <c r="FK52" s="198"/>
      <c r="FL52" s="198"/>
      <c r="FM52" s="198"/>
      <c r="FN52" s="198"/>
      <c r="FO52" s="198"/>
    </row>
    <row r="53" spans="2:171" ht="14.25" customHeight="1" x14ac:dyDescent="0.3">
      <c r="B53" s="775">
        <f t="shared" si="19"/>
        <v>34</v>
      </c>
      <c r="C53" s="776" t="s">
        <v>2065</v>
      </c>
      <c r="D53" s="485"/>
      <c r="E53" s="162" t="s">
        <v>341</v>
      </c>
      <c r="F53" s="345">
        <v>3</v>
      </c>
      <c r="G53" s="202" t="s">
        <v>259</v>
      </c>
      <c r="H53" s="169" t="s">
        <v>259</v>
      </c>
      <c r="I53" s="169" t="s">
        <v>259</v>
      </c>
      <c r="J53" s="169" t="s">
        <v>259</v>
      </c>
      <c r="K53" s="169" t="s">
        <v>259</v>
      </c>
      <c r="L53" s="777">
        <f>SUM(G53:K53)</f>
        <v>0</v>
      </c>
      <c r="M53" s="202" t="s">
        <v>259</v>
      </c>
      <c r="N53" s="169" t="s">
        <v>259</v>
      </c>
      <c r="O53" s="169" t="s">
        <v>259</v>
      </c>
      <c r="P53" s="169" t="s">
        <v>259</v>
      </c>
      <c r="Q53" s="169" t="s">
        <v>259</v>
      </c>
      <c r="R53" s="777">
        <f>SUM(M53:Q53)</f>
        <v>0</v>
      </c>
      <c r="S53" s="202" t="s">
        <v>259</v>
      </c>
      <c r="T53" s="169" t="s">
        <v>259</v>
      </c>
      <c r="U53" s="169" t="s">
        <v>259</v>
      </c>
      <c r="V53" s="169" t="s">
        <v>259</v>
      </c>
      <c r="W53" s="169" t="s">
        <v>259</v>
      </c>
      <c r="X53" s="777">
        <f>SUM(S53:W53)</f>
        <v>0</v>
      </c>
      <c r="Y53" s="202" t="s">
        <v>259</v>
      </c>
      <c r="Z53" s="169" t="s">
        <v>259</v>
      </c>
      <c r="AA53" s="169" t="s">
        <v>259</v>
      </c>
      <c r="AB53" s="169" t="s">
        <v>259</v>
      </c>
      <c r="AC53" s="169" t="s">
        <v>259</v>
      </c>
      <c r="AD53" s="777">
        <f>SUM(Y53:AC53)</f>
        <v>0</v>
      </c>
      <c r="AE53" s="202" t="s">
        <v>259</v>
      </c>
      <c r="AF53" s="169" t="s">
        <v>259</v>
      </c>
      <c r="AG53" s="169" t="s">
        <v>259</v>
      </c>
      <c r="AH53" s="169" t="s">
        <v>259</v>
      </c>
      <c r="AI53" s="169" t="s">
        <v>259</v>
      </c>
      <c r="AJ53" s="777">
        <f>SUM(AE53:AI53)</f>
        <v>0</v>
      </c>
      <c r="AK53" s="202" t="s">
        <v>259</v>
      </c>
      <c r="AL53" s="169" t="s">
        <v>259</v>
      </c>
      <c r="AM53" s="169" t="s">
        <v>259</v>
      </c>
      <c r="AN53" s="169" t="s">
        <v>259</v>
      </c>
      <c r="AO53" s="169" t="s">
        <v>259</v>
      </c>
      <c r="AP53" s="777">
        <f>SUM(AK53:AO53)</f>
        <v>0</v>
      </c>
      <c r="AQ53" s="202" t="s">
        <v>259</v>
      </c>
      <c r="AR53" s="169" t="s">
        <v>259</v>
      </c>
      <c r="AS53" s="169" t="s">
        <v>259</v>
      </c>
      <c r="AT53" s="169" t="s">
        <v>259</v>
      </c>
      <c r="AU53" s="169" t="s">
        <v>259</v>
      </c>
      <c r="AV53" s="777">
        <f>SUM(AQ53:AU53)</f>
        <v>0</v>
      </c>
      <c r="AW53" s="202" t="s">
        <v>259</v>
      </c>
      <c r="AX53" s="169" t="s">
        <v>259</v>
      </c>
      <c r="AY53" s="169" t="s">
        <v>259</v>
      </c>
      <c r="AZ53" s="169" t="s">
        <v>259</v>
      </c>
      <c r="BA53" s="169" t="s">
        <v>259</v>
      </c>
      <c r="BB53" s="777">
        <f>SUM(AW53:BA53)</f>
        <v>0</v>
      </c>
      <c r="BC53" s="700"/>
      <c r="BD53" s="167"/>
      <c r="BE53" s="706" t="s">
        <v>2275</v>
      </c>
      <c r="BG53" s="652">
        <f t="shared" si="20"/>
        <v>0</v>
      </c>
      <c r="BH53" s="144"/>
      <c r="BJ53" s="159">
        <f t="shared" si="21"/>
        <v>34</v>
      </c>
      <c r="BK53" s="487" t="s">
        <v>2066</v>
      </c>
      <c r="BL53" s="162" t="s">
        <v>341</v>
      </c>
      <c r="BM53" s="345">
        <v>7</v>
      </c>
      <c r="BN53" s="488" t="s">
        <v>2871</v>
      </c>
      <c r="BO53" s="489" t="s">
        <v>2872</v>
      </c>
      <c r="BP53" s="489" t="s">
        <v>2873</v>
      </c>
      <c r="BQ53" s="778" t="s">
        <v>2874</v>
      </c>
      <c r="BR53" s="778" t="s">
        <v>2875</v>
      </c>
      <c r="BS53" s="779" t="s">
        <v>2876</v>
      </c>
      <c r="BV53" s="774">
        <f t="shared" si="22"/>
        <v>0</v>
      </c>
      <c r="BX53" s="158">
        <f xml:space="preserve"> IF( OR( $C$53 = $DS$53, $C$53 =""), 0, IF( ISNUMBER( G53 ), 0, 1 ))</f>
        <v>0</v>
      </c>
      <c r="BY53" s="158">
        <f xml:space="preserve"> IF( OR( $C$53 = $DS$53, $C$53 =""), 0, IF( ISNUMBER( H53 ), 0, 1 ))</f>
        <v>0</v>
      </c>
      <c r="BZ53" s="158">
        <f xml:space="preserve"> IF( OR( $C$53 = $DS$53, $C$53 =""), 0, IF( ISNUMBER( I53 ), 0, 1 ))</f>
        <v>0</v>
      </c>
      <c r="CA53" s="158">
        <f xml:space="preserve"> IF( OR( $C$53 = $DS$53, $C$53 =""), 0, IF( ISNUMBER( J53 ), 0, 1 ))</f>
        <v>0</v>
      </c>
      <c r="CB53" s="158">
        <f xml:space="preserve"> IF( OR( $C$53 = $DS$53, $C$53 =""), 0, IF( ISNUMBER( K53 ), 0, 1 ))</f>
        <v>0</v>
      </c>
      <c r="CC53" s="246"/>
      <c r="CD53" s="158">
        <f xml:space="preserve"> IF( OR( $C$53 = $DS$53, $C$53 =""), 0, IF( ISNUMBER( M53 ), 0, 1 ))</f>
        <v>0</v>
      </c>
      <c r="CE53" s="158">
        <f xml:space="preserve"> IF( OR( $C$53 = $DS$53, $C$53 =""), 0, IF( ISNUMBER( N53 ), 0, 1 ))</f>
        <v>0</v>
      </c>
      <c r="CF53" s="158">
        <f xml:space="preserve"> IF( OR( $C$53 = $DS$53, $C$53 =""), 0, IF( ISNUMBER( O53 ), 0, 1 ))</f>
        <v>0</v>
      </c>
      <c r="CG53" s="158">
        <f xml:space="preserve"> IF( OR( $C$53 = $DS$53, $C$53 =""), 0, IF( ISNUMBER( P53 ), 0, 1 ))</f>
        <v>0</v>
      </c>
      <c r="CH53" s="158">
        <f xml:space="preserve"> IF( OR( $C$53 = $DS$53, $C$53 =""), 0, IF( ISNUMBER( Q53 ), 0, 1 ))</f>
        <v>0</v>
      </c>
      <c r="CI53" s="198"/>
      <c r="CJ53" s="158">
        <f xml:space="preserve"> IF( OR( $C$53 = $DS$53, $C$53 =""), 0, IF( ISNUMBER( S53 ), 0, 1 ))</f>
        <v>0</v>
      </c>
      <c r="CK53" s="158">
        <f xml:space="preserve"> IF( OR( $C$53 = $DS$53, $C$53 =""), 0, IF( ISNUMBER( T53 ), 0, 1 ))</f>
        <v>0</v>
      </c>
      <c r="CL53" s="158">
        <f xml:space="preserve"> IF( OR( $C$53 = $DS$53, $C$53 =""), 0, IF( ISNUMBER( U53 ), 0, 1 ))</f>
        <v>0</v>
      </c>
      <c r="CM53" s="158">
        <f xml:space="preserve"> IF( OR( $C$53 = $DS$53, $C$53 =""), 0, IF( ISNUMBER( V53 ), 0, 1 ))</f>
        <v>0</v>
      </c>
      <c r="CN53" s="158">
        <f xml:space="preserve"> IF( OR( $C$53 = $DS$53, $C$53 =""), 0, IF( ISNUMBER( W53 ), 0, 1 ))</f>
        <v>0</v>
      </c>
      <c r="CO53" s="198"/>
      <c r="CP53" s="158">
        <f xml:space="preserve"> IF( OR( $C$53 = $DS$53, $C$53 =""), 0, IF( ISNUMBER( Y53 ), 0, 1 ))</f>
        <v>0</v>
      </c>
      <c r="CQ53" s="158">
        <f xml:space="preserve"> IF( OR( $C$53 = $DS$53, $C$53 =""), 0, IF( ISNUMBER( Z53 ), 0, 1 ))</f>
        <v>0</v>
      </c>
      <c r="CR53" s="158">
        <f xml:space="preserve"> IF( OR( $C$53 = $DS$53, $C$53 =""), 0, IF( ISNUMBER( AA53 ), 0, 1 ))</f>
        <v>0</v>
      </c>
      <c r="CS53" s="158">
        <f xml:space="preserve"> IF( OR( $C$53 = $DS$53, $C$53 =""), 0, IF( ISNUMBER( AB53 ), 0, 1 ))</f>
        <v>0</v>
      </c>
      <c r="CT53" s="158">
        <f xml:space="preserve"> IF( OR( $C$53 = $DS$53, $C$53 =""), 0, IF( ISNUMBER( AC53 ), 0, 1 ))</f>
        <v>0</v>
      </c>
      <c r="CU53" s="198"/>
      <c r="CV53" s="158">
        <f xml:space="preserve"> IF( OR( $C$53 = $DS$53, $C$53 =""), 0, IF( ISNUMBER( AE53 ), 0, 1 ))</f>
        <v>0</v>
      </c>
      <c r="CW53" s="158">
        <f xml:space="preserve"> IF( OR( $C$53 = $DS$53, $C$53 =""), 0, IF( ISNUMBER( AF53 ), 0, 1 ))</f>
        <v>0</v>
      </c>
      <c r="CX53" s="158">
        <f xml:space="preserve"> IF( OR( $C$53 = $DS$53, $C$53 =""), 0, IF( ISNUMBER( AG53 ), 0, 1 ))</f>
        <v>0</v>
      </c>
      <c r="CY53" s="158">
        <f xml:space="preserve"> IF( OR( $C$53 = $DS$53, $C$53 =""), 0, IF( ISNUMBER( AH53 ), 0, 1 ))</f>
        <v>0</v>
      </c>
      <c r="CZ53" s="158">
        <f xml:space="preserve"> IF( OR( $C$53 = $DS$53, $C$53 =""), 0, IF( ISNUMBER( AI53 ), 0, 1 ))</f>
        <v>0</v>
      </c>
      <c r="DA53" s="198"/>
      <c r="DB53" s="158">
        <f xml:space="preserve"> IF( OR( $C$53 = $DS$53, $C$53 =""), 0, IF( ISNUMBER( AK53 ), 0, 1 ))</f>
        <v>0</v>
      </c>
      <c r="DC53" s="158">
        <f xml:space="preserve"> IF( OR( $C$53 = $DS$53, $C$53 =""), 0, IF( ISNUMBER( AL53 ), 0, 1 ))</f>
        <v>0</v>
      </c>
      <c r="DD53" s="158">
        <f xml:space="preserve"> IF( OR( $C$53 = $DS$53, $C$53 =""), 0, IF( ISNUMBER( AM53 ), 0, 1 ))</f>
        <v>0</v>
      </c>
      <c r="DE53" s="158">
        <f xml:space="preserve"> IF( OR( $C$53 = $DS$53, $C$53 =""), 0, IF( ISNUMBER( AN53 ), 0, 1 ))</f>
        <v>0</v>
      </c>
      <c r="DF53" s="158">
        <f xml:space="preserve"> IF( OR( $C$53 = $DS$53, $C$53 =""), 0, IF( ISNUMBER( AO53 ), 0, 1 ))</f>
        <v>0</v>
      </c>
      <c r="DG53" s="198"/>
      <c r="DH53" s="158">
        <f xml:space="preserve"> IF( OR( $C$53 = $DS$53, $C$53 =""), 0, IF( ISNUMBER( AQ53 ), 0, 1 ))</f>
        <v>0</v>
      </c>
      <c r="DI53" s="158">
        <f xml:space="preserve"> IF( OR( $C$53 = $DS$53, $C$53 =""), 0, IF( ISNUMBER( AR53 ), 0, 1 ))</f>
        <v>0</v>
      </c>
      <c r="DJ53" s="158">
        <f xml:space="preserve"> IF( OR( $C$53 = $DS$53, $C$53 =""), 0, IF( ISNUMBER( AS53 ), 0, 1 ))</f>
        <v>0</v>
      </c>
      <c r="DK53" s="158">
        <f xml:space="preserve"> IF( OR( $C$53 = $DS$53, $C$53 =""), 0, IF( ISNUMBER( AT53 ), 0, 1 ))</f>
        <v>0</v>
      </c>
      <c r="DL53" s="158">
        <f xml:space="preserve"> IF( OR( $C$53 = $DS$53, $C$53 =""), 0, IF( ISNUMBER( AU53 ), 0, 1 ))</f>
        <v>0</v>
      </c>
      <c r="DM53" s="198"/>
      <c r="DN53" s="158">
        <f xml:space="preserve"> IF( OR( $C$53 = $DS$53, $C$53 =""), 0, IF( ISNUMBER( AW53 ), 0, 1 ))</f>
        <v>0</v>
      </c>
      <c r="DO53" s="158">
        <f xml:space="preserve"> IF( OR( $C$53 = $DS$53, $C$53 =""), 0, IF( ISNUMBER( AX53 ), 0, 1 ))</f>
        <v>0</v>
      </c>
      <c r="DP53" s="158">
        <f xml:space="preserve"> IF( OR( $C$53 = $DS$53, $C$53 =""), 0, IF( ISNUMBER( AY53 ), 0, 1 ))</f>
        <v>0</v>
      </c>
      <c r="DQ53" s="158">
        <f xml:space="preserve"> IF( OR( $C$53 = $DS$53, $C$53 =""), 0, IF( ISNUMBER( AZ53 ), 0, 1 ))</f>
        <v>0</v>
      </c>
      <c r="DR53" s="158">
        <f xml:space="preserve"> IF( OR( $C$53 = $DS$53, $C$53 =""), 0, IF( ISNUMBER( BA53 ), 0, 1 ))</f>
        <v>0</v>
      </c>
      <c r="DS53" s="198" t="s">
        <v>2065</v>
      </c>
      <c r="DT53" s="207"/>
      <c r="DU53" s="198"/>
      <c r="DV53" s="198"/>
      <c r="DW53" s="198"/>
      <c r="DX53" s="198"/>
      <c r="DY53" s="198"/>
      <c r="DZ53" s="246"/>
      <c r="EA53" s="198"/>
      <c r="EB53" s="198"/>
      <c r="EC53" s="198"/>
      <c r="ED53" s="198"/>
      <c r="EE53" s="198"/>
      <c r="EF53" s="198"/>
      <c r="EG53" s="198"/>
      <c r="EH53" s="198"/>
      <c r="EI53" s="198"/>
      <c r="EJ53" s="198"/>
      <c r="EK53" s="198"/>
      <c r="EL53" s="198"/>
      <c r="EM53" s="198"/>
      <c r="EN53" s="198"/>
      <c r="EO53" s="198"/>
      <c r="EP53" s="198"/>
      <c r="EQ53" s="198"/>
      <c r="ER53" s="198"/>
      <c r="ES53" s="198"/>
      <c r="ET53" s="198"/>
      <c r="EU53" s="198"/>
      <c r="EV53" s="198"/>
      <c r="EW53" s="198"/>
      <c r="EX53" s="198"/>
      <c r="EY53" s="198"/>
      <c r="EZ53" s="198"/>
      <c r="FA53" s="198"/>
      <c r="FB53" s="198"/>
      <c r="FC53" s="198"/>
      <c r="FD53" s="198"/>
      <c r="FE53" s="198"/>
      <c r="FF53" s="198"/>
      <c r="FG53" s="198"/>
      <c r="FH53" s="198"/>
      <c r="FI53" s="198"/>
      <c r="FJ53" s="198"/>
      <c r="FK53" s="198"/>
      <c r="FL53" s="198"/>
      <c r="FM53" s="198"/>
      <c r="FN53" s="198"/>
      <c r="FO53" s="198"/>
    </row>
    <row r="54" spans="2:171" ht="14.25" customHeight="1" x14ac:dyDescent="0.3">
      <c r="B54" s="775">
        <f t="shared" si="19"/>
        <v>35</v>
      </c>
      <c r="C54" s="776" t="s">
        <v>2072</v>
      </c>
      <c r="D54" s="485"/>
      <c r="E54" s="162" t="s">
        <v>341</v>
      </c>
      <c r="F54" s="345">
        <v>3</v>
      </c>
      <c r="G54" s="202" t="s">
        <v>259</v>
      </c>
      <c r="H54" s="169" t="s">
        <v>259</v>
      </c>
      <c r="I54" s="169" t="s">
        <v>259</v>
      </c>
      <c r="J54" s="169" t="s">
        <v>259</v>
      </c>
      <c r="K54" s="169" t="s">
        <v>259</v>
      </c>
      <c r="L54" s="777">
        <f>SUM(G54:K54)</f>
        <v>0</v>
      </c>
      <c r="M54" s="202" t="s">
        <v>259</v>
      </c>
      <c r="N54" s="169" t="s">
        <v>259</v>
      </c>
      <c r="O54" s="169" t="s">
        <v>259</v>
      </c>
      <c r="P54" s="169" t="s">
        <v>259</v>
      </c>
      <c r="Q54" s="169" t="s">
        <v>259</v>
      </c>
      <c r="R54" s="777">
        <f>SUM(M54:Q54)</f>
        <v>0</v>
      </c>
      <c r="S54" s="202" t="s">
        <v>259</v>
      </c>
      <c r="T54" s="169" t="s">
        <v>259</v>
      </c>
      <c r="U54" s="169" t="s">
        <v>259</v>
      </c>
      <c r="V54" s="169" t="s">
        <v>259</v>
      </c>
      <c r="W54" s="169" t="s">
        <v>259</v>
      </c>
      <c r="X54" s="777">
        <f>SUM(S54:W54)</f>
        <v>0</v>
      </c>
      <c r="Y54" s="202" t="s">
        <v>259</v>
      </c>
      <c r="Z54" s="169" t="s">
        <v>259</v>
      </c>
      <c r="AA54" s="169" t="s">
        <v>259</v>
      </c>
      <c r="AB54" s="169" t="s">
        <v>259</v>
      </c>
      <c r="AC54" s="169" t="s">
        <v>259</v>
      </c>
      <c r="AD54" s="777">
        <f>SUM(Y54:AC54)</f>
        <v>0</v>
      </c>
      <c r="AE54" s="202" t="s">
        <v>259</v>
      </c>
      <c r="AF54" s="169" t="s">
        <v>259</v>
      </c>
      <c r="AG54" s="169" t="s">
        <v>259</v>
      </c>
      <c r="AH54" s="169" t="s">
        <v>259</v>
      </c>
      <c r="AI54" s="169" t="s">
        <v>259</v>
      </c>
      <c r="AJ54" s="777">
        <f>SUM(AE54:AI54)</f>
        <v>0</v>
      </c>
      <c r="AK54" s="202" t="s">
        <v>259</v>
      </c>
      <c r="AL54" s="169" t="s">
        <v>259</v>
      </c>
      <c r="AM54" s="169" t="s">
        <v>259</v>
      </c>
      <c r="AN54" s="169" t="s">
        <v>259</v>
      </c>
      <c r="AO54" s="169" t="s">
        <v>259</v>
      </c>
      <c r="AP54" s="777">
        <f>SUM(AK54:AO54)</f>
        <v>0</v>
      </c>
      <c r="AQ54" s="202" t="s">
        <v>259</v>
      </c>
      <c r="AR54" s="169" t="s">
        <v>259</v>
      </c>
      <c r="AS54" s="169" t="s">
        <v>259</v>
      </c>
      <c r="AT54" s="169" t="s">
        <v>259</v>
      </c>
      <c r="AU54" s="169" t="s">
        <v>259</v>
      </c>
      <c r="AV54" s="777">
        <f>SUM(AQ54:AU54)</f>
        <v>0</v>
      </c>
      <c r="AW54" s="202" t="s">
        <v>259</v>
      </c>
      <c r="AX54" s="169" t="s">
        <v>259</v>
      </c>
      <c r="AY54" s="169" t="s">
        <v>259</v>
      </c>
      <c r="AZ54" s="169" t="s">
        <v>259</v>
      </c>
      <c r="BA54" s="169" t="s">
        <v>259</v>
      </c>
      <c r="BB54" s="777">
        <f>SUM(AW54:BA54)</f>
        <v>0</v>
      </c>
      <c r="BC54" s="700"/>
      <c r="BD54" s="167"/>
      <c r="BE54" s="706" t="s">
        <v>2275</v>
      </c>
      <c r="BG54" s="652">
        <f t="shared" si="20"/>
        <v>0</v>
      </c>
      <c r="BH54" s="144"/>
      <c r="BJ54" s="159">
        <f t="shared" si="21"/>
        <v>35</v>
      </c>
      <c r="BK54" s="487" t="s">
        <v>2073</v>
      </c>
      <c r="BL54" s="162" t="s">
        <v>341</v>
      </c>
      <c r="BM54" s="345">
        <v>8</v>
      </c>
      <c r="BN54" s="488" t="s">
        <v>2877</v>
      </c>
      <c r="BO54" s="489" t="s">
        <v>2878</v>
      </c>
      <c r="BP54" s="489" t="s">
        <v>2879</v>
      </c>
      <c r="BQ54" s="778" t="s">
        <v>2880</v>
      </c>
      <c r="BR54" s="778" t="s">
        <v>2881</v>
      </c>
      <c r="BS54" s="779" t="s">
        <v>2882</v>
      </c>
      <c r="BV54" s="774">
        <f t="shared" si="22"/>
        <v>0</v>
      </c>
      <c r="BX54" s="158">
        <f xml:space="preserve"> IF( OR( $C$54 = $DS$54, $C$54 =""), 0, IF( ISNUMBER( G54 ), 0, 1 ))</f>
        <v>0</v>
      </c>
      <c r="BY54" s="158">
        <f xml:space="preserve"> IF( OR( $C$54 = $DS$54, $C$54 =""), 0, IF( ISNUMBER( H54 ), 0, 1 ))</f>
        <v>0</v>
      </c>
      <c r="BZ54" s="158">
        <f xml:space="preserve"> IF( OR( $C$54 = $DS$54, $C$54 =""), 0, IF( ISNUMBER( I54 ), 0, 1 ))</f>
        <v>0</v>
      </c>
      <c r="CA54" s="158">
        <f xml:space="preserve"> IF( OR( $C$54 = $DS$54, $C$54 =""), 0, IF( ISNUMBER( J54 ), 0, 1 ))</f>
        <v>0</v>
      </c>
      <c r="CB54" s="158">
        <f xml:space="preserve"> IF( OR( $C$54 = $DS$54, $C$54 =""), 0, IF( ISNUMBER( K54 ), 0, 1 ))</f>
        <v>0</v>
      </c>
      <c r="CC54" s="246"/>
      <c r="CD54" s="158">
        <f xml:space="preserve"> IF( OR( $C$54 = $DS$54, $C$54 =""), 0, IF( ISNUMBER( M54 ), 0, 1 ))</f>
        <v>0</v>
      </c>
      <c r="CE54" s="158">
        <f xml:space="preserve"> IF( OR( $C$54 = $DS$54, $C$54 =""), 0, IF( ISNUMBER( N54 ), 0, 1 ))</f>
        <v>0</v>
      </c>
      <c r="CF54" s="158">
        <f xml:space="preserve"> IF( OR( $C$54 = $DS$54, $C$54 =""), 0, IF( ISNUMBER( O54 ), 0, 1 ))</f>
        <v>0</v>
      </c>
      <c r="CG54" s="158">
        <f xml:space="preserve"> IF( OR( $C$54 = $DS$54, $C$54 =""), 0, IF( ISNUMBER( P54 ), 0, 1 ))</f>
        <v>0</v>
      </c>
      <c r="CH54" s="158">
        <f xml:space="preserve"> IF( OR( $C$54 = $DS$54, $C$54 =""), 0, IF( ISNUMBER( Q54 ), 0, 1 ))</f>
        <v>0</v>
      </c>
      <c r="CI54" s="198"/>
      <c r="CJ54" s="158">
        <f xml:space="preserve"> IF( OR( $C$54 = $DS$54, $C$54 =""), 0, IF( ISNUMBER( S54 ), 0, 1 ))</f>
        <v>0</v>
      </c>
      <c r="CK54" s="158">
        <f xml:space="preserve"> IF( OR( $C$54 = $DS$54, $C$54 =""), 0, IF( ISNUMBER( T54 ), 0, 1 ))</f>
        <v>0</v>
      </c>
      <c r="CL54" s="158">
        <f xml:space="preserve"> IF( OR( $C$54 = $DS$54, $C$54 =""), 0, IF( ISNUMBER( U54 ), 0, 1 ))</f>
        <v>0</v>
      </c>
      <c r="CM54" s="158">
        <f xml:space="preserve"> IF( OR( $C$54 = $DS$54, $C$54 =""), 0, IF( ISNUMBER( V54 ), 0, 1 ))</f>
        <v>0</v>
      </c>
      <c r="CN54" s="158">
        <f xml:space="preserve"> IF( OR( $C$54 = $DS$54, $C$54 =""), 0, IF( ISNUMBER( W54 ), 0, 1 ))</f>
        <v>0</v>
      </c>
      <c r="CO54" s="198"/>
      <c r="CP54" s="158">
        <f xml:space="preserve"> IF( OR( $C$54 = $DS$54, $C$54 =""), 0, IF( ISNUMBER( Y54 ), 0, 1 ))</f>
        <v>0</v>
      </c>
      <c r="CQ54" s="158">
        <f xml:space="preserve"> IF( OR( $C$54 = $DS$54, $C$54 =""), 0, IF( ISNUMBER( Z54 ), 0, 1 ))</f>
        <v>0</v>
      </c>
      <c r="CR54" s="158">
        <f xml:space="preserve"> IF( OR( $C$54 = $DS$54, $C$54 =""), 0, IF( ISNUMBER( AA54 ), 0, 1 ))</f>
        <v>0</v>
      </c>
      <c r="CS54" s="158">
        <f xml:space="preserve"> IF( OR( $C$54 = $DS$54, $C$54 =""), 0, IF( ISNUMBER( AB54 ), 0, 1 ))</f>
        <v>0</v>
      </c>
      <c r="CT54" s="158">
        <f xml:space="preserve"> IF( OR( $C$54 = $DS$54, $C$54 =""), 0, IF( ISNUMBER( AC54 ), 0, 1 ))</f>
        <v>0</v>
      </c>
      <c r="CU54" s="198"/>
      <c r="CV54" s="158">
        <f xml:space="preserve"> IF( OR( $C$54 = $DS$54, $C$54 =""), 0, IF( ISNUMBER( AE54 ), 0, 1 ))</f>
        <v>0</v>
      </c>
      <c r="CW54" s="158">
        <f xml:space="preserve"> IF( OR( $C$54 = $DS$54, $C$54 =""), 0, IF( ISNUMBER( AF54 ), 0, 1 ))</f>
        <v>0</v>
      </c>
      <c r="CX54" s="158">
        <f xml:space="preserve"> IF( OR( $C$54 = $DS$54, $C$54 =""), 0, IF( ISNUMBER( AG54 ), 0, 1 ))</f>
        <v>0</v>
      </c>
      <c r="CY54" s="158">
        <f xml:space="preserve"> IF( OR( $C$54 = $DS$54, $C$54 =""), 0, IF( ISNUMBER( AH54 ), 0, 1 ))</f>
        <v>0</v>
      </c>
      <c r="CZ54" s="158">
        <f xml:space="preserve"> IF( OR( $C$54 = $DS$54, $C$54 =""), 0, IF( ISNUMBER( AI54 ), 0, 1 ))</f>
        <v>0</v>
      </c>
      <c r="DA54" s="198"/>
      <c r="DB54" s="158">
        <f xml:space="preserve"> IF( OR( $C$54 = $DS$54, $C$54 =""), 0, IF( ISNUMBER( AK54 ), 0, 1 ))</f>
        <v>0</v>
      </c>
      <c r="DC54" s="158">
        <f xml:space="preserve"> IF( OR( $C$54 = $DS$54, $C$54 =""), 0, IF( ISNUMBER( AL54 ), 0, 1 ))</f>
        <v>0</v>
      </c>
      <c r="DD54" s="158">
        <f xml:space="preserve"> IF( OR( $C$54 = $DS$54, $C$54 =""), 0, IF( ISNUMBER( AM54 ), 0, 1 ))</f>
        <v>0</v>
      </c>
      <c r="DE54" s="158">
        <f xml:space="preserve"> IF( OR( $C$54 = $DS$54, $C$54 =""), 0, IF( ISNUMBER( AN54 ), 0, 1 ))</f>
        <v>0</v>
      </c>
      <c r="DF54" s="158">
        <f xml:space="preserve"> IF( OR( $C$54 = $DS$54, $C$54 =""), 0, IF( ISNUMBER( AO54 ), 0, 1 ))</f>
        <v>0</v>
      </c>
      <c r="DG54" s="198"/>
      <c r="DH54" s="158">
        <f xml:space="preserve"> IF( OR( $C$54 = $DS$54, $C$54 =""), 0, IF( ISNUMBER( AQ54 ), 0, 1 ))</f>
        <v>0</v>
      </c>
      <c r="DI54" s="158">
        <f xml:space="preserve"> IF( OR( $C$54 = $DS$54, $C$54 =""), 0, IF( ISNUMBER( AR54 ), 0, 1 ))</f>
        <v>0</v>
      </c>
      <c r="DJ54" s="158">
        <f xml:space="preserve"> IF( OR( $C$54 = $DS$54, $C$54 =""), 0, IF( ISNUMBER( AS54 ), 0, 1 ))</f>
        <v>0</v>
      </c>
      <c r="DK54" s="158">
        <f xml:space="preserve"> IF( OR( $C$54 = $DS$54, $C$54 =""), 0, IF( ISNUMBER( AT54 ), 0, 1 ))</f>
        <v>0</v>
      </c>
      <c r="DL54" s="158">
        <f xml:space="preserve"> IF( OR( $C$54 = $DS$54, $C$54 =""), 0, IF( ISNUMBER( AU54 ), 0, 1 ))</f>
        <v>0</v>
      </c>
      <c r="DM54" s="198"/>
      <c r="DN54" s="158">
        <f xml:space="preserve"> IF( OR( $C$54 = $DS$54, $C$54 =""), 0, IF( ISNUMBER( AW54 ), 0, 1 ))</f>
        <v>0</v>
      </c>
      <c r="DO54" s="158">
        <f xml:space="preserve"> IF( OR( $C$54 = $DS$54, $C$54 =""), 0, IF( ISNUMBER( AX54 ), 0, 1 ))</f>
        <v>0</v>
      </c>
      <c r="DP54" s="158">
        <f xml:space="preserve"> IF( OR( $C$54 = $DS$54, $C$54 =""), 0, IF( ISNUMBER( AY54 ), 0, 1 ))</f>
        <v>0</v>
      </c>
      <c r="DQ54" s="158">
        <f xml:space="preserve"> IF( OR( $C$54 = $DS$54, $C$54 =""), 0, IF( ISNUMBER( AZ54 ), 0, 1 ))</f>
        <v>0</v>
      </c>
      <c r="DR54" s="158">
        <f xml:space="preserve"> IF( OR( $C$54 = $DS$54, $C$54 =""), 0, IF( ISNUMBER( BA54 ), 0, 1 ))</f>
        <v>0</v>
      </c>
      <c r="DS54" s="198" t="s">
        <v>2072</v>
      </c>
      <c r="DT54" s="207"/>
      <c r="DU54" s="198"/>
      <c r="DV54" s="198"/>
      <c r="DW54" s="198"/>
      <c r="DX54" s="198"/>
      <c r="DY54" s="198"/>
      <c r="DZ54" s="246"/>
      <c r="EA54" s="198"/>
      <c r="EB54" s="198"/>
      <c r="EC54" s="198"/>
      <c r="ED54" s="198"/>
      <c r="EE54" s="198"/>
      <c r="EF54" s="198"/>
      <c r="EG54" s="198"/>
      <c r="EH54" s="198"/>
      <c r="EI54" s="198"/>
      <c r="EJ54" s="198"/>
      <c r="EK54" s="198"/>
      <c r="EL54" s="198"/>
      <c r="EM54" s="198"/>
      <c r="EN54" s="198"/>
      <c r="EO54" s="198"/>
      <c r="EP54" s="198"/>
      <c r="EQ54" s="198"/>
      <c r="ER54" s="198"/>
      <c r="ES54" s="198"/>
      <c r="ET54" s="198"/>
      <c r="EU54" s="198"/>
      <c r="EV54" s="198"/>
      <c r="EW54" s="198"/>
      <c r="EX54" s="198"/>
      <c r="EY54" s="198"/>
      <c r="EZ54" s="198"/>
      <c r="FA54" s="198"/>
      <c r="FB54" s="198"/>
      <c r="FC54" s="198"/>
      <c r="FD54" s="198"/>
      <c r="FE54" s="198"/>
      <c r="FF54" s="198"/>
      <c r="FG54" s="198"/>
      <c r="FH54" s="198"/>
      <c r="FI54" s="198"/>
      <c r="FJ54" s="198"/>
      <c r="FK54" s="198"/>
      <c r="FL54" s="198"/>
      <c r="FM54" s="198"/>
      <c r="FN54" s="198"/>
      <c r="FO54" s="198"/>
    </row>
    <row r="55" spans="2:171" ht="14.25" customHeight="1" thickBot="1" x14ac:dyDescent="0.35">
      <c r="B55" s="174">
        <v>36</v>
      </c>
      <c r="C55" s="334" t="s">
        <v>2079</v>
      </c>
      <c r="D55" s="176"/>
      <c r="E55" s="177" t="s">
        <v>341</v>
      </c>
      <c r="F55" s="733">
        <v>3</v>
      </c>
      <c r="G55" s="781">
        <f>SUM(G45:G54)</f>
        <v>0</v>
      </c>
      <c r="H55" s="782">
        <f>SUM(H45:H54)</f>
        <v>0</v>
      </c>
      <c r="I55" s="782">
        <f>SUM(I45:I54)</f>
        <v>0</v>
      </c>
      <c r="J55" s="783">
        <f>SUM(J45:J54)</f>
        <v>0</v>
      </c>
      <c r="K55" s="783">
        <f>SUM(K45:K54)</f>
        <v>0</v>
      </c>
      <c r="L55" s="784">
        <f t="shared" si="11"/>
        <v>0</v>
      </c>
      <c r="M55" s="781">
        <f>SUM(M45:M54)</f>
        <v>0</v>
      </c>
      <c r="N55" s="782">
        <f>SUM(N45:N54)</f>
        <v>0</v>
      </c>
      <c r="O55" s="782">
        <f>SUM(O45:O54)</f>
        <v>0</v>
      </c>
      <c r="P55" s="783">
        <f>SUM(P45:P54)</f>
        <v>0</v>
      </c>
      <c r="Q55" s="783">
        <f>SUM(Q45:Q54)</f>
        <v>0</v>
      </c>
      <c r="R55" s="784">
        <f t="shared" si="12"/>
        <v>0</v>
      </c>
      <c r="S55" s="781">
        <f>SUM(S45:S54)</f>
        <v>0</v>
      </c>
      <c r="T55" s="782">
        <f>SUM(T45:T54)</f>
        <v>0</v>
      </c>
      <c r="U55" s="782">
        <f>SUM(U45:U54)</f>
        <v>0</v>
      </c>
      <c r="V55" s="783">
        <f>SUM(V45:V54)</f>
        <v>0</v>
      </c>
      <c r="W55" s="783">
        <f>SUM(W45:W54)</f>
        <v>0</v>
      </c>
      <c r="X55" s="784">
        <f t="shared" si="13"/>
        <v>0</v>
      </c>
      <c r="Y55" s="781">
        <f>SUM(Y45:Y54)</f>
        <v>0</v>
      </c>
      <c r="Z55" s="782">
        <f>SUM(Z45:Z54)</f>
        <v>0</v>
      </c>
      <c r="AA55" s="782">
        <f>SUM(AA45:AA54)</f>
        <v>0</v>
      </c>
      <c r="AB55" s="783">
        <f>SUM(AB45:AB54)</f>
        <v>0</v>
      </c>
      <c r="AC55" s="783">
        <f>SUM(AC45:AC54)</f>
        <v>0</v>
      </c>
      <c r="AD55" s="784">
        <f t="shared" si="14"/>
        <v>0</v>
      </c>
      <c r="AE55" s="781">
        <f>SUM(AE45:AE54)</f>
        <v>0</v>
      </c>
      <c r="AF55" s="782">
        <f>SUM(AF45:AF54)</f>
        <v>0</v>
      </c>
      <c r="AG55" s="782">
        <f>SUM(AG45:AG54)</f>
        <v>0</v>
      </c>
      <c r="AH55" s="783">
        <f>SUM(AH45:AH54)</f>
        <v>0</v>
      </c>
      <c r="AI55" s="783">
        <f>SUM(AI45:AI54)</f>
        <v>0</v>
      </c>
      <c r="AJ55" s="784">
        <f t="shared" si="15"/>
        <v>0</v>
      </c>
      <c r="AK55" s="781">
        <f>SUM(AK45:AK54)</f>
        <v>0</v>
      </c>
      <c r="AL55" s="782">
        <f>SUM(AL45:AL54)</f>
        <v>0</v>
      </c>
      <c r="AM55" s="782">
        <f>SUM(AM45:AM54)</f>
        <v>0</v>
      </c>
      <c r="AN55" s="783">
        <f>SUM(AN45:AN54)</f>
        <v>0</v>
      </c>
      <c r="AO55" s="783">
        <f>SUM(AO45:AO54)</f>
        <v>0</v>
      </c>
      <c r="AP55" s="784">
        <f t="shared" si="16"/>
        <v>0</v>
      </c>
      <c r="AQ55" s="781">
        <f>SUM(AQ45:AQ54)</f>
        <v>0</v>
      </c>
      <c r="AR55" s="782">
        <f>SUM(AR45:AR54)</f>
        <v>0</v>
      </c>
      <c r="AS55" s="782">
        <f>SUM(AS45:AS54)</f>
        <v>0</v>
      </c>
      <c r="AT55" s="783">
        <f>SUM(AT45:AT54)</f>
        <v>0</v>
      </c>
      <c r="AU55" s="783">
        <f>SUM(AU45:AU54)</f>
        <v>0</v>
      </c>
      <c r="AV55" s="784">
        <f t="shared" si="17"/>
        <v>0</v>
      </c>
      <c r="AW55" s="781">
        <f>SUM(AW45:AW54)</f>
        <v>0</v>
      </c>
      <c r="AX55" s="782">
        <f>SUM(AX45:AX54)</f>
        <v>0</v>
      </c>
      <c r="AY55" s="782">
        <f>SUM(AY45:AY54)</f>
        <v>0</v>
      </c>
      <c r="AZ55" s="783">
        <f>SUM(AZ45:AZ54)</f>
        <v>0</v>
      </c>
      <c r="BA55" s="783">
        <f>SUM(BA45:BA54)</f>
        <v>0</v>
      </c>
      <c r="BB55" s="784">
        <f t="shared" si="18"/>
        <v>0</v>
      </c>
      <c r="BC55" s="700"/>
      <c r="BD55" s="463" t="s">
        <v>2883</v>
      </c>
      <c r="BE55" s="713"/>
      <c r="BG55" s="144"/>
      <c r="BH55" s="144"/>
      <c r="BJ55" s="174">
        <v>36</v>
      </c>
      <c r="BK55" s="334" t="s">
        <v>2079</v>
      </c>
      <c r="BL55" s="177" t="s">
        <v>341</v>
      </c>
      <c r="BM55" s="733">
        <v>3</v>
      </c>
      <c r="BN55" s="499" t="s">
        <v>2884</v>
      </c>
      <c r="BO55" s="500" t="s">
        <v>2885</v>
      </c>
      <c r="BP55" s="500" t="s">
        <v>2886</v>
      </c>
      <c r="BQ55" s="785" t="s">
        <v>2887</v>
      </c>
      <c r="BR55" s="785" t="s">
        <v>2888</v>
      </c>
      <c r="BS55" s="786" t="s">
        <v>2889</v>
      </c>
      <c r="BX55" s="198"/>
      <c r="BY55" s="198"/>
      <c r="BZ55" s="198"/>
      <c r="CA55" s="198"/>
      <c r="CB55" s="198"/>
      <c r="CC55" s="246"/>
      <c r="CD55" s="198"/>
      <c r="CE55" s="198"/>
      <c r="CF55" s="198"/>
      <c r="CG55" s="198"/>
      <c r="CH55" s="198"/>
      <c r="CI55" s="198"/>
      <c r="CJ55" s="198"/>
      <c r="CK55" s="198"/>
      <c r="CL55" s="198"/>
      <c r="CM55" s="198"/>
      <c r="CN55" s="198"/>
      <c r="CO55" s="198"/>
      <c r="CP55" s="198"/>
      <c r="CQ55" s="198"/>
      <c r="CR55" s="198"/>
      <c r="CS55" s="198"/>
      <c r="CT55" s="198"/>
      <c r="CU55" s="198"/>
      <c r="CV55" s="198"/>
      <c r="CW55" s="198"/>
      <c r="CX55" s="198"/>
      <c r="CY55" s="198"/>
      <c r="CZ55" s="198"/>
      <c r="DA55" s="198"/>
      <c r="DB55" s="198"/>
      <c r="DC55" s="198"/>
      <c r="DD55" s="198"/>
      <c r="DE55" s="198"/>
      <c r="DF55" s="198"/>
      <c r="DG55" s="198"/>
      <c r="DH55" s="198"/>
      <c r="DI55" s="198"/>
      <c r="DJ55" s="198"/>
      <c r="DK55" s="198"/>
      <c r="DL55" s="198"/>
      <c r="DM55" s="198"/>
      <c r="DN55" s="198"/>
      <c r="DO55" s="198"/>
      <c r="DP55" s="198"/>
      <c r="DQ55" s="198"/>
      <c r="DR55" s="198"/>
      <c r="DS55" s="198"/>
      <c r="DT55" s="207"/>
    </row>
    <row r="56" spans="2:171" ht="14.25" customHeight="1" thickBot="1" x14ac:dyDescent="0.35">
      <c r="B56" s="246"/>
      <c r="C56" s="470"/>
      <c r="D56" s="710"/>
      <c r="E56" s="710"/>
      <c r="F56" s="710"/>
      <c r="G56" s="711"/>
      <c r="H56" s="711"/>
      <c r="I56" s="711"/>
      <c r="J56" s="711"/>
      <c r="K56" s="711"/>
      <c r="L56" s="711"/>
      <c r="M56" s="711"/>
      <c r="N56" s="711"/>
      <c r="O56" s="711"/>
      <c r="P56" s="711"/>
      <c r="Q56" s="711"/>
      <c r="R56" s="711"/>
      <c r="S56" s="711"/>
      <c r="T56" s="711"/>
      <c r="U56" s="711"/>
      <c r="V56" s="711"/>
      <c r="W56" s="711"/>
      <c r="X56" s="711"/>
      <c r="Y56" s="711"/>
      <c r="Z56" s="711"/>
      <c r="AA56" s="711"/>
      <c r="AB56" s="711"/>
      <c r="AC56" s="711"/>
      <c r="AD56" s="711"/>
      <c r="AE56" s="711"/>
      <c r="AF56" s="711"/>
      <c r="AG56" s="711"/>
      <c r="AH56" s="711"/>
      <c r="AI56" s="711"/>
      <c r="AJ56" s="711"/>
      <c r="AK56" s="711"/>
      <c r="AL56" s="711"/>
      <c r="AM56" s="711"/>
      <c r="AN56" s="711"/>
      <c r="AO56" s="711"/>
      <c r="AP56" s="711"/>
      <c r="AQ56" s="711"/>
      <c r="AR56" s="711"/>
      <c r="AS56" s="711"/>
      <c r="AT56" s="711"/>
      <c r="AU56" s="711"/>
      <c r="AV56" s="711"/>
      <c r="AW56" s="711"/>
      <c r="AX56" s="711"/>
      <c r="AY56" s="711"/>
      <c r="AZ56" s="711"/>
      <c r="BA56" s="711"/>
      <c r="BB56" s="711"/>
      <c r="BC56" s="700"/>
      <c r="BD56" s="184"/>
      <c r="BE56" s="521"/>
      <c r="BG56" s="144"/>
      <c r="BH56" s="144"/>
      <c r="BJ56" s="246"/>
      <c r="BK56" s="470"/>
      <c r="BL56" s="710"/>
      <c r="BM56" s="710"/>
      <c r="BN56" s="711"/>
      <c r="BO56" s="711"/>
      <c r="BP56" s="711"/>
      <c r="BQ56" s="711"/>
      <c r="BR56" s="711"/>
      <c r="BS56" s="711"/>
      <c r="BX56" s="198"/>
      <c r="BY56" s="198"/>
      <c r="BZ56" s="198"/>
      <c r="CA56" s="198"/>
      <c r="CB56" s="198"/>
      <c r="CC56" s="246"/>
      <c r="CD56" s="198"/>
      <c r="CE56" s="198"/>
      <c r="CF56" s="198"/>
      <c r="CG56" s="198"/>
      <c r="CH56" s="198"/>
      <c r="CI56" s="198"/>
      <c r="CJ56" s="198"/>
      <c r="CK56" s="198"/>
      <c r="CL56" s="198"/>
      <c r="CM56" s="198"/>
      <c r="CN56" s="198"/>
      <c r="CO56" s="198"/>
      <c r="CP56" s="198"/>
      <c r="CQ56" s="198"/>
      <c r="CR56" s="198"/>
      <c r="CS56" s="198"/>
      <c r="CT56" s="198"/>
      <c r="CU56" s="198"/>
      <c r="CV56" s="198"/>
      <c r="CW56" s="198"/>
      <c r="CX56" s="198"/>
      <c r="CY56" s="198"/>
      <c r="CZ56" s="198"/>
      <c r="DA56" s="198"/>
      <c r="DB56" s="198"/>
      <c r="DC56" s="198"/>
      <c r="DD56" s="198"/>
      <c r="DE56" s="198"/>
      <c r="DF56" s="198"/>
      <c r="DG56" s="198"/>
      <c r="DH56" s="198"/>
      <c r="DI56" s="198"/>
      <c r="DJ56" s="198"/>
      <c r="DK56" s="198"/>
      <c r="DL56" s="198"/>
      <c r="DM56" s="198"/>
      <c r="DN56" s="198"/>
      <c r="DO56" s="198"/>
      <c r="DP56" s="198"/>
      <c r="DQ56" s="198"/>
      <c r="DR56" s="198"/>
      <c r="DS56" s="198"/>
      <c r="DT56" s="207"/>
    </row>
    <row r="57" spans="2:171" ht="15" customHeight="1" thickBot="1" x14ac:dyDescent="0.35">
      <c r="B57" s="313" t="s">
        <v>1256</v>
      </c>
      <c r="C57" s="146" t="s">
        <v>2086</v>
      </c>
      <c r="D57" s="133"/>
      <c r="E57" s="701"/>
      <c r="F57" s="701"/>
      <c r="G57" s="701"/>
      <c r="H57" s="701"/>
      <c r="I57" s="701"/>
      <c r="J57" s="701"/>
      <c r="K57" s="701"/>
      <c r="L57" s="701"/>
      <c r="M57" s="701"/>
      <c r="N57" s="701"/>
      <c r="O57" s="701"/>
      <c r="P57" s="701"/>
      <c r="Q57" s="701"/>
      <c r="R57" s="701"/>
      <c r="S57" s="701"/>
      <c r="T57" s="701"/>
      <c r="U57" s="701"/>
      <c r="V57" s="701"/>
      <c r="W57" s="701"/>
      <c r="X57" s="701"/>
      <c r="Y57" s="701"/>
      <c r="Z57" s="701"/>
      <c r="AA57" s="701"/>
      <c r="AB57" s="701"/>
      <c r="AC57" s="701"/>
      <c r="AD57" s="701"/>
      <c r="AE57" s="701"/>
      <c r="AF57" s="701"/>
      <c r="AG57" s="701"/>
      <c r="AH57" s="701"/>
      <c r="AI57" s="701"/>
      <c r="AJ57" s="701"/>
      <c r="AK57" s="701"/>
      <c r="AL57" s="701"/>
      <c r="AM57" s="701"/>
      <c r="AN57" s="701"/>
      <c r="AO57" s="701"/>
      <c r="AP57" s="701"/>
      <c r="AQ57" s="701"/>
      <c r="AR57" s="701"/>
      <c r="AS57" s="701"/>
      <c r="AT57" s="701"/>
      <c r="AU57" s="701"/>
      <c r="AV57" s="701"/>
      <c r="AW57" s="701"/>
      <c r="AX57" s="701"/>
      <c r="AY57" s="701"/>
      <c r="AZ57" s="701"/>
      <c r="BA57" s="701"/>
      <c r="BB57" s="701"/>
      <c r="BC57" s="700"/>
      <c r="BD57" s="184"/>
      <c r="BE57" s="521"/>
      <c r="BG57" s="144"/>
      <c r="BH57" s="144"/>
      <c r="BJ57" s="313" t="s">
        <v>1256</v>
      </c>
      <c r="BK57" s="146" t="s">
        <v>2086</v>
      </c>
      <c r="BL57" s="701"/>
      <c r="BM57" s="701"/>
      <c r="BN57" s="768"/>
      <c r="BO57" s="768"/>
      <c r="BP57" s="768"/>
      <c r="BQ57" s="768"/>
      <c r="BR57" s="768"/>
      <c r="BS57" s="768"/>
      <c r="BX57" s="198"/>
      <c r="BY57" s="198"/>
      <c r="BZ57" s="198"/>
      <c r="CA57" s="198"/>
      <c r="CB57" s="198"/>
      <c r="CC57" s="246"/>
      <c r="CD57" s="198"/>
      <c r="CE57" s="198"/>
      <c r="CF57" s="198"/>
      <c r="CG57" s="198"/>
      <c r="CH57" s="198"/>
      <c r="CI57" s="198"/>
      <c r="CJ57" s="198"/>
      <c r="CK57" s="198"/>
      <c r="CL57" s="198"/>
      <c r="CM57" s="198"/>
      <c r="CN57" s="198"/>
      <c r="CO57" s="198"/>
      <c r="CP57" s="198"/>
      <c r="CQ57" s="198"/>
      <c r="CR57" s="198"/>
      <c r="CS57" s="198"/>
      <c r="CT57" s="198"/>
      <c r="CU57" s="198"/>
      <c r="CV57" s="198"/>
      <c r="CW57" s="198"/>
      <c r="CX57" s="198"/>
      <c r="CY57" s="198"/>
      <c r="CZ57" s="198"/>
      <c r="DA57" s="198"/>
      <c r="DB57" s="198"/>
      <c r="DC57" s="198"/>
      <c r="DD57" s="198"/>
      <c r="DE57" s="198"/>
      <c r="DF57" s="198"/>
      <c r="DG57" s="198"/>
      <c r="DH57" s="198"/>
      <c r="DI57" s="198"/>
      <c r="DJ57" s="198"/>
      <c r="DK57" s="198"/>
      <c r="DL57" s="198"/>
      <c r="DM57" s="198"/>
      <c r="DN57" s="198"/>
      <c r="DO57" s="198"/>
      <c r="DP57" s="198"/>
      <c r="DQ57" s="198"/>
      <c r="DR57" s="198"/>
      <c r="DS57" s="198"/>
      <c r="DT57" s="196"/>
    </row>
    <row r="58" spans="2:171" ht="14.25" customHeight="1" thickBot="1" x14ac:dyDescent="0.35">
      <c r="B58" s="503">
        <f>+B55+1</f>
        <v>37</v>
      </c>
      <c r="C58" s="504" t="s">
        <v>2089</v>
      </c>
      <c r="D58" s="505"/>
      <c r="E58" s="505" t="s">
        <v>341</v>
      </c>
      <c r="F58" s="787">
        <v>3</v>
      </c>
      <c r="G58" s="788">
        <f>G55+G42</f>
        <v>73.867000000000004</v>
      </c>
      <c r="H58" s="789">
        <f>H55+H42</f>
        <v>87.634</v>
      </c>
      <c r="I58" s="789">
        <f>I55+I42</f>
        <v>3.8149999999999999</v>
      </c>
      <c r="J58" s="790">
        <f>J55+J42</f>
        <v>7.8260000000000005</v>
      </c>
      <c r="K58" s="791">
        <f>K55+K42</f>
        <v>1.29</v>
      </c>
      <c r="L58" s="789">
        <f>SUM(G58:K58)</f>
        <v>174.43199999999999</v>
      </c>
      <c r="M58" s="788">
        <f>M55+M42</f>
        <v>73.191000000000017</v>
      </c>
      <c r="N58" s="789">
        <f>N55+N42</f>
        <v>93.772999999999996</v>
      </c>
      <c r="O58" s="789">
        <f>O55+O42</f>
        <v>5.0750000000000002</v>
      </c>
      <c r="P58" s="790">
        <f>P55+P42</f>
        <v>8.8929999999999971</v>
      </c>
      <c r="Q58" s="791">
        <f>Q55+Q42</f>
        <v>1.5409999999999999</v>
      </c>
      <c r="R58" s="789">
        <f>SUM(M58:Q58)</f>
        <v>182.47299999999998</v>
      </c>
      <c r="S58" s="788">
        <f>S55+S42</f>
        <v>73.372</v>
      </c>
      <c r="T58" s="789">
        <f>T55+T42</f>
        <v>87.843999999999994</v>
      </c>
      <c r="U58" s="789">
        <f>U55+U42</f>
        <v>3.7050000000000001</v>
      </c>
      <c r="V58" s="790">
        <f>V55+V42</f>
        <v>11.167999999999999</v>
      </c>
      <c r="W58" s="791">
        <f>W55+W42</f>
        <v>1.2509999999999999</v>
      </c>
      <c r="X58" s="789">
        <f>SUM(S58:W58)</f>
        <v>177.34000000000003</v>
      </c>
      <c r="Y58" s="788">
        <f>Y55+Y42</f>
        <v>86.73599999999999</v>
      </c>
      <c r="Z58" s="789">
        <f>Z55+Z42</f>
        <v>83.051999999999992</v>
      </c>
      <c r="AA58" s="789">
        <f>AA55+AA42</f>
        <v>3.5019999999999998</v>
      </c>
      <c r="AB58" s="790">
        <f>AB55+AB42</f>
        <v>10.666</v>
      </c>
      <c r="AC58" s="791">
        <f>AC55+AC42</f>
        <v>1.1819999999999999</v>
      </c>
      <c r="AD58" s="789">
        <f>SUM(Y58:AC58)</f>
        <v>185.13799999999998</v>
      </c>
      <c r="AE58" s="788">
        <f>AE55+AE42</f>
        <v>95.535999999999987</v>
      </c>
      <c r="AF58" s="789">
        <f>AF55+AF42</f>
        <v>97.031999999999996</v>
      </c>
      <c r="AG58" s="789">
        <f>AG55+AG42</f>
        <v>3.4679999999999995</v>
      </c>
      <c r="AH58" s="790">
        <f>AH55+AH42</f>
        <v>10.68</v>
      </c>
      <c r="AI58" s="791">
        <f>AI55+AI42</f>
        <v>1.1679999999999999</v>
      </c>
      <c r="AJ58" s="789">
        <f>SUM(AE58:AI58)</f>
        <v>207.88399999999999</v>
      </c>
      <c r="AK58" s="788">
        <f>AK55+AK42</f>
        <v>95.554000000000016</v>
      </c>
      <c r="AL58" s="789">
        <f>AL55+AL42</f>
        <v>121.596</v>
      </c>
      <c r="AM58" s="789">
        <f>AM55+AM42</f>
        <v>3.4239999999999999</v>
      </c>
      <c r="AN58" s="790">
        <f>AN55+AN42</f>
        <v>10.654999999999999</v>
      </c>
      <c r="AO58" s="791">
        <f>AO55+AO42</f>
        <v>1.153</v>
      </c>
      <c r="AP58" s="789">
        <f>SUM(AK58:AO58)</f>
        <v>232.38200000000003</v>
      </c>
      <c r="AQ58" s="788">
        <f>AQ55+AQ42</f>
        <v>96.624999999999986</v>
      </c>
      <c r="AR58" s="789">
        <f>AR55+AR42</f>
        <v>184.881</v>
      </c>
      <c r="AS58" s="789">
        <f>AS55+AS42</f>
        <v>3.383</v>
      </c>
      <c r="AT58" s="790">
        <f>AT55+AT42</f>
        <v>10.629</v>
      </c>
      <c r="AU58" s="791">
        <f>AU55+AU42</f>
        <v>1.139</v>
      </c>
      <c r="AV58" s="789">
        <f>SUM(AQ58:AU58)</f>
        <v>296.65699999999998</v>
      </c>
      <c r="AW58" s="788">
        <f>AW55+AW42</f>
        <v>74.233999999999995</v>
      </c>
      <c r="AX58" s="789">
        <f>AX55+AX42</f>
        <v>154.75700000000001</v>
      </c>
      <c r="AY58" s="789">
        <f>AY55+AY42</f>
        <v>3.3439999999999999</v>
      </c>
      <c r="AZ58" s="790">
        <f>AZ55+AZ42</f>
        <v>10.603</v>
      </c>
      <c r="BA58" s="791">
        <f>BA55+BA42</f>
        <v>1.125</v>
      </c>
      <c r="BB58" s="792">
        <f>SUM(AW58:BA58)</f>
        <v>244.06299999999999</v>
      </c>
      <c r="BC58" s="700"/>
      <c r="BD58" s="511" t="s">
        <v>2088</v>
      </c>
      <c r="BE58" s="793"/>
      <c r="BG58" s="144"/>
      <c r="BH58" s="144"/>
      <c r="BJ58" s="503">
        <f>+BJ55+1</f>
        <v>37</v>
      </c>
      <c r="BK58" s="504" t="s">
        <v>2089</v>
      </c>
      <c r="BL58" s="505" t="s">
        <v>341</v>
      </c>
      <c r="BM58" s="787">
        <v>3</v>
      </c>
      <c r="BN58" s="513" t="s">
        <v>2890</v>
      </c>
      <c r="BO58" s="514" t="s">
        <v>2891</v>
      </c>
      <c r="BP58" s="514" t="s">
        <v>2892</v>
      </c>
      <c r="BQ58" s="515" t="s">
        <v>2893</v>
      </c>
      <c r="BR58" s="515" t="s">
        <v>2894</v>
      </c>
      <c r="BS58" s="794" t="s">
        <v>2895</v>
      </c>
      <c r="BX58" s="198"/>
      <c r="BY58" s="198"/>
      <c r="BZ58" s="198"/>
      <c r="CA58" s="198"/>
      <c r="CB58" s="198"/>
      <c r="CC58" s="198"/>
      <c r="CD58" s="198"/>
      <c r="CE58" s="198"/>
      <c r="CF58" s="198"/>
      <c r="CG58" s="198"/>
      <c r="CH58" s="198"/>
      <c r="CI58" s="198"/>
      <c r="CJ58" s="198"/>
      <c r="CK58" s="198"/>
      <c r="CL58" s="198"/>
      <c r="CM58" s="198"/>
      <c r="CN58" s="198"/>
      <c r="CO58" s="198"/>
      <c r="CP58" s="198"/>
      <c r="CQ58" s="198"/>
      <c r="CR58" s="198"/>
      <c r="CS58" s="198"/>
      <c r="CT58" s="198"/>
      <c r="CU58" s="198"/>
      <c r="CV58" s="198"/>
      <c r="CW58" s="198"/>
      <c r="CX58" s="198"/>
      <c r="CY58" s="198"/>
      <c r="CZ58" s="198"/>
      <c r="DA58" s="198"/>
      <c r="DB58" s="198"/>
      <c r="DC58" s="198"/>
      <c r="DD58" s="198"/>
      <c r="DE58" s="198"/>
      <c r="DF58" s="198"/>
      <c r="DG58" s="198"/>
      <c r="DH58" s="198"/>
      <c r="DI58" s="198"/>
      <c r="DJ58" s="198"/>
      <c r="DK58" s="198"/>
      <c r="DL58" s="198"/>
      <c r="DM58" s="198"/>
      <c r="DN58" s="198"/>
      <c r="DO58" s="198"/>
      <c r="DP58" s="198"/>
      <c r="DQ58" s="198"/>
      <c r="DR58" s="198"/>
      <c r="DS58" s="198"/>
      <c r="DT58" s="196"/>
    </row>
    <row r="59" spans="2:171" ht="15" customHeight="1" x14ac:dyDescent="0.3">
      <c r="B59" s="795"/>
      <c r="C59" s="795"/>
      <c r="D59" s="795"/>
      <c r="E59" s="700"/>
      <c r="F59" s="700"/>
      <c r="G59" s="700"/>
      <c r="H59" s="700"/>
      <c r="I59" s="700"/>
      <c r="J59" s="700"/>
      <c r="K59" s="700"/>
      <c r="L59" s="700"/>
      <c r="M59" s="700"/>
      <c r="N59" s="700"/>
      <c r="O59" s="700"/>
      <c r="P59" s="700"/>
      <c r="Q59" s="700"/>
      <c r="R59" s="700"/>
      <c r="S59" s="700"/>
      <c r="T59" s="700"/>
      <c r="U59" s="700"/>
      <c r="V59" s="700"/>
      <c r="W59" s="700"/>
      <c r="X59" s="700"/>
      <c r="Y59" s="700"/>
      <c r="Z59" s="700"/>
      <c r="AA59" s="700"/>
      <c r="AB59" s="700"/>
      <c r="AC59" s="700"/>
      <c r="AD59" s="700"/>
      <c r="AE59" s="700"/>
      <c r="AF59" s="700"/>
      <c r="AG59" s="700"/>
      <c r="AH59" s="700"/>
      <c r="AI59" s="700"/>
      <c r="AJ59" s="700"/>
      <c r="AK59" s="700"/>
      <c r="AL59" s="700"/>
      <c r="AM59" s="700"/>
      <c r="AN59" s="700"/>
      <c r="AO59" s="700"/>
      <c r="AP59" s="700"/>
      <c r="AQ59" s="700"/>
      <c r="AR59" s="700"/>
      <c r="AS59" s="700"/>
      <c r="AT59" s="700"/>
      <c r="AU59" s="700"/>
      <c r="AV59" s="700"/>
      <c r="AW59" s="700"/>
      <c r="AX59" s="700"/>
      <c r="AY59" s="700"/>
      <c r="AZ59" s="700"/>
      <c r="BA59" s="700"/>
      <c r="BB59" s="700"/>
      <c r="BC59" s="700"/>
      <c r="BD59" s="700"/>
      <c r="BG59" s="144"/>
      <c r="BH59" s="144"/>
      <c r="BX59" s="198"/>
      <c r="BY59" s="198"/>
      <c r="BZ59" s="198"/>
      <c r="CA59" s="198"/>
      <c r="CB59" s="198"/>
      <c r="CC59" s="198"/>
      <c r="CD59" s="198"/>
      <c r="CE59" s="198"/>
      <c r="CF59" s="198"/>
      <c r="CG59" s="198"/>
      <c r="CH59" s="198"/>
      <c r="CI59" s="198"/>
      <c r="CJ59" s="198"/>
      <c r="CK59" s="198"/>
      <c r="CL59" s="198"/>
      <c r="CM59" s="198"/>
      <c r="CN59" s="198"/>
      <c r="CO59" s="198"/>
      <c r="CP59" s="198"/>
      <c r="CQ59" s="198"/>
      <c r="CR59" s="198"/>
      <c r="CS59" s="198"/>
      <c r="CT59" s="198"/>
      <c r="CU59" s="198"/>
      <c r="CV59" s="198"/>
      <c r="CW59" s="198"/>
      <c r="CX59" s="198"/>
      <c r="CY59" s="198"/>
      <c r="CZ59" s="198"/>
      <c r="DA59" s="198"/>
      <c r="DB59" s="198"/>
      <c r="DC59" s="198"/>
      <c r="DD59" s="198"/>
      <c r="DE59" s="198"/>
      <c r="DF59" s="198"/>
      <c r="DG59" s="198"/>
      <c r="DH59" s="198"/>
      <c r="DI59" s="198"/>
      <c r="DJ59" s="198"/>
      <c r="DK59" s="198"/>
      <c r="DL59" s="198"/>
      <c r="DM59" s="198"/>
      <c r="DN59" s="198"/>
      <c r="DO59" s="198"/>
      <c r="DP59" s="198"/>
      <c r="DQ59" s="198"/>
      <c r="DR59" s="198"/>
      <c r="DS59" s="198"/>
      <c r="DT59" s="196"/>
    </row>
    <row r="60" spans="2:171" ht="14.25" customHeight="1" x14ac:dyDescent="0.3">
      <c r="B60" s="279" t="s">
        <v>1573</v>
      </c>
      <c r="C60" s="280"/>
      <c r="D60" s="250"/>
      <c r="E60" s="250"/>
      <c r="F60" s="250"/>
      <c r="G60" s="123"/>
      <c r="H60" s="522"/>
      <c r="I60" s="522"/>
      <c r="J60" s="522"/>
      <c r="K60" s="522"/>
      <c r="L60" s="522"/>
      <c r="M60" s="522"/>
      <c r="N60" s="522"/>
      <c r="O60" s="522"/>
      <c r="P60" s="522"/>
      <c r="Q60" s="522"/>
      <c r="R60" s="293"/>
      <c r="S60" s="293"/>
      <c r="T60" s="293"/>
      <c r="U60" s="293"/>
      <c r="V60" s="700"/>
      <c r="W60" s="700"/>
      <c r="X60" s="700"/>
      <c r="Y60" s="700"/>
      <c r="Z60" s="700"/>
      <c r="AA60" s="700"/>
      <c r="AB60" s="700"/>
      <c r="AC60" s="700"/>
      <c r="AD60" s="700"/>
      <c r="AE60" s="700"/>
      <c r="AF60" s="700"/>
      <c r="AG60" s="700"/>
      <c r="AH60" s="700"/>
      <c r="AI60" s="700"/>
      <c r="AJ60" s="700"/>
      <c r="AK60" s="700"/>
      <c r="AL60" s="700"/>
      <c r="AM60" s="700"/>
      <c r="AN60" s="700"/>
      <c r="AO60" s="700"/>
      <c r="AP60" s="700"/>
      <c r="AQ60" s="700"/>
      <c r="AR60" s="700"/>
      <c r="AS60" s="700"/>
      <c r="AT60" s="700"/>
      <c r="AU60" s="700"/>
      <c r="AV60" s="700"/>
      <c r="AW60" s="700"/>
      <c r="AX60" s="700"/>
      <c r="AY60" s="700"/>
      <c r="AZ60" s="700"/>
      <c r="BA60" s="700"/>
      <c r="BB60" s="700"/>
      <c r="BC60" s="700"/>
      <c r="BD60" s="700"/>
      <c r="BG60" s="796"/>
      <c r="BH60" s="796"/>
      <c r="BX60" s="198"/>
      <c r="BY60" s="198"/>
      <c r="BZ60" s="198"/>
      <c r="CA60" s="198"/>
      <c r="CB60" s="198"/>
      <c r="CC60" s="198"/>
      <c r="CD60" s="198"/>
      <c r="CE60" s="198"/>
      <c r="CF60" s="198"/>
      <c r="CG60" s="198"/>
      <c r="CH60" s="198"/>
      <c r="CI60" s="198"/>
      <c r="CJ60" s="198"/>
      <c r="CK60" s="198"/>
      <c r="CL60" s="198"/>
      <c r="CM60" s="198"/>
      <c r="CN60" s="198"/>
      <c r="CO60" s="198"/>
      <c r="CP60" s="198"/>
      <c r="CQ60" s="198"/>
      <c r="CR60" s="198"/>
      <c r="CS60" s="198"/>
      <c r="CT60" s="198"/>
      <c r="CU60" s="198"/>
      <c r="CV60" s="198"/>
      <c r="CW60" s="198"/>
      <c r="CX60" s="198"/>
      <c r="CY60" s="198"/>
      <c r="CZ60" s="198"/>
      <c r="DA60" s="198"/>
      <c r="DB60" s="198"/>
      <c r="DC60" s="198"/>
      <c r="DD60" s="198"/>
      <c r="DE60" s="198"/>
      <c r="DF60" s="198"/>
      <c r="DG60" s="198"/>
      <c r="DH60" s="198"/>
      <c r="DI60" s="198"/>
      <c r="DJ60" s="198"/>
      <c r="DK60" s="198"/>
      <c r="DL60" s="198"/>
      <c r="DM60" s="198"/>
      <c r="DN60" s="198"/>
      <c r="DO60" s="198"/>
      <c r="DP60" s="198"/>
      <c r="DQ60" s="198"/>
      <c r="DR60" s="198"/>
      <c r="DS60" s="198"/>
      <c r="DT60" s="196"/>
    </row>
    <row r="61" spans="2:171" ht="14.25" customHeight="1" x14ac:dyDescent="0.3">
      <c r="B61" s="283"/>
      <c r="C61" s="284" t="s">
        <v>1051</v>
      </c>
      <c r="D61" s="250"/>
      <c r="E61" s="250"/>
      <c r="F61" s="250"/>
      <c r="G61" s="123"/>
      <c r="H61" s="522"/>
      <c r="I61" s="522"/>
      <c r="J61" s="522"/>
      <c r="K61" s="522"/>
      <c r="L61" s="522"/>
      <c r="M61" s="522"/>
      <c r="N61" s="522"/>
      <c r="O61" s="522"/>
      <c r="P61" s="522"/>
      <c r="Q61" s="522"/>
      <c r="R61" s="293"/>
      <c r="S61" s="293"/>
      <c r="T61" s="293"/>
      <c r="U61" s="293"/>
      <c r="V61" s="700"/>
      <c r="W61" s="700"/>
      <c r="X61" s="700"/>
      <c r="Y61" s="700"/>
      <c r="Z61" s="700"/>
      <c r="AA61" s="700"/>
      <c r="AB61" s="700"/>
      <c r="AC61" s="700"/>
      <c r="AD61" s="700"/>
      <c r="AE61" s="700"/>
      <c r="AF61" s="700"/>
      <c r="AG61" s="700"/>
      <c r="AH61" s="700"/>
      <c r="AI61" s="700"/>
      <c r="AJ61" s="700"/>
      <c r="AK61" s="700"/>
      <c r="AL61" s="700"/>
      <c r="AM61" s="700"/>
      <c r="AN61" s="700"/>
      <c r="AO61" s="700"/>
      <c r="AP61" s="700"/>
      <c r="AQ61" s="700"/>
      <c r="AR61" s="700"/>
      <c r="AS61" s="700"/>
      <c r="AT61" s="700"/>
      <c r="AU61" s="700"/>
      <c r="AV61" s="700"/>
      <c r="AW61" s="700"/>
      <c r="AX61" s="700"/>
      <c r="AY61" s="700"/>
      <c r="AZ61" s="700"/>
      <c r="BA61" s="700"/>
      <c r="BB61" s="700"/>
      <c r="BC61" s="700"/>
      <c r="BD61" s="700"/>
      <c r="BG61" s="796"/>
      <c r="BH61" s="796"/>
      <c r="BX61" s="198"/>
      <c r="BY61" s="198"/>
      <c r="BZ61" s="198"/>
      <c r="CA61" s="198"/>
      <c r="CB61" s="198"/>
      <c r="CC61" s="198"/>
      <c r="CD61" s="198"/>
      <c r="CE61" s="198"/>
      <c r="CF61" s="198"/>
      <c r="CG61" s="198"/>
      <c r="CH61" s="198"/>
      <c r="CI61" s="198"/>
      <c r="CJ61" s="198"/>
      <c r="CK61" s="198"/>
      <c r="CL61" s="198"/>
      <c r="CM61" s="198"/>
      <c r="CN61" s="198"/>
      <c r="CO61" s="198"/>
      <c r="CP61" s="198"/>
      <c r="CQ61" s="198"/>
      <c r="CR61" s="198"/>
      <c r="CS61" s="198"/>
      <c r="CT61" s="198"/>
      <c r="CU61" s="198"/>
      <c r="CV61" s="198"/>
      <c r="CW61" s="198"/>
      <c r="CX61" s="198"/>
      <c r="CY61" s="198"/>
      <c r="CZ61" s="198"/>
      <c r="DA61" s="198"/>
      <c r="DB61" s="198"/>
      <c r="DC61" s="198"/>
      <c r="DD61" s="198"/>
      <c r="DE61" s="198"/>
      <c r="DF61" s="198"/>
      <c r="DG61" s="198"/>
      <c r="DH61" s="198"/>
      <c r="DI61" s="198"/>
      <c r="DJ61" s="198"/>
      <c r="DK61" s="198"/>
      <c r="DL61" s="198"/>
      <c r="DM61" s="198"/>
      <c r="DN61" s="198"/>
      <c r="DO61" s="198"/>
      <c r="DP61" s="198"/>
      <c r="DQ61" s="198"/>
      <c r="DR61" s="198"/>
      <c r="DS61" s="198"/>
      <c r="DT61" s="196"/>
    </row>
    <row r="62" spans="2:171" ht="14.25" customHeight="1" x14ac:dyDescent="0.3">
      <c r="B62" s="285"/>
      <c r="C62" s="284" t="s">
        <v>1052</v>
      </c>
      <c r="D62" s="250"/>
      <c r="E62" s="250"/>
      <c r="F62" s="250"/>
      <c r="G62" s="123"/>
      <c r="H62" s="522"/>
      <c r="I62" s="522"/>
      <c r="J62" s="522"/>
      <c r="K62" s="522"/>
      <c r="L62" s="522"/>
      <c r="M62" s="522"/>
      <c r="N62" s="522"/>
      <c r="O62" s="522"/>
      <c r="P62" s="522"/>
      <c r="Q62" s="522"/>
      <c r="R62" s="293"/>
      <c r="S62" s="293"/>
      <c r="T62" s="293"/>
      <c r="U62" s="293"/>
      <c r="V62" s="700"/>
      <c r="W62" s="700"/>
      <c r="X62" s="700"/>
      <c r="Y62" s="700"/>
      <c r="Z62" s="700"/>
      <c r="AA62" s="700"/>
      <c r="AB62" s="700"/>
      <c r="AC62" s="700"/>
      <c r="AD62" s="700"/>
      <c r="AE62" s="700"/>
      <c r="AF62" s="700"/>
      <c r="AG62" s="700"/>
      <c r="AH62" s="700"/>
      <c r="AI62" s="700"/>
      <c r="AJ62" s="700"/>
      <c r="AK62" s="700"/>
      <c r="AL62" s="700"/>
      <c r="AM62" s="700"/>
      <c r="AN62" s="700"/>
      <c r="AO62" s="700"/>
      <c r="AP62" s="700"/>
      <c r="AQ62" s="700"/>
      <c r="AR62" s="700"/>
      <c r="AS62" s="700"/>
      <c r="AT62" s="700"/>
      <c r="AU62" s="700"/>
      <c r="AV62" s="700"/>
      <c r="AW62" s="700"/>
      <c r="AX62" s="700"/>
      <c r="AY62" s="700"/>
      <c r="AZ62" s="700"/>
      <c r="BA62" s="700"/>
      <c r="BB62" s="700"/>
      <c r="BC62" s="700"/>
      <c r="BD62" s="700"/>
      <c r="BU62" s="196"/>
      <c r="BV62" s="797"/>
      <c r="BW62" s="797"/>
      <c r="BX62" s="203"/>
      <c r="DT62" s="196"/>
    </row>
    <row r="63" spans="2:171" ht="14.25" customHeight="1" x14ac:dyDescent="0.3">
      <c r="B63" s="286"/>
      <c r="C63" s="284" t="s">
        <v>1053</v>
      </c>
      <c r="D63" s="250"/>
      <c r="E63" s="250"/>
      <c r="F63" s="250"/>
      <c r="G63" s="123"/>
      <c r="H63" s="522"/>
      <c r="I63" s="522"/>
      <c r="J63" s="522"/>
      <c r="K63" s="522"/>
      <c r="L63" s="522"/>
      <c r="M63" s="522"/>
      <c r="N63" s="522"/>
      <c r="O63" s="522"/>
      <c r="P63" s="522"/>
      <c r="Q63" s="522"/>
      <c r="R63" s="293"/>
      <c r="S63" s="293"/>
      <c r="T63" s="293"/>
      <c r="U63" s="293"/>
      <c r="V63" s="700"/>
      <c r="W63" s="700"/>
      <c r="X63" s="700"/>
      <c r="Y63" s="700"/>
      <c r="Z63" s="700"/>
      <c r="AA63" s="700"/>
      <c r="AB63" s="700"/>
      <c r="AC63" s="700"/>
      <c r="AD63" s="700"/>
      <c r="AE63" s="700"/>
      <c r="AF63" s="700"/>
      <c r="AG63" s="700"/>
      <c r="AH63" s="700"/>
      <c r="AI63" s="700"/>
      <c r="AJ63" s="700"/>
      <c r="AK63" s="700"/>
      <c r="AL63" s="700"/>
      <c r="AM63" s="700"/>
      <c r="AN63" s="700"/>
      <c r="AO63" s="700"/>
      <c r="AP63" s="700"/>
      <c r="AQ63" s="700"/>
      <c r="AR63" s="700"/>
      <c r="AS63" s="700"/>
      <c r="AT63" s="700"/>
      <c r="AU63" s="700"/>
      <c r="AV63" s="700"/>
      <c r="AW63" s="700"/>
      <c r="AX63" s="700"/>
      <c r="AY63" s="700"/>
      <c r="AZ63" s="700"/>
      <c r="BA63" s="700"/>
      <c r="BB63" s="700"/>
      <c r="BC63" s="700"/>
      <c r="BD63" s="700"/>
      <c r="BU63" s="196"/>
      <c r="BV63" s="797"/>
      <c r="BW63" s="797"/>
      <c r="BX63" s="206"/>
      <c r="DT63" s="196"/>
    </row>
    <row r="64" spans="2:171" ht="14.25" customHeight="1" x14ac:dyDescent="0.3">
      <c r="B64" s="287"/>
      <c r="C64" s="284" t="s">
        <v>1054</v>
      </c>
      <c r="D64" s="250"/>
      <c r="E64" s="250"/>
      <c r="F64" s="250"/>
      <c r="G64" s="123"/>
      <c r="H64" s="522"/>
      <c r="I64" s="522"/>
      <c r="J64" s="522"/>
      <c r="K64" s="522"/>
      <c r="L64" s="522"/>
      <c r="M64" s="522"/>
      <c r="N64" s="522"/>
      <c r="O64" s="522"/>
      <c r="P64" s="522"/>
      <c r="Q64" s="522"/>
      <c r="R64" s="293"/>
      <c r="S64" s="293"/>
      <c r="T64" s="293"/>
      <c r="U64" s="293"/>
      <c r="V64" s="700"/>
      <c r="W64" s="700"/>
      <c r="X64" s="700"/>
      <c r="Y64" s="700"/>
      <c r="Z64" s="700"/>
      <c r="AA64" s="700"/>
      <c r="AB64" s="700"/>
      <c r="AC64" s="700"/>
      <c r="AD64" s="700"/>
      <c r="AE64" s="700"/>
      <c r="AF64" s="700"/>
      <c r="AG64" s="700"/>
      <c r="AH64" s="700"/>
      <c r="AI64" s="700"/>
      <c r="AJ64" s="700"/>
      <c r="AK64" s="700"/>
      <c r="AL64" s="700"/>
      <c r="AM64" s="700"/>
      <c r="AN64" s="700"/>
      <c r="AO64" s="700"/>
      <c r="AP64" s="700"/>
      <c r="AQ64" s="700"/>
      <c r="AR64" s="700"/>
      <c r="AS64" s="700"/>
      <c r="AT64" s="700"/>
      <c r="AU64" s="700"/>
      <c r="AV64" s="700"/>
      <c r="AW64" s="700"/>
      <c r="AX64" s="700"/>
      <c r="AY64" s="700"/>
      <c r="AZ64" s="700"/>
      <c r="BA64" s="700"/>
      <c r="BB64" s="700"/>
      <c r="BC64" s="700"/>
      <c r="BD64" s="700"/>
      <c r="BU64" s="196"/>
      <c r="BV64" s="797"/>
      <c r="BW64" s="797"/>
      <c r="BX64" s="206"/>
      <c r="DT64" s="196"/>
    </row>
    <row r="65" spans="2:124" ht="14.25" customHeight="1" thickBot="1" x14ac:dyDescent="0.35">
      <c r="B65" s="524"/>
      <c r="C65" s="284"/>
      <c r="D65" s="250"/>
      <c r="E65" s="250"/>
      <c r="F65" s="250"/>
      <c r="G65" s="123"/>
      <c r="H65" s="522"/>
      <c r="I65" s="522"/>
      <c r="J65" s="522"/>
      <c r="K65" s="522"/>
      <c r="L65" s="522"/>
      <c r="M65" s="522"/>
      <c r="N65" s="522"/>
      <c r="O65" s="522"/>
      <c r="P65" s="522"/>
      <c r="Q65" s="522"/>
      <c r="R65" s="293"/>
      <c r="S65" s="293"/>
      <c r="T65" s="293"/>
      <c r="U65" s="293"/>
      <c r="V65" s="700"/>
      <c r="W65" s="700"/>
      <c r="X65" s="700"/>
      <c r="Y65" s="700"/>
      <c r="Z65" s="700"/>
      <c r="AA65" s="700"/>
      <c r="AB65" s="700"/>
      <c r="AC65" s="700"/>
      <c r="AD65" s="700"/>
      <c r="AE65" s="700"/>
      <c r="AF65" s="700"/>
      <c r="AG65" s="700"/>
      <c r="AH65" s="700"/>
      <c r="AI65" s="700"/>
      <c r="AJ65" s="700"/>
      <c r="AK65" s="700"/>
      <c r="AL65" s="700"/>
      <c r="AM65" s="700"/>
      <c r="AN65" s="700"/>
      <c r="AO65" s="700"/>
      <c r="AP65" s="700"/>
      <c r="AQ65" s="700"/>
      <c r="AR65" s="700"/>
      <c r="AS65" s="700"/>
      <c r="AT65" s="700"/>
      <c r="AU65" s="700"/>
      <c r="AV65" s="700"/>
      <c r="AW65" s="700"/>
      <c r="AX65" s="700"/>
      <c r="AY65" s="700"/>
      <c r="AZ65" s="700"/>
      <c r="BA65" s="700"/>
      <c r="BB65" s="700"/>
      <c r="BC65" s="700"/>
      <c r="BD65" s="700"/>
      <c r="BG65" s="796"/>
      <c r="BH65" s="796"/>
      <c r="BX65" s="141"/>
      <c r="BY65" s="141"/>
      <c r="BZ65" s="141"/>
      <c r="CA65" s="141"/>
      <c r="CB65" s="141"/>
      <c r="CC65" s="141"/>
      <c r="CD65" s="141"/>
      <c r="CE65" s="141"/>
      <c r="CF65" s="141"/>
      <c r="CG65" s="141"/>
      <c r="CH65" s="141"/>
      <c r="CI65" s="141"/>
      <c r="CJ65" s="141"/>
      <c r="CK65" s="141"/>
      <c r="CL65" s="141"/>
      <c r="CM65" s="141"/>
      <c r="CN65" s="141"/>
      <c r="CO65" s="141"/>
      <c r="CP65" s="141"/>
      <c r="CQ65" s="141"/>
      <c r="CR65" s="141"/>
      <c r="CS65" s="141"/>
      <c r="CT65" s="141"/>
      <c r="CU65" s="141"/>
      <c r="CV65" s="141"/>
      <c r="CW65" s="141"/>
      <c r="CX65" s="141"/>
      <c r="CY65" s="141"/>
      <c r="CZ65" s="141"/>
      <c r="DA65" s="141"/>
      <c r="DB65" s="141"/>
      <c r="DC65" s="141"/>
      <c r="DD65" s="141"/>
      <c r="DE65" s="141"/>
      <c r="DF65" s="141"/>
      <c r="DG65" s="141"/>
      <c r="DH65" s="141"/>
      <c r="DI65" s="141"/>
      <c r="DJ65" s="141"/>
      <c r="DK65" s="141"/>
      <c r="DL65" s="141"/>
      <c r="DM65" s="141"/>
      <c r="DN65" s="141"/>
      <c r="DO65" s="141"/>
      <c r="DP65" s="141"/>
      <c r="DQ65" s="141"/>
      <c r="DR65" s="141"/>
      <c r="DS65" s="141"/>
      <c r="DT65" s="196"/>
    </row>
    <row r="66" spans="2:124" ht="15" customHeight="1" thickBot="1" x14ac:dyDescent="0.35">
      <c r="B66" s="1077" t="s">
        <v>2896</v>
      </c>
      <c r="C66" s="1094"/>
      <c r="D66" s="1094"/>
      <c r="E66" s="1094"/>
      <c r="F66" s="1094"/>
      <c r="G66" s="1094"/>
      <c r="H66" s="1094"/>
      <c r="I66" s="1094"/>
      <c r="J66" s="1094"/>
      <c r="K66" s="1094"/>
      <c r="L66" s="1094"/>
      <c r="M66" s="1094"/>
      <c r="N66" s="1094"/>
      <c r="O66" s="1094"/>
      <c r="P66" s="1094"/>
      <c r="Q66" s="1094"/>
      <c r="R66" s="1095"/>
      <c r="S66" s="289"/>
      <c r="T66" s="289"/>
      <c r="U66" s="289"/>
      <c r="V66" s="700"/>
      <c r="W66" s="700"/>
      <c r="X66" s="700"/>
      <c r="Y66" s="700"/>
      <c r="Z66" s="700"/>
      <c r="AA66" s="700"/>
      <c r="AB66" s="700"/>
      <c r="AC66" s="700"/>
      <c r="AD66" s="700"/>
      <c r="AE66" s="700"/>
      <c r="AF66" s="700"/>
      <c r="AG66" s="700"/>
      <c r="AH66" s="700"/>
      <c r="AI66" s="700"/>
      <c r="AJ66" s="700"/>
      <c r="AK66" s="700"/>
      <c r="AL66" s="700"/>
      <c r="AM66" s="700"/>
      <c r="AN66" s="700"/>
      <c r="AO66" s="700"/>
      <c r="AP66" s="700"/>
      <c r="AQ66" s="700"/>
      <c r="AR66" s="700"/>
      <c r="AS66" s="700"/>
      <c r="AT66" s="700"/>
      <c r="AU66" s="700"/>
      <c r="AV66" s="700"/>
      <c r="AW66" s="700"/>
      <c r="AX66" s="700"/>
      <c r="AY66" s="700"/>
      <c r="AZ66" s="700"/>
      <c r="BA66" s="700"/>
      <c r="BB66" s="700"/>
      <c r="BC66" s="700"/>
      <c r="BD66" s="700"/>
      <c r="BU66" s="196"/>
      <c r="BV66" s="797"/>
      <c r="BW66" s="797"/>
      <c r="BX66" s="203"/>
      <c r="DT66" s="196"/>
    </row>
    <row r="67" spans="2:124" ht="15" customHeight="1" thickBot="1" x14ac:dyDescent="0.35">
      <c r="B67" s="289"/>
      <c r="C67" s="290"/>
      <c r="D67" s="525"/>
      <c r="E67" s="291"/>
      <c r="F67" s="291"/>
      <c r="G67" s="291"/>
      <c r="H67" s="291"/>
      <c r="I67" s="291"/>
      <c r="J67" s="291"/>
      <c r="K67" s="291"/>
      <c r="L67" s="291"/>
      <c r="M67" s="291"/>
      <c r="N67" s="291"/>
      <c r="O67" s="291"/>
      <c r="P67" s="291"/>
      <c r="Q67" s="291"/>
      <c r="R67" s="291"/>
      <c r="S67" s="291"/>
      <c r="T67" s="291"/>
      <c r="U67" s="291"/>
      <c r="V67" s="700"/>
      <c r="W67" s="700"/>
      <c r="X67" s="700"/>
      <c r="Y67" s="700"/>
      <c r="Z67" s="700"/>
      <c r="AA67" s="700"/>
      <c r="AB67" s="700"/>
      <c r="AC67" s="700"/>
      <c r="AD67" s="700"/>
      <c r="AE67" s="700"/>
      <c r="AF67" s="700"/>
      <c r="AG67" s="700"/>
      <c r="AH67" s="700"/>
      <c r="AI67" s="700"/>
      <c r="AJ67" s="700"/>
      <c r="AK67" s="700"/>
      <c r="AL67" s="700"/>
      <c r="AM67" s="700"/>
      <c r="AN67" s="700"/>
      <c r="AO67" s="700"/>
      <c r="AP67" s="700"/>
      <c r="AQ67" s="700"/>
      <c r="AR67" s="700"/>
      <c r="AS67" s="700"/>
      <c r="AT67" s="700"/>
      <c r="AU67" s="700"/>
      <c r="AV67" s="700"/>
      <c r="AW67" s="700"/>
      <c r="AX67" s="700"/>
      <c r="AY67" s="700"/>
      <c r="AZ67" s="700"/>
      <c r="BA67" s="700"/>
      <c r="BB67" s="700"/>
      <c r="BC67" s="700"/>
      <c r="BD67" s="700"/>
      <c r="BU67" s="196"/>
      <c r="BV67" s="797"/>
      <c r="BW67" s="797"/>
      <c r="BX67" s="206"/>
      <c r="DT67" s="196"/>
    </row>
    <row r="68" spans="2:124" ht="90" customHeight="1" thickBot="1" x14ac:dyDescent="0.35">
      <c r="B68" s="1124" t="s">
        <v>2897</v>
      </c>
      <c r="C68" s="1125"/>
      <c r="D68" s="1125"/>
      <c r="E68" s="1125"/>
      <c r="F68" s="1125"/>
      <c r="G68" s="1125"/>
      <c r="H68" s="1125"/>
      <c r="I68" s="1125"/>
      <c r="J68" s="1125"/>
      <c r="K68" s="1125"/>
      <c r="L68" s="1125"/>
      <c r="M68" s="1125"/>
      <c r="N68" s="1125"/>
      <c r="O68" s="1125"/>
      <c r="P68" s="1125"/>
      <c r="Q68" s="1125"/>
      <c r="R68" s="1126"/>
      <c r="S68" s="798"/>
      <c r="T68" s="798"/>
      <c r="U68" s="798"/>
      <c r="V68" s="700"/>
      <c r="W68" s="700"/>
      <c r="X68" s="700"/>
      <c r="Y68" s="700"/>
      <c r="Z68" s="700"/>
      <c r="AA68" s="700"/>
      <c r="AB68" s="700"/>
      <c r="AC68" s="700"/>
      <c r="AD68" s="700"/>
      <c r="AE68" s="700"/>
      <c r="AF68" s="700"/>
      <c r="AG68" s="700"/>
      <c r="AH68" s="700"/>
      <c r="AI68" s="700"/>
      <c r="AJ68" s="700"/>
      <c r="AK68" s="700"/>
      <c r="AL68" s="700"/>
      <c r="AM68" s="700"/>
      <c r="AN68" s="700"/>
      <c r="AO68" s="700"/>
      <c r="AP68" s="700"/>
      <c r="AQ68" s="700"/>
      <c r="AR68" s="700"/>
      <c r="AS68" s="700"/>
      <c r="AT68" s="700"/>
      <c r="AU68" s="700"/>
      <c r="AV68" s="700"/>
      <c r="AW68" s="700"/>
      <c r="AX68" s="700"/>
      <c r="AY68" s="700"/>
      <c r="AZ68" s="700"/>
      <c r="BA68" s="700"/>
      <c r="BB68" s="700"/>
      <c r="BC68" s="700"/>
      <c r="BD68" s="700"/>
      <c r="BX68" s="206"/>
    </row>
    <row r="69" spans="2:124" ht="15" customHeight="1" thickBot="1" x14ac:dyDescent="0.35">
      <c r="B69" s="289"/>
      <c r="C69" s="290"/>
      <c r="D69" s="525"/>
      <c r="E69" s="291"/>
      <c r="F69" s="291"/>
      <c r="G69" s="291"/>
      <c r="H69" s="291"/>
      <c r="I69" s="291"/>
      <c r="J69" s="291"/>
      <c r="K69" s="291"/>
      <c r="L69" s="291"/>
      <c r="M69" s="291"/>
      <c r="N69" s="291"/>
      <c r="O69" s="291"/>
      <c r="P69" s="291"/>
      <c r="Q69" s="291"/>
      <c r="R69" s="291"/>
      <c r="S69" s="291"/>
      <c r="T69" s="291"/>
      <c r="U69" s="291"/>
      <c r="V69" s="700"/>
      <c r="W69" s="700"/>
      <c r="X69" s="700"/>
      <c r="Y69" s="700"/>
      <c r="Z69" s="700"/>
      <c r="AA69" s="700"/>
      <c r="AB69" s="700"/>
      <c r="AC69" s="700"/>
      <c r="AD69" s="700"/>
      <c r="AE69" s="700"/>
      <c r="AF69" s="700"/>
      <c r="AG69" s="700"/>
      <c r="AH69" s="700"/>
      <c r="AI69" s="700"/>
      <c r="AJ69" s="700"/>
      <c r="AK69" s="700"/>
      <c r="AL69" s="700"/>
      <c r="AM69" s="700"/>
      <c r="AN69" s="700"/>
      <c r="AO69" s="700"/>
      <c r="AP69" s="700"/>
      <c r="AQ69" s="700"/>
      <c r="AR69" s="700"/>
      <c r="AS69" s="700"/>
      <c r="AT69" s="700"/>
      <c r="AU69" s="700"/>
      <c r="AV69" s="700"/>
      <c r="AW69" s="700"/>
      <c r="AX69" s="700"/>
      <c r="AY69" s="700"/>
      <c r="AZ69" s="700"/>
      <c r="BA69" s="700"/>
      <c r="BB69" s="700"/>
      <c r="BC69" s="700"/>
      <c r="BD69" s="700"/>
      <c r="BX69" s="206"/>
    </row>
    <row r="70" spans="2:124" ht="15" customHeight="1" x14ac:dyDescent="0.3">
      <c r="B70" s="115" t="s">
        <v>1576</v>
      </c>
      <c r="C70" s="1099" t="s">
        <v>1064</v>
      </c>
      <c r="D70" s="1100"/>
      <c r="E70" s="1100"/>
      <c r="F70" s="1100"/>
      <c r="G70" s="1100"/>
      <c r="H70" s="1100"/>
      <c r="I70" s="1100"/>
      <c r="J70" s="1100"/>
      <c r="K70" s="1100"/>
      <c r="L70" s="1100"/>
      <c r="M70" s="1100"/>
      <c r="N70" s="1100"/>
      <c r="O70" s="1100"/>
      <c r="P70" s="1100"/>
      <c r="Q70" s="1100"/>
      <c r="R70" s="1101"/>
      <c r="S70" s="799"/>
      <c r="T70" s="799"/>
      <c r="U70" s="799"/>
      <c r="V70" s="700"/>
      <c r="W70" s="700"/>
      <c r="X70" s="700"/>
      <c r="Y70" s="700"/>
      <c r="Z70" s="700"/>
      <c r="AA70" s="700"/>
      <c r="AB70" s="700"/>
      <c r="AC70" s="700"/>
      <c r="AD70" s="700"/>
      <c r="AE70" s="700"/>
      <c r="AF70" s="700"/>
      <c r="AG70" s="700"/>
      <c r="AH70" s="700"/>
      <c r="AI70" s="700"/>
      <c r="AJ70" s="700"/>
      <c r="AK70" s="700"/>
      <c r="AL70" s="700"/>
      <c r="AM70" s="700"/>
      <c r="AN70" s="700"/>
      <c r="AO70" s="700"/>
      <c r="AP70" s="700"/>
      <c r="AQ70" s="700"/>
      <c r="AR70" s="700"/>
      <c r="AS70" s="700"/>
      <c r="AT70" s="700"/>
      <c r="AU70" s="700"/>
      <c r="AV70" s="700"/>
      <c r="AW70" s="700"/>
      <c r="AX70" s="700"/>
      <c r="AY70" s="700"/>
      <c r="AZ70" s="700"/>
      <c r="BA70" s="700"/>
      <c r="BB70" s="700"/>
      <c r="BC70" s="700"/>
      <c r="BD70" s="700"/>
      <c r="BX70" s="206"/>
    </row>
    <row r="71" spans="2:124" ht="15" customHeight="1" x14ac:dyDescent="0.3">
      <c r="B71" s="800" t="s">
        <v>2097</v>
      </c>
      <c r="C71" s="295" t="str">
        <f>$C$9</f>
        <v>Operating expenditure</v>
      </c>
      <c r="D71" s="295"/>
      <c r="E71" s="295"/>
      <c r="F71" s="295"/>
      <c r="G71" s="295"/>
      <c r="H71" s="295"/>
      <c r="I71" s="295"/>
      <c r="J71" s="295"/>
      <c r="K71" s="295"/>
      <c r="L71" s="295"/>
      <c r="M71" s="295"/>
      <c r="N71" s="295"/>
      <c r="O71" s="295"/>
      <c r="P71" s="295"/>
      <c r="Q71" s="295"/>
      <c r="R71" s="801"/>
      <c r="S71" s="799"/>
      <c r="T71" s="799"/>
      <c r="U71" s="799"/>
      <c r="V71" s="700"/>
      <c r="W71" s="700"/>
      <c r="X71" s="700"/>
      <c r="Y71" s="700"/>
      <c r="Z71" s="700"/>
      <c r="AA71" s="700"/>
      <c r="AB71" s="700"/>
      <c r="AC71" s="700"/>
      <c r="AD71" s="700"/>
      <c r="AE71" s="700"/>
      <c r="AF71" s="700"/>
      <c r="AG71" s="700"/>
      <c r="AH71" s="700"/>
      <c r="AI71" s="700"/>
      <c r="AJ71" s="700"/>
      <c r="AK71" s="700"/>
      <c r="AL71" s="700"/>
      <c r="AM71" s="700"/>
      <c r="AN71" s="700"/>
      <c r="AO71" s="700"/>
      <c r="AP71" s="700"/>
      <c r="AQ71" s="700"/>
      <c r="AR71" s="700"/>
      <c r="AS71" s="700"/>
      <c r="AT71" s="700"/>
      <c r="AU71" s="700"/>
      <c r="AV71" s="700"/>
      <c r="AW71" s="700"/>
      <c r="AX71" s="700"/>
      <c r="AY71" s="700"/>
      <c r="AZ71" s="700"/>
      <c r="BA71" s="700"/>
      <c r="BB71" s="700"/>
      <c r="BC71" s="700"/>
      <c r="BD71" s="700"/>
      <c r="BX71" s="206"/>
    </row>
    <row r="72" spans="2:124" ht="15" customHeight="1" x14ac:dyDescent="0.3">
      <c r="B72" s="530">
        <v>1</v>
      </c>
      <c r="C72" s="1154" t="s">
        <v>2098</v>
      </c>
      <c r="D72" s="1155"/>
      <c r="E72" s="1155"/>
      <c r="F72" s="1155"/>
      <c r="G72" s="1155"/>
      <c r="H72" s="1155"/>
      <c r="I72" s="1155"/>
      <c r="J72" s="1155"/>
      <c r="K72" s="1155"/>
      <c r="L72" s="1155"/>
      <c r="M72" s="1155"/>
      <c r="N72" s="1155"/>
      <c r="O72" s="1155"/>
      <c r="P72" s="1155"/>
      <c r="Q72" s="1155"/>
      <c r="R72" s="1156"/>
      <c r="S72" s="802"/>
      <c r="T72" s="802"/>
      <c r="U72" s="802"/>
      <c r="V72" s="700"/>
      <c r="W72" s="700"/>
      <c r="X72" s="700"/>
      <c r="Y72" s="700"/>
      <c r="Z72" s="700"/>
      <c r="AA72" s="700"/>
      <c r="AB72" s="700"/>
      <c r="AC72" s="700"/>
      <c r="AD72" s="700"/>
      <c r="AE72" s="700"/>
      <c r="AF72" s="700"/>
      <c r="AG72" s="700"/>
      <c r="AH72" s="700"/>
      <c r="AI72" s="700"/>
      <c r="AJ72" s="700"/>
      <c r="AK72" s="700"/>
      <c r="AL72" s="700"/>
      <c r="AM72" s="700"/>
      <c r="AN72" s="700"/>
      <c r="AO72" s="700"/>
      <c r="AP72" s="700"/>
      <c r="AQ72" s="700"/>
      <c r="AR72" s="700"/>
      <c r="AS72" s="700"/>
      <c r="AT72" s="700"/>
      <c r="AU72" s="700"/>
      <c r="AV72" s="700"/>
      <c r="AW72" s="700"/>
      <c r="AX72" s="700"/>
      <c r="AY72" s="700"/>
      <c r="AZ72" s="700"/>
      <c r="BA72" s="700"/>
      <c r="BB72" s="700"/>
      <c r="BC72" s="700"/>
      <c r="BD72" s="700"/>
      <c r="BX72" s="206"/>
    </row>
    <row r="73" spans="2:124" ht="100.5" customHeight="1" x14ac:dyDescent="0.3">
      <c r="B73" s="530">
        <v>2</v>
      </c>
      <c r="C73" s="1154" t="s">
        <v>2898</v>
      </c>
      <c r="D73" s="1155"/>
      <c r="E73" s="1155"/>
      <c r="F73" s="1155"/>
      <c r="G73" s="1155"/>
      <c r="H73" s="1155"/>
      <c r="I73" s="1155"/>
      <c r="J73" s="1155"/>
      <c r="K73" s="1155"/>
      <c r="L73" s="1155"/>
      <c r="M73" s="1155"/>
      <c r="N73" s="1155"/>
      <c r="O73" s="1155"/>
      <c r="P73" s="1155"/>
      <c r="Q73" s="1155"/>
      <c r="R73" s="1156"/>
      <c r="S73" s="802"/>
      <c r="T73" s="802"/>
      <c r="U73" s="802"/>
      <c r="V73" s="700"/>
      <c r="W73" s="700"/>
      <c r="X73" s="700"/>
      <c r="Y73" s="700"/>
      <c r="Z73" s="700"/>
      <c r="AA73" s="700"/>
      <c r="AB73" s="700"/>
      <c r="AC73" s="700"/>
      <c r="AD73" s="700"/>
      <c r="AE73" s="700"/>
      <c r="AF73" s="700"/>
      <c r="AG73" s="700"/>
      <c r="AH73" s="700"/>
      <c r="AI73" s="700"/>
      <c r="AJ73" s="700"/>
      <c r="AK73" s="700"/>
      <c r="AL73" s="700"/>
      <c r="AM73" s="700"/>
      <c r="AN73" s="700"/>
      <c r="AO73" s="700"/>
      <c r="AP73" s="700"/>
      <c r="AQ73" s="700"/>
      <c r="AR73" s="700"/>
      <c r="AS73" s="700"/>
      <c r="AT73" s="700"/>
      <c r="AU73" s="700"/>
      <c r="AV73" s="700"/>
      <c r="AW73" s="700"/>
      <c r="AX73" s="700"/>
      <c r="AY73" s="700"/>
      <c r="AZ73" s="700"/>
      <c r="BA73" s="700"/>
      <c r="BB73" s="700"/>
      <c r="BC73" s="700"/>
      <c r="BD73" s="700"/>
    </row>
    <row r="74" spans="2:124" ht="15" customHeight="1" x14ac:dyDescent="0.3">
      <c r="B74" s="530">
        <v>3</v>
      </c>
      <c r="C74" s="1154" t="s">
        <v>2899</v>
      </c>
      <c r="D74" s="1155"/>
      <c r="E74" s="1155"/>
      <c r="F74" s="1155"/>
      <c r="G74" s="1155"/>
      <c r="H74" s="1155"/>
      <c r="I74" s="1155"/>
      <c r="J74" s="1155"/>
      <c r="K74" s="1155"/>
      <c r="L74" s="1155"/>
      <c r="M74" s="1155"/>
      <c r="N74" s="1155"/>
      <c r="O74" s="1155"/>
      <c r="P74" s="1155"/>
      <c r="Q74" s="1155"/>
      <c r="R74" s="1156"/>
      <c r="S74" s="802"/>
      <c r="T74" s="802"/>
      <c r="U74" s="802"/>
      <c r="V74" s="700"/>
      <c r="W74" s="700"/>
      <c r="X74" s="700"/>
      <c r="Y74" s="700"/>
      <c r="Z74" s="700"/>
      <c r="AA74" s="700"/>
      <c r="AB74" s="700"/>
      <c r="AC74" s="700"/>
      <c r="AD74" s="700"/>
      <c r="AE74" s="700"/>
      <c r="AF74" s="700"/>
      <c r="AG74" s="700"/>
      <c r="AH74" s="700"/>
      <c r="AI74" s="700"/>
      <c r="AJ74" s="700"/>
      <c r="AK74" s="700"/>
      <c r="AL74" s="700"/>
      <c r="AM74" s="700"/>
      <c r="AN74" s="700"/>
      <c r="AO74" s="700"/>
      <c r="AP74" s="700"/>
      <c r="AQ74" s="700"/>
      <c r="AR74" s="700"/>
      <c r="AS74" s="700"/>
      <c r="AT74" s="700"/>
      <c r="AU74" s="700"/>
      <c r="AV74" s="700"/>
      <c r="AW74" s="700"/>
      <c r="AX74" s="700"/>
      <c r="AY74" s="700"/>
      <c r="AZ74" s="700"/>
      <c r="BA74" s="700"/>
      <c r="BB74" s="700"/>
      <c r="BC74" s="700"/>
      <c r="BD74" s="700"/>
    </row>
    <row r="75" spans="2:124" ht="15" customHeight="1" x14ac:dyDescent="0.3">
      <c r="B75" s="530">
        <v>4</v>
      </c>
      <c r="C75" s="1154" t="s">
        <v>2101</v>
      </c>
      <c r="D75" s="1155"/>
      <c r="E75" s="1155"/>
      <c r="F75" s="1155"/>
      <c r="G75" s="1155"/>
      <c r="H75" s="1155"/>
      <c r="I75" s="1155"/>
      <c r="J75" s="1155"/>
      <c r="K75" s="1155"/>
      <c r="L75" s="1155"/>
      <c r="M75" s="1155"/>
      <c r="N75" s="1155"/>
      <c r="O75" s="1155"/>
      <c r="P75" s="1155"/>
      <c r="Q75" s="1155"/>
      <c r="R75" s="1156"/>
      <c r="S75" s="802"/>
      <c r="T75" s="802"/>
      <c r="U75" s="802"/>
      <c r="V75" s="700"/>
      <c r="W75" s="700"/>
      <c r="X75" s="700"/>
      <c r="Y75" s="700"/>
      <c r="Z75" s="700"/>
      <c r="AA75" s="700"/>
      <c r="AB75" s="700"/>
      <c r="AC75" s="700"/>
      <c r="AD75" s="700"/>
      <c r="AE75" s="700"/>
      <c r="AF75" s="700"/>
      <c r="AG75" s="700"/>
      <c r="AH75" s="700"/>
      <c r="AI75" s="700"/>
      <c r="AJ75" s="700"/>
      <c r="AK75" s="700"/>
      <c r="AL75" s="700"/>
      <c r="AM75" s="700"/>
      <c r="AN75" s="700"/>
      <c r="AO75" s="700"/>
      <c r="AP75" s="700"/>
      <c r="AQ75" s="700"/>
      <c r="AR75" s="700"/>
      <c r="AS75" s="700"/>
      <c r="AT75" s="700"/>
      <c r="AU75" s="700"/>
      <c r="AV75" s="700"/>
      <c r="AW75" s="700"/>
      <c r="AX75" s="700"/>
      <c r="AY75" s="700"/>
      <c r="AZ75" s="700"/>
      <c r="BA75" s="700"/>
      <c r="BB75" s="700"/>
      <c r="BC75" s="700"/>
      <c r="BD75" s="700"/>
    </row>
    <row r="76" spans="2:124" ht="15" customHeight="1" x14ac:dyDescent="0.3">
      <c r="B76" s="530">
        <v>5</v>
      </c>
      <c r="C76" s="1154" t="s">
        <v>2102</v>
      </c>
      <c r="D76" s="1155"/>
      <c r="E76" s="1155"/>
      <c r="F76" s="1155"/>
      <c r="G76" s="1155"/>
      <c r="H76" s="1155"/>
      <c r="I76" s="1155"/>
      <c r="J76" s="1155"/>
      <c r="K76" s="1155"/>
      <c r="L76" s="1155"/>
      <c r="M76" s="1155"/>
      <c r="N76" s="1155"/>
      <c r="O76" s="1155"/>
      <c r="P76" s="1155"/>
      <c r="Q76" s="1155"/>
      <c r="R76" s="1156"/>
      <c r="S76" s="802"/>
      <c r="T76" s="802"/>
      <c r="U76" s="802"/>
      <c r="V76" s="700"/>
      <c r="W76" s="700"/>
      <c r="X76" s="700"/>
      <c r="Y76" s="700"/>
      <c r="Z76" s="700"/>
      <c r="AA76" s="700"/>
      <c r="AB76" s="700"/>
      <c r="AC76" s="700"/>
      <c r="AD76" s="700"/>
      <c r="AE76" s="700"/>
      <c r="AF76" s="700"/>
      <c r="AG76" s="700"/>
      <c r="AH76" s="700"/>
      <c r="AI76" s="700"/>
      <c r="AJ76" s="700"/>
      <c r="AK76" s="700"/>
      <c r="AL76" s="700"/>
      <c r="AM76" s="700"/>
      <c r="AN76" s="700"/>
      <c r="AO76" s="700"/>
      <c r="AP76" s="700"/>
      <c r="AQ76" s="700"/>
      <c r="AR76" s="700"/>
      <c r="AS76" s="700"/>
      <c r="AT76" s="700"/>
      <c r="AU76" s="700"/>
      <c r="AV76" s="700"/>
      <c r="AW76" s="700"/>
      <c r="AX76" s="700"/>
      <c r="AY76" s="700"/>
      <c r="AZ76" s="700"/>
      <c r="BA76" s="700"/>
      <c r="BB76" s="700"/>
      <c r="BC76" s="700"/>
      <c r="BD76" s="700"/>
    </row>
    <row r="77" spans="2:124" ht="15" customHeight="1" x14ac:dyDescent="0.3">
      <c r="B77" s="530">
        <v>6</v>
      </c>
      <c r="C77" s="1154" t="s">
        <v>2103</v>
      </c>
      <c r="D77" s="1155"/>
      <c r="E77" s="1155"/>
      <c r="F77" s="1155"/>
      <c r="G77" s="1155"/>
      <c r="H77" s="1155"/>
      <c r="I77" s="1155"/>
      <c r="J77" s="1155"/>
      <c r="K77" s="1155"/>
      <c r="L77" s="1155"/>
      <c r="M77" s="1155"/>
      <c r="N77" s="1155"/>
      <c r="O77" s="1155"/>
      <c r="P77" s="1155"/>
      <c r="Q77" s="1155"/>
      <c r="R77" s="1156"/>
      <c r="S77" s="802"/>
      <c r="T77" s="802"/>
      <c r="U77" s="802"/>
      <c r="V77" s="700"/>
      <c r="W77" s="700"/>
      <c r="X77" s="700"/>
      <c r="Y77" s="700"/>
      <c r="Z77" s="700"/>
      <c r="AA77" s="700"/>
      <c r="AB77" s="700"/>
      <c r="AC77" s="700"/>
      <c r="AD77" s="700"/>
      <c r="AE77" s="700"/>
      <c r="AF77" s="700"/>
      <c r="AG77" s="700"/>
      <c r="AH77" s="700"/>
      <c r="AI77" s="700"/>
      <c r="AJ77" s="700"/>
      <c r="AK77" s="700"/>
      <c r="AL77" s="700"/>
      <c r="AM77" s="700"/>
      <c r="AN77" s="700"/>
      <c r="AO77" s="700"/>
      <c r="AP77" s="700"/>
      <c r="AQ77" s="700"/>
      <c r="AR77" s="700"/>
      <c r="AS77" s="700"/>
      <c r="AT77" s="700"/>
      <c r="AU77" s="700"/>
      <c r="AV77" s="700"/>
      <c r="AW77" s="700"/>
      <c r="AX77" s="700"/>
      <c r="AY77" s="700"/>
      <c r="AZ77" s="700"/>
      <c r="BA77" s="700"/>
      <c r="BB77" s="700"/>
      <c r="BC77" s="700"/>
      <c r="BD77" s="700"/>
    </row>
    <row r="78" spans="2:124" ht="15" customHeight="1" x14ac:dyDescent="0.3">
      <c r="B78" s="530">
        <v>7</v>
      </c>
      <c r="C78" s="1154" t="s">
        <v>2900</v>
      </c>
      <c r="D78" s="1155"/>
      <c r="E78" s="1155"/>
      <c r="F78" s="1155"/>
      <c r="G78" s="1155"/>
      <c r="H78" s="1155"/>
      <c r="I78" s="1155"/>
      <c r="J78" s="1155"/>
      <c r="K78" s="1155"/>
      <c r="L78" s="1155"/>
      <c r="M78" s="1155"/>
      <c r="N78" s="1155"/>
      <c r="O78" s="1155"/>
      <c r="P78" s="1155"/>
      <c r="Q78" s="1155"/>
      <c r="R78" s="1156"/>
      <c r="S78" s="802"/>
      <c r="T78" s="802"/>
      <c r="U78" s="802"/>
      <c r="V78" s="700"/>
      <c r="W78" s="700"/>
      <c r="X78" s="700"/>
      <c r="Y78" s="700"/>
      <c r="Z78" s="700"/>
      <c r="AA78" s="700"/>
      <c r="AB78" s="700"/>
      <c r="AC78" s="700"/>
      <c r="AD78" s="700"/>
      <c r="AE78" s="700"/>
      <c r="AF78" s="700"/>
      <c r="AG78" s="700"/>
      <c r="AH78" s="700"/>
      <c r="AI78" s="700"/>
      <c r="AJ78" s="700"/>
      <c r="AK78" s="700"/>
      <c r="AL78" s="700"/>
      <c r="AM78" s="700"/>
      <c r="AN78" s="700"/>
      <c r="AO78" s="700"/>
      <c r="AP78" s="700"/>
      <c r="AQ78" s="700"/>
      <c r="AR78" s="700"/>
      <c r="AS78" s="700"/>
      <c r="AT78" s="700"/>
      <c r="AU78" s="700"/>
      <c r="AV78" s="700"/>
      <c r="AW78" s="700"/>
      <c r="AX78" s="700"/>
      <c r="AY78" s="700"/>
      <c r="AZ78" s="700"/>
      <c r="BA78" s="700"/>
      <c r="BB78" s="700"/>
      <c r="BC78" s="700"/>
      <c r="BD78" s="700"/>
    </row>
    <row r="79" spans="2:124" ht="15" customHeight="1" x14ac:dyDescent="0.3">
      <c r="B79" s="530">
        <v>8</v>
      </c>
      <c r="C79" s="1154" t="s">
        <v>2105</v>
      </c>
      <c r="D79" s="1155"/>
      <c r="E79" s="1155"/>
      <c r="F79" s="1155"/>
      <c r="G79" s="1155"/>
      <c r="H79" s="1155"/>
      <c r="I79" s="1155"/>
      <c r="J79" s="1155"/>
      <c r="K79" s="1155"/>
      <c r="L79" s="1155"/>
      <c r="M79" s="1155"/>
      <c r="N79" s="1155"/>
      <c r="O79" s="1155"/>
      <c r="P79" s="1155"/>
      <c r="Q79" s="1155"/>
      <c r="R79" s="1156"/>
      <c r="S79" s="802"/>
      <c r="T79" s="802"/>
      <c r="U79" s="802"/>
      <c r="V79" s="700"/>
      <c r="W79" s="700"/>
      <c r="X79" s="700"/>
      <c r="Y79" s="700"/>
      <c r="Z79" s="700"/>
      <c r="AA79" s="700"/>
      <c r="AB79" s="700"/>
      <c r="AC79" s="700"/>
      <c r="AD79" s="700"/>
      <c r="AE79" s="700"/>
      <c r="AF79" s="700"/>
      <c r="AG79" s="700"/>
      <c r="AH79" s="700"/>
      <c r="AI79" s="700"/>
      <c r="AJ79" s="700"/>
      <c r="AK79" s="700"/>
      <c r="AL79" s="700"/>
      <c r="AM79" s="700"/>
      <c r="AN79" s="700"/>
      <c r="AO79" s="700"/>
      <c r="AP79" s="700"/>
      <c r="AQ79" s="700"/>
      <c r="AR79" s="700"/>
      <c r="AS79" s="700"/>
      <c r="AT79" s="700"/>
      <c r="AU79" s="700"/>
      <c r="AV79" s="700"/>
      <c r="AW79" s="700"/>
      <c r="AX79" s="700"/>
      <c r="AY79" s="700"/>
      <c r="AZ79" s="700"/>
      <c r="BA79" s="700"/>
      <c r="BB79" s="700"/>
      <c r="BC79" s="700"/>
      <c r="BD79" s="700"/>
    </row>
    <row r="80" spans="2:124" ht="15" customHeight="1" x14ac:dyDescent="0.3">
      <c r="B80" s="530">
        <v>9</v>
      </c>
      <c r="C80" s="1154" t="s">
        <v>2901</v>
      </c>
      <c r="D80" s="1155"/>
      <c r="E80" s="1155"/>
      <c r="F80" s="1155"/>
      <c r="G80" s="1155"/>
      <c r="H80" s="1155"/>
      <c r="I80" s="1155"/>
      <c r="J80" s="1155"/>
      <c r="K80" s="1155"/>
      <c r="L80" s="1155"/>
      <c r="M80" s="1155"/>
      <c r="N80" s="1155"/>
      <c r="O80" s="1155"/>
      <c r="P80" s="1155"/>
      <c r="Q80" s="1155"/>
      <c r="R80" s="1156"/>
      <c r="S80" s="802"/>
      <c r="T80" s="802"/>
      <c r="U80" s="802"/>
      <c r="V80" s="700"/>
      <c r="W80" s="700"/>
      <c r="X80" s="700"/>
      <c r="Y80" s="700"/>
      <c r="Z80" s="700"/>
      <c r="AA80" s="700"/>
      <c r="AB80" s="700"/>
      <c r="AC80" s="700"/>
      <c r="AD80" s="700"/>
      <c r="AE80" s="700"/>
      <c r="AF80" s="700"/>
      <c r="AG80" s="700"/>
      <c r="AH80" s="700"/>
      <c r="AI80" s="700"/>
      <c r="AJ80" s="700"/>
      <c r="AK80" s="700"/>
      <c r="AL80" s="700"/>
      <c r="AM80" s="700"/>
      <c r="AN80" s="700"/>
      <c r="AO80" s="700"/>
      <c r="AP80" s="700"/>
      <c r="AQ80" s="700"/>
      <c r="AR80" s="700"/>
      <c r="AS80" s="700"/>
      <c r="AT80" s="700"/>
      <c r="AU80" s="700"/>
      <c r="AV80" s="700"/>
      <c r="AW80" s="700"/>
      <c r="AX80" s="700"/>
      <c r="AY80" s="700"/>
      <c r="AZ80" s="700"/>
      <c r="BA80" s="700"/>
      <c r="BB80" s="700"/>
      <c r="BC80" s="700"/>
      <c r="BD80" s="700"/>
    </row>
    <row r="81" spans="2:56" ht="15" customHeight="1" x14ac:dyDescent="0.3">
      <c r="B81" s="530">
        <v>10</v>
      </c>
      <c r="C81" s="1154" t="s">
        <v>2107</v>
      </c>
      <c r="D81" s="1155"/>
      <c r="E81" s="1155"/>
      <c r="F81" s="1155"/>
      <c r="G81" s="1155"/>
      <c r="H81" s="1155"/>
      <c r="I81" s="1155"/>
      <c r="J81" s="1155"/>
      <c r="K81" s="1155"/>
      <c r="L81" s="1155"/>
      <c r="M81" s="1155"/>
      <c r="N81" s="1155"/>
      <c r="O81" s="1155"/>
      <c r="P81" s="1155"/>
      <c r="Q81" s="1155"/>
      <c r="R81" s="1156"/>
      <c r="S81" s="802"/>
      <c r="T81" s="802"/>
      <c r="U81" s="802"/>
      <c r="V81" s="700"/>
      <c r="W81" s="700"/>
      <c r="X81" s="700"/>
      <c r="Y81" s="700"/>
      <c r="Z81" s="700"/>
      <c r="AA81" s="700"/>
      <c r="AB81" s="700"/>
      <c r="AC81" s="700"/>
      <c r="AD81" s="700"/>
      <c r="AE81" s="700"/>
      <c r="AF81" s="700"/>
      <c r="AG81" s="700"/>
      <c r="AH81" s="700"/>
      <c r="AI81" s="700"/>
      <c r="AJ81" s="700"/>
      <c r="AK81" s="700"/>
      <c r="AL81" s="700"/>
      <c r="AM81" s="700"/>
      <c r="AN81" s="700"/>
      <c r="AO81" s="700"/>
      <c r="AP81" s="700"/>
      <c r="AQ81" s="700"/>
      <c r="AR81" s="700"/>
      <c r="AS81" s="700"/>
      <c r="AT81" s="700"/>
      <c r="AU81" s="700"/>
      <c r="AV81" s="700"/>
      <c r="AW81" s="700"/>
      <c r="AX81" s="700"/>
      <c r="AY81" s="700"/>
      <c r="AZ81" s="700"/>
      <c r="BA81" s="700"/>
      <c r="BB81" s="700"/>
      <c r="BC81" s="700"/>
      <c r="BD81" s="700"/>
    </row>
    <row r="82" spans="2:56" ht="15" customHeight="1" x14ac:dyDescent="0.3">
      <c r="B82" s="530">
        <v>11</v>
      </c>
      <c r="C82" s="1154" t="s">
        <v>2902</v>
      </c>
      <c r="D82" s="1155"/>
      <c r="E82" s="1155"/>
      <c r="F82" s="1155"/>
      <c r="G82" s="1155"/>
      <c r="H82" s="1155"/>
      <c r="I82" s="1155"/>
      <c r="J82" s="1155"/>
      <c r="K82" s="1155"/>
      <c r="L82" s="1155"/>
      <c r="M82" s="1155"/>
      <c r="N82" s="1155"/>
      <c r="O82" s="1155"/>
      <c r="P82" s="1155"/>
      <c r="Q82" s="1155"/>
      <c r="R82" s="1156"/>
      <c r="S82" s="802"/>
      <c r="T82" s="802"/>
      <c r="U82" s="802"/>
      <c r="V82" s="700"/>
      <c r="W82" s="700"/>
      <c r="X82" s="700"/>
      <c r="Y82" s="700"/>
      <c r="Z82" s="700"/>
      <c r="AA82" s="700"/>
      <c r="AB82" s="700"/>
      <c r="AC82" s="700"/>
      <c r="AD82" s="700"/>
      <c r="AE82" s="700"/>
      <c r="AF82" s="700"/>
      <c r="AG82" s="700"/>
      <c r="AH82" s="700"/>
      <c r="AI82" s="700"/>
      <c r="AJ82" s="700"/>
      <c r="AK82" s="700"/>
      <c r="AL82" s="700"/>
      <c r="AM82" s="700"/>
      <c r="AN82" s="700"/>
      <c r="AO82" s="700"/>
      <c r="AP82" s="700"/>
      <c r="AQ82" s="700"/>
      <c r="AR82" s="700"/>
      <c r="AS82" s="700"/>
      <c r="AT82" s="700"/>
      <c r="AU82" s="700"/>
      <c r="AV82" s="700"/>
      <c r="AW82" s="700"/>
      <c r="AX82" s="700"/>
      <c r="AY82" s="700"/>
      <c r="AZ82" s="700"/>
      <c r="BA82" s="700"/>
      <c r="BB82" s="700"/>
      <c r="BC82" s="700"/>
      <c r="BD82" s="700"/>
    </row>
    <row r="83" spans="2:56" ht="15" customHeight="1" x14ac:dyDescent="0.3">
      <c r="B83" s="800" t="s">
        <v>2109</v>
      </c>
      <c r="C83" s="295" t="str">
        <f>$C$24</f>
        <v>Capital expenditure</v>
      </c>
      <c r="D83" s="295"/>
      <c r="E83" s="295"/>
      <c r="F83" s="295"/>
      <c r="G83" s="295"/>
      <c r="H83" s="295"/>
      <c r="I83" s="295"/>
      <c r="J83" s="295"/>
      <c r="K83" s="295"/>
      <c r="L83" s="295"/>
      <c r="M83" s="295"/>
      <c r="N83" s="295"/>
      <c r="O83" s="295"/>
      <c r="P83" s="295"/>
      <c r="Q83" s="295"/>
      <c r="R83" s="801"/>
      <c r="S83" s="802"/>
      <c r="T83" s="802"/>
      <c r="U83" s="802"/>
      <c r="V83" s="700"/>
      <c r="W83" s="700"/>
      <c r="X83" s="700"/>
      <c r="Y83" s="700"/>
      <c r="Z83" s="700"/>
      <c r="AA83" s="700"/>
      <c r="AB83" s="700"/>
      <c r="AC83" s="700"/>
      <c r="AD83" s="700"/>
      <c r="AE83" s="700"/>
      <c r="AF83" s="700"/>
      <c r="AG83" s="700"/>
      <c r="AH83" s="700"/>
      <c r="AI83" s="700"/>
      <c r="AJ83" s="700"/>
      <c r="AK83" s="700"/>
      <c r="AL83" s="700"/>
      <c r="AM83" s="700"/>
      <c r="AN83" s="700"/>
      <c r="AO83" s="700"/>
      <c r="AP83" s="700"/>
      <c r="AQ83" s="700"/>
      <c r="AR83" s="700"/>
      <c r="AS83" s="700"/>
      <c r="AT83" s="700"/>
      <c r="AU83" s="700"/>
      <c r="AV83" s="700"/>
      <c r="AW83" s="700"/>
      <c r="AX83" s="700"/>
      <c r="AY83" s="700"/>
      <c r="AZ83" s="700"/>
      <c r="BA83" s="700"/>
      <c r="BB83" s="700"/>
      <c r="BC83" s="700"/>
      <c r="BD83" s="700"/>
    </row>
    <row r="84" spans="2:56" ht="30" customHeight="1" x14ac:dyDescent="0.3">
      <c r="B84" s="530">
        <v>12</v>
      </c>
      <c r="C84" s="1154" t="s">
        <v>2903</v>
      </c>
      <c r="D84" s="1155"/>
      <c r="E84" s="1155"/>
      <c r="F84" s="1155"/>
      <c r="G84" s="1155"/>
      <c r="H84" s="1155"/>
      <c r="I84" s="1155"/>
      <c r="J84" s="1155"/>
      <c r="K84" s="1155"/>
      <c r="L84" s="1155"/>
      <c r="M84" s="1155"/>
      <c r="N84" s="1155"/>
      <c r="O84" s="1155"/>
      <c r="P84" s="1155"/>
      <c r="Q84" s="1155"/>
      <c r="R84" s="1156"/>
      <c r="S84" s="802"/>
      <c r="T84" s="802"/>
      <c r="U84" s="802"/>
      <c r="V84" s="700"/>
      <c r="W84" s="700"/>
      <c r="X84" s="700"/>
      <c r="Y84" s="700"/>
      <c r="Z84" s="700"/>
      <c r="AA84" s="700"/>
      <c r="AB84" s="700"/>
      <c r="AC84" s="700"/>
      <c r="AD84" s="700"/>
      <c r="AE84" s="700"/>
      <c r="AF84" s="700"/>
      <c r="AG84" s="700"/>
      <c r="AH84" s="700"/>
      <c r="AI84" s="700"/>
      <c r="AJ84" s="700"/>
      <c r="AK84" s="700"/>
      <c r="AL84" s="700"/>
      <c r="AM84" s="700"/>
      <c r="AN84" s="700"/>
      <c r="AO84" s="700"/>
      <c r="AP84" s="700"/>
      <c r="AQ84" s="700"/>
      <c r="AR84" s="700"/>
      <c r="AS84" s="700"/>
      <c r="AT84" s="700"/>
      <c r="AU84" s="700"/>
      <c r="AV84" s="700"/>
      <c r="AW84" s="700"/>
      <c r="AX84" s="700"/>
      <c r="AY84" s="700"/>
      <c r="AZ84" s="700"/>
      <c r="BA84" s="700"/>
      <c r="BB84" s="700"/>
      <c r="BC84" s="700"/>
      <c r="BD84" s="700"/>
    </row>
    <row r="85" spans="2:56" ht="30" customHeight="1" x14ac:dyDescent="0.3">
      <c r="B85" s="530">
        <v>13</v>
      </c>
      <c r="C85" s="1154" t="s">
        <v>2904</v>
      </c>
      <c r="D85" s="1155"/>
      <c r="E85" s="1155"/>
      <c r="F85" s="1155"/>
      <c r="G85" s="1155"/>
      <c r="H85" s="1155"/>
      <c r="I85" s="1155"/>
      <c r="J85" s="1155"/>
      <c r="K85" s="1155"/>
      <c r="L85" s="1155"/>
      <c r="M85" s="1155"/>
      <c r="N85" s="1155"/>
      <c r="O85" s="1155"/>
      <c r="P85" s="1155"/>
      <c r="Q85" s="1155"/>
      <c r="R85" s="1156"/>
      <c r="S85" s="802"/>
      <c r="T85" s="802"/>
      <c r="U85" s="802"/>
      <c r="V85" s="700"/>
      <c r="W85" s="700"/>
      <c r="X85" s="700"/>
      <c r="Y85" s="700"/>
      <c r="Z85" s="700"/>
      <c r="AA85" s="700"/>
      <c r="AB85" s="700"/>
      <c r="AC85" s="700"/>
      <c r="AD85" s="700"/>
      <c r="AE85" s="700"/>
      <c r="AF85" s="700"/>
      <c r="AG85" s="700"/>
      <c r="AH85" s="700"/>
      <c r="AI85" s="700"/>
      <c r="AJ85" s="700"/>
      <c r="AK85" s="700"/>
      <c r="AL85" s="700"/>
      <c r="AM85" s="700"/>
      <c r="AN85" s="700"/>
      <c r="AO85" s="700"/>
      <c r="AP85" s="700"/>
      <c r="AQ85" s="700"/>
      <c r="AR85" s="700"/>
      <c r="AS85" s="700"/>
      <c r="AT85" s="700"/>
      <c r="AU85" s="700"/>
      <c r="AV85" s="700"/>
      <c r="AW85" s="700"/>
      <c r="AX85" s="700"/>
      <c r="AY85" s="700"/>
      <c r="AZ85" s="700"/>
      <c r="BA85" s="700"/>
      <c r="BB85" s="700"/>
      <c r="BC85" s="700"/>
      <c r="BD85" s="700"/>
    </row>
    <row r="86" spans="2:56" ht="15" customHeight="1" x14ac:dyDescent="0.3">
      <c r="B86" s="530">
        <v>14</v>
      </c>
      <c r="C86" s="1154" t="s">
        <v>2905</v>
      </c>
      <c r="D86" s="1155"/>
      <c r="E86" s="1155"/>
      <c r="F86" s="1155"/>
      <c r="G86" s="1155"/>
      <c r="H86" s="1155"/>
      <c r="I86" s="1155"/>
      <c r="J86" s="1155"/>
      <c r="K86" s="1155"/>
      <c r="L86" s="1155"/>
      <c r="M86" s="1155"/>
      <c r="N86" s="1155"/>
      <c r="O86" s="1155"/>
      <c r="P86" s="1155"/>
      <c r="Q86" s="1155"/>
      <c r="R86" s="1156"/>
      <c r="S86" s="802"/>
      <c r="T86" s="802"/>
      <c r="U86" s="802"/>
      <c r="V86" s="700"/>
      <c r="W86" s="700"/>
      <c r="X86" s="700"/>
      <c r="Y86" s="700"/>
      <c r="Z86" s="700"/>
      <c r="AA86" s="700"/>
      <c r="AB86" s="700"/>
      <c r="AC86" s="700"/>
      <c r="AD86" s="700"/>
      <c r="AE86" s="700"/>
      <c r="AF86" s="700"/>
      <c r="AG86" s="700"/>
      <c r="AH86" s="700"/>
      <c r="AI86" s="700"/>
      <c r="AJ86" s="700"/>
      <c r="AK86" s="700"/>
      <c r="AL86" s="700"/>
      <c r="AM86" s="700"/>
      <c r="AN86" s="700"/>
      <c r="AO86" s="700"/>
      <c r="AP86" s="700"/>
      <c r="AQ86" s="700"/>
      <c r="AR86" s="700"/>
      <c r="AS86" s="700"/>
      <c r="AT86" s="700"/>
      <c r="AU86" s="700"/>
      <c r="AV86" s="700"/>
      <c r="AW86" s="700"/>
      <c r="AX86" s="700"/>
      <c r="AY86" s="700"/>
      <c r="AZ86" s="700"/>
      <c r="BA86" s="700"/>
      <c r="BB86" s="700"/>
      <c r="BC86" s="700"/>
      <c r="BD86" s="700"/>
    </row>
    <row r="87" spans="2:56" ht="15" customHeight="1" x14ac:dyDescent="0.3">
      <c r="B87" s="530">
        <v>15</v>
      </c>
      <c r="C87" s="1154" t="s">
        <v>2906</v>
      </c>
      <c r="D87" s="1155"/>
      <c r="E87" s="1155"/>
      <c r="F87" s="1155"/>
      <c r="G87" s="1155"/>
      <c r="H87" s="1155"/>
      <c r="I87" s="1155"/>
      <c r="J87" s="1155"/>
      <c r="K87" s="1155"/>
      <c r="L87" s="1155"/>
      <c r="M87" s="1155"/>
      <c r="N87" s="1155"/>
      <c r="O87" s="1155"/>
      <c r="P87" s="1155"/>
      <c r="Q87" s="1155"/>
      <c r="R87" s="1156"/>
      <c r="S87" s="802"/>
      <c r="T87" s="802"/>
      <c r="U87" s="802"/>
      <c r="V87" s="700"/>
      <c r="W87" s="700"/>
      <c r="X87" s="700"/>
      <c r="Y87" s="700"/>
      <c r="Z87" s="700"/>
      <c r="AA87" s="700"/>
      <c r="AB87" s="700"/>
      <c r="AC87" s="700"/>
      <c r="AD87" s="700"/>
      <c r="AE87" s="700"/>
      <c r="AF87" s="700"/>
      <c r="AG87" s="700"/>
      <c r="AH87" s="700"/>
      <c r="AI87" s="700"/>
      <c r="AJ87" s="700"/>
      <c r="AK87" s="700"/>
      <c r="AL87" s="700"/>
      <c r="AM87" s="700"/>
      <c r="AN87" s="700"/>
      <c r="AO87" s="700"/>
      <c r="AP87" s="700"/>
      <c r="AQ87" s="700"/>
      <c r="AR87" s="700"/>
      <c r="AS87" s="700"/>
      <c r="AT87" s="700"/>
      <c r="AU87" s="700"/>
      <c r="AV87" s="700"/>
      <c r="AW87" s="700"/>
      <c r="AX87" s="700"/>
      <c r="AY87" s="700"/>
      <c r="AZ87" s="700"/>
      <c r="BA87" s="700"/>
      <c r="BB87" s="700"/>
      <c r="BC87" s="700"/>
      <c r="BD87" s="700"/>
    </row>
    <row r="88" spans="2:56" ht="60" customHeight="1" x14ac:dyDescent="0.3">
      <c r="B88" s="530">
        <v>16</v>
      </c>
      <c r="C88" s="1154" t="s">
        <v>2907</v>
      </c>
      <c r="D88" s="1155"/>
      <c r="E88" s="1155"/>
      <c r="F88" s="1155"/>
      <c r="G88" s="1155"/>
      <c r="H88" s="1155"/>
      <c r="I88" s="1155"/>
      <c r="J88" s="1155"/>
      <c r="K88" s="1155"/>
      <c r="L88" s="1155"/>
      <c r="M88" s="1155"/>
      <c r="N88" s="1155"/>
      <c r="O88" s="1155"/>
      <c r="P88" s="1155"/>
      <c r="Q88" s="1155"/>
      <c r="R88" s="1156"/>
      <c r="S88" s="802"/>
      <c r="T88" s="802"/>
      <c r="U88" s="802"/>
      <c r="V88" s="700"/>
      <c r="W88" s="700"/>
      <c r="X88" s="700"/>
      <c r="Y88" s="700"/>
      <c r="Z88" s="700"/>
      <c r="AA88" s="700"/>
      <c r="AB88" s="700"/>
      <c r="AC88" s="700"/>
      <c r="AD88" s="700"/>
      <c r="AE88" s="700"/>
      <c r="AF88" s="700"/>
      <c r="AG88" s="700"/>
      <c r="AH88" s="700"/>
      <c r="AI88" s="700"/>
      <c r="AJ88" s="700"/>
      <c r="AK88" s="700"/>
      <c r="AL88" s="700"/>
      <c r="AM88" s="700"/>
      <c r="AN88" s="700"/>
      <c r="AO88" s="700"/>
      <c r="AP88" s="700"/>
      <c r="AQ88" s="700"/>
      <c r="AR88" s="700"/>
      <c r="AS88" s="700"/>
      <c r="AT88" s="700"/>
      <c r="AU88" s="700"/>
      <c r="AV88" s="700"/>
      <c r="AW88" s="700"/>
      <c r="AX88" s="700"/>
      <c r="AY88" s="700"/>
      <c r="AZ88" s="700"/>
      <c r="BA88" s="700"/>
      <c r="BB88" s="700"/>
      <c r="BC88" s="700"/>
      <c r="BD88" s="700"/>
    </row>
    <row r="89" spans="2:56" ht="15" customHeight="1" x14ac:dyDescent="0.3">
      <c r="B89" s="530">
        <v>17</v>
      </c>
      <c r="C89" s="1154" t="s">
        <v>2908</v>
      </c>
      <c r="D89" s="1155"/>
      <c r="E89" s="1155"/>
      <c r="F89" s="1155"/>
      <c r="G89" s="1155"/>
      <c r="H89" s="1155"/>
      <c r="I89" s="1155"/>
      <c r="J89" s="1155"/>
      <c r="K89" s="1155"/>
      <c r="L89" s="1155"/>
      <c r="M89" s="1155"/>
      <c r="N89" s="1155"/>
      <c r="O89" s="1155"/>
      <c r="P89" s="1155"/>
      <c r="Q89" s="1155"/>
      <c r="R89" s="1156"/>
      <c r="S89" s="802"/>
      <c r="T89" s="802"/>
      <c r="U89" s="802"/>
      <c r="V89" s="700"/>
      <c r="W89" s="700"/>
      <c r="X89" s="700"/>
      <c r="Y89" s="700"/>
      <c r="Z89" s="700"/>
      <c r="AA89" s="700"/>
      <c r="AB89" s="700"/>
      <c r="AC89" s="700"/>
      <c r="AD89" s="700"/>
      <c r="AE89" s="700"/>
      <c r="AF89" s="700"/>
      <c r="AG89" s="700"/>
      <c r="AH89" s="700"/>
      <c r="AI89" s="700"/>
      <c r="AJ89" s="700"/>
      <c r="AK89" s="700"/>
      <c r="AL89" s="700"/>
      <c r="AM89" s="700"/>
      <c r="AN89" s="700"/>
      <c r="AO89" s="700"/>
      <c r="AP89" s="700"/>
      <c r="AQ89" s="700"/>
      <c r="AR89" s="700"/>
      <c r="AS89" s="700"/>
      <c r="AT89" s="700"/>
      <c r="AU89" s="700"/>
      <c r="AV89" s="700"/>
      <c r="AW89" s="700"/>
      <c r="AX89" s="700"/>
      <c r="AY89" s="700"/>
      <c r="AZ89" s="700"/>
      <c r="BA89" s="700"/>
      <c r="BB89" s="700"/>
      <c r="BC89" s="700"/>
      <c r="BD89" s="700"/>
    </row>
    <row r="90" spans="2:56" ht="15" customHeight="1" x14ac:dyDescent="0.3">
      <c r="B90" s="530">
        <v>18</v>
      </c>
      <c r="C90" s="1154" t="s">
        <v>2116</v>
      </c>
      <c r="D90" s="1155"/>
      <c r="E90" s="1155"/>
      <c r="F90" s="1155"/>
      <c r="G90" s="1155"/>
      <c r="H90" s="1155"/>
      <c r="I90" s="1155"/>
      <c r="J90" s="1155"/>
      <c r="K90" s="1155"/>
      <c r="L90" s="1155"/>
      <c r="M90" s="1155"/>
      <c r="N90" s="1155"/>
      <c r="O90" s="1155"/>
      <c r="P90" s="1155"/>
      <c r="Q90" s="1155"/>
      <c r="R90" s="1156"/>
      <c r="S90" s="802"/>
      <c r="T90" s="802"/>
      <c r="U90" s="802"/>
      <c r="V90" s="700"/>
      <c r="W90" s="700"/>
      <c r="X90" s="700"/>
      <c r="Y90" s="700"/>
      <c r="Z90" s="700"/>
      <c r="AA90" s="700"/>
      <c r="AB90" s="700"/>
      <c r="AC90" s="700"/>
      <c r="AD90" s="700"/>
      <c r="AE90" s="700"/>
      <c r="AF90" s="700"/>
      <c r="AG90" s="700"/>
      <c r="AH90" s="700"/>
      <c r="AI90" s="700"/>
      <c r="AJ90" s="700"/>
      <c r="AK90" s="700"/>
      <c r="AL90" s="700"/>
      <c r="AM90" s="700"/>
      <c r="AN90" s="700"/>
      <c r="AO90" s="700"/>
      <c r="AP90" s="700"/>
      <c r="AQ90" s="700"/>
      <c r="AR90" s="700"/>
      <c r="AS90" s="700"/>
      <c r="AT90" s="700"/>
      <c r="AU90" s="700"/>
      <c r="AV90" s="700"/>
      <c r="AW90" s="700"/>
      <c r="AX90" s="700"/>
      <c r="AY90" s="700"/>
      <c r="AZ90" s="700"/>
      <c r="BA90" s="700"/>
      <c r="BB90" s="700"/>
      <c r="BC90" s="700"/>
      <c r="BD90" s="700"/>
    </row>
    <row r="91" spans="2:56" ht="15" customHeight="1" x14ac:dyDescent="0.3">
      <c r="B91" s="530">
        <v>19</v>
      </c>
      <c r="C91" s="1154" t="s">
        <v>2909</v>
      </c>
      <c r="D91" s="1155"/>
      <c r="E91" s="1155"/>
      <c r="F91" s="1155"/>
      <c r="G91" s="1155"/>
      <c r="H91" s="1155"/>
      <c r="I91" s="1155"/>
      <c r="J91" s="1155"/>
      <c r="K91" s="1155"/>
      <c r="L91" s="1155"/>
      <c r="M91" s="1155"/>
      <c r="N91" s="1155"/>
      <c r="O91" s="1155"/>
      <c r="P91" s="1155"/>
      <c r="Q91" s="1155"/>
      <c r="R91" s="1156"/>
      <c r="S91" s="802"/>
      <c r="T91" s="802"/>
      <c r="U91" s="802"/>
      <c r="V91" s="700"/>
      <c r="W91" s="700"/>
      <c r="X91" s="700"/>
      <c r="Y91" s="700"/>
      <c r="Z91" s="700"/>
      <c r="AA91" s="700"/>
      <c r="AB91" s="700"/>
      <c r="AC91" s="700"/>
      <c r="AD91" s="700"/>
      <c r="AE91" s="700"/>
      <c r="AF91" s="700"/>
      <c r="AG91" s="700"/>
      <c r="AH91" s="700"/>
      <c r="AI91" s="700"/>
      <c r="AJ91" s="700"/>
      <c r="AK91" s="700"/>
      <c r="AL91" s="700"/>
      <c r="AM91" s="700"/>
      <c r="AN91" s="700"/>
      <c r="AO91" s="700"/>
      <c r="AP91" s="700"/>
      <c r="AQ91" s="700"/>
      <c r="AR91" s="700"/>
      <c r="AS91" s="700"/>
      <c r="AT91" s="700"/>
      <c r="AU91" s="700"/>
      <c r="AV91" s="700"/>
      <c r="AW91" s="700"/>
      <c r="AX91" s="700"/>
      <c r="AY91" s="700"/>
      <c r="AZ91" s="700"/>
      <c r="BA91" s="700"/>
      <c r="BB91" s="700"/>
      <c r="BC91" s="700"/>
      <c r="BD91" s="700"/>
    </row>
    <row r="92" spans="2:56" ht="15" customHeight="1" x14ac:dyDescent="0.3">
      <c r="B92" s="800" t="s">
        <v>2118</v>
      </c>
      <c r="C92" s="295" t="str">
        <f>$C$34</f>
        <v>Totex</v>
      </c>
      <c r="D92" s="295"/>
      <c r="E92" s="295"/>
      <c r="F92" s="295"/>
      <c r="G92" s="295"/>
      <c r="H92" s="295"/>
      <c r="I92" s="295"/>
      <c r="J92" s="295"/>
      <c r="K92" s="295"/>
      <c r="L92" s="295"/>
      <c r="M92" s="295"/>
      <c r="N92" s="295"/>
      <c r="O92" s="295"/>
      <c r="P92" s="295"/>
      <c r="Q92" s="295"/>
      <c r="R92" s="801"/>
      <c r="S92" s="802"/>
      <c r="T92" s="802"/>
      <c r="U92" s="802"/>
      <c r="V92" s="700"/>
      <c r="W92" s="700"/>
      <c r="X92" s="700"/>
      <c r="Y92" s="700"/>
      <c r="Z92" s="700"/>
      <c r="AA92" s="700"/>
      <c r="AB92" s="700"/>
      <c r="AC92" s="700"/>
      <c r="AD92" s="700"/>
      <c r="AE92" s="700"/>
      <c r="AF92" s="700"/>
      <c r="AG92" s="700"/>
      <c r="AH92" s="700"/>
      <c r="AI92" s="700"/>
      <c r="AJ92" s="700"/>
      <c r="AK92" s="700"/>
      <c r="AL92" s="700"/>
      <c r="AM92" s="700"/>
      <c r="AN92" s="700"/>
      <c r="AO92" s="700"/>
      <c r="AP92" s="700"/>
      <c r="AQ92" s="700"/>
      <c r="AR92" s="700"/>
      <c r="AS92" s="700"/>
      <c r="AT92" s="700"/>
      <c r="AU92" s="700"/>
      <c r="AV92" s="700"/>
      <c r="AW92" s="700"/>
      <c r="AX92" s="700"/>
      <c r="AY92" s="700"/>
      <c r="AZ92" s="700"/>
      <c r="BA92" s="700"/>
      <c r="BB92" s="700"/>
      <c r="BC92" s="700"/>
      <c r="BD92" s="700"/>
    </row>
    <row r="93" spans="2:56" ht="15" customHeight="1" x14ac:dyDescent="0.3">
      <c r="B93" s="530">
        <v>20</v>
      </c>
      <c r="C93" s="1154" t="s">
        <v>2910</v>
      </c>
      <c r="D93" s="1155"/>
      <c r="E93" s="1155"/>
      <c r="F93" s="1155"/>
      <c r="G93" s="1155"/>
      <c r="H93" s="1155"/>
      <c r="I93" s="1155"/>
      <c r="J93" s="1155"/>
      <c r="K93" s="1155"/>
      <c r="L93" s="1155"/>
      <c r="M93" s="1155"/>
      <c r="N93" s="1155"/>
      <c r="O93" s="1155"/>
      <c r="P93" s="1155"/>
      <c r="Q93" s="1155"/>
      <c r="R93" s="1156"/>
      <c r="S93" s="802"/>
      <c r="T93" s="802"/>
      <c r="U93" s="802"/>
      <c r="V93" s="700"/>
      <c r="W93" s="700"/>
      <c r="X93" s="700"/>
      <c r="Y93" s="700"/>
      <c r="Z93" s="700"/>
      <c r="AA93" s="700"/>
      <c r="AB93" s="700"/>
      <c r="AC93" s="700"/>
      <c r="AD93" s="700"/>
      <c r="AE93" s="700"/>
      <c r="AF93" s="700"/>
      <c r="AG93" s="700"/>
      <c r="AH93" s="700"/>
      <c r="AI93" s="700"/>
      <c r="AJ93" s="700"/>
      <c r="AK93" s="700"/>
      <c r="AL93" s="700"/>
      <c r="AM93" s="700"/>
      <c r="AN93" s="700"/>
      <c r="AO93" s="700"/>
      <c r="AP93" s="700"/>
      <c r="AQ93" s="700"/>
      <c r="AR93" s="700"/>
      <c r="AS93" s="700"/>
      <c r="AT93" s="700"/>
      <c r="AU93" s="700"/>
      <c r="AV93" s="700"/>
      <c r="AW93" s="700"/>
      <c r="AX93" s="700"/>
      <c r="AY93" s="700"/>
      <c r="AZ93" s="700"/>
      <c r="BA93" s="700"/>
      <c r="BB93" s="700"/>
      <c r="BC93" s="700"/>
      <c r="BD93" s="700"/>
    </row>
    <row r="94" spans="2:56" ht="15" customHeight="1" x14ac:dyDescent="0.3">
      <c r="B94" s="530">
        <v>21</v>
      </c>
      <c r="C94" s="1154" t="s">
        <v>2911</v>
      </c>
      <c r="D94" s="1155"/>
      <c r="E94" s="1155"/>
      <c r="F94" s="1155"/>
      <c r="G94" s="1155"/>
      <c r="H94" s="1155"/>
      <c r="I94" s="1155"/>
      <c r="J94" s="1155"/>
      <c r="K94" s="1155"/>
      <c r="L94" s="1155"/>
      <c r="M94" s="1155"/>
      <c r="N94" s="1155"/>
      <c r="O94" s="1155"/>
      <c r="P94" s="1155"/>
      <c r="Q94" s="1155"/>
      <c r="R94" s="1156"/>
      <c r="S94" s="802"/>
      <c r="T94" s="802"/>
      <c r="U94" s="802"/>
      <c r="V94" s="700"/>
      <c r="W94" s="700"/>
      <c r="X94" s="700"/>
      <c r="Y94" s="700"/>
      <c r="Z94" s="700"/>
      <c r="AA94" s="700"/>
      <c r="AB94" s="700"/>
      <c r="AC94" s="700"/>
      <c r="AD94" s="700"/>
      <c r="AE94" s="700"/>
      <c r="AF94" s="700"/>
      <c r="AG94" s="700"/>
      <c r="AH94" s="700"/>
      <c r="AI94" s="700"/>
      <c r="AJ94" s="700"/>
      <c r="AK94" s="700"/>
      <c r="AL94" s="700"/>
      <c r="AM94" s="700"/>
      <c r="AN94" s="700"/>
      <c r="AO94" s="700"/>
      <c r="AP94" s="700"/>
      <c r="AQ94" s="700"/>
      <c r="AR94" s="700"/>
      <c r="AS94" s="700"/>
      <c r="AT94" s="700"/>
      <c r="AU94" s="700"/>
      <c r="AV94" s="700"/>
      <c r="AW94" s="700"/>
      <c r="AX94" s="700"/>
      <c r="AY94" s="700"/>
      <c r="AZ94" s="700"/>
      <c r="BA94" s="700"/>
      <c r="BB94" s="700"/>
      <c r="BC94" s="700"/>
      <c r="BD94" s="700"/>
    </row>
    <row r="95" spans="2:56" ht="15" customHeight="1" x14ac:dyDescent="0.3">
      <c r="B95" s="530">
        <v>22</v>
      </c>
      <c r="C95" s="1154" t="s">
        <v>2912</v>
      </c>
      <c r="D95" s="1155"/>
      <c r="E95" s="1155"/>
      <c r="F95" s="1155"/>
      <c r="G95" s="1155"/>
      <c r="H95" s="1155"/>
      <c r="I95" s="1155"/>
      <c r="J95" s="1155"/>
      <c r="K95" s="1155"/>
      <c r="L95" s="1155"/>
      <c r="M95" s="1155"/>
      <c r="N95" s="1155"/>
      <c r="O95" s="1155"/>
      <c r="P95" s="1155"/>
      <c r="Q95" s="1155"/>
      <c r="R95" s="1156"/>
      <c r="S95" s="802"/>
      <c r="T95" s="802"/>
      <c r="U95" s="802"/>
      <c r="V95" s="700"/>
      <c r="W95" s="700"/>
      <c r="X95" s="700"/>
      <c r="Y95" s="700"/>
      <c r="Z95" s="700"/>
      <c r="AA95" s="700"/>
      <c r="AB95" s="700"/>
      <c r="AC95" s="700"/>
      <c r="AD95" s="700"/>
      <c r="AE95" s="700"/>
      <c r="AF95" s="700"/>
      <c r="AG95" s="700"/>
      <c r="AH95" s="700"/>
      <c r="AI95" s="700"/>
      <c r="AJ95" s="700"/>
      <c r="AK95" s="700"/>
      <c r="AL95" s="700"/>
      <c r="AM95" s="700"/>
      <c r="AN95" s="700"/>
      <c r="AO95" s="700"/>
      <c r="AP95" s="700"/>
      <c r="AQ95" s="700"/>
      <c r="AR95" s="700"/>
      <c r="AS95" s="700"/>
      <c r="AT95" s="700"/>
      <c r="AU95" s="700"/>
      <c r="AV95" s="700"/>
      <c r="AW95" s="700"/>
      <c r="AX95" s="700"/>
      <c r="AY95" s="700"/>
      <c r="AZ95" s="700"/>
      <c r="BA95" s="700"/>
      <c r="BB95" s="700"/>
      <c r="BC95" s="700"/>
      <c r="BD95" s="700"/>
    </row>
    <row r="96" spans="2:56" ht="15" customHeight="1" x14ac:dyDescent="0.3">
      <c r="B96" s="800" t="s">
        <v>2122</v>
      </c>
      <c r="C96" s="295" t="str">
        <f>$C$39</f>
        <v>Cash expenditure</v>
      </c>
      <c r="D96" s="295"/>
      <c r="E96" s="295"/>
      <c r="F96" s="295"/>
      <c r="G96" s="295"/>
      <c r="H96" s="295"/>
      <c r="I96" s="295"/>
      <c r="J96" s="295"/>
      <c r="K96" s="295"/>
      <c r="L96" s="295"/>
      <c r="M96" s="295"/>
      <c r="N96" s="295"/>
      <c r="O96" s="295"/>
      <c r="P96" s="295"/>
      <c r="Q96" s="295"/>
      <c r="R96" s="801"/>
      <c r="S96" s="802"/>
      <c r="T96" s="802"/>
      <c r="U96" s="802"/>
      <c r="V96" s="700"/>
      <c r="W96" s="700"/>
      <c r="X96" s="700"/>
      <c r="Y96" s="700"/>
      <c r="Z96" s="700"/>
      <c r="AA96" s="700"/>
      <c r="AB96" s="700"/>
      <c r="AC96" s="700"/>
      <c r="AD96" s="700"/>
      <c r="AE96" s="700"/>
      <c r="AF96" s="700"/>
      <c r="AG96" s="700"/>
      <c r="AH96" s="700"/>
      <c r="AI96" s="700"/>
      <c r="AJ96" s="700"/>
      <c r="AK96" s="700"/>
      <c r="AL96" s="700"/>
      <c r="AM96" s="700"/>
      <c r="AN96" s="700"/>
      <c r="AO96" s="700"/>
      <c r="AP96" s="700"/>
      <c r="AQ96" s="700"/>
      <c r="AR96" s="700"/>
      <c r="AS96" s="700"/>
      <c r="AT96" s="700"/>
      <c r="AU96" s="700"/>
      <c r="AV96" s="700"/>
      <c r="AW96" s="700"/>
      <c r="AX96" s="700"/>
      <c r="AY96" s="700"/>
      <c r="AZ96" s="700"/>
      <c r="BA96" s="700"/>
      <c r="BB96" s="700"/>
      <c r="BC96" s="700"/>
      <c r="BD96" s="700"/>
    </row>
    <row r="97" spans="2:56" ht="15" customHeight="1" x14ac:dyDescent="0.3">
      <c r="B97" s="530">
        <v>23</v>
      </c>
      <c r="C97" s="1154" t="s">
        <v>2123</v>
      </c>
      <c r="D97" s="1155"/>
      <c r="E97" s="1155"/>
      <c r="F97" s="1155"/>
      <c r="G97" s="1155"/>
      <c r="H97" s="1155"/>
      <c r="I97" s="1155"/>
      <c r="J97" s="1155"/>
      <c r="K97" s="1155"/>
      <c r="L97" s="1155"/>
      <c r="M97" s="1155"/>
      <c r="N97" s="1155"/>
      <c r="O97" s="1155"/>
      <c r="P97" s="1155"/>
      <c r="Q97" s="1155"/>
      <c r="R97" s="1156"/>
      <c r="S97" s="802"/>
      <c r="T97" s="802"/>
      <c r="U97" s="802"/>
      <c r="V97" s="700"/>
      <c r="W97" s="700"/>
      <c r="X97" s="700"/>
      <c r="Y97" s="700"/>
      <c r="Z97" s="700"/>
      <c r="AA97" s="700"/>
      <c r="AB97" s="700"/>
      <c r="AC97" s="700"/>
      <c r="AD97" s="700"/>
      <c r="AE97" s="700"/>
      <c r="AF97" s="700"/>
      <c r="AG97" s="700"/>
      <c r="AH97" s="700"/>
      <c r="AI97" s="700"/>
      <c r="AJ97" s="700"/>
      <c r="AK97" s="700"/>
      <c r="AL97" s="700"/>
      <c r="AM97" s="700"/>
      <c r="AN97" s="700"/>
      <c r="AO97" s="700"/>
      <c r="AP97" s="700"/>
      <c r="AQ97" s="700"/>
      <c r="AR97" s="700"/>
      <c r="AS97" s="700"/>
      <c r="AT97" s="700"/>
      <c r="AU97" s="700"/>
      <c r="AV97" s="700"/>
      <c r="AW97" s="700"/>
      <c r="AX97" s="700"/>
      <c r="AY97" s="700"/>
      <c r="AZ97" s="700"/>
      <c r="BA97" s="700"/>
      <c r="BB97" s="700"/>
      <c r="BC97" s="700"/>
      <c r="BD97" s="700"/>
    </row>
    <row r="98" spans="2:56" ht="15" customHeight="1" x14ac:dyDescent="0.3">
      <c r="B98" s="530">
        <v>24</v>
      </c>
      <c r="C98" s="1154" t="s">
        <v>2124</v>
      </c>
      <c r="D98" s="1155"/>
      <c r="E98" s="1155"/>
      <c r="F98" s="1155"/>
      <c r="G98" s="1155"/>
      <c r="H98" s="1155"/>
      <c r="I98" s="1155"/>
      <c r="J98" s="1155"/>
      <c r="K98" s="1155"/>
      <c r="L98" s="1155"/>
      <c r="M98" s="1155"/>
      <c r="N98" s="1155"/>
      <c r="O98" s="1155"/>
      <c r="P98" s="1155"/>
      <c r="Q98" s="1155"/>
      <c r="R98" s="1156"/>
      <c r="S98" s="802"/>
      <c r="T98" s="802"/>
      <c r="U98" s="802"/>
      <c r="V98" s="700"/>
      <c r="W98" s="700"/>
      <c r="X98" s="700"/>
      <c r="Y98" s="700"/>
      <c r="Z98" s="700"/>
      <c r="AA98" s="700"/>
      <c r="AB98" s="700"/>
      <c r="AC98" s="700"/>
      <c r="AD98" s="700"/>
      <c r="AE98" s="700"/>
      <c r="AF98" s="700"/>
      <c r="AG98" s="700"/>
      <c r="AH98" s="700"/>
      <c r="AI98" s="700"/>
      <c r="AJ98" s="700"/>
      <c r="AK98" s="700"/>
      <c r="AL98" s="700"/>
      <c r="AM98" s="700"/>
      <c r="AN98" s="700"/>
      <c r="AO98" s="700"/>
      <c r="AP98" s="700"/>
      <c r="AQ98" s="700"/>
      <c r="AR98" s="700"/>
      <c r="AS98" s="700"/>
      <c r="AT98" s="700"/>
      <c r="AU98" s="700"/>
      <c r="AV98" s="700"/>
      <c r="AW98" s="700"/>
      <c r="AX98" s="700"/>
      <c r="AY98" s="700"/>
      <c r="AZ98" s="700"/>
      <c r="BA98" s="700"/>
      <c r="BB98" s="700"/>
      <c r="BC98" s="700"/>
      <c r="BD98" s="700"/>
    </row>
    <row r="99" spans="2:56" ht="15" customHeight="1" x14ac:dyDescent="0.3">
      <c r="B99" s="530">
        <v>25</v>
      </c>
      <c r="C99" s="1154" t="s">
        <v>2913</v>
      </c>
      <c r="D99" s="1155"/>
      <c r="E99" s="1155"/>
      <c r="F99" s="1155"/>
      <c r="G99" s="1155"/>
      <c r="H99" s="1155"/>
      <c r="I99" s="1155"/>
      <c r="J99" s="1155"/>
      <c r="K99" s="1155"/>
      <c r="L99" s="1155"/>
      <c r="M99" s="1155"/>
      <c r="N99" s="1155"/>
      <c r="O99" s="1155"/>
      <c r="P99" s="1155"/>
      <c r="Q99" s="1155"/>
      <c r="R99" s="1156"/>
      <c r="S99" s="802"/>
      <c r="T99" s="802"/>
      <c r="U99" s="802"/>
      <c r="V99" s="700"/>
      <c r="W99" s="700"/>
      <c r="X99" s="700"/>
      <c r="Y99" s="700"/>
      <c r="Z99" s="700"/>
      <c r="AA99" s="700"/>
      <c r="AB99" s="700"/>
      <c r="AC99" s="700"/>
      <c r="AD99" s="700"/>
      <c r="AE99" s="700"/>
      <c r="AF99" s="700"/>
      <c r="AG99" s="700"/>
      <c r="AH99" s="700"/>
      <c r="AI99" s="700"/>
      <c r="AJ99" s="700"/>
      <c r="AK99" s="700"/>
      <c r="AL99" s="700"/>
      <c r="AM99" s="700"/>
      <c r="AN99" s="700"/>
      <c r="AO99" s="700"/>
      <c r="AP99" s="700"/>
      <c r="AQ99" s="700"/>
      <c r="AR99" s="700"/>
      <c r="AS99" s="700"/>
      <c r="AT99" s="700"/>
      <c r="AU99" s="700"/>
      <c r="AV99" s="700"/>
      <c r="AW99" s="700"/>
      <c r="AX99" s="700"/>
      <c r="AY99" s="700"/>
      <c r="AZ99" s="700"/>
      <c r="BA99" s="700"/>
      <c r="BB99" s="700"/>
      <c r="BC99" s="700"/>
      <c r="BD99" s="700"/>
    </row>
    <row r="100" spans="2:56" ht="15" customHeight="1" x14ac:dyDescent="0.3">
      <c r="B100" s="800" t="s">
        <v>2126</v>
      </c>
      <c r="C100" s="295" t="str">
        <f>$C$44</f>
        <v>Atypical expenditure</v>
      </c>
      <c r="D100" s="295"/>
      <c r="E100" s="295"/>
      <c r="F100" s="295"/>
      <c r="G100" s="295"/>
      <c r="H100" s="295"/>
      <c r="I100" s="295"/>
      <c r="J100" s="295"/>
      <c r="K100" s="295"/>
      <c r="L100" s="295"/>
      <c r="M100" s="295"/>
      <c r="N100" s="295"/>
      <c r="O100" s="295"/>
      <c r="P100" s="295"/>
      <c r="Q100" s="295"/>
      <c r="R100" s="801"/>
      <c r="S100" s="802"/>
      <c r="T100" s="802"/>
      <c r="U100" s="802"/>
      <c r="V100" s="700"/>
      <c r="W100" s="700"/>
      <c r="X100" s="700"/>
      <c r="Y100" s="700"/>
      <c r="Z100" s="700"/>
      <c r="AA100" s="700"/>
      <c r="AB100" s="700"/>
      <c r="AC100" s="700"/>
      <c r="AD100" s="700"/>
      <c r="AE100" s="700"/>
      <c r="AF100" s="700"/>
      <c r="AG100" s="700"/>
      <c r="AH100" s="700"/>
      <c r="AI100" s="700"/>
      <c r="AJ100" s="700"/>
      <c r="AK100" s="700"/>
      <c r="AL100" s="700"/>
      <c r="AM100" s="700"/>
      <c r="AN100" s="700"/>
      <c r="AO100" s="700"/>
      <c r="AP100" s="700"/>
      <c r="AQ100" s="700"/>
      <c r="AR100" s="700"/>
      <c r="AS100" s="700"/>
      <c r="AT100" s="700"/>
      <c r="AU100" s="700"/>
      <c r="AV100" s="700"/>
      <c r="AW100" s="700"/>
      <c r="AX100" s="700"/>
      <c r="AY100" s="700"/>
      <c r="AZ100" s="700"/>
      <c r="BA100" s="700"/>
      <c r="BB100" s="700"/>
      <c r="BC100" s="700"/>
      <c r="BD100" s="700"/>
    </row>
    <row r="101" spans="2:56" ht="36" customHeight="1" x14ac:dyDescent="0.3">
      <c r="B101" s="307" t="s">
        <v>2127</v>
      </c>
      <c r="C101" s="1154" t="s">
        <v>2914</v>
      </c>
      <c r="D101" s="1155"/>
      <c r="E101" s="1155"/>
      <c r="F101" s="1155"/>
      <c r="G101" s="1155"/>
      <c r="H101" s="1155"/>
      <c r="I101" s="1155"/>
      <c r="J101" s="1155"/>
      <c r="K101" s="1155"/>
      <c r="L101" s="1155"/>
      <c r="M101" s="1155"/>
      <c r="N101" s="1155"/>
      <c r="O101" s="1155"/>
      <c r="P101" s="1155"/>
      <c r="Q101" s="1155"/>
      <c r="R101" s="1156"/>
      <c r="S101" s="802"/>
      <c r="T101" s="802"/>
      <c r="U101" s="802"/>
      <c r="V101" s="700"/>
      <c r="W101" s="700"/>
      <c r="X101" s="700"/>
      <c r="Y101" s="700"/>
      <c r="Z101" s="700"/>
      <c r="AA101" s="700"/>
      <c r="AB101" s="700"/>
      <c r="AC101" s="700"/>
      <c r="AD101" s="700"/>
      <c r="AE101" s="700"/>
      <c r="AF101" s="700"/>
      <c r="AG101" s="700"/>
      <c r="AH101" s="700"/>
      <c r="AI101" s="700"/>
      <c r="AJ101" s="700"/>
      <c r="AK101" s="700"/>
      <c r="AL101" s="700"/>
      <c r="AM101" s="700"/>
      <c r="AN101" s="700"/>
      <c r="AO101" s="700"/>
      <c r="AP101" s="700"/>
      <c r="AQ101" s="700"/>
      <c r="AR101" s="700"/>
      <c r="AS101" s="700"/>
      <c r="AT101" s="700"/>
      <c r="AU101" s="700"/>
      <c r="AV101" s="700"/>
      <c r="AW101" s="700"/>
      <c r="AX101" s="700"/>
      <c r="AY101" s="700"/>
      <c r="AZ101" s="700"/>
      <c r="BA101" s="700"/>
      <c r="BB101" s="700"/>
      <c r="BC101" s="700"/>
      <c r="BD101" s="700"/>
    </row>
    <row r="102" spans="2:56" ht="15" customHeight="1" x14ac:dyDescent="0.3">
      <c r="B102" s="116">
        <v>36</v>
      </c>
      <c r="C102" s="1154" t="s">
        <v>2915</v>
      </c>
      <c r="D102" s="1155"/>
      <c r="E102" s="1155"/>
      <c r="F102" s="1155"/>
      <c r="G102" s="1155"/>
      <c r="H102" s="1155"/>
      <c r="I102" s="1155"/>
      <c r="J102" s="1155"/>
      <c r="K102" s="1155"/>
      <c r="L102" s="1155"/>
      <c r="M102" s="1155"/>
      <c r="N102" s="1155"/>
      <c r="O102" s="1155"/>
      <c r="P102" s="1155"/>
      <c r="Q102" s="1155"/>
      <c r="R102" s="1156"/>
      <c r="S102" s="802"/>
      <c r="T102" s="802"/>
      <c r="U102" s="802"/>
      <c r="V102" s="700"/>
      <c r="W102" s="700"/>
      <c r="X102" s="700"/>
      <c r="Y102" s="700"/>
      <c r="Z102" s="700"/>
      <c r="AA102" s="700"/>
      <c r="AB102" s="700"/>
      <c r="AC102" s="700"/>
      <c r="AD102" s="700"/>
      <c r="AE102" s="700"/>
      <c r="AF102" s="700"/>
      <c r="AG102" s="700"/>
      <c r="AH102" s="700"/>
      <c r="AI102" s="700"/>
      <c r="AJ102" s="700"/>
      <c r="AK102" s="700"/>
      <c r="AL102" s="700"/>
      <c r="AM102" s="700"/>
      <c r="AN102" s="700"/>
      <c r="AO102" s="700"/>
      <c r="AP102" s="700"/>
      <c r="AQ102" s="700"/>
      <c r="AR102" s="700"/>
      <c r="AS102" s="700"/>
      <c r="AT102" s="700"/>
      <c r="AU102" s="700"/>
      <c r="AV102" s="700"/>
      <c r="AW102" s="700"/>
      <c r="AX102" s="700"/>
      <c r="AY102" s="700"/>
      <c r="AZ102" s="700"/>
      <c r="BA102" s="700"/>
      <c r="BB102" s="700"/>
      <c r="BC102" s="700"/>
      <c r="BD102" s="700"/>
    </row>
    <row r="103" spans="2:56" ht="15" customHeight="1" x14ac:dyDescent="0.3">
      <c r="B103" s="800" t="s">
        <v>2130</v>
      </c>
      <c r="C103" s="295" t="str">
        <f>$C$57</f>
        <v xml:space="preserve">Total expenditure </v>
      </c>
      <c r="D103" s="295"/>
      <c r="E103" s="295"/>
      <c r="F103" s="295"/>
      <c r="G103" s="295"/>
      <c r="H103" s="295"/>
      <c r="I103" s="295"/>
      <c r="J103" s="295"/>
      <c r="K103" s="295"/>
      <c r="L103" s="295"/>
      <c r="M103" s="295"/>
      <c r="N103" s="295"/>
      <c r="O103" s="295"/>
      <c r="P103" s="295"/>
      <c r="Q103" s="295"/>
      <c r="R103" s="801"/>
      <c r="S103" s="802"/>
      <c r="T103" s="802"/>
      <c r="U103" s="802"/>
      <c r="V103" s="700"/>
      <c r="W103" s="700"/>
      <c r="X103" s="700"/>
      <c r="Y103" s="700"/>
      <c r="Z103" s="700"/>
      <c r="AA103" s="700"/>
      <c r="AB103" s="700"/>
      <c r="AC103" s="700"/>
      <c r="AD103" s="700"/>
      <c r="AE103" s="700"/>
      <c r="AF103" s="700"/>
      <c r="AG103" s="700"/>
      <c r="AH103" s="700"/>
      <c r="AI103" s="700"/>
      <c r="AJ103" s="700"/>
      <c r="AK103" s="700"/>
      <c r="AL103" s="700"/>
      <c r="AM103" s="700"/>
      <c r="AN103" s="700"/>
      <c r="AO103" s="700"/>
      <c r="AP103" s="700"/>
      <c r="AQ103" s="700"/>
      <c r="AR103" s="700"/>
      <c r="AS103" s="700"/>
      <c r="AT103" s="700"/>
      <c r="AU103" s="700"/>
      <c r="AV103" s="700"/>
      <c r="AW103" s="700"/>
      <c r="AX103" s="700"/>
      <c r="AY103" s="700"/>
      <c r="AZ103" s="700"/>
      <c r="BA103" s="700"/>
      <c r="BB103" s="700"/>
      <c r="BC103" s="700"/>
      <c r="BD103" s="700"/>
    </row>
    <row r="104" spans="2:56" ht="15" customHeight="1" thickBot="1" x14ac:dyDescent="0.35">
      <c r="B104" s="118">
        <v>37</v>
      </c>
      <c r="C104" s="1157" t="s">
        <v>2916</v>
      </c>
      <c r="D104" s="1158"/>
      <c r="E104" s="1158"/>
      <c r="F104" s="1158"/>
      <c r="G104" s="1158"/>
      <c r="H104" s="1158"/>
      <c r="I104" s="1158"/>
      <c r="J104" s="1158"/>
      <c r="K104" s="1158"/>
      <c r="L104" s="1158"/>
      <c r="M104" s="1158"/>
      <c r="N104" s="1158"/>
      <c r="O104" s="1158"/>
      <c r="P104" s="1158"/>
      <c r="Q104" s="1158"/>
      <c r="R104" s="1159"/>
      <c r="S104" s="802"/>
      <c r="T104" s="802"/>
      <c r="U104" s="802"/>
      <c r="V104" s="700"/>
      <c r="W104" s="700"/>
      <c r="X104" s="700"/>
      <c r="Y104" s="700"/>
      <c r="Z104" s="700"/>
      <c r="AA104" s="700"/>
      <c r="AB104" s="700"/>
      <c r="AC104" s="700"/>
      <c r="AD104" s="700"/>
      <c r="AE104" s="700"/>
      <c r="AF104" s="700"/>
      <c r="AG104" s="700"/>
      <c r="AH104" s="700"/>
      <c r="AI104" s="700"/>
      <c r="AJ104" s="700"/>
      <c r="AK104" s="700"/>
      <c r="AL104" s="700"/>
      <c r="AM104" s="700"/>
      <c r="AN104" s="700"/>
      <c r="AO104" s="700"/>
      <c r="AP104" s="700"/>
      <c r="AQ104" s="700"/>
      <c r="AR104" s="700"/>
      <c r="AS104" s="700"/>
      <c r="AT104" s="700"/>
      <c r="AU104" s="700"/>
      <c r="AV104" s="700"/>
      <c r="AW104" s="700"/>
      <c r="AX104" s="700"/>
      <c r="AY104" s="700"/>
      <c r="AZ104" s="700"/>
      <c r="BA104" s="700"/>
      <c r="BB104" s="700"/>
      <c r="BC104" s="700"/>
      <c r="BD104" s="700"/>
    </row>
    <row r="105" spans="2:56" x14ac:dyDescent="0.25"/>
    <row r="106" spans="2:56" x14ac:dyDescent="0.25"/>
  </sheetData>
  <sheetProtection algorithmName="SHA-512" hashValue="H0h1V1oHc+bRsBhnOkKNqmals8MbWMk+KUOMU0UiLd/dp0lZEST0L81ag8atzRyJdw9+ODKahBDiX1ZvU6YIsw==" saltValue="EhbGIAxXIfGgA9ncAQdG0w==" spinCount="100000" sheet="1" objects="1" scenarios="1"/>
  <protectedRanges>
    <protectedRange algorithmName="SHA-512" hashValue="caW++mYlhcxNBx8EaOyL6Dt34rwJ4NmocAIJC0jLE1xNdeYTyTsYcG5692gLdsAjDg4/MUMugW45PfiiU/T4Ew==" saltValue="1v3pTX5Pm0XZNhooq/wyeg==" spinCount="100000" sqref="C45:C54 G45:K54 M45:Q54 S45:W54 Y45:AC54 AE45:AI54 AK45:AO54 AQ45:AU54 AW45:BA54" name="Range5" securityDescriptor="O:WDG:WDD:(A;;CC;;;S-1-5-21-1133012813-482018047-371931052-13800)"/>
    <protectedRange algorithmName="SHA-512" hashValue="879YYotUDM2GpKOAtGagwrwvGxsYftz7VKJf2oUJkU8QtK3rSsXheIc7C8ms5NOLbTiz9xVk2ZmsBojSpu8ogQ==" saltValue="fP+uwCVvdEoCf/iivZbWmQ==" spinCount="100000" sqref="G10:K13 G15:K18 G21:K21 G25:K29 G31:K31 G35:K36 G40:K41 M40:Q41 M35:Q36 M25:Q29 M31:Q31 M21:Q21 M15:Q18 M10:Q13" name="Range1" securityDescriptor="O:WDG:WDD:(A;;CC;;;S-1-5-21-1133012813-482018047-371931052-13800)"/>
    <protectedRange algorithmName="SHA-512" hashValue="UEde//fOCyxiJ2L3MduGYIjZM46u2aYDR5yNw/xgSDBaKz+KjKQb8Dkke7TQ9241Ve5nJL23ktDI6yUwGPQVjg==" saltValue="khnsJHhrU2PTLHXibPaG/A==" spinCount="100000" sqref="S10:W13 S15:W18 S21:W21 S25:W29 S31:W31 S35:W36 S40:W41 Y40:AC41 Y35:AC36 Y31:AC31 Y25:AC29 Y21:AC21 Y15:AC18 Y10:AC13" name="Range2" securityDescriptor="O:WDG:WDD:(A;;CC;;;S-1-5-21-1133012813-482018047-371931052-13800)"/>
    <protectedRange algorithmName="SHA-512" hashValue="Uro0Ty6FWiSh2THG8gNQNkZEPGRu9H4FPVr/C9CmUCzDoYjGWluPDKxPrvCGF9iExTl+yiAjAZbo6ysixvg7xQ==" saltValue="DyD2pLFAROScA5nYhQAF+A==" spinCount="100000" sqref="AE10:AI13 AE15:AI18 AE21:AI21 AE25:AI29 AE31:AI31 AE35:AI36 AE40:AI41 AK40:AO41 AK35:AO36 AK31:AO31 AK25:AO29 AK21:AO21 AK15:AO18 AK10:AO13" name="Range3" securityDescriptor="O:WDG:WDD:(A;;CC;;;S-1-5-21-1133012813-482018047-371931052-13800)"/>
    <protectedRange algorithmName="SHA-512" hashValue="nh+cFH80teZMERw7FKvTBsEgsmlTR1ueecH3JtIQJ1TVd8X/PcKJ7FbUTVKpooSNRQHGNyvH3SypN8rd7H8QCA==" saltValue="cAn2mXBUVVe5lIpUyPjl1A==" spinCount="100000" sqref="AQ10:AU13 AQ15:AU18 AQ21:AU21 AQ25:AU29 AQ31:AU31 AQ35:AU36 AQ40:AU41 AW40:BA41 AW35:BA36 AW31:BA31 AW25:BA29 AW21:BA21 AW15:BA18 AW10:BA13" name="Range4" securityDescriptor="O:WDG:WDD:(A;;CC;;;S-1-5-21-1133012813-482018047-371931052-13800)"/>
  </protectedRanges>
  <mergeCells count="97">
    <mergeCell ref="BD1:BH1"/>
    <mergeCell ref="G3:L3"/>
    <mergeCell ref="M3:R3"/>
    <mergeCell ref="S3:X3"/>
    <mergeCell ref="Y3:AD3"/>
    <mergeCell ref="AE3:AJ3"/>
    <mergeCell ref="AK3:AP3"/>
    <mergeCell ref="AQ3:AV3"/>
    <mergeCell ref="AW3:BB3"/>
    <mergeCell ref="BN3:BS3"/>
    <mergeCell ref="BX3:DR3"/>
    <mergeCell ref="DU3:FO3"/>
    <mergeCell ref="B4:C5"/>
    <mergeCell ref="D4:D5"/>
    <mergeCell ref="E4:E5"/>
    <mergeCell ref="F4:F5"/>
    <mergeCell ref="G4:G5"/>
    <mergeCell ref="H4:H5"/>
    <mergeCell ref="I4:K4"/>
    <mergeCell ref="AA4:AC4"/>
    <mergeCell ref="L4:L5"/>
    <mergeCell ref="M4:M5"/>
    <mergeCell ref="N4:N5"/>
    <mergeCell ref="O4:Q4"/>
    <mergeCell ref="R4:R5"/>
    <mergeCell ref="S4:S5"/>
    <mergeCell ref="T4:T5"/>
    <mergeCell ref="U4:W4"/>
    <mergeCell ref="X4:X5"/>
    <mergeCell ref="Y4:Y5"/>
    <mergeCell ref="Z4:Z5"/>
    <mergeCell ref="AS4:AU4"/>
    <mergeCell ref="AD4:AD5"/>
    <mergeCell ref="AE4:AE5"/>
    <mergeCell ref="AF4:AF5"/>
    <mergeCell ref="AG4:AI4"/>
    <mergeCell ref="AJ4:AJ5"/>
    <mergeCell ref="AK4:AK5"/>
    <mergeCell ref="AL4:AL5"/>
    <mergeCell ref="AM4:AO4"/>
    <mergeCell ref="AP4:AP5"/>
    <mergeCell ref="AQ4:AQ5"/>
    <mergeCell ref="AR4:AR5"/>
    <mergeCell ref="BS4:BS5"/>
    <mergeCell ref="AV4:AV5"/>
    <mergeCell ref="AW4:AW5"/>
    <mergeCell ref="AX4:AX5"/>
    <mergeCell ref="AY4:BA4"/>
    <mergeCell ref="BB4:BB5"/>
    <mergeCell ref="BJ4:BK5"/>
    <mergeCell ref="BL4:BL5"/>
    <mergeCell ref="BM4:BM5"/>
    <mergeCell ref="BN4:BN5"/>
    <mergeCell ref="BO4:BO5"/>
    <mergeCell ref="BP4:BR4"/>
    <mergeCell ref="BN7:BS7"/>
    <mergeCell ref="B66:R66"/>
    <mergeCell ref="B7:F7"/>
    <mergeCell ref="G7:L7"/>
    <mergeCell ref="M7:R7"/>
    <mergeCell ref="S7:X7"/>
    <mergeCell ref="Y7:AD7"/>
    <mergeCell ref="AE7:AJ7"/>
    <mergeCell ref="C75:R75"/>
    <mergeCell ref="AK7:AP7"/>
    <mergeCell ref="AQ7:AV7"/>
    <mergeCell ref="AW7:BB7"/>
    <mergeCell ref="BJ7:BM7"/>
    <mergeCell ref="B68:R68"/>
    <mergeCell ref="C70:R70"/>
    <mergeCell ref="C72:R72"/>
    <mergeCell ref="C73:R73"/>
    <mergeCell ref="C74:R74"/>
    <mergeCell ref="C88:R88"/>
    <mergeCell ref="C76:R76"/>
    <mergeCell ref="C77:R77"/>
    <mergeCell ref="C78:R78"/>
    <mergeCell ref="C79:R79"/>
    <mergeCell ref="C80:R80"/>
    <mergeCell ref="C81:R81"/>
    <mergeCell ref="C82:R82"/>
    <mergeCell ref="C84:R84"/>
    <mergeCell ref="C85:R85"/>
    <mergeCell ref="C86:R86"/>
    <mergeCell ref="C87:R87"/>
    <mergeCell ref="C104:R104"/>
    <mergeCell ref="C89:R89"/>
    <mergeCell ref="C90:R90"/>
    <mergeCell ref="C91:R91"/>
    <mergeCell ref="C93:R93"/>
    <mergeCell ref="C94:R94"/>
    <mergeCell ref="C95:R95"/>
    <mergeCell ref="C97:R97"/>
    <mergeCell ref="C98:R98"/>
    <mergeCell ref="C99:R99"/>
    <mergeCell ref="C101:R101"/>
    <mergeCell ref="C102:R102"/>
  </mergeCells>
  <conditionalFormatting sqref="BG60:BH61">
    <cfRule type="cellIs" dxfId="472" priority="108" operator="equal">
      <formula>0</formula>
    </cfRule>
  </conditionalFormatting>
  <conditionalFormatting sqref="BG65:BH65">
    <cfRule type="cellIs" dxfId="471" priority="107" operator="equal">
      <formula>0</formula>
    </cfRule>
  </conditionalFormatting>
  <conditionalFormatting sqref="BG7:BH7">
    <cfRule type="cellIs" dxfId="470" priority="106" operator="equal">
      <formula>0</formula>
    </cfRule>
  </conditionalFormatting>
  <conditionalFormatting sqref="BG8:BH32 BG36:BH59">
    <cfRule type="cellIs" dxfId="469" priority="105" operator="equal">
      <formula>0</formula>
    </cfRule>
  </conditionalFormatting>
  <conditionalFormatting sqref="BG33:BH34 BH35">
    <cfRule type="cellIs" dxfId="468" priority="34" operator="equal">
      <formula>0</formula>
    </cfRule>
  </conditionalFormatting>
  <conditionalFormatting sqref="BG35">
    <cfRule type="cellIs" dxfId="467" priority="19" operator="equal">
      <formula>0</formula>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104" id="{6BD4DDFF-B82E-4599-B0D0-362A3B7226A4}">
            <xm:f>'\Performance and Insights\Sharepoint Upload Files\April 2019 Resubmission Documents\[NES Business-plan-data-tables-March_2019.xlsb]Validation flags'!#REF!=1</xm:f>
            <x14:dxf>
              <fill>
                <patternFill>
                  <bgColor rgb="FFE0DCD8"/>
                </patternFill>
              </fill>
            </x14:dxf>
          </x14:cfRule>
          <xm:sqref>G10:K13</xm:sqref>
        </x14:conditionalFormatting>
        <x14:conditionalFormatting xmlns:xm="http://schemas.microsoft.com/office/excel/2006/main">
          <x14:cfRule type="expression" priority="103" id="{DFB449E0-7B70-4339-BB6C-D41F5BFD0E06}">
            <xm:f>'\Performance and Insights\Sharepoint Upload Files\April 2019 Resubmission Documents\[NES Business-plan-data-tables-March_2019.xlsb]Validation flags'!#REF!=1</xm:f>
            <x14:dxf>
              <fill>
                <patternFill>
                  <bgColor rgb="FFE0DCD8"/>
                </patternFill>
              </fill>
            </x14:dxf>
          </x14:cfRule>
          <xm:sqref>G15:K18</xm:sqref>
        </x14:conditionalFormatting>
        <x14:conditionalFormatting xmlns:xm="http://schemas.microsoft.com/office/excel/2006/main">
          <x14:cfRule type="expression" priority="102" id="{9A80EBE2-7B2A-48EF-A0C2-4FCF2DA15E2D}">
            <xm:f>'\Performance and Insights\Sharepoint Upload Files\April 2019 Resubmission Documents\[NES Business-plan-data-tables-March_2019.xlsb]Validation flags'!#REF!=1</xm:f>
            <x14:dxf>
              <fill>
                <patternFill>
                  <bgColor rgb="FFE0DCD8"/>
                </patternFill>
              </fill>
            </x14:dxf>
          </x14:cfRule>
          <xm:sqref>S15:W18</xm:sqref>
        </x14:conditionalFormatting>
        <x14:conditionalFormatting xmlns:xm="http://schemas.microsoft.com/office/excel/2006/main">
          <x14:cfRule type="expression" priority="101" id="{491C0A30-E996-482B-916B-6F413D672565}">
            <xm:f>'\Performance and Insights\Sharepoint Upload Files\April 2019 Resubmission Documents\[NES Business-plan-data-tables-March_2019.xlsb]Validation flags'!#REF!=1</xm:f>
            <x14:dxf>
              <fill>
                <patternFill>
                  <bgColor rgb="FFE0DCD8"/>
                </patternFill>
              </fill>
            </x14:dxf>
          </x14:cfRule>
          <xm:sqref>S10:W13</xm:sqref>
        </x14:conditionalFormatting>
        <x14:conditionalFormatting xmlns:xm="http://schemas.microsoft.com/office/excel/2006/main">
          <x14:cfRule type="expression" priority="100" id="{36C73F62-01BA-41F0-A8D1-66324A0A368E}">
            <xm:f>'\Performance and Insights\Sharepoint Upload Files\April 2019 Resubmission Documents\[NES Business-plan-data-tables-March_2019.xlsb]Validation flags'!#REF!=1</xm:f>
            <x14:dxf>
              <fill>
                <patternFill>
                  <bgColor rgb="FFE0DCD8"/>
                </patternFill>
              </fill>
            </x14:dxf>
          </x14:cfRule>
          <xm:sqref>Y10:AC13</xm:sqref>
        </x14:conditionalFormatting>
        <x14:conditionalFormatting xmlns:xm="http://schemas.microsoft.com/office/excel/2006/main">
          <x14:cfRule type="expression" priority="99" id="{1013F3D0-4CD6-424F-B104-3763282AF77F}">
            <xm:f>'\Performance and Insights\Sharepoint Upload Files\April 2019 Resubmission Documents\[NES Business-plan-data-tables-March_2019.xlsb]Validation flags'!#REF!=1</xm:f>
            <x14:dxf>
              <fill>
                <patternFill>
                  <bgColor rgb="FFE0DCD8"/>
                </patternFill>
              </fill>
            </x14:dxf>
          </x14:cfRule>
          <xm:sqref>AE10:AI13</xm:sqref>
        </x14:conditionalFormatting>
        <x14:conditionalFormatting xmlns:xm="http://schemas.microsoft.com/office/excel/2006/main">
          <x14:cfRule type="expression" priority="98" id="{272DD40E-61B4-48A3-8395-7053E6871554}">
            <xm:f>'\Performance and Insights\Sharepoint Upload Files\April 2019 Resubmission Documents\[NES Business-plan-data-tables-March_2019.xlsb]Validation flags'!#REF!=1</xm:f>
            <x14:dxf>
              <fill>
                <patternFill>
                  <bgColor rgb="FFE0DCD8"/>
                </patternFill>
              </fill>
            </x14:dxf>
          </x14:cfRule>
          <xm:sqref>AK10:AO13</xm:sqref>
        </x14:conditionalFormatting>
        <x14:conditionalFormatting xmlns:xm="http://schemas.microsoft.com/office/excel/2006/main">
          <x14:cfRule type="expression" priority="97" id="{0115312D-9708-49AE-B5D0-9A3B75588DDD}">
            <xm:f>'\Performance and Insights\Sharepoint Upload Files\April 2019 Resubmission Documents\[NES Business-plan-data-tables-March_2019.xlsb]Validation flags'!#REF!=1</xm:f>
            <x14:dxf>
              <fill>
                <patternFill>
                  <bgColor rgb="FFE0DCD8"/>
                </patternFill>
              </fill>
            </x14:dxf>
          </x14:cfRule>
          <xm:sqref>AQ10:AU13</xm:sqref>
        </x14:conditionalFormatting>
        <x14:conditionalFormatting xmlns:xm="http://schemas.microsoft.com/office/excel/2006/main">
          <x14:cfRule type="expression" priority="96" id="{0C0EA8FA-E6BF-4FE9-AB9C-11EC37FB657A}">
            <xm:f>'\Performance and Insights\Sharepoint Upload Files\April 2019 Resubmission Documents\[NES Business-plan-data-tables-March_2019.xlsb]Validation flags'!#REF!=1</xm:f>
            <x14:dxf>
              <fill>
                <patternFill>
                  <bgColor rgb="FFE0DCD8"/>
                </patternFill>
              </fill>
            </x14:dxf>
          </x14:cfRule>
          <xm:sqref>AW10:BA13</xm:sqref>
        </x14:conditionalFormatting>
        <x14:conditionalFormatting xmlns:xm="http://schemas.microsoft.com/office/excel/2006/main">
          <x14:cfRule type="expression" priority="95" id="{222717C3-2C9F-4956-B41F-38F0AD79B94A}">
            <xm:f>'\Performance and Insights\Sharepoint Upload Files\April 2019 Resubmission Documents\[NES Business-plan-data-tables-March_2019.xlsb]Validation flags'!#REF!=1</xm:f>
            <x14:dxf>
              <fill>
                <patternFill>
                  <bgColor rgb="FFE0DCD8"/>
                </patternFill>
              </fill>
            </x14:dxf>
          </x14:cfRule>
          <xm:sqref>Y15:AC18</xm:sqref>
        </x14:conditionalFormatting>
        <x14:conditionalFormatting xmlns:xm="http://schemas.microsoft.com/office/excel/2006/main">
          <x14:cfRule type="expression" priority="94" id="{6A9E6223-8239-4972-A690-C56F0AE30D43}">
            <xm:f>'\Performance and Insights\Sharepoint Upload Files\April 2019 Resubmission Documents\[NES Business-plan-data-tables-March_2019.xlsb]Validation flags'!#REF!=1</xm:f>
            <x14:dxf>
              <fill>
                <patternFill>
                  <bgColor rgb="FFE0DCD8"/>
                </patternFill>
              </fill>
            </x14:dxf>
          </x14:cfRule>
          <xm:sqref>AE15:AI18</xm:sqref>
        </x14:conditionalFormatting>
        <x14:conditionalFormatting xmlns:xm="http://schemas.microsoft.com/office/excel/2006/main">
          <x14:cfRule type="expression" priority="93" id="{7F7FF8AF-AC07-4F4C-AD52-230EA1D2B7B0}">
            <xm:f>'\Performance and Insights\Sharepoint Upload Files\April 2019 Resubmission Documents\[NES Business-plan-data-tables-March_2019.xlsb]Validation flags'!#REF!=1</xm:f>
            <x14:dxf>
              <fill>
                <patternFill>
                  <bgColor rgb="FFE0DCD8"/>
                </patternFill>
              </fill>
            </x14:dxf>
          </x14:cfRule>
          <xm:sqref>AK15:AO18</xm:sqref>
        </x14:conditionalFormatting>
        <x14:conditionalFormatting xmlns:xm="http://schemas.microsoft.com/office/excel/2006/main">
          <x14:cfRule type="expression" priority="92" id="{FFDB2562-6362-4707-B858-DF1D40E81B04}">
            <xm:f>'\Performance and Insights\Sharepoint Upload Files\April 2019 Resubmission Documents\[NES Business-plan-data-tables-March_2019.xlsb]Validation flags'!#REF!=1</xm:f>
            <x14:dxf>
              <fill>
                <patternFill>
                  <bgColor rgb="FFE0DCD8"/>
                </patternFill>
              </fill>
            </x14:dxf>
          </x14:cfRule>
          <xm:sqref>AQ15:AU18</xm:sqref>
        </x14:conditionalFormatting>
        <x14:conditionalFormatting xmlns:xm="http://schemas.microsoft.com/office/excel/2006/main">
          <x14:cfRule type="expression" priority="91" id="{CA124D7A-0FF0-43B8-9ADA-AB6089AF7BCD}">
            <xm:f>'\Performance and Insights\Sharepoint Upload Files\April 2019 Resubmission Documents\[NES Business-plan-data-tables-March_2019.xlsb]Validation flags'!#REF!=1</xm:f>
            <x14:dxf>
              <fill>
                <patternFill>
                  <bgColor rgb="FFE0DCD8"/>
                </patternFill>
              </fill>
            </x14:dxf>
          </x14:cfRule>
          <xm:sqref>AW15:BA18</xm:sqref>
        </x14:conditionalFormatting>
        <x14:conditionalFormatting xmlns:xm="http://schemas.microsoft.com/office/excel/2006/main">
          <x14:cfRule type="expression" priority="90" id="{5CF974E1-BA7C-49A9-8340-79F3D7668B58}">
            <xm:f>'\Performance and Insights\Sharepoint Upload Files\April 2019 Resubmission Documents\[NES Business-plan-data-tables-March_2019.xlsb]Validation flags'!#REF!=1</xm:f>
            <x14:dxf>
              <fill>
                <patternFill>
                  <bgColor rgb="FFE0DCD8"/>
                </patternFill>
              </fill>
            </x14:dxf>
          </x14:cfRule>
          <xm:sqref>G21</xm:sqref>
        </x14:conditionalFormatting>
        <x14:conditionalFormatting xmlns:xm="http://schemas.microsoft.com/office/excel/2006/main">
          <x14:cfRule type="expression" priority="89" id="{B9AD8C61-1720-47F1-A5C8-A700B0DF2A78}">
            <xm:f>'\Performance and Insights\Sharepoint Upload Files\April 2019 Resubmission Documents\[NES Business-plan-data-tables-March_2019.xlsb]Validation flags'!#REF!=1</xm:f>
            <x14:dxf>
              <fill>
                <patternFill>
                  <bgColor rgb="FFE0DCD8"/>
                </patternFill>
              </fill>
            </x14:dxf>
          </x14:cfRule>
          <xm:sqref>H21:K21</xm:sqref>
        </x14:conditionalFormatting>
        <x14:conditionalFormatting xmlns:xm="http://schemas.microsoft.com/office/excel/2006/main">
          <x14:cfRule type="expression" priority="88" id="{C2608DD2-CBA2-42F4-A400-4ED7990DD4C8}">
            <xm:f>'\Performance and Insights\Sharepoint Upload Files\April 2019 Resubmission Documents\[NES Business-plan-data-tables-March_2019.xlsb]Validation flags'!#REF!=1</xm:f>
            <x14:dxf>
              <fill>
                <patternFill>
                  <bgColor rgb="FFE0DCD8"/>
                </patternFill>
              </fill>
            </x14:dxf>
          </x14:cfRule>
          <xm:sqref>S21</xm:sqref>
        </x14:conditionalFormatting>
        <x14:conditionalFormatting xmlns:xm="http://schemas.microsoft.com/office/excel/2006/main">
          <x14:cfRule type="expression" priority="87" id="{A5F8B4DC-BCB6-41C0-8688-ED8877D9C7E5}">
            <xm:f>'\Performance and Insights\Sharepoint Upload Files\April 2019 Resubmission Documents\[NES Business-plan-data-tables-March_2019.xlsb]Validation flags'!#REF!=1</xm:f>
            <x14:dxf>
              <fill>
                <patternFill>
                  <bgColor rgb="FFE0DCD8"/>
                </patternFill>
              </fill>
            </x14:dxf>
          </x14:cfRule>
          <xm:sqref>T21:W21</xm:sqref>
        </x14:conditionalFormatting>
        <x14:conditionalFormatting xmlns:xm="http://schemas.microsoft.com/office/excel/2006/main">
          <x14:cfRule type="expression" priority="86" id="{563342BA-5524-4282-B3D2-8D60320C47A5}">
            <xm:f>'\Performance and Insights\Sharepoint Upload Files\April 2019 Resubmission Documents\[NES Business-plan-data-tables-March_2019.xlsb]Validation flags'!#REF!=1</xm:f>
            <x14:dxf>
              <fill>
                <patternFill>
                  <bgColor rgb="FFE0DCD8"/>
                </patternFill>
              </fill>
            </x14:dxf>
          </x14:cfRule>
          <xm:sqref>Y21</xm:sqref>
        </x14:conditionalFormatting>
        <x14:conditionalFormatting xmlns:xm="http://schemas.microsoft.com/office/excel/2006/main">
          <x14:cfRule type="expression" priority="85" id="{A688BC65-3CDD-4AB6-AEC8-676409A75EBB}">
            <xm:f>'\Performance and Insights\Sharepoint Upload Files\April 2019 Resubmission Documents\[NES Business-plan-data-tables-March_2019.xlsb]Validation flags'!#REF!=1</xm:f>
            <x14:dxf>
              <fill>
                <patternFill>
                  <bgColor rgb="FFE0DCD8"/>
                </patternFill>
              </fill>
            </x14:dxf>
          </x14:cfRule>
          <xm:sqref>Z21:AC21</xm:sqref>
        </x14:conditionalFormatting>
        <x14:conditionalFormatting xmlns:xm="http://schemas.microsoft.com/office/excel/2006/main">
          <x14:cfRule type="expression" priority="84" id="{D6F91AFA-9CEF-4AC5-958A-BCFCEA026B03}">
            <xm:f>'\Performance and Insights\Sharepoint Upload Files\April 2019 Resubmission Documents\[NES Business-plan-data-tables-March_2019.xlsb]Validation flags'!#REF!=1</xm:f>
            <x14:dxf>
              <fill>
                <patternFill>
                  <bgColor rgb="FFE0DCD8"/>
                </patternFill>
              </fill>
            </x14:dxf>
          </x14:cfRule>
          <xm:sqref>AE21</xm:sqref>
        </x14:conditionalFormatting>
        <x14:conditionalFormatting xmlns:xm="http://schemas.microsoft.com/office/excel/2006/main">
          <x14:cfRule type="expression" priority="83" id="{2246828F-DA3A-404B-87E5-7BF920A7EDA2}">
            <xm:f>'\Performance and Insights\Sharepoint Upload Files\April 2019 Resubmission Documents\[NES Business-plan-data-tables-March_2019.xlsb]Validation flags'!#REF!=1</xm:f>
            <x14:dxf>
              <fill>
                <patternFill>
                  <bgColor rgb="FFE0DCD8"/>
                </patternFill>
              </fill>
            </x14:dxf>
          </x14:cfRule>
          <xm:sqref>AF21:AI21</xm:sqref>
        </x14:conditionalFormatting>
        <x14:conditionalFormatting xmlns:xm="http://schemas.microsoft.com/office/excel/2006/main">
          <x14:cfRule type="expression" priority="82" id="{56757F97-9428-4FB4-A6C5-665B087B878B}">
            <xm:f>'\Performance and Insights\Sharepoint Upload Files\April 2019 Resubmission Documents\[NES Business-plan-data-tables-March_2019.xlsb]Validation flags'!#REF!=1</xm:f>
            <x14:dxf>
              <fill>
                <patternFill>
                  <bgColor rgb="FFE0DCD8"/>
                </patternFill>
              </fill>
            </x14:dxf>
          </x14:cfRule>
          <xm:sqref>AK21</xm:sqref>
        </x14:conditionalFormatting>
        <x14:conditionalFormatting xmlns:xm="http://schemas.microsoft.com/office/excel/2006/main">
          <x14:cfRule type="expression" priority="81" id="{17179817-A8C2-4595-B096-5F5B157D84BA}">
            <xm:f>'\Performance and Insights\Sharepoint Upload Files\April 2019 Resubmission Documents\[NES Business-plan-data-tables-March_2019.xlsb]Validation flags'!#REF!=1</xm:f>
            <x14:dxf>
              <fill>
                <patternFill>
                  <bgColor rgb="FFE0DCD8"/>
                </patternFill>
              </fill>
            </x14:dxf>
          </x14:cfRule>
          <xm:sqref>AL21:AO21</xm:sqref>
        </x14:conditionalFormatting>
        <x14:conditionalFormatting xmlns:xm="http://schemas.microsoft.com/office/excel/2006/main">
          <x14:cfRule type="expression" priority="80" id="{3DBAB0E0-3CAB-4DAF-B243-57D1A15FA153}">
            <xm:f>'\Performance and Insights\Sharepoint Upload Files\April 2019 Resubmission Documents\[NES Business-plan-data-tables-March_2019.xlsb]Validation flags'!#REF!=1</xm:f>
            <x14:dxf>
              <fill>
                <patternFill>
                  <bgColor rgb="FFE0DCD8"/>
                </patternFill>
              </fill>
            </x14:dxf>
          </x14:cfRule>
          <xm:sqref>AQ21</xm:sqref>
        </x14:conditionalFormatting>
        <x14:conditionalFormatting xmlns:xm="http://schemas.microsoft.com/office/excel/2006/main">
          <x14:cfRule type="expression" priority="79" id="{EF06FF4F-B6F6-4025-A46F-CABFDFD79FF1}">
            <xm:f>'\Performance and Insights\Sharepoint Upload Files\April 2019 Resubmission Documents\[NES Business-plan-data-tables-March_2019.xlsb]Validation flags'!#REF!=1</xm:f>
            <x14:dxf>
              <fill>
                <patternFill>
                  <bgColor rgb="FFE0DCD8"/>
                </patternFill>
              </fill>
            </x14:dxf>
          </x14:cfRule>
          <xm:sqref>AR21:AU21</xm:sqref>
        </x14:conditionalFormatting>
        <x14:conditionalFormatting xmlns:xm="http://schemas.microsoft.com/office/excel/2006/main">
          <x14:cfRule type="expression" priority="78" id="{E300F75F-4B96-45A8-A703-8844627669DA}">
            <xm:f>'\Performance and Insights\Sharepoint Upload Files\April 2019 Resubmission Documents\[NES Business-plan-data-tables-March_2019.xlsb]Validation flags'!#REF!=1</xm:f>
            <x14:dxf>
              <fill>
                <patternFill>
                  <bgColor rgb="FFE0DCD8"/>
                </patternFill>
              </fill>
            </x14:dxf>
          </x14:cfRule>
          <xm:sqref>AW21</xm:sqref>
        </x14:conditionalFormatting>
        <x14:conditionalFormatting xmlns:xm="http://schemas.microsoft.com/office/excel/2006/main">
          <x14:cfRule type="expression" priority="77" id="{8A4A8AF4-BAD6-48DA-A888-95A0DCDF10A3}">
            <xm:f>'\Performance and Insights\Sharepoint Upload Files\April 2019 Resubmission Documents\[NES Business-plan-data-tables-March_2019.xlsb]Validation flags'!#REF!=1</xm:f>
            <x14:dxf>
              <fill>
                <patternFill>
                  <bgColor rgb="FFE0DCD8"/>
                </patternFill>
              </fill>
            </x14:dxf>
          </x14:cfRule>
          <xm:sqref>AX21:BA21</xm:sqref>
        </x14:conditionalFormatting>
        <x14:conditionalFormatting xmlns:xm="http://schemas.microsoft.com/office/excel/2006/main">
          <x14:cfRule type="expression" priority="76" id="{BBF00513-1C4B-49B7-A3E7-D1F250A7263C}">
            <xm:f>'\Performance and Insights\Sharepoint Upload Files\April 2019 Resubmission Documents\[NES Business-plan-data-tables-March_2019.xlsb]Validation flags'!#REF!=1</xm:f>
            <x14:dxf>
              <fill>
                <patternFill>
                  <bgColor rgb="FFE0DCD8"/>
                </patternFill>
              </fill>
            </x14:dxf>
          </x14:cfRule>
          <xm:sqref>G25:K28</xm:sqref>
        </x14:conditionalFormatting>
        <x14:conditionalFormatting xmlns:xm="http://schemas.microsoft.com/office/excel/2006/main">
          <x14:cfRule type="expression" priority="75" id="{F08AFD58-2E7F-41A6-AEA3-35F4865031A6}">
            <xm:f>'\Performance and Insights\Sharepoint Upload Files\April 2019 Resubmission Documents\[NES Business-plan-data-tables-March_2019.xlsb]Validation flags'!#REF!=1</xm:f>
            <x14:dxf>
              <fill>
                <patternFill>
                  <bgColor rgb="FFE0DCD8"/>
                </patternFill>
              </fill>
            </x14:dxf>
          </x14:cfRule>
          <xm:sqref>G29:K29</xm:sqref>
        </x14:conditionalFormatting>
        <x14:conditionalFormatting xmlns:xm="http://schemas.microsoft.com/office/excel/2006/main">
          <x14:cfRule type="expression" priority="74" id="{5393E001-F6C0-4BC8-9E22-0DD7AF138F56}">
            <xm:f>'\Performance and Insights\Sharepoint Upload Files\April 2019 Resubmission Documents\[NES Business-plan-data-tables-March_2019.xlsb]Validation flags'!#REF!=1</xm:f>
            <x14:dxf>
              <fill>
                <patternFill>
                  <bgColor rgb="FFE0DCD8"/>
                </patternFill>
              </fill>
            </x14:dxf>
          </x14:cfRule>
          <xm:sqref>G31:K31</xm:sqref>
        </x14:conditionalFormatting>
        <x14:conditionalFormatting xmlns:xm="http://schemas.microsoft.com/office/excel/2006/main">
          <x14:cfRule type="expression" priority="73" id="{758C5F36-0AE7-46B6-A1F7-4A9CBA83D5A6}">
            <xm:f>'\Performance and Insights\Sharepoint Upload Files\April 2019 Resubmission Documents\[NES Business-plan-data-tables-March_2019.xlsb]Validation flags'!#REF!=1</xm:f>
            <x14:dxf>
              <fill>
                <patternFill>
                  <bgColor rgb="FFE0DCD8"/>
                </patternFill>
              </fill>
            </x14:dxf>
          </x14:cfRule>
          <xm:sqref>G36:K36</xm:sqref>
        </x14:conditionalFormatting>
        <x14:conditionalFormatting xmlns:xm="http://schemas.microsoft.com/office/excel/2006/main">
          <x14:cfRule type="expression" priority="66" id="{B2430A40-96EF-49C7-9D92-2A066B0354E6}">
            <xm:f>'\Performance and Insights\Sharepoint Upload Files\April 2019 Resubmission Documents\[NES Business-plan-data-tables-March_2019.xlsb]Validation flags'!#REF!=1</xm:f>
            <x14:dxf>
              <fill>
                <patternFill>
                  <bgColor rgb="FFE0DCD8"/>
                </patternFill>
              </fill>
            </x14:dxf>
          </x14:cfRule>
          <xm:sqref>AW31:BA31</xm:sqref>
        </x14:conditionalFormatting>
        <x14:conditionalFormatting xmlns:xm="http://schemas.microsoft.com/office/excel/2006/main">
          <x14:cfRule type="expression" priority="67" id="{A4FAE760-13BF-46F2-959A-DC684EF77022}">
            <xm:f>'\Performance and Insights\Sharepoint Upload Files\April 2019 Resubmission Documents\[NES Business-plan-data-tables-March_2019.xlsb]Validation flags'!#REF!=1</xm:f>
            <x14:dxf>
              <fill>
                <patternFill>
                  <bgColor rgb="FFE0DCD8"/>
                </patternFill>
              </fill>
            </x14:dxf>
          </x14:cfRule>
          <xm:sqref>AQ31:AU31</xm:sqref>
        </x14:conditionalFormatting>
        <x14:conditionalFormatting xmlns:xm="http://schemas.microsoft.com/office/excel/2006/main">
          <x14:cfRule type="expression" priority="68" id="{8F141295-3833-4081-AB4B-BAFE9D562ABC}">
            <xm:f>'\Performance and Insights\Sharepoint Upload Files\April 2019 Resubmission Documents\[NES Business-plan-data-tables-March_2019.xlsb]Validation flags'!#REF!=1</xm:f>
            <x14:dxf>
              <fill>
                <patternFill>
                  <bgColor rgb="FFE0DCD8"/>
                </patternFill>
              </fill>
            </x14:dxf>
          </x14:cfRule>
          <xm:sqref>AK31:AO31</xm:sqref>
        </x14:conditionalFormatting>
        <x14:conditionalFormatting xmlns:xm="http://schemas.microsoft.com/office/excel/2006/main">
          <x14:cfRule type="expression" priority="69" id="{E68F3650-9EDC-43C6-AE3A-297F81C781C6}">
            <xm:f>'\Performance and Insights\Sharepoint Upload Files\April 2019 Resubmission Documents\[NES Business-plan-data-tables-March_2019.xlsb]Validation flags'!#REF!=1</xm:f>
            <x14:dxf>
              <fill>
                <patternFill>
                  <bgColor rgb="FFE0DCD8"/>
                </patternFill>
              </fill>
            </x14:dxf>
          </x14:cfRule>
          <xm:sqref>AE31:AI31</xm:sqref>
        </x14:conditionalFormatting>
        <x14:conditionalFormatting xmlns:xm="http://schemas.microsoft.com/office/excel/2006/main">
          <x14:cfRule type="expression" priority="70" id="{AC924AF7-8AFC-4EA0-9C0E-A567B577D738}">
            <xm:f>'\Performance and Insights\Sharepoint Upload Files\April 2019 Resubmission Documents\[NES Business-plan-data-tables-March_2019.xlsb]Validation flags'!#REF!=1</xm:f>
            <x14:dxf>
              <fill>
                <patternFill>
                  <bgColor rgb="FFE0DCD8"/>
                </patternFill>
              </fill>
            </x14:dxf>
          </x14:cfRule>
          <xm:sqref>Y31:AC31</xm:sqref>
        </x14:conditionalFormatting>
        <x14:conditionalFormatting xmlns:xm="http://schemas.microsoft.com/office/excel/2006/main">
          <x14:cfRule type="expression" priority="72" id="{026C35BA-8B9D-4ADF-BECE-F3B9B3C7A4DD}">
            <xm:f>'\Performance and Insights\Sharepoint Upload Files\April 2019 Resubmission Documents\[NES Business-plan-data-tables-March_2019.xlsb]Validation flags'!#REF!=1</xm:f>
            <x14:dxf>
              <fill>
                <patternFill>
                  <bgColor rgb="FFE0DCD8"/>
                </patternFill>
              </fill>
            </x14:dxf>
          </x14:cfRule>
          <xm:sqref>M31:Q31</xm:sqref>
        </x14:conditionalFormatting>
        <x14:conditionalFormatting xmlns:xm="http://schemas.microsoft.com/office/excel/2006/main">
          <x14:cfRule type="expression" priority="71" id="{FE9AE5FA-4C18-4AFA-ACA6-49F26DDD3829}">
            <xm:f>'\Performance and Insights\Sharepoint Upload Files\April 2019 Resubmission Documents\[NES Business-plan-data-tables-March_2019.xlsb]Validation flags'!#REF!=1</xm:f>
            <x14:dxf>
              <fill>
                <patternFill>
                  <bgColor rgb="FFE0DCD8"/>
                </patternFill>
              </fill>
            </x14:dxf>
          </x14:cfRule>
          <xm:sqref>S31:W31</xm:sqref>
        </x14:conditionalFormatting>
        <x14:conditionalFormatting xmlns:xm="http://schemas.microsoft.com/office/excel/2006/main">
          <x14:cfRule type="expression" priority="65" id="{D09FE81F-3411-437D-B231-155179F1BE75}">
            <xm:f>'\Performance and Insights\Sharepoint Upload Files\April 2019 Resubmission Documents\[NES Business-plan-data-tables-March_2019.xlsb]Validation flags'!#REF!=1</xm:f>
            <x14:dxf>
              <fill>
                <patternFill>
                  <bgColor rgb="FFE0DCD8"/>
                </patternFill>
              </fill>
            </x14:dxf>
          </x14:cfRule>
          <xm:sqref>S25:W26</xm:sqref>
        </x14:conditionalFormatting>
        <x14:conditionalFormatting xmlns:xm="http://schemas.microsoft.com/office/excel/2006/main">
          <x14:cfRule type="expression" priority="64" id="{5E279831-41FC-46F9-ABF0-00B8DF116E85}">
            <xm:f>'\Performance and Insights\Sharepoint Upload Files\April 2019 Resubmission Documents\[NES Business-plan-data-tables-March_2019.xlsb]Validation flags'!#REF!=1</xm:f>
            <x14:dxf>
              <fill>
                <patternFill>
                  <bgColor rgb="FFE0DCD8"/>
                </patternFill>
              </fill>
            </x14:dxf>
          </x14:cfRule>
          <xm:sqref>Y25:AC26</xm:sqref>
        </x14:conditionalFormatting>
        <x14:conditionalFormatting xmlns:xm="http://schemas.microsoft.com/office/excel/2006/main">
          <x14:cfRule type="expression" priority="63" id="{DE6504F7-1269-4F61-8AEB-6E3DF2FEF799}">
            <xm:f>'\Performance and Insights\Sharepoint Upload Files\April 2019 Resubmission Documents\[NES Business-plan-data-tables-March_2019.xlsb]Validation flags'!#REF!=1</xm:f>
            <x14:dxf>
              <fill>
                <patternFill>
                  <bgColor rgb="FFE0DCD8"/>
                </patternFill>
              </fill>
            </x14:dxf>
          </x14:cfRule>
          <xm:sqref>AE25:AI26</xm:sqref>
        </x14:conditionalFormatting>
        <x14:conditionalFormatting xmlns:xm="http://schemas.microsoft.com/office/excel/2006/main">
          <x14:cfRule type="expression" priority="62" id="{19716A3B-9E80-4CF9-B335-D18077C9F6F7}">
            <xm:f>'\Performance and Insights\Sharepoint Upload Files\April 2019 Resubmission Documents\[NES Business-plan-data-tables-March_2019.xlsb]Validation flags'!#REF!=1</xm:f>
            <x14:dxf>
              <fill>
                <patternFill>
                  <bgColor rgb="FFE0DCD8"/>
                </patternFill>
              </fill>
            </x14:dxf>
          </x14:cfRule>
          <xm:sqref>AK25:AO26</xm:sqref>
        </x14:conditionalFormatting>
        <x14:conditionalFormatting xmlns:xm="http://schemas.microsoft.com/office/excel/2006/main">
          <x14:cfRule type="expression" priority="61" id="{3D742A04-AF8A-47CE-A413-9DF0F6B48A67}">
            <xm:f>'\Performance and Insights\Sharepoint Upload Files\April 2019 Resubmission Documents\[NES Business-plan-data-tables-March_2019.xlsb]Validation flags'!#REF!=1</xm:f>
            <x14:dxf>
              <fill>
                <patternFill>
                  <bgColor rgb="FFE0DCD8"/>
                </patternFill>
              </fill>
            </x14:dxf>
          </x14:cfRule>
          <xm:sqref>AQ25:AU26</xm:sqref>
        </x14:conditionalFormatting>
        <x14:conditionalFormatting xmlns:xm="http://schemas.microsoft.com/office/excel/2006/main">
          <x14:cfRule type="expression" priority="60" id="{33365811-1199-489F-957E-1026AD7C36D9}">
            <xm:f>'\Performance and Insights\Sharepoint Upload Files\April 2019 Resubmission Documents\[NES Business-plan-data-tables-March_2019.xlsb]Validation flags'!#REF!=1</xm:f>
            <x14:dxf>
              <fill>
                <patternFill>
                  <bgColor rgb="FFE0DCD8"/>
                </patternFill>
              </fill>
            </x14:dxf>
          </x14:cfRule>
          <xm:sqref>AW25:BA26</xm:sqref>
        </x14:conditionalFormatting>
        <x14:conditionalFormatting xmlns:xm="http://schemas.microsoft.com/office/excel/2006/main">
          <x14:cfRule type="expression" priority="59" id="{FE8E5E8E-51D8-4AD2-97D8-CFDF3AE05AE8}">
            <xm:f>'\Performance and Insights\Sharepoint Upload Files\April 2019 Resubmission Documents\[NES Business-plan-data-tables-March_2019.xlsb]Validation flags'!#REF!=1</xm:f>
            <x14:dxf>
              <fill>
                <patternFill>
                  <bgColor rgb="FFE0DCD8"/>
                </patternFill>
              </fill>
            </x14:dxf>
          </x14:cfRule>
          <xm:sqref>G40:K41</xm:sqref>
        </x14:conditionalFormatting>
        <x14:conditionalFormatting xmlns:xm="http://schemas.microsoft.com/office/excel/2006/main">
          <x14:cfRule type="expression" priority="58" id="{3DFC7895-B57A-48D8-9568-03CA6C8EBE4D}">
            <xm:f>'\Performance and Insights\Sharepoint Upload Files\April 2019 Resubmission Documents\[NES Business-plan-data-tables-March_2019.xlsb]Validation flags'!#REF!=1</xm:f>
            <x14:dxf>
              <fill>
                <patternFill>
                  <bgColor rgb="FFE0DCD8"/>
                </patternFill>
              </fill>
            </x14:dxf>
          </x14:cfRule>
          <xm:sqref>M41:Q41</xm:sqref>
        </x14:conditionalFormatting>
        <x14:conditionalFormatting xmlns:xm="http://schemas.microsoft.com/office/excel/2006/main">
          <x14:cfRule type="expression" priority="57" id="{D31C58CD-D99C-4B4E-96F0-E929F17F2EBF}">
            <xm:f>'\Performance and Insights\Sharepoint Upload Files\April 2019 Resubmission Documents\[NES Business-plan-data-tables-March_2019.xlsb]Validation flags'!#REF!=1</xm:f>
            <x14:dxf>
              <fill>
                <patternFill>
                  <bgColor rgb="FFE0DCD8"/>
                </patternFill>
              </fill>
            </x14:dxf>
          </x14:cfRule>
          <xm:sqref>S40:W41</xm:sqref>
        </x14:conditionalFormatting>
        <x14:conditionalFormatting xmlns:xm="http://schemas.microsoft.com/office/excel/2006/main">
          <x14:cfRule type="expression" priority="56" id="{18C3C7E6-8A6C-466C-BE94-9EA962E57C89}">
            <xm:f>'\Performance and Insights\Sharepoint Upload Files\April 2019 Resubmission Documents\[NES Business-plan-data-tables-March_2019.xlsb]Validation flags'!#REF!=1</xm:f>
            <x14:dxf>
              <fill>
                <patternFill>
                  <bgColor rgb="FFE0DCD8"/>
                </patternFill>
              </fill>
            </x14:dxf>
          </x14:cfRule>
          <xm:sqref>Y40:AC41</xm:sqref>
        </x14:conditionalFormatting>
        <x14:conditionalFormatting xmlns:xm="http://schemas.microsoft.com/office/excel/2006/main">
          <x14:cfRule type="expression" priority="55" id="{DADAB69D-A43E-4535-9815-49B8B9C6370C}">
            <xm:f>'\Performance and Insights\Sharepoint Upload Files\April 2019 Resubmission Documents\[NES Business-plan-data-tables-March_2019.xlsb]Validation flags'!#REF!=1</xm:f>
            <x14:dxf>
              <fill>
                <patternFill>
                  <bgColor rgb="FFE0DCD8"/>
                </patternFill>
              </fill>
            </x14:dxf>
          </x14:cfRule>
          <xm:sqref>AE40:AI41</xm:sqref>
        </x14:conditionalFormatting>
        <x14:conditionalFormatting xmlns:xm="http://schemas.microsoft.com/office/excel/2006/main">
          <x14:cfRule type="expression" priority="54" id="{D001CBCF-AE6E-4FAE-AF66-D6426820A7D7}">
            <xm:f>'\Performance and Insights\Sharepoint Upload Files\April 2019 Resubmission Documents\[NES Business-plan-data-tables-March_2019.xlsb]Validation flags'!#REF!=1</xm:f>
            <x14:dxf>
              <fill>
                <patternFill>
                  <bgColor rgb="FFE0DCD8"/>
                </patternFill>
              </fill>
            </x14:dxf>
          </x14:cfRule>
          <xm:sqref>AK40:AO41</xm:sqref>
        </x14:conditionalFormatting>
        <x14:conditionalFormatting xmlns:xm="http://schemas.microsoft.com/office/excel/2006/main">
          <x14:cfRule type="expression" priority="53" id="{DDE9187D-7E1C-48C9-87D6-5F3140C0053F}">
            <xm:f>'\Performance and Insights\Sharepoint Upload Files\April 2019 Resubmission Documents\[NES Business-plan-data-tables-March_2019.xlsb]Validation flags'!#REF!=1</xm:f>
            <x14:dxf>
              <fill>
                <patternFill>
                  <bgColor rgb="FFE0DCD8"/>
                </patternFill>
              </fill>
            </x14:dxf>
          </x14:cfRule>
          <xm:sqref>AQ40:AU41</xm:sqref>
        </x14:conditionalFormatting>
        <x14:conditionalFormatting xmlns:xm="http://schemas.microsoft.com/office/excel/2006/main">
          <x14:cfRule type="expression" priority="52" id="{D10485A2-064D-44F1-B9D1-02B9DFD92188}">
            <xm:f>'\Performance and Insights\Sharepoint Upload Files\April 2019 Resubmission Documents\[NES Business-plan-data-tables-March_2019.xlsb]Validation flags'!#REF!=1</xm:f>
            <x14:dxf>
              <fill>
                <patternFill>
                  <bgColor rgb="FFE0DCD8"/>
                </patternFill>
              </fill>
            </x14:dxf>
          </x14:cfRule>
          <xm:sqref>AW40:BA41</xm:sqref>
        </x14:conditionalFormatting>
        <x14:conditionalFormatting xmlns:xm="http://schemas.microsoft.com/office/excel/2006/main">
          <x14:cfRule type="expression" priority="51" id="{C3E1426B-5E0F-4D87-936E-0D64995A8E4B}">
            <xm:f>'\Performance and Insights\Sharepoint Upload Files\April 2019 Resubmission Documents\[NES Business-plan-data-tables-March_2019.xlsb]Validation flags'!#REF!=1</xm:f>
            <x14:dxf>
              <fill>
                <patternFill>
                  <bgColor rgb="FFE0DCD8"/>
                </patternFill>
              </fill>
            </x14:dxf>
          </x14:cfRule>
          <xm:sqref>G45:K45</xm:sqref>
        </x14:conditionalFormatting>
        <x14:conditionalFormatting xmlns:xm="http://schemas.microsoft.com/office/excel/2006/main">
          <x14:cfRule type="expression" priority="50" id="{BA702CC5-F274-491E-9E7C-DCB846F95135}">
            <xm:f>'\Performance and Insights\Sharepoint Upload Files\April 2019 Resubmission Documents\[NES Business-plan-data-tables-March_2019.xlsb]Validation flags'!#REF!=1</xm:f>
            <x14:dxf>
              <fill>
                <patternFill>
                  <bgColor rgb="FFE0DCD8"/>
                </patternFill>
              </fill>
            </x14:dxf>
          </x14:cfRule>
          <xm:sqref>G46:K54</xm:sqref>
        </x14:conditionalFormatting>
        <x14:conditionalFormatting xmlns:xm="http://schemas.microsoft.com/office/excel/2006/main">
          <x14:cfRule type="expression" priority="49" id="{CB6ABB63-4647-4E42-9949-6E7CE65941A0}">
            <xm:f>'\Performance and Insights\Sharepoint Upload Files\April 2019 Resubmission Documents\[NES Business-plan-data-tables-March_2019.xlsb]Validation flags'!#REF!=1</xm:f>
            <x14:dxf>
              <fill>
                <patternFill>
                  <bgColor rgb="FFE0DCD8"/>
                </patternFill>
              </fill>
            </x14:dxf>
          </x14:cfRule>
          <xm:sqref>M45:Q45</xm:sqref>
        </x14:conditionalFormatting>
        <x14:conditionalFormatting xmlns:xm="http://schemas.microsoft.com/office/excel/2006/main">
          <x14:cfRule type="expression" priority="48" id="{F797DF5C-F4AB-43B6-9B5B-A4F365E497F6}">
            <xm:f>'\Performance and Insights\Sharepoint Upload Files\April 2019 Resubmission Documents\[NES Business-plan-data-tables-March_2019.xlsb]Validation flags'!#REF!=1</xm:f>
            <x14:dxf>
              <fill>
                <patternFill>
                  <bgColor rgb="FFE0DCD8"/>
                </patternFill>
              </fill>
            </x14:dxf>
          </x14:cfRule>
          <xm:sqref>M46:Q54</xm:sqref>
        </x14:conditionalFormatting>
        <x14:conditionalFormatting xmlns:xm="http://schemas.microsoft.com/office/excel/2006/main">
          <x14:cfRule type="expression" priority="47" id="{B3644188-5787-4841-9454-83E8EED17AE6}">
            <xm:f>'\Performance and Insights\Sharepoint Upload Files\April 2019 Resubmission Documents\[NES Business-plan-data-tables-March_2019.xlsb]Validation flags'!#REF!=1</xm:f>
            <x14:dxf>
              <fill>
                <patternFill>
                  <bgColor rgb="FFE0DCD8"/>
                </patternFill>
              </fill>
            </x14:dxf>
          </x14:cfRule>
          <xm:sqref>S45:W45</xm:sqref>
        </x14:conditionalFormatting>
        <x14:conditionalFormatting xmlns:xm="http://schemas.microsoft.com/office/excel/2006/main">
          <x14:cfRule type="expression" priority="46" id="{95F01A57-DA62-47B1-8519-827A9948B503}">
            <xm:f>'\Performance and Insights\Sharepoint Upload Files\April 2019 Resubmission Documents\[NES Business-plan-data-tables-March_2019.xlsb]Validation flags'!#REF!=1</xm:f>
            <x14:dxf>
              <fill>
                <patternFill>
                  <bgColor rgb="FFE0DCD8"/>
                </patternFill>
              </fill>
            </x14:dxf>
          </x14:cfRule>
          <xm:sqref>S46:W54</xm:sqref>
        </x14:conditionalFormatting>
        <x14:conditionalFormatting xmlns:xm="http://schemas.microsoft.com/office/excel/2006/main">
          <x14:cfRule type="expression" priority="45" id="{D42BD0E6-2F55-401B-B3AA-019CDDFAF2CB}">
            <xm:f>'\Performance and Insights\Sharepoint Upload Files\April 2019 Resubmission Documents\[NES Business-plan-data-tables-March_2019.xlsb]Validation flags'!#REF!=1</xm:f>
            <x14:dxf>
              <fill>
                <patternFill>
                  <bgColor rgb="FFE0DCD8"/>
                </patternFill>
              </fill>
            </x14:dxf>
          </x14:cfRule>
          <xm:sqref>Y45:AC45</xm:sqref>
        </x14:conditionalFormatting>
        <x14:conditionalFormatting xmlns:xm="http://schemas.microsoft.com/office/excel/2006/main">
          <x14:cfRule type="expression" priority="44" id="{0E70CF2B-D40B-46EA-8A8C-4049466ADC5E}">
            <xm:f>'\Performance and Insights\Sharepoint Upload Files\April 2019 Resubmission Documents\[NES Business-plan-data-tables-March_2019.xlsb]Validation flags'!#REF!=1</xm:f>
            <x14:dxf>
              <fill>
                <patternFill>
                  <bgColor rgb="FFE0DCD8"/>
                </patternFill>
              </fill>
            </x14:dxf>
          </x14:cfRule>
          <xm:sqref>Y46:AC54</xm:sqref>
        </x14:conditionalFormatting>
        <x14:conditionalFormatting xmlns:xm="http://schemas.microsoft.com/office/excel/2006/main">
          <x14:cfRule type="expression" priority="43" id="{96B34C91-CAFD-4767-ACE2-587241F94D68}">
            <xm:f>'\Performance and Insights\Sharepoint Upload Files\April 2019 Resubmission Documents\[NES Business-plan-data-tables-March_2019.xlsb]Validation flags'!#REF!=1</xm:f>
            <x14:dxf>
              <fill>
                <patternFill>
                  <bgColor rgb="FFE0DCD8"/>
                </patternFill>
              </fill>
            </x14:dxf>
          </x14:cfRule>
          <xm:sqref>AE45:AI45</xm:sqref>
        </x14:conditionalFormatting>
        <x14:conditionalFormatting xmlns:xm="http://schemas.microsoft.com/office/excel/2006/main">
          <x14:cfRule type="expression" priority="42" id="{1F86F0F6-921A-41A2-82F0-99D60759B147}">
            <xm:f>'\Performance and Insights\Sharepoint Upload Files\April 2019 Resubmission Documents\[NES Business-plan-data-tables-March_2019.xlsb]Validation flags'!#REF!=1</xm:f>
            <x14:dxf>
              <fill>
                <patternFill>
                  <bgColor rgb="FFE0DCD8"/>
                </patternFill>
              </fill>
            </x14:dxf>
          </x14:cfRule>
          <xm:sqref>AE46:AI54</xm:sqref>
        </x14:conditionalFormatting>
        <x14:conditionalFormatting xmlns:xm="http://schemas.microsoft.com/office/excel/2006/main">
          <x14:cfRule type="expression" priority="41" id="{ED37BFCE-177D-43C2-9432-9985ED3018F4}">
            <xm:f>'\Performance and Insights\Sharepoint Upload Files\April 2019 Resubmission Documents\[NES Business-plan-data-tables-March_2019.xlsb]Validation flags'!#REF!=1</xm:f>
            <x14:dxf>
              <fill>
                <patternFill>
                  <bgColor rgb="FFE0DCD8"/>
                </patternFill>
              </fill>
            </x14:dxf>
          </x14:cfRule>
          <xm:sqref>AK45:AO45</xm:sqref>
        </x14:conditionalFormatting>
        <x14:conditionalFormatting xmlns:xm="http://schemas.microsoft.com/office/excel/2006/main">
          <x14:cfRule type="expression" priority="40" id="{6F05745E-7647-4E6A-B53F-A37F54B6E2D3}">
            <xm:f>'\Performance and Insights\Sharepoint Upload Files\April 2019 Resubmission Documents\[NES Business-plan-data-tables-March_2019.xlsb]Validation flags'!#REF!=1</xm:f>
            <x14:dxf>
              <fill>
                <patternFill>
                  <bgColor rgb="FFE0DCD8"/>
                </patternFill>
              </fill>
            </x14:dxf>
          </x14:cfRule>
          <xm:sqref>AK46:AO54</xm:sqref>
        </x14:conditionalFormatting>
        <x14:conditionalFormatting xmlns:xm="http://schemas.microsoft.com/office/excel/2006/main">
          <x14:cfRule type="expression" priority="39" id="{7396ADD5-D778-49ED-9420-FD6B3A0F05EB}">
            <xm:f>'\Performance and Insights\Sharepoint Upload Files\April 2019 Resubmission Documents\[NES Business-plan-data-tables-March_2019.xlsb]Validation flags'!#REF!=1</xm:f>
            <x14:dxf>
              <fill>
                <patternFill>
                  <bgColor rgb="FFE0DCD8"/>
                </patternFill>
              </fill>
            </x14:dxf>
          </x14:cfRule>
          <xm:sqref>AQ45:AU45</xm:sqref>
        </x14:conditionalFormatting>
        <x14:conditionalFormatting xmlns:xm="http://schemas.microsoft.com/office/excel/2006/main">
          <x14:cfRule type="expression" priority="38" id="{BB45E2D3-8E6F-4977-BEF6-3A9D2089E99C}">
            <xm:f>'\Performance and Insights\Sharepoint Upload Files\April 2019 Resubmission Documents\[NES Business-plan-data-tables-March_2019.xlsb]Validation flags'!#REF!=1</xm:f>
            <x14:dxf>
              <fill>
                <patternFill>
                  <bgColor rgb="FFE0DCD8"/>
                </patternFill>
              </fill>
            </x14:dxf>
          </x14:cfRule>
          <xm:sqref>AQ46:AU54</xm:sqref>
        </x14:conditionalFormatting>
        <x14:conditionalFormatting xmlns:xm="http://schemas.microsoft.com/office/excel/2006/main">
          <x14:cfRule type="expression" priority="37" id="{5EC627E7-01A3-4230-B1F3-951469E2C309}">
            <xm:f>'\Performance and Insights\Sharepoint Upload Files\April 2019 Resubmission Documents\[NES Business-plan-data-tables-March_2019.xlsb]Validation flags'!#REF!=1</xm:f>
            <x14:dxf>
              <fill>
                <patternFill>
                  <bgColor rgb="FFE0DCD8"/>
                </patternFill>
              </fill>
            </x14:dxf>
          </x14:cfRule>
          <xm:sqref>AW45:BA45</xm:sqref>
        </x14:conditionalFormatting>
        <x14:conditionalFormatting xmlns:xm="http://schemas.microsoft.com/office/excel/2006/main">
          <x14:cfRule type="expression" priority="36" id="{A699AB5A-344D-4E90-A482-B008308B7B9C}">
            <xm:f>'\Performance and Insights\Sharepoint Upload Files\April 2019 Resubmission Documents\[NES Business-plan-data-tables-March_2019.xlsb]Validation flags'!#REF!=1</xm:f>
            <x14:dxf>
              <fill>
                <patternFill>
                  <bgColor rgb="FFE0DCD8"/>
                </patternFill>
              </fill>
            </x14:dxf>
          </x14:cfRule>
          <xm:sqref>AW46:BA54</xm:sqref>
        </x14:conditionalFormatting>
        <x14:conditionalFormatting xmlns:xm="http://schemas.microsoft.com/office/excel/2006/main">
          <x14:cfRule type="expression" priority="35" id="{6F65A8F3-7F85-4EB5-86E6-8D3AF1987F65}">
            <xm:f>'\Performance and Insights\Sharepoint Upload Files\April 2019 Resubmission Documents\[NES Business-plan-data-tables-March_2019.xlsb]Validation flags'!#REF!=1</xm:f>
            <x14:dxf>
              <fill>
                <patternFill>
                  <bgColor rgb="FFE0DCD8"/>
                </patternFill>
              </fill>
            </x14:dxf>
          </x14:cfRule>
          <xm:sqref>C45:C54</xm:sqref>
        </x14:conditionalFormatting>
        <x14:conditionalFormatting xmlns:xm="http://schemas.microsoft.com/office/excel/2006/main">
          <x14:cfRule type="expression" priority="33" id="{336B35D8-5A23-4B8F-ABF9-AF4B03BA0095}">
            <xm:f>'\Performance and Insights\Sharepoint Upload Files\April 2019 Resubmission Documents\[NES Business-plan-data-tables-March_2019.xlsb]Validation flags'!#REF!=1</xm:f>
            <x14:dxf>
              <fill>
                <patternFill>
                  <bgColor rgb="FFE0DCD8"/>
                </patternFill>
              </fill>
            </x14:dxf>
          </x14:cfRule>
          <xm:sqref>G35:K35</xm:sqref>
        </x14:conditionalFormatting>
        <x14:conditionalFormatting xmlns:xm="http://schemas.microsoft.com/office/excel/2006/main">
          <x14:cfRule type="expression" priority="25" id="{8227B845-47DA-4F2A-944A-8236AA0C33B4}">
            <xm:f>'\Performance and Insights\Sharepoint Upload Files\April 2019 Resubmission Documents\[NES Business-plan-data-tables-March_2019.xlsb]Validation flags'!#REF!=1</xm:f>
            <x14:dxf>
              <fill>
                <patternFill>
                  <bgColor rgb="FFE0DCD8"/>
                </patternFill>
              </fill>
            </x14:dxf>
          </x14:cfRule>
          <xm:sqref>AL36:AO36</xm:sqref>
        </x14:conditionalFormatting>
        <x14:conditionalFormatting xmlns:xm="http://schemas.microsoft.com/office/excel/2006/main">
          <x14:cfRule type="expression" priority="26" id="{ADD2E555-8B47-4BBD-9DDC-ABE80B1E55E1}">
            <xm:f>'\Performance and Insights\Sharepoint Upload Files\April 2019 Resubmission Documents\[NES Business-plan-data-tables-March_2019.xlsb]Validation flags'!#REF!=1</xm:f>
            <x14:dxf>
              <fill>
                <patternFill>
                  <bgColor rgb="FFE0DCD8"/>
                </patternFill>
              </fill>
            </x14:dxf>
          </x14:cfRule>
          <xm:sqref>AE35:AI35</xm:sqref>
        </x14:conditionalFormatting>
        <x14:conditionalFormatting xmlns:xm="http://schemas.microsoft.com/office/excel/2006/main">
          <x14:cfRule type="expression" priority="27" id="{EDD529BF-423C-4F12-93C7-1064AD78CCEA}">
            <xm:f>'\Performance and Insights\Sharepoint Upload Files\April 2019 Resubmission Documents\[NES Business-plan-data-tables-March_2019.xlsb]Validation flags'!#REF!=1</xm:f>
            <x14:dxf>
              <fill>
                <patternFill>
                  <bgColor rgb="FFE0DCD8"/>
                </patternFill>
              </fill>
            </x14:dxf>
          </x14:cfRule>
          <xm:sqref>AF36:AI36</xm:sqref>
        </x14:conditionalFormatting>
        <x14:conditionalFormatting xmlns:xm="http://schemas.microsoft.com/office/excel/2006/main">
          <x14:cfRule type="expression" priority="28" id="{ACF3E8C0-2CCE-4CC1-A27A-F125F5DA3248}">
            <xm:f>'\Performance and Insights\Sharepoint Upload Files\April 2019 Resubmission Documents\[NES Business-plan-data-tables-March_2019.xlsb]Validation flags'!#REF!=1</xm:f>
            <x14:dxf>
              <fill>
                <patternFill>
                  <bgColor rgb="FFE0DCD8"/>
                </patternFill>
              </fill>
            </x14:dxf>
          </x14:cfRule>
          <xm:sqref>Y35:AC35</xm:sqref>
        </x14:conditionalFormatting>
        <x14:conditionalFormatting xmlns:xm="http://schemas.microsoft.com/office/excel/2006/main">
          <x14:cfRule type="expression" priority="29" id="{7964A300-7DA2-4155-9C58-06E4FF6C008B}">
            <xm:f>'\Performance and Insights\Sharepoint Upload Files\April 2019 Resubmission Documents\[NES Business-plan-data-tables-March_2019.xlsb]Validation flags'!#REF!=1</xm:f>
            <x14:dxf>
              <fill>
                <patternFill>
                  <bgColor rgb="FFE0DCD8"/>
                </patternFill>
              </fill>
            </x14:dxf>
          </x14:cfRule>
          <xm:sqref>Z36:AC36</xm:sqref>
        </x14:conditionalFormatting>
        <x14:conditionalFormatting xmlns:xm="http://schemas.microsoft.com/office/excel/2006/main">
          <x14:cfRule type="expression" priority="30" id="{54DC4E0C-6957-476A-BEF8-DF6CBCB4E261}">
            <xm:f>'\Performance and Insights\Sharepoint Upload Files\April 2019 Resubmission Documents\[NES Business-plan-data-tables-March_2019.xlsb]Validation flags'!#REF!=1</xm:f>
            <x14:dxf>
              <fill>
                <patternFill>
                  <bgColor rgb="FFE0DCD8"/>
                </patternFill>
              </fill>
            </x14:dxf>
          </x14:cfRule>
          <xm:sqref>S35:W35</xm:sqref>
        </x14:conditionalFormatting>
        <x14:conditionalFormatting xmlns:xm="http://schemas.microsoft.com/office/excel/2006/main">
          <x14:cfRule type="expression" priority="31" id="{FAD43235-C8BD-47AA-8046-27824075BB21}">
            <xm:f>'\Performance and Insights\Sharepoint Upload Files\April 2019 Resubmission Documents\[NES Business-plan-data-tables-March_2019.xlsb]Validation flags'!#REF!=1</xm:f>
            <x14:dxf>
              <fill>
                <patternFill>
                  <bgColor rgb="FFE0DCD8"/>
                </patternFill>
              </fill>
            </x14:dxf>
          </x14:cfRule>
          <xm:sqref>S36:W36</xm:sqref>
        </x14:conditionalFormatting>
        <x14:conditionalFormatting xmlns:xm="http://schemas.microsoft.com/office/excel/2006/main">
          <x14:cfRule type="expression" priority="32" id="{1D8A801F-4C79-4D56-BB45-417FF015709E}">
            <xm:f>'\Performance and Insights\Sharepoint Upload Files\April 2019 Resubmission Documents\[NES Business-plan-data-tables-March_2019.xlsb]Validation flags'!#REF!=1</xm:f>
            <x14:dxf>
              <fill>
                <patternFill>
                  <bgColor rgb="FFE0DCD8"/>
                </patternFill>
              </fill>
            </x14:dxf>
          </x14:cfRule>
          <xm:sqref>M35:Q35</xm:sqref>
        </x14:conditionalFormatting>
        <x14:conditionalFormatting xmlns:xm="http://schemas.microsoft.com/office/excel/2006/main">
          <x14:cfRule type="expression" priority="24" id="{32700495-CA39-41E6-AD56-BDBFE4B417FF}">
            <xm:f>'\Performance and Insights\Sharepoint Upload Files\April 2019 Resubmission Documents\[NES Business-plan-data-tables-March_2019.xlsb]Validation flags'!#REF!=1</xm:f>
            <x14:dxf>
              <fill>
                <patternFill>
                  <bgColor rgb="FFE0DCD8"/>
                </patternFill>
              </fill>
            </x14:dxf>
          </x14:cfRule>
          <xm:sqref>AK35:AO35</xm:sqref>
        </x14:conditionalFormatting>
        <x14:conditionalFormatting xmlns:xm="http://schemas.microsoft.com/office/excel/2006/main">
          <x14:cfRule type="expression" priority="23" id="{FD58C0E5-C309-44DE-B949-4A2EA25F4180}">
            <xm:f>'\Performance and Insights\Sharepoint Upload Files\April 2019 Resubmission Documents\[NES Business-plan-data-tables-March_2019.xlsb]Validation flags'!#REF!=1</xm:f>
            <x14:dxf>
              <fill>
                <patternFill>
                  <bgColor rgb="FFE0DCD8"/>
                </patternFill>
              </fill>
            </x14:dxf>
          </x14:cfRule>
          <xm:sqref>AR36:AU36</xm:sqref>
        </x14:conditionalFormatting>
        <x14:conditionalFormatting xmlns:xm="http://schemas.microsoft.com/office/excel/2006/main">
          <x14:cfRule type="expression" priority="22" id="{A1AFD2CB-BAA9-4FB6-8059-86423A93AD72}">
            <xm:f>'\Performance and Insights\Sharepoint Upload Files\April 2019 Resubmission Documents\[NES Business-plan-data-tables-March_2019.xlsb]Validation flags'!#REF!=1</xm:f>
            <x14:dxf>
              <fill>
                <patternFill>
                  <bgColor rgb="FFE0DCD8"/>
                </patternFill>
              </fill>
            </x14:dxf>
          </x14:cfRule>
          <xm:sqref>AQ35:AU35</xm:sqref>
        </x14:conditionalFormatting>
        <x14:conditionalFormatting xmlns:xm="http://schemas.microsoft.com/office/excel/2006/main">
          <x14:cfRule type="expression" priority="21" id="{ECC52C4E-56DF-4458-8805-BD67759BBDBE}">
            <xm:f>'\Performance and Insights\Sharepoint Upload Files\April 2019 Resubmission Documents\[NES Business-plan-data-tables-March_2019.xlsb]Validation flags'!#REF!=1</xm:f>
            <x14:dxf>
              <fill>
                <patternFill>
                  <bgColor rgb="FFE0DCD8"/>
                </patternFill>
              </fill>
            </x14:dxf>
          </x14:cfRule>
          <xm:sqref>AX36:BA36</xm:sqref>
        </x14:conditionalFormatting>
        <x14:conditionalFormatting xmlns:xm="http://schemas.microsoft.com/office/excel/2006/main">
          <x14:cfRule type="expression" priority="20" id="{6FEA830B-D816-4F41-B849-4DF0800A94B1}">
            <xm:f>'\Performance and Insights\Sharepoint Upload Files\April 2019 Resubmission Documents\[NES Business-plan-data-tables-March_2019.xlsb]Validation flags'!#REF!=1</xm:f>
            <x14:dxf>
              <fill>
                <patternFill>
                  <bgColor rgb="FFE0DCD8"/>
                </patternFill>
              </fill>
            </x14:dxf>
          </x14:cfRule>
          <xm:sqref>AW35:BA35</xm:sqref>
        </x14:conditionalFormatting>
        <x14:conditionalFormatting xmlns:xm="http://schemas.microsoft.com/office/excel/2006/main">
          <x14:cfRule type="expression" priority="18" id="{6BEAB2C1-5E5F-48C0-8129-33FFCEBFB548}">
            <xm:f>'\Current 2019 Draft Determination\Draft Determination\DD response\[NES Business-plan-data-tables-March_2019.xlsb]Validation flags'!#REF!=1</xm:f>
            <x14:dxf>
              <fill>
                <patternFill>
                  <bgColor rgb="FFE0DCD8"/>
                </patternFill>
              </fill>
            </x14:dxf>
          </x14:cfRule>
          <xm:sqref>M10:Q13</xm:sqref>
        </x14:conditionalFormatting>
        <x14:conditionalFormatting xmlns:xm="http://schemas.microsoft.com/office/excel/2006/main">
          <x14:cfRule type="expression" priority="17" id="{1E26E064-ED46-4863-922E-99D15999D3DC}">
            <xm:f>'\Current 2019 Draft Determination\Draft Determination\DD response\[NES Business-plan-data-tables-March_2019.xlsb]Validation flags'!#REF!=1</xm:f>
            <x14:dxf>
              <fill>
                <patternFill>
                  <bgColor rgb="FFE0DCD8"/>
                </patternFill>
              </fill>
            </x14:dxf>
          </x14:cfRule>
          <xm:sqref>M15:Q18</xm:sqref>
        </x14:conditionalFormatting>
        <x14:conditionalFormatting xmlns:xm="http://schemas.microsoft.com/office/excel/2006/main">
          <x14:cfRule type="expression" priority="16" id="{06EE67F8-3722-452F-B67F-72E250194203}">
            <xm:f>'\Current 2019 Draft Determination\Draft Determination\DD response\[NES Business-plan-data-tables-March_2019.xlsb]Validation flags'!#REF!=1</xm:f>
            <x14:dxf>
              <fill>
                <patternFill>
                  <bgColor rgb="FFE0DCD8"/>
                </patternFill>
              </fill>
            </x14:dxf>
          </x14:cfRule>
          <xm:sqref>M21</xm:sqref>
        </x14:conditionalFormatting>
        <x14:conditionalFormatting xmlns:xm="http://schemas.microsoft.com/office/excel/2006/main">
          <x14:cfRule type="expression" priority="15" id="{FF3B79CD-4FA5-4219-BF61-8F55D006DEF1}">
            <xm:f>'\Current 2019 Draft Determination\Draft Determination\DD response\[NES Business-plan-data-tables-March_2019.xlsb]Validation flags'!#REF!=1</xm:f>
            <x14:dxf>
              <fill>
                <patternFill>
                  <bgColor rgb="FFE0DCD8"/>
                </patternFill>
              </fill>
            </x14:dxf>
          </x14:cfRule>
          <xm:sqref>N21:Q21</xm:sqref>
        </x14:conditionalFormatting>
        <x14:conditionalFormatting xmlns:xm="http://schemas.microsoft.com/office/excel/2006/main">
          <x14:cfRule type="expression" priority="14" id="{46392673-136C-4176-A8C4-D6D337A32938}">
            <xm:f>'\Current 2019 Draft Determination\Draft Determination\DD response\[NES Business-plan-data-tables-March_2019.xlsb]Validation flags'!#REF!=1</xm:f>
            <x14:dxf>
              <fill>
                <patternFill>
                  <bgColor rgb="FFE0DCD8"/>
                </patternFill>
              </fill>
            </x14:dxf>
          </x14:cfRule>
          <xm:sqref>M25:Q29</xm:sqref>
        </x14:conditionalFormatting>
        <x14:conditionalFormatting xmlns:xm="http://schemas.microsoft.com/office/excel/2006/main">
          <x14:cfRule type="expression" priority="13" id="{6A8414BF-1425-4648-B058-2F38220E97E2}">
            <xm:f>'\Current 2019 Draft Determination\Draft Determination\DD response\[NES Business-plan-data-tables-March_2019.xlsb]Validation flags'!#REF!=1</xm:f>
            <x14:dxf>
              <fill>
                <patternFill>
                  <bgColor rgb="FFE0DCD8"/>
                </patternFill>
              </fill>
            </x14:dxf>
          </x14:cfRule>
          <xm:sqref>M36:Q36</xm:sqref>
        </x14:conditionalFormatting>
        <x14:conditionalFormatting xmlns:xm="http://schemas.microsoft.com/office/excel/2006/main">
          <x14:cfRule type="expression" priority="12" id="{F05E2966-FD44-43F6-A317-3AF9FA245B4B}">
            <xm:f>'\Current 2019 Draft Determination\Draft Determination\DD response\[NES Business-plan-data-tables-March_2019.xlsb]Validation flags'!#REF!=1</xm:f>
            <x14:dxf>
              <fill>
                <patternFill>
                  <bgColor rgb="FFE0DCD8"/>
                </patternFill>
              </fill>
            </x14:dxf>
          </x14:cfRule>
          <xm:sqref>M40:Q40</xm:sqref>
        </x14:conditionalFormatting>
        <x14:conditionalFormatting xmlns:xm="http://schemas.microsoft.com/office/excel/2006/main">
          <x14:cfRule type="expression" priority="11" id="{14155C9B-E2B4-40B2-8898-67D93B1E4ACC}">
            <xm:f>'\Archive 2019 April submission\FINAL BUSINESS PLAN\Models and data\[NES Business-plan-data-tables-March_2019.xlsb]Validation flags'!#REF!=1</xm:f>
            <x14:dxf>
              <fill>
                <patternFill>
                  <bgColor rgb="FFE0DCD8"/>
                </patternFill>
              </fill>
            </x14:dxf>
          </x14:cfRule>
          <xm:sqref>S27:W29</xm:sqref>
        </x14:conditionalFormatting>
        <x14:conditionalFormatting xmlns:xm="http://schemas.microsoft.com/office/excel/2006/main">
          <x14:cfRule type="expression" priority="10" id="{28669CD4-D72E-49C5-B990-8E7161A45565}">
            <xm:f>'\Archive 2019 April submission\FINAL BUSINESS PLAN\Models and data\[NES Business-plan-data-tables-March_2019.xlsb]Validation flags'!#REF!=1</xm:f>
            <x14:dxf>
              <fill>
                <patternFill>
                  <bgColor rgb="FFE0DCD8"/>
                </patternFill>
              </fill>
            </x14:dxf>
          </x14:cfRule>
          <xm:sqref>Y27:AC29</xm:sqref>
        </x14:conditionalFormatting>
        <x14:conditionalFormatting xmlns:xm="http://schemas.microsoft.com/office/excel/2006/main">
          <x14:cfRule type="expression" priority="9" id="{A38B762A-76CF-4C34-9651-65A7F7EBF19F}">
            <xm:f>'\Archive 2019 April submission\FINAL BUSINESS PLAN\Models and data\[NES Business-plan-data-tables-March_2019.xlsb]Validation flags'!#REF!=1</xm:f>
            <x14:dxf>
              <fill>
                <patternFill>
                  <bgColor rgb="FFE0DCD8"/>
                </patternFill>
              </fill>
            </x14:dxf>
          </x14:cfRule>
          <xm:sqref>Y36</xm:sqref>
        </x14:conditionalFormatting>
        <x14:conditionalFormatting xmlns:xm="http://schemas.microsoft.com/office/excel/2006/main">
          <x14:cfRule type="expression" priority="8" id="{0F1729A9-9413-49C9-9418-B7E064345AED}">
            <xm:f>'\Archive 2019 April submission\FINAL BUSINESS PLAN\Models and data\[NES Business-plan-data-tables-March_2019.xlsb]Validation flags'!#REF!=1</xm:f>
            <x14:dxf>
              <fill>
                <patternFill>
                  <bgColor rgb="FFE0DCD8"/>
                </patternFill>
              </fill>
            </x14:dxf>
          </x14:cfRule>
          <xm:sqref>AE27:AI29</xm:sqref>
        </x14:conditionalFormatting>
        <x14:conditionalFormatting xmlns:xm="http://schemas.microsoft.com/office/excel/2006/main">
          <x14:cfRule type="expression" priority="7" id="{9D6ED679-368D-4F35-AB14-9337C377C2E5}">
            <xm:f>'\Archive 2019 April submission\FINAL BUSINESS PLAN\Models and data\[NES Business-plan-data-tables-March_2019.xlsb]Validation flags'!#REF!=1</xm:f>
            <x14:dxf>
              <fill>
                <patternFill>
                  <bgColor rgb="FFE0DCD8"/>
                </patternFill>
              </fill>
            </x14:dxf>
          </x14:cfRule>
          <xm:sqref>AE36</xm:sqref>
        </x14:conditionalFormatting>
        <x14:conditionalFormatting xmlns:xm="http://schemas.microsoft.com/office/excel/2006/main">
          <x14:cfRule type="expression" priority="6" id="{726B1320-F611-4CD5-AB4F-1A0094385B37}">
            <xm:f>'\Archive 2019 April submission\FINAL BUSINESS PLAN\Models and data\[NES Business-plan-data-tables-March_2019.xlsb]Validation flags'!#REF!=1</xm:f>
            <x14:dxf>
              <fill>
                <patternFill>
                  <bgColor rgb="FFE0DCD8"/>
                </patternFill>
              </fill>
            </x14:dxf>
          </x14:cfRule>
          <xm:sqref>AK27:AO29</xm:sqref>
        </x14:conditionalFormatting>
        <x14:conditionalFormatting xmlns:xm="http://schemas.microsoft.com/office/excel/2006/main">
          <x14:cfRule type="expression" priority="5" id="{DF03C81F-3080-4EC4-8C95-0B399DFEE474}">
            <xm:f>'\Archive 2019 April submission\FINAL BUSINESS PLAN\Models and data\[NES Business-plan-data-tables-March_2019.xlsb]Validation flags'!#REF!=1</xm:f>
            <x14:dxf>
              <fill>
                <patternFill>
                  <bgColor rgb="FFE0DCD8"/>
                </patternFill>
              </fill>
            </x14:dxf>
          </x14:cfRule>
          <xm:sqref>AK36</xm:sqref>
        </x14:conditionalFormatting>
        <x14:conditionalFormatting xmlns:xm="http://schemas.microsoft.com/office/excel/2006/main">
          <x14:cfRule type="expression" priority="4" id="{42AD6272-ED90-4172-B366-2FC0B0A2E883}">
            <xm:f>'\Archive 2019 April submission\FINAL BUSINESS PLAN\Models and data\[NES Business-plan-data-tables-March_2019.xlsb]Validation flags'!#REF!=1</xm:f>
            <x14:dxf>
              <fill>
                <patternFill>
                  <bgColor rgb="FFE0DCD8"/>
                </patternFill>
              </fill>
            </x14:dxf>
          </x14:cfRule>
          <xm:sqref>AQ27:AU29</xm:sqref>
        </x14:conditionalFormatting>
        <x14:conditionalFormatting xmlns:xm="http://schemas.microsoft.com/office/excel/2006/main">
          <x14:cfRule type="expression" priority="3" id="{B800D5A9-AAE0-4C42-AB83-81CE0F482FC3}">
            <xm:f>'\Archive 2019 April submission\FINAL BUSINESS PLAN\Models and data\[NES Business-plan-data-tables-March_2019.xlsb]Validation flags'!#REF!=1</xm:f>
            <x14:dxf>
              <fill>
                <patternFill>
                  <bgColor rgb="FFE0DCD8"/>
                </patternFill>
              </fill>
            </x14:dxf>
          </x14:cfRule>
          <xm:sqref>AQ36</xm:sqref>
        </x14:conditionalFormatting>
        <x14:conditionalFormatting xmlns:xm="http://schemas.microsoft.com/office/excel/2006/main">
          <x14:cfRule type="expression" priority="2" id="{068A1731-B2FB-4E71-9CD8-1511EDB5BCDD}">
            <xm:f>'\Archive 2019 April submission\FINAL BUSINESS PLAN\Models and data\[NES Business-plan-data-tables-March_2019.xlsb]Validation flags'!#REF!=1</xm:f>
            <x14:dxf>
              <fill>
                <patternFill>
                  <bgColor rgb="FFE0DCD8"/>
                </patternFill>
              </fill>
            </x14:dxf>
          </x14:cfRule>
          <xm:sqref>AW27:BA29</xm:sqref>
        </x14:conditionalFormatting>
        <x14:conditionalFormatting xmlns:xm="http://schemas.microsoft.com/office/excel/2006/main">
          <x14:cfRule type="expression" priority="1" id="{BAB6353F-9608-4064-8654-52BCEF6D4AE5}">
            <xm:f>'\Archive 2019 April submission\FINAL BUSINESS PLAN\Models and data\[NES Business-plan-data-tables-March_2019.xlsb]Validation flags'!#REF!=1</xm:f>
            <x14:dxf>
              <fill>
                <patternFill>
                  <bgColor rgb="FFE0DCD8"/>
                </patternFill>
              </fill>
            </x14:dxf>
          </x14:cfRule>
          <xm:sqref>AW36</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T152"/>
  <sheetViews>
    <sheetView zoomScale="80" zoomScaleNormal="80" workbookViewId="0">
      <pane xSplit="6" ySplit="7" topLeftCell="G8" activePane="bottomRight" state="frozen"/>
      <selection pane="topRight" activeCell="G1" sqref="G1"/>
      <selection pane="bottomLeft" activeCell="A8" sqref="A8"/>
      <selection pane="bottomRight" activeCell="B5" sqref="B5:C5"/>
    </sheetView>
  </sheetViews>
  <sheetFormatPr defaultColWidth="0" defaultRowHeight="15" zeroHeight="1" x14ac:dyDescent="0.25"/>
  <cols>
    <col min="1" max="1" width="1.85546875" style="316" customWidth="1"/>
    <col min="2" max="2" width="7.5703125" style="316" customWidth="1"/>
    <col min="3" max="3" width="74.42578125" style="316" customWidth="1"/>
    <col min="4" max="4" width="9.85546875" style="316" customWidth="1"/>
    <col min="5" max="6" width="6.42578125" style="316" customWidth="1"/>
    <col min="7" max="54" width="11" style="316" customWidth="1"/>
    <col min="55" max="55" width="3" style="316" customWidth="1"/>
    <col min="56" max="56" width="29.28515625" style="316" bestFit="1" customWidth="1"/>
    <col min="57" max="57" width="63" style="316" customWidth="1"/>
    <col min="58" max="58" width="4.5703125" style="316" customWidth="1"/>
    <col min="59" max="59" width="59.5703125" style="123" customWidth="1"/>
    <col min="60" max="60" width="8.140625" style="123" customWidth="1"/>
    <col min="61" max="61" width="7.42578125" style="316" customWidth="1"/>
    <col min="62" max="62" width="7.5703125" style="316" customWidth="1"/>
    <col min="63" max="63" width="75.5703125" style="316" bestFit="1" customWidth="1"/>
    <col min="64" max="65" width="6.42578125" style="316" customWidth="1"/>
    <col min="66" max="71" width="14.42578125" style="316" customWidth="1"/>
    <col min="72" max="72" width="11" style="316" customWidth="1"/>
    <col min="73" max="73" width="3" style="124" hidden="1" customWidth="1"/>
    <col min="74" max="74" width="17.28515625" style="123" hidden="1" customWidth="1"/>
    <col min="75" max="75" width="3" style="123" hidden="1" customWidth="1"/>
    <col min="76" max="122" width="9.28515625" style="204" hidden="1" customWidth="1"/>
    <col min="123" max="123" width="83.42578125" style="204" hidden="1" customWidth="1"/>
    <col min="124" max="124" width="1.85546875" style="124" hidden="1" customWidth="1"/>
    <col min="125" max="16384" width="11" style="316" hidden="1"/>
  </cols>
  <sheetData>
    <row r="1" spans="2:123" ht="20.25" x14ac:dyDescent="0.25">
      <c r="B1" s="119" t="s">
        <v>2917</v>
      </c>
      <c r="C1" s="803"/>
      <c r="D1" s="804"/>
      <c r="E1" s="121"/>
      <c r="F1" s="121"/>
      <c r="G1" s="121"/>
      <c r="H1" s="121"/>
      <c r="I1" s="121"/>
      <c r="J1" s="121"/>
      <c r="K1" s="121"/>
      <c r="L1" s="121"/>
      <c r="M1" s="121"/>
      <c r="N1" s="121"/>
      <c r="O1" s="121"/>
      <c r="P1" s="121"/>
      <c r="Q1" s="121"/>
      <c r="R1" s="121"/>
      <c r="S1" s="121"/>
      <c r="T1" s="121"/>
      <c r="U1" s="121"/>
      <c r="V1" s="121"/>
      <c r="W1" s="121"/>
      <c r="X1" s="121"/>
      <c r="Y1" s="121"/>
      <c r="Z1" s="121"/>
      <c r="AA1" s="121"/>
      <c r="AB1" s="121"/>
      <c r="AC1" s="121"/>
      <c r="AD1" s="121"/>
      <c r="AE1" s="121"/>
      <c r="AF1" s="121"/>
      <c r="AG1" s="121"/>
      <c r="AH1" s="121"/>
      <c r="AI1" s="121"/>
      <c r="AJ1" s="121"/>
      <c r="AK1" s="121"/>
      <c r="AL1" s="121"/>
      <c r="AM1" s="121"/>
      <c r="AN1" s="121"/>
      <c r="AO1" s="121"/>
      <c r="AP1" s="121"/>
      <c r="AQ1" s="121"/>
      <c r="AR1" s="121"/>
      <c r="AS1" s="121"/>
      <c r="AT1" s="121"/>
      <c r="AU1" s="121"/>
      <c r="AV1" s="121"/>
      <c r="AW1" s="121"/>
      <c r="AX1" s="121"/>
      <c r="AY1" s="121"/>
      <c r="AZ1" s="121"/>
      <c r="BA1" s="121"/>
      <c r="BB1" s="120" t="str">
        <f>[1]AppValidation!$D$2</f>
        <v>Northumbrian Water</v>
      </c>
      <c r="BC1" s="695"/>
      <c r="BD1" s="1104" t="s">
        <v>1094</v>
      </c>
      <c r="BE1" s="1104"/>
      <c r="BF1" s="1104"/>
      <c r="BG1" s="1104"/>
      <c r="BH1" s="316"/>
      <c r="BJ1" s="119" t="s">
        <v>1819</v>
      </c>
      <c r="BK1" s="803"/>
      <c r="BL1" s="121"/>
      <c r="BM1" s="121"/>
      <c r="BN1" s="121"/>
      <c r="BO1" s="121"/>
      <c r="BP1" s="121"/>
      <c r="BQ1" s="121"/>
      <c r="BR1" s="121"/>
      <c r="BS1" s="121" t="str">
        <f>LEFT($B$1,4)</f>
        <v>WWS2</v>
      </c>
      <c r="BX1" s="125"/>
      <c r="BY1" s="125"/>
      <c r="BZ1" s="125"/>
      <c r="CA1" s="125"/>
      <c r="CB1" s="125"/>
      <c r="CC1" s="125"/>
      <c r="CD1" s="125"/>
      <c r="CE1" s="125"/>
      <c r="CF1" s="125"/>
      <c r="CG1" s="125"/>
      <c r="CH1" s="125"/>
      <c r="CI1" s="125"/>
      <c r="CJ1" s="125"/>
      <c r="CK1" s="125"/>
      <c r="CL1" s="125"/>
      <c r="CM1" s="125"/>
      <c r="CN1" s="125"/>
      <c r="CO1" s="125"/>
      <c r="CP1" s="125"/>
      <c r="CQ1" s="125"/>
      <c r="CR1" s="125"/>
      <c r="CS1" s="125"/>
      <c r="CT1" s="125"/>
      <c r="CU1" s="125"/>
      <c r="CV1" s="125"/>
      <c r="CW1" s="125"/>
      <c r="CX1" s="125"/>
      <c r="CY1" s="125"/>
      <c r="CZ1" s="125"/>
      <c r="DA1" s="125"/>
      <c r="DB1" s="125"/>
      <c r="DC1" s="125"/>
      <c r="DD1" s="125"/>
      <c r="DE1" s="125"/>
      <c r="DF1" s="125"/>
      <c r="DG1" s="125"/>
      <c r="DH1" s="125"/>
      <c r="DI1" s="125"/>
      <c r="DJ1" s="125"/>
      <c r="DK1" s="125"/>
      <c r="DL1" s="125"/>
      <c r="DM1" s="125"/>
      <c r="DN1" s="125"/>
      <c r="DO1" s="125"/>
      <c r="DP1" s="125"/>
      <c r="DQ1" s="125"/>
      <c r="DR1" s="125"/>
      <c r="DS1" s="125"/>
    </row>
    <row r="2" spans="2:123" ht="15" customHeight="1" thickBot="1" x14ac:dyDescent="0.35">
      <c r="B2" s="805"/>
      <c r="C2" s="806"/>
      <c r="D2" s="807"/>
      <c r="E2" s="808"/>
      <c r="F2" s="808"/>
      <c r="G2" s="700"/>
      <c r="H2" s="700"/>
      <c r="I2" s="700"/>
      <c r="J2" s="700"/>
      <c r="K2" s="700"/>
      <c r="L2" s="700"/>
      <c r="M2" s="700"/>
      <c r="N2" s="700"/>
      <c r="O2" s="700"/>
      <c r="P2" s="700"/>
      <c r="Q2" s="700"/>
      <c r="R2" s="700"/>
      <c r="S2" s="700"/>
      <c r="T2" s="700"/>
      <c r="U2" s="700"/>
      <c r="V2" s="700"/>
      <c r="W2" s="700"/>
      <c r="X2" s="700"/>
      <c r="Y2" s="700"/>
      <c r="Z2" s="700"/>
      <c r="AA2" s="700"/>
      <c r="AB2" s="700"/>
      <c r="AC2" s="700"/>
      <c r="AD2" s="700"/>
      <c r="AE2" s="700"/>
      <c r="AF2" s="700"/>
      <c r="AG2" s="700"/>
      <c r="AH2" s="700"/>
      <c r="AI2" s="700"/>
      <c r="AJ2" s="700"/>
      <c r="AK2" s="700"/>
      <c r="AL2" s="700"/>
      <c r="AM2" s="700"/>
      <c r="AN2" s="700"/>
      <c r="AO2" s="700"/>
      <c r="AP2" s="700"/>
      <c r="AQ2" s="700"/>
      <c r="AR2" s="700"/>
      <c r="AS2" s="700"/>
      <c r="AT2" s="700"/>
      <c r="AU2" s="700"/>
      <c r="AV2" s="700"/>
      <c r="AW2" s="700"/>
      <c r="AX2" s="700"/>
      <c r="AY2" s="700"/>
      <c r="AZ2" s="700"/>
      <c r="BA2" s="700"/>
      <c r="BB2" s="700"/>
      <c r="BC2" s="700"/>
      <c r="BD2" s="700"/>
      <c r="BF2" s="127"/>
      <c r="BG2" s="282"/>
      <c r="BH2" s="316"/>
      <c r="BJ2" s="805"/>
      <c r="BK2" s="806"/>
      <c r="BL2" s="808"/>
      <c r="BM2" s="808"/>
      <c r="BN2" s="700"/>
      <c r="BO2" s="700"/>
      <c r="BP2" s="700"/>
      <c r="BQ2" s="700"/>
      <c r="BR2" s="700"/>
      <c r="BS2" s="700"/>
      <c r="BX2" s="125"/>
      <c r="BY2" s="125"/>
      <c r="BZ2" s="125"/>
      <c r="CA2" s="125"/>
      <c r="CB2" s="125"/>
      <c r="CC2" s="125"/>
      <c r="CD2" s="125"/>
      <c r="CE2" s="125"/>
      <c r="CF2" s="125"/>
      <c r="CG2" s="125"/>
      <c r="CH2" s="125"/>
      <c r="CI2" s="125"/>
      <c r="CJ2" s="125"/>
      <c r="CK2" s="125"/>
      <c r="CL2" s="125"/>
      <c r="CM2" s="125"/>
      <c r="CN2" s="125"/>
      <c r="CO2" s="125"/>
      <c r="CP2" s="125"/>
      <c r="CQ2" s="125"/>
      <c r="CR2" s="125"/>
      <c r="CS2" s="125"/>
      <c r="CT2" s="125"/>
      <c r="CU2" s="125"/>
      <c r="CV2" s="125"/>
      <c r="CW2" s="125"/>
      <c r="CX2" s="125"/>
      <c r="CY2" s="125"/>
      <c r="CZ2" s="125"/>
      <c r="DA2" s="125"/>
      <c r="DB2" s="125"/>
      <c r="DC2" s="125"/>
      <c r="DD2" s="125"/>
      <c r="DE2" s="125"/>
      <c r="DF2" s="125"/>
      <c r="DG2" s="125"/>
      <c r="DH2" s="125"/>
      <c r="DI2" s="125"/>
      <c r="DJ2" s="125"/>
      <c r="DK2" s="125"/>
      <c r="DL2" s="125"/>
      <c r="DM2" s="125"/>
      <c r="DN2" s="125"/>
      <c r="DO2" s="125"/>
      <c r="DP2" s="125"/>
      <c r="DQ2" s="125"/>
      <c r="DR2" s="125"/>
    </row>
    <row r="3" spans="2:123" ht="18" customHeight="1" thickBot="1" x14ac:dyDescent="0.35">
      <c r="G3" s="1150" t="s">
        <v>1680</v>
      </c>
      <c r="H3" s="1151"/>
      <c r="I3" s="1151"/>
      <c r="J3" s="1151"/>
      <c r="K3" s="1151"/>
      <c r="L3" s="1151"/>
      <c r="M3" s="1150" t="s">
        <v>1681</v>
      </c>
      <c r="N3" s="1151"/>
      <c r="O3" s="1151"/>
      <c r="P3" s="1151"/>
      <c r="Q3" s="1151"/>
      <c r="R3" s="1152"/>
      <c r="S3" s="1150" t="s">
        <v>1682</v>
      </c>
      <c r="T3" s="1151"/>
      <c r="U3" s="1151"/>
      <c r="V3" s="1151"/>
      <c r="W3" s="1151"/>
      <c r="X3" s="1152"/>
      <c r="Y3" s="1150" t="s">
        <v>1099</v>
      </c>
      <c r="Z3" s="1151"/>
      <c r="AA3" s="1151"/>
      <c r="AB3" s="1151"/>
      <c r="AC3" s="1151"/>
      <c r="AD3" s="1152"/>
      <c r="AE3" s="1150" t="s">
        <v>1100</v>
      </c>
      <c r="AF3" s="1151"/>
      <c r="AG3" s="1151"/>
      <c r="AH3" s="1151"/>
      <c r="AI3" s="1151"/>
      <c r="AJ3" s="1152"/>
      <c r="AK3" s="1150" t="s">
        <v>1101</v>
      </c>
      <c r="AL3" s="1151"/>
      <c r="AM3" s="1151"/>
      <c r="AN3" s="1151"/>
      <c r="AO3" s="1151"/>
      <c r="AP3" s="1152"/>
      <c r="AQ3" s="1150" t="s">
        <v>1102</v>
      </c>
      <c r="AR3" s="1151"/>
      <c r="AS3" s="1151"/>
      <c r="AT3" s="1151"/>
      <c r="AU3" s="1151"/>
      <c r="AV3" s="1152"/>
      <c r="AW3" s="1150" t="s">
        <v>1103</v>
      </c>
      <c r="AX3" s="1151"/>
      <c r="AY3" s="1151"/>
      <c r="AZ3" s="1151"/>
      <c r="BA3" s="1151"/>
      <c r="BB3" s="1152"/>
      <c r="BC3" s="704"/>
      <c r="BD3" s="809"/>
      <c r="BF3" s="127"/>
      <c r="BG3" s="282"/>
      <c r="BH3" s="316"/>
      <c r="BN3" s="1150" t="s">
        <v>2133</v>
      </c>
      <c r="BO3" s="1151"/>
      <c r="BP3" s="1151"/>
      <c r="BQ3" s="1151"/>
      <c r="BR3" s="1151"/>
      <c r="BS3" s="1152"/>
      <c r="BV3" s="382"/>
      <c r="BW3" s="382"/>
      <c r="BX3" s="1107" t="s">
        <v>1108</v>
      </c>
      <c r="BY3" s="1107"/>
      <c r="BZ3" s="1107"/>
      <c r="CA3" s="1107"/>
      <c r="CB3" s="1107"/>
      <c r="CC3" s="1107"/>
      <c r="CD3" s="1107"/>
      <c r="CE3" s="1107"/>
      <c r="CF3" s="1107"/>
      <c r="CG3" s="1107"/>
      <c r="CH3" s="1107"/>
      <c r="CI3" s="1107"/>
      <c r="CJ3" s="1107"/>
      <c r="CK3" s="1107"/>
      <c r="CL3" s="1107"/>
      <c r="CM3" s="1107"/>
      <c r="CN3" s="1107"/>
      <c r="CO3" s="1107"/>
      <c r="CP3" s="1107"/>
      <c r="CQ3" s="1107"/>
      <c r="CR3" s="1107"/>
      <c r="CS3" s="1107"/>
      <c r="CT3" s="1107"/>
      <c r="CU3" s="1107"/>
      <c r="CV3" s="1107"/>
      <c r="CW3" s="1107"/>
      <c r="CX3" s="1107"/>
      <c r="CY3" s="1107"/>
      <c r="CZ3" s="1107"/>
      <c r="DA3" s="1107"/>
      <c r="DB3" s="1107"/>
      <c r="DC3" s="1107"/>
      <c r="DD3" s="1107"/>
      <c r="DE3" s="1107"/>
      <c r="DF3" s="1107"/>
      <c r="DG3" s="1107"/>
      <c r="DH3" s="1107"/>
      <c r="DI3" s="1107"/>
      <c r="DJ3" s="1107"/>
      <c r="DK3" s="1107"/>
      <c r="DL3" s="1107"/>
      <c r="DM3" s="1107"/>
      <c r="DN3" s="1107"/>
      <c r="DO3" s="1107"/>
      <c r="DP3" s="1107"/>
      <c r="DQ3" s="1107"/>
      <c r="DR3" s="1107"/>
      <c r="DS3" s="205"/>
    </row>
    <row r="4" spans="2:123" ht="18" customHeight="1" thickBot="1" x14ac:dyDescent="0.35">
      <c r="B4" s="555"/>
      <c r="C4" s="555"/>
      <c r="D4" s="810"/>
      <c r="E4" s="810"/>
      <c r="F4" s="810"/>
      <c r="G4" s="1198" t="s">
        <v>2649</v>
      </c>
      <c r="H4" s="1200" t="s">
        <v>2650</v>
      </c>
      <c r="I4" s="1200" t="s">
        <v>2651</v>
      </c>
      <c r="J4" s="1202"/>
      <c r="K4" s="1203"/>
      <c r="L4" s="1207" t="s">
        <v>8</v>
      </c>
      <c r="M4" s="1198" t="s">
        <v>2649</v>
      </c>
      <c r="N4" s="1200" t="s">
        <v>2650</v>
      </c>
      <c r="O4" s="1200" t="s">
        <v>2651</v>
      </c>
      <c r="P4" s="1202"/>
      <c r="Q4" s="1203"/>
      <c r="R4" s="1207" t="s">
        <v>8</v>
      </c>
      <c r="S4" s="1198" t="s">
        <v>2649</v>
      </c>
      <c r="T4" s="1200" t="s">
        <v>2650</v>
      </c>
      <c r="U4" s="1200" t="s">
        <v>2651</v>
      </c>
      <c r="V4" s="1202"/>
      <c r="W4" s="1203"/>
      <c r="X4" s="1207" t="s">
        <v>8</v>
      </c>
      <c r="Y4" s="1198" t="s">
        <v>2649</v>
      </c>
      <c r="Z4" s="1200" t="s">
        <v>2650</v>
      </c>
      <c r="AA4" s="1200" t="s">
        <v>2651</v>
      </c>
      <c r="AB4" s="1202"/>
      <c r="AC4" s="1203"/>
      <c r="AD4" s="1207" t="s">
        <v>8</v>
      </c>
      <c r="AE4" s="1198" t="s">
        <v>2649</v>
      </c>
      <c r="AF4" s="1200" t="s">
        <v>2650</v>
      </c>
      <c r="AG4" s="1200" t="s">
        <v>2651</v>
      </c>
      <c r="AH4" s="1202"/>
      <c r="AI4" s="1203"/>
      <c r="AJ4" s="1207" t="s">
        <v>8</v>
      </c>
      <c r="AK4" s="1198" t="s">
        <v>2649</v>
      </c>
      <c r="AL4" s="1200" t="s">
        <v>2650</v>
      </c>
      <c r="AM4" s="1200" t="s">
        <v>2651</v>
      </c>
      <c r="AN4" s="1202"/>
      <c r="AO4" s="1203"/>
      <c r="AP4" s="1207" t="s">
        <v>8</v>
      </c>
      <c r="AQ4" s="1198" t="s">
        <v>2649</v>
      </c>
      <c r="AR4" s="1200" t="s">
        <v>2650</v>
      </c>
      <c r="AS4" s="1200" t="s">
        <v>2651</v>
      </c>
      <c r="AT4" s="1202"/>
      <c r="AU4" s="1203"/>
      <c r="AV4" s="1207" t="s">
        <v>8</v>
      </c>
      <c r="AW4" s="1198" t="s">
        <v>2649</v>
      </c>
      <c r="AX4" s="1200" t="s">
        <v>2650</v>
      </c>
      <c r="AY4" s="1200" t="s">
        <v>2651</v>
      </c>
      <c r="AZ4" s="1202"/>
      <c r="BA4" s="1203"/>
      <c r="BB4" s="1204" t="s">
        <v>8</v>
      </c>
      <c r="BC4" s="704"/>
      <c r="BD4" s="705"/>
      <c r="BE4" s="705"/>
      <c r="BF4" s="127"/>
      <c r="BG4" s="541"/>
      <c r="BH4" s="316"/>
      <c r="BJ4" s="555"/>
      <c r="BK4" s="555"/>
      <c r="BL4" s="810"/>
      <c r="BM4" s="810"/>
      <c r="BN4" s="1198" t="s">
        <v>2649</v>
      </c>
      <c r="BO4" s="1200" t="s">
        <v>2650</v>
      </c>
      <c r="BP4" s="1200" t="s">
        <v>2651</v>
      </c>
      <c r="BQ4" s="1202"/>
      <c r="BR4" s="1203"/>
      <c r="BS4" s="1204" t="s">
        <v>8</v>
      </c>
      <c r="BY4" s="141"/>
      <c r="BZ4" s="141"/>
      <c r="CA4" s="141"/>
      <c r="CB4" s="141"/>
      <c r="CC4" s="141"/>
      <c r="CD4" s="141"/>
      <c r="CE4" s="141"/>
      <c r="CF4" s="141"/>
      <c r="CG4" s="141"/>
      <c r="CH4" s="141"/>
      <c r="CI4" s="141"/>
      <c r="CJ4" s="141"/>
      <c r="CK4" s="141"/>
      <c r="CL4" s="141"/>
      <c r="CM4" s="141"/>
      <c r="CN4" s="141"/>
      <c r="CO4" s="141"/>
      <c r="CP4" s="141"/>
      <c r="CQ4" s="141"/>
      <c r="CR4" s="141"/>
      <c r="CS4" s="141"/>
      <c r="CT4" s="141"/>
      <c r="CU4" s="141"/>
      <c r="CV4" s="141"/>
      <c r="CW4" s="141"/>
      <c r="CX4" s="141"/>
      <c r="CY4" s="141"/>
      <c r="CZ4" s="141"/>
      <c r="DA4" s="141"/>
      <c r="DB4" s="141"/>
      <c r="DC4" s="141"/>
      <c r="DD4" s="141"/>
      <c r="DE4" s="141"/>
      <c r="DF4" s="141"/>
      <c r="DG4" s="141"/>
      <c r="DH4" s="141"/>
      <c r="DI4" s="141"/>
      <c r="DJ4" s="141"/>
      <c r="DK4" s="141"/>
      <c r="DL4" s="141"/>
      <c r="DM4" s="141"/>
      <c r="DN4" s="141"/>
      <c r="DO4" s="141"/>
      <c r="DP4" s="141"/>
      <c r="DQ4" s="141"/>
      <c r="DR4" s="141"/>
      <c r="DS4" s="141"/>
    </row>
    <row r="5" spans="2:123" ht="45.75" thickBot="1" x14ac:dyDescent="0.35">
      <c r="B5" s="1143" t="s">
        <v>1095</v>
      </c>
      <c r="C5" s="1206"/>
      <c r="D5" s="811" t="s">
        <v>1096</v>
      </c>
      <c r="E5" s="545" t="s">
        <v>1097</v>
      </c>
      <c r="F5" s="812" t="s">
        <v>1098</v>
      </c>
      <c r="G5" s="1199"/>
      <c r="H5" s="1201"/>
      <c r="I5" s="707" t="s">
        <v>2653</v>
      </c>
      <c r="J5" s="707" t="s">
        <v>2654</v>
      </c>
      <c r="K5" s="813" t="s">
        <v>2655</v>
      </c>
      <c r="L5" s="1208"/>
      <c r="M5" s="1199"/>
      <c r="N5" s="1201"/>
      <c r="O5" s="707" t="s">
        <v>2653</v>
      </c>
      <c r="P5" s="707" t="s">
        <v>2654</v>
      </c>
      <c r="Q5" s="813" t="s">
        <v>2655</v>
      </c>
      <c r="R5" s="1208"/>
      <c r="S5" s="1199"/>
      <c r="T5" s="1201"/>
      <c r="U5" s="707" t="s">
        <v>2653</v>
      </c>
      <c r="V5" s="707" t="s">
        <v>2654</v>
      </c>
      <c r="W5" s="813" t="s">
        <v>2655</v>
      </c>
      <c r="X5" s="1208"/>
      <c r="Y5" s="1199"/>
      <c r="Z5" s="1201"/>
      <c r="AA5" s="707" t="s">
        <v>2653</v>
      </c>
      <c r="AB5" s="707" t="s">
        <v>2654</v>
      </c>
      <c r="AC5" s="813" t="s">
        <v>2655</v>
      </c>
      <c r="AD5" s="1208"/>
      <c r="AE5" s="1199"/>
      <c r="AF5" s="1201"/>
      <c r="AG5" s="707" t="s">
        <v>2653</v>
      </c>
      <c r="AH5" s="707" t="s">
        <v>2654</v>
      </c>
      <c r="AI5" s="813" t="s">
        <v>2655</v>
      </c>
      <c r="AJ5" s="1208"/>
      <c r="AK5" s="1199"/>
      <c r="AL5" s="1201"/>
      <c r="AM5" s="707" t="s">
        <v>2653</v>
      </c>
      <c r="AN5" s="707" t="s">
        <v>2654</v>
      </c>
      <c r="AO5" s="813" t="s">
        <v>2655</v>
      </c>
      <c r="AP5" s="1208"/>
      <c r="AQ5" s="1199"/>
      <c r="AR5" s="1201"/>
      <c r="AS5" s="707" t="s">
        <v>2653</v>
      </c>
      <c r="AT5" s="707" t="s">
        <v>2654</v>
      </c>
      <c r="AU5" s="813" t="s">
        <v>2655</v>
      </c>
      <c r="AV5" s="1208"/>
      <c r="AW5" s="1199"/>
      <c r="AX5" s="1201"/>
      <c r="AY5" s="707" t="s">
        <v>2653</v>
      </c>
      <c r="AZ5" s="707" t="s">
        <v>2654</v>
      </c>
      <c r="BA5" s="813" t="s">
        <v>2655</v>
      </c>
      <c r="BB5" s="1205"/>
      <c r="BC5" s="814"/>
      <c r="BD5" s="385" t="s">
        <v>1104</v>
      </c>
      <c r="BE5" s="386" t="s">
        <v>1105</v>
      </c>
      <c r="BF5" s="387"/>
      <c r="BG5" s="312" t="s">
        <v>1106</v>
      </c>
      <c r="BH5" s="316"/>
      <c r="BJ5" s="1143" t="s">
        <v>1095</v>
      </c>
      <c r="BK5" s="1206"/>
      <c r="BL5" s="545" t="s">
        <v>1097</v>
      </c>
      <c r="BM5" s="812" t="s">
        <v>1098</v>
      </c>
      <c r="BN5" s="1199"/>
      <c r="BO5" s="1201"/>
      <c r="BP5" s="707" t="s">
        <v>2653</v>
      </c>
      <c r="BQ5" s="707" t="s">
        <v>2654</v>
      </c>
      <c r="BR5" s="813" t="s">
        <v>2655</v>
      </c>
      <c r="BS5" s="1205"/>
      <c r="BV5" s="388" t="s">
        <v>2134</v>
      </c>
      <c r="BX5" s="815" t="s">
        <v>1112</v>
      </c>
      <c r="BY5" s="141"/>
      <c r="BZ5" s="141"/>
      <c r="CA5" s="141"/>
      <c r="CB5" s="141"/>
      <c r="CC5" s="141"/>
      <c r="CD5" s="141"/>
      <c r="CE5" s="141"/>
      <c r="CF5" s="141"/>
      <c r="CG5" s="141"/>
      <c r="CH5" s="141"/>
      <c r="CI5" s="141"/>
      <c r="CJ5" s="141"/>
      <c r="CK5" s="141"/>
      <c r="CL5" s="141"/>
      <c r="CM5" s="141"/>
      <c r="CN5" s="141"/>
      <c r="CO5" s="141"/>
      <c r="CP5" s="141"/>
      <c r="CQ5" s="141"/>
      <c r="CR5" s="141"/>
      <c r="CS5" s="141"/>
      <c r="CT5" s="141"/>
      <c r="CU5" s="141"/>
      <c r="CV5" s="141"/>
      <c r="CW5" s="141"/>
      <c r="CX5" s="141"/>
      <c r="CY5" s="141"/>
      <c r="CZ5" s="141"/>
      <c r="DA5" s="141"/>
      <c r="DB5" s="141"/>
      <c r="DC5" s="141"/>
      <c r="DD5" s="141"/>
      <c r="DE5" s="141"/>
      <c r="DF5" s="141"/>
      <c r="DG5" s="141"/>
      <c r="DH5" s="141"/>
      <c r="DI5" s="141"/>
      <c r="DJ5" s="141"/>
      <c r="DK5" s="141"/>
      <c r="DL5" s="141"/>
      <c r="DM5" s="141"/>
      <c r="DN5" s="141"/>
      <c r="DO5" s="141"/>
      <c r="DP5" s="141"/>
      <c r="DQ5" s="141"/>
      <c r="DR5" s="141"/>
      <c r="DS5" s="141"/>
    </row>
    <row r="6" spans="2:123" ht="14.25" customHeight="1" thickBot="1" x14ac:dyDescent="0.35">
      <c r="B6" s="816"/>
      <c r="C6" s="816"/>
      <c r="D6" s="817"/>
      <c r="E6" s="553"/>
      <c r="F6" s="553"/>
      <c r="G6" s="818"/>
      <c r="H6" s="818"/>
      <c r="I6" s="387"/>
      <c r="J6" s="387"/>
      <c r="K6" s="387"/>
      <c r="L6" s="818"/>
      <c r="M6" s="818"/>
      <c r="N6" s="818"/>
      <c r="O6" s="387"/>
      <c r="P6" s="387"/>
      <c r="Q6" s="387"/>
      <c r="R6" s="818"/>
      <c r="S6" s="818"/>
      <c r="T6" s="818"/>
      <c r="U6" s="387"/>
      <c r="V6" s="387"/>
      <c r="W6" s="387"/>
      <c r="X6" s="818"/>
      <c r="Y6" s="818"/>
      <c r="Z6" s="818"/>
      <c r="AA6" s="387"/>
      <c r="AB6" s="387"/>
      <c r="AC6" s="387"/>
      <c r="AD6" s="818"/>
      <c r="AE6" s="818"/>
      <c r="AF6" s="818"/>
      <c r="AG6" s="387"/>
      <c r="AH6" s="387"/>
      <c r="AI6" s="387"/>
      <c r="AJ6" s="818"/>
      <c r="AK6" s="818"/>
      <c r="AL6" s="818"/>
      <c r="AM6" s="387"/>
      <c r="AN6" s="387"/>
      <c r="AO6" s="387"/>
      <c r="AP6" s="818"/>
      <c r="AQ6" s="818"/>
      <c r="AR6" s="818"/>
      <c r="AS6" s="387"/>
      <c r="AT6" s="387"/>
      <c r="AU6" s="387"/>
      <c r="AV6" s="818"/>
      <c r="AW6" s="818"/>
      <c r="AX6" s="818"/>
      <c r="AY6" s="387"/>
      <c r="AZ6" s="387"/>
      <c r="BA6" s="387"/>
      <c r="BB6" s="818"/>
      <c r="BC6" s="814"/>
      <c r="BD6" s="387"/>
      <c r="BF6" s="387"/>
      <c r="BG6" s="714"/>
      <c r="BH6" s="316"/>
      <c r="BJ6" s="816"/>
      <c r="BK6" s="816"/>
      <c r="BL6" s="553"/>
      <c r="BM6" s="553"/>
      <c r="BN6" s="818"/>
      <c r="BO6" s="818"/>
      <c r="BP6" s="387"/>
      <c r="BQ6" s="387"/>
      <c r="BR6" s="387"/>
      <c r="BS6" s="818"/>
      <c r="BX6" s="141"/>
      <c r="BY6" s="141"/>
      <c r="BZ6" s="141"/>
      <c r="CA6" s="141"/>
      <c r="CB6" s="141"/>
      <c r="CC6" s="141"/>
      <c r="CD6" s="141"/>
      <c r="CE6" s="141"/>
      <c r="CF6" s="141"/>
      <c r="CG6" s="141"/>
      <c r="CH6" s="141"/>
      <c r="CI6" s="141"/>
      <c r="CJ6" s="141"/>
      <c r="CK6" s="141"/>
      <c r="CL6" s="141"/>
      <c r="CM6" s="141"/>
      <c r="CN6" s="141"/>
      <c r="CO6" s="141"/>
      <c r="CP6" s="141"/>
      <c r="CQ6" s="141"/>
      <c r="CR6" s="141"/>
      <c r="CS6" s="141"/>
      <c r="CT6" s="141"/>
      <c r="CU6" s="141"/>
      <c r="CV6" s="141"/>
      <c r="CW6" s="141"/>
      <c r="CX6" s="141"/>
      <c r="CY6" s="141"/>
      <c r="CZ6" s="141"/>
      <c r="DA6" s="141"/>
      <c r="DB6" s="141"/>
      <c r="DC6" s="141"/>
      <c r="DD6" s="141"/>
      <c r="DE6" s="141"/>
      <c r="DF6" s="141"/>
      <c r="DG6" s="141"/>
      <c r="DH6" s="141"/>
      <c r="DI6" s="141"/>
      <c r="DJ6" s="141"/>
      <c r="DK6" s="141"/>
      <c r="DL6" s="141"/>
      <c r="DM6" s="141"/>
      <c r="DN6" s="141"/>
      <c r="DO6" s="141"/>
      <c r="DP6" s="141"/>
      <c r="DQ6" s="141"/>
      <c r="DR6" s="141"/>
      <c r="DS6" s="141"/>
    </row>
    <row r="7" spans="2:123" ht="14.25" customHeight="1" thickBot="1" x14ac:dyDescent="0.35">
      <c r="B7" s="1143" t="s">
        <v>1110</v>
      </c>
      <c r="C7" s="1144"/>
      <c r="D7" s="1144"/>
      <c r="E7" s="1144"/>
      <c r="F7" s="1145"/>
      <c r="G7" s="1160" t="s">
        <v>1836</v>
      </c>
      <c r="H7" s="1161"/>
      <c r="I7" s="1161"/>
      <c r="J7" s="1161"/>
      <c r="K7" s="1161"/>
      <c r="L7" s="1162"/>
      <c r="M7" s="1160" t="s">
        <v>1836</v>
      </c>
      <c r="N7" s="1161"/>
      <c r="O7" s="1161"/>
      <c r="P7" s="1161"/>
      <c r="Q7" s="1161"/>
      <c r="R7" s="1162"/>
      <c r="S7" s="1160" t="s">
        <v>1836</v>
      </c>
      <c r="T7" s="1161"/>
      <c r="U7" s="1161"/>
      <c r="V7" s="1161"/>
      <c r="W7" s="1161"/>
      <c r="X7" s="1162"/>
      <c r="Y7" s="1160" t="s">
        <v>1111</v>
      </c>
      <c r="Z7" s="1161"/>
      <c r="AA7" s="1161"/>
      <c r="AB7" s="1161"/>
      <c r="AC7" s="1161"/>
      <c r="AD7" s="1162"/>
      <c r="AE7" s="1160" t="s">
        <v>1111</v>
      </c>
      <c r="AF7" s="1161"/>
      <c r="AG7" s="1161"/>
      <c r="AH7" s="1161"/>
      <c r="AI7" s="1161"/>
      <c r="AJ7" s="1162"/>
      <c r="AK7" s="1160" t="s">
        <v>1111</v>
      </c>
      <c r="AL7" s="1161"/>
      <c r="AM7" s="1161"/>
      <c r="AN7" s="1161"/>
      <c r="AO7" s="1161"/>
      <c r="AP7" s="1162"/>
      <c r="AQ7" s="1160" t="s">
        <v>1111</v>
      </c>
      <c r="AR7" s="1161"/>
      <c r="AS7" s="1161"/>
      <c r="AT7" s="1161"/>
      <c r="AU7" s="1161"/>
      <c r="AV7" s="1162"/>
      <c r="AW7" s="1160" t="s">
        <v>1111</v>
      </c>
      <c r="AX7" s="1161"/>
      <c r="AY7" s="1161"/>
      <c r="AZ7" s="1161"/>
      <c r="BA7" s="1161"/>
      <c r="BB7" s="1162"/>
      <c r="BC7" s="814"/>
      <c r="BD7" s="387"/>
      <c r="BF7" s="387"/>
      <c r="BG7" s="144"/>
      <c r="BH7" s="145"/>
      <c r="BJ7" s="1143" t="s">
        <v>1110</v>
      </c>
      <c r="BK7" s="1144"/>
      <c r="BL7" s="1144"/>
      <c r="BM7" s="1145"/>
      <c r="BN7" s="1160" t="s">
        <v>1837</v>
      </c>
      <c r="BO7" s="1161"/>
      <c r="BP7" s="1161"/>
      <c r="BQ7" s="1161"/>
      <c r="BR7" s="1161"/>
      <c r="BS7" s="1162"/>
      <c r="BX7" s="141"/>
      <c r="BY7" s="141"/>
      <c r="BZ7" s="141"/>
      <c r="CA7" s="141"/>
      <c r="CB7" s="141"/>
      <c r="CC7" s="141"/>
      <c r="CD7" s="141"/>
      <c r="CE7" s="141"/>
      <c r="CF7" s="141"/>
      <c r="CG7" s="141"/>
      <c r="CH7" s="141"/>
      <c r="CI7" s="141"/>
      <c r="CJ7" s="141"/>
      <c r="CK7" s="141"/>
      <c r="CL7" s="141"/>
      <c r="CM7" s="141"/>
      <c r="CN7" s="141"/>
      <c r="CO7" s="141"/>
      <c r="CP7" s="141"/>
      <c r="CQ7" s="141"/>
      <c r="CR7" s="141"/>
      <c r="CS7" s="141"/>
      <c r="CT7" s="141"/>
      <c r="CU7" s="141"/>
      <c r="CV7" s="141"/>
      <c r="CW7" s="141"/>
      <c r="CX7" s="141"/>
      <c r="CY7" s="141"/>
      <c r="CZ7" s="141"/>
      <c r="DA7" s="141"/>
      <c r="DB7" s="141"/>
      <c r="DC7" s="141"/>
      <c r="DD7" s="141"/>
      <c r="DE7" s="141"/>
      <c r="DF7" s="141"/>
      <c r="DG7" s="141"/>
      <c r="DH7" s="141"/>
      <c r="DI7" s="141"/>
      <c r="DJ7" s="141"/>
      <c r="DK7" s="141"/>
      <c r="DL7" s="141"/>
      <c r="DM7" s="141"/>
      <c r="DN7" s="141"/>
      <c r="DO7" s="141"/>
      <c r="DP7" s="141"/>
      <c r="DQ7" s="141"/>
      <c r="DR7" s="141"/>
      <c r="DS7" s="141"/>
    </row>
    <row r="8" spans="2:123" ht="14.25" customHeight="1" thickBot="1" x14ac:dyDescent="0.35">
      <c r="B8" s="816"/>
      <c r="C8" s="816"/>
      <c r="D8" s="817"/>
      <c r="E8" s="553"/>
      <c r="F8" s="553"/>
      <c r="G8" s="818"/>
      <c r="H8" s="818"/>
      <c r="I8" s="387"/>
      <c r="J8" s="387"/>
      <c r="K8" s="387"/>
      <c r="L8" s="818"/>
      <c r="M8" s="818"/>
      <c r="N8" s="818"/>
      <c r="O8" s="387"/>
      <c r="P8" s="387"/>
      <c r="Q8" s="387"/>
      <c r="R8" s="818"/>
      <c r="S8" s="818"/>
      <c r="T8" s="818"/>
      <c r="U8" s="387"/>
      <c r="V8" s="387"/>
      <c r="W8" s="387"/>
      <c r="X8" s="818"/>
      <c r="Y8" s="818"/>
      <c r="Z8" s="818"/>
      <c r="AA8" s="387"/>
      <c r="AB8" s="387"/>
      <c r="AC8" s="387"/>
      <c r="AD8" s="818"/>
      <c r="AE8" s="818"/>
      <c r="AF8" s="818"/>
      <c r="AG8" s="387"/>
      <c r="AH8" s="387"/>
      <c r="AI8" s="387"/>
      <c r="AJ8" s="818"/>
      <c r="AK8" s="818"/>
      <c r="AL8" s="818"/>
      <c r="AM8" s="387"/>
      <c r="AN8" s="387"/>
      <c r="AO8" s="387"/>
      <c r="AP8" s="818"/>
      <c r="AQ8" s="818"/>
      <c r="AR8" s="818"/>
      <c r="AS8" s="387"/>
      <c r="AT8" s="387"/>
      <c r="AU8" s="387"/>
      <c r="AV8" s="818"/>
      <c r="AW8" s="818"/>
      <c r="AX8" s="818"/>
      <c r="AY8" s="387"/>
      <c r="AZ8" s="387"/>
      <c r="BA8" s="387"/>
      <c r="BB8" s="818"/>
      <c r="BC8" s="814"/>
      <c r="BD8" s="387"/>
      <c r="BF8" s="282"/>
      <c r="BG8" s="144"/>
      <c r="BH8" s="145"/>
      <c r="BJ8" s="816"/>
      <c r="BK8" s="816"/>
      <c r="BL8" s="553"/>
      <c r="BM8" s="553"/>
      <c r="BN8" s="818"/>
      <c r="BO8" s="818"/>
      <c r="BP8" s="387"/>
      <c r="BQ8" s="387"/>
      <c r="BR8" s="387"/>
      <c r="BS8" s="818"/>
      <c r="BX8" s="141"/>
      <c r="BY8" s="141"/>
      <c r="BZ8" s="141"/>
      <c r="CA8" s="141"/>
      <c r="CB8" s="141"/>
      <c r="CC8" s="141"/>
      <c r="CD8" s="141"/>
      <c r="CE8" s="141"/>
      <c r="CF8" s="141"/>
      <c r="CG8" s="141"/>
      <c r="CH8" s="141"/>
      <c r="CI8" s="141"/>
      <c r="CJ8" s="141"/>
      <c r="CK8" s="141"/>
      <c r="CL8" s="141"/>
      <c r="CM8" s="141"/>
      <c r="CN8" s="141"/>
      <c r="CO8" s="141"/>
      <c r="CP8" s="141"/>
      <c r="CQ8" s="141"/>
      <c r="CR8" s="141"/>
      <c r="CS8" s="141"/>
      <c r="CT8" s="141"/>
      <c r="CU8" s="141"/>
      <c r="CV8" s="141"/>
      <c r="CW8" s="141"/>
      <c r="CX8" s="141"/>
      <c r="CY8" s="141"/>
      <c r="CZ8" s="141"/>
      <c r="DA8" s="141"/>
      <c r="DB8" s="141"/>
      <c r="DC8" s="141"/>
      <c r="DD8" s="141"/>
      <c r="DE8" s="141"/>
      <c r="DF8" s="141"/>
      <c r="DG8" s="141"/>
      <c r="DH8" s="141"/>
      <c r="DI8" s="141"/>
      <c r="DJ8" s="141"/>
      <c r="DK8" s="141"/>
      <c r="DL8" s="141"/>
      <c r="DM8" s="141"/>
      <c r="DN8" s="141"/>
      <c r="DO8" s="141"/>
      <c r="DP8" s="141"/>
      <c r="DQ8" s="141"/>
      <c r="DR8" s="141"/>
      <c r="DS8" s="141"/>
    </row>
    <row r="9" spans="2:123" ht="15.75" thickBot="1" x14ac:dyDescent="0.35">
      <c r="B9" s="556" t="s">
        <v>1113</v>
      </c>
      <c r="C9" s="819" t="s">
        <v>2918</v>
      </c>
      <c r="D9" s="820"/>
      <c r="E9" s="280"/>
      <c r="F9" s="280"/>
      <c r="G9" s="280"/>
      <c r="H9" s="280"/>
      <c r="I9" s="280"/>
      <c r="J9" s="280"/>
      <c r="K9" s="280"/>
      <c r="L9" s="280"/>
      <c r="M9" s="280"/>
      <c r="N9" s="280"/>
      <c r="O9" s="280"/>
      <c r="P9" s="280"/>
      <c r="Q9" s="280"/>
      <c r="R9" s="280"/>
      <c r="S9" s="280"/>
      <c r="T9" s="280"/>
      <c r="U9" s="280"/>
      <c r="V9" s="280"/>
      <c r="W9" s="280"/>
      <c r="X9" s="280"/>
      <c r="Y9" s="280"/>
      <c r="Z9" s="280"/>
      <c r="AA9" s="280"/>
      <c r="AB9" s="280"/>
      <c r="AC9" s="280"/>
      <c r="AD9" s="280"/>
      <c r="AE9" s="280"/>
      <c r="AF9" s="280"/>
      <c r="AG9" s="280"/>
      <c r="AH9" s="280"/>
      <c r="AI9" s="280"/>
      <c r="AJ9" s="280"/>
      <c r="AK9" s="280"/>
      <c r="AL9" s="280"/>
      <c r="AM9" s="280"/>
      <c r="AN9" s="280"/>
      <c r="AO9" s="280"/>
      <c r="AP9" s="280"/>
      <c r="AQ9" s="280"/>
      <c r="AR9" s="280"/>
      <c r="AS9" s="280"/>
      <c r="AT9" s="280"/>
      <c r="AU9" s="280"/>
      <c r="AV9" s="280"/>
      <c r="AW9" s="280"/>
      <c r="AX9" s="280"/>
      <c r="AY9" s="280"/>
      <c r="AZ9" s="280"/>
      <c r="BA9" s="280"/>
      <c r="BB9" s="280"/>
      <c r="BC9" s="814"/>
      <c r="BD9" s="123"/>
      <c r="BF9" s="404"/>
      <c r="BG9" s="144"/>
      <c r="BH9" s="145"/>
      <c r="BJ9" s="556" t="s">
        <v>1113</v>
      </c>
      <c r="BK9" s="819" t="s">
        <v>2918</v>
      </c>
      <c r="BL9" s="280"/>
      <c r="BM9" s="280"/>
      <c r="BN9" s="280"/>
      <c r="BO9" s="280"/>
      <c r="BP9" s="280"/>
      <c r="BQ9" s="280"/>
      <c r="BR9" s="280"/>
      <c r="BS9" s="280"/>
      <c r="BX9" s="141"/>
      <c r="BY9" s="141"/>
      <c r="BZ9" s="141"/>
      <c r="CA9" s="141"/>
      <c r="CB9" s="141"/>
      <c r="CC9" s="141"/>
      <c r="CD9" s="141"/>
      <c r="CE9" s="141"/>
      <c r="CF9" s="141"/>
      <c r="CG9" s="141"/>
      <c r="CH9" s="141"/>
      <c r="CI9" s="141"/>
      <c r="CJ9" s="141"/>
      <c r="CK9" s="141"/>
      <c r="CL9" s="141"/>
      <c r="CM9" s="141"/>
      <c r="CN9" s="141"/>
      <c r="CO9" s="141"/>
      <c r="CP9" s="141"/>
      <c r="CQ9" s="141"/>
      <c r="CR9" s="141"/>
      <c r="CS9" s="141"/>
      <c r="CT9" s="141"/>
      <c r="CU9" s="141"/>
      <c r="CV9" s="141"/>
      <c r="CW9" s="141"/>
      <c r="CX9" s="141"/>
      <c r="CY9" s="141"/>
      <c r="CZ9" s="141"/>
      <c r="DA9" s="141"/>
      <c r="DB9" s="141"/>
      <c r="DC9" s="141"/>
      <c r="DD9" s="141"/>
      <c r="DE9" s="141"/>
      <c r="DF9" s="141"/>
      <c r="DG9" s="141"/>
      <c r="DH9" s="141"/>
      <c r="DI9" s="141"/>
      <c r="DJ9" s="141"/>
      <c r="DK9" s="141"/>
      <c r="DL9" s="141"/>
      <c r="DM9" s="141"/>
      <c r="DN9" s="141"/>
      <c r="DO9" s="141"/>
      <c r="DP9" s="141"/>
      <c r="DQ9" s="141"/>
      <c r="DR9" s="141"/>
      <c r="DS9" s="141"/>
    </row>
    <row r="10" spans="2:123" ht="14.25" customHeight="1" x14ac:dyDescent="0.3">
      <c r="B10" s="147">
        <v>1</v>
      </c>
      <c r="C10" s="318" t="s">
        <v>2919</v>
      </c>
      <c r="D10" s="150" t="s">
        <v>1843</v>
      </c>
      <c r="E10" s="150" t="s">
        <v>341</v>
      </c>
      <c r="F10" s="715">
        <v>3</v>
      </c>
      <c r="G10" s="716">
        <v>0.184</v>
      </c>
      <c r="H10" s="717">
        <v>3.9E-2</v>
      </c>
      <c r="I10" s="717">
        <v>0</v>
      </c>
      <c r="J10" s="717">
        <v>0</v>
      </c>
      <c r="K10" s="821">
        <v>0</v>
      </c>
      <c r="L10" s="822">
        <f>SUM(G10:K10)</f>
        <v>0.223</v>
      </c>
      <c r="M10" s="718">
        <v>7.0000000000000001E-3</v>
      </c>
      <c r="N10" s="719">
        <v>3.1E-2</v>
      </c>
      <c r="O10" s="717">
        <v>0</v>
      </c>
      <c r="P10" s="717">
        <v>0</v>
      </c>
      <c r="Q10" s="821">
        <v>0</v>
      </c>
      <c r="R10" s="822">
        <f>SUM(M10:Q10)</f>
        <v>3.7999999999999999E-2</v>
      </c>
      <c r="S10" s="716">
        <v>0</v>
      </c>
      <c r="T10" s="719">
        <v>0.14099999999999999</v>
      </c>
      <c r="U10" s="717">
        <v>0</v>
      </c>
      <c r="V10" s="717">
        <v>0</v>
      </c>
      <c r="W10" s="821">
        <v>0</v>
      </c>
      <c r="X10" s="822">
        <f>SUM(S10:W10)</f>
        <v>0.14099999999999999</v>
      </c>
      <c r="Y10" s="823">
        <v>0</v>
      </c>
      <c r="Z10" s="823">
        <v>0</v>
      </c>
      <c r="AA10" s="823">
        <v>0</v>
      </c>
      <c r="AB10" s="823">
        <v>0</v>
      </c>
      <c r="AC10" s="823">
        <v>0</v>
      </c>
      <c r="AD10" s="822">
        <f>SUM(Y10:AC10)</f>
        <v>0</v>
      </c>
      <c r="AE10" s="716">
        <v>0.25</v>
      </c>
      <c r="AF10" s="717">
        <v>0</v>
      </c>
      <c r="AG10" s="717">
        <v>0</v>
      </c>
      <c r="AH10" s="717">
        <v>0</v>
      </c>
      <c r="AI10" s="821">
        <v>0</v>
      </c>
      <c r="AJ10" s="822">
        <f>SUM(AE10:AI10)</f>
        <v>0.25</v>
      </c>
      <c r="AK10" s="716">
        <v>0.25</v>
      </c>
      <c r="AL10" s="717">
        <v>0</v>
      </c>
      <c r="AM10" s="717">
        <v>0</v>
      </c>
      <c r="AN10" s="717">
        <v>0</v>
      </c>
      <c r="AO10" s="821">
        <v>0</v>
      </c>
      <c r="AP10" s="822">
        <f>SUM(AK10:AO10)</f>
        <v>0.25</v>
      </c>
      <c r="AQ10" s="716">
        <v>0.25</v>
      </c>
      <c r="AR10" s="717">
        <v>0</v>
      </c>
      <c r="AS10" s="717">
        <v>0</v>
      </c>
      <c r="AT10" s="717">
        <v>0</v>
      </c>
      <c r="AU10" s="821">
        <v>0</v>
      </c>
      <c r="AV10" s="822">
        <f>SUM(AQ10:AU10)</f>
        <v>0.25</v>
      </c>
      <c r="AW10" s="716">
        <v>0.25</v>
      </c>
      <c r="AX10" s="717">
        <v>0</v>
      </c>
      <c r="AY10" s="717">
        <v>0</v>
      </c>
      <c r="AZ10" s="717">
        <v>0</v>
      </c>
      <c r="BA10" s="821">
        <v>0</v>
      </c>
      <c r="BB10" s="822">
        <f>SUM(AW10:BA10)</f>
        <v>0.25</v>
      </c>
      <c r="BC10" s="700"/>
      <c r="BD10" s="722"/>
      <c r="BE10" s="723"/>
      <c r="BF10" s="586"/>
      <c r="BG10" s="144">
        <f t="shared" ref="BG10:BG40" si="0" xml:space="preserve"> IF( SUM( BX10:DR10 ) = 0, 0, $BX$5 )</f>
        <v>0</v>
      </c>
      <c r="BH10" s="145"/>
      <c r="BJ10" s="147">
        <v>1</v>
      </c>
      <c r="BK10" s="318" t="s">
        <v>2919</v>
      </c>
      <c r="BL10" s="150" t="s">
        <v>341</v>
      </c>
      <c r="BM10" s="715">
        <v>3</v>
      </c>
      <c r="BN10" s="824" t="s">
        <v>2920</v>
      </c>
      <c r="BO10" s="825" t="s">
        <v>2921</v>
      </c>
      <c r="BP10" s="825" t="s">
        <v>2922</v>
      </c>
      <c r="BQ10" s="825" t="s">
        <v>2923</v>
      </c>
      <c r="BR10" s="826" t="s">
        <v>2924</v>
      </c>
      <c r="BS10" s="827" t="s">
        <v>2925</v>
      </c>
      <c r="BX10" s="158">
        <f>IF('[1]Validation flags'!$H$3=1,0, IF( ISNUMBER(G10), 0, 1 ))</f>
        <v>0</v>
      </c>
      <c r="BY10" s="158">
        <f>IF('[1]Validation flags'!$H$3=1,0, IF( ISNUMBER(H10), 0, 1 ))</f>
        <v>0</v>
      </c>
      <c r="BZ10" s="158">
        <f>IF('[1]Validation flags'!$H$3=1,0, IF( ISNUMBER(I10), 0, 1 ))</f>
        <v>0</v>
      </c>
      <c r="CA10" s="158">
        <f>IF('[1]Validation flags'!$H$3=1,0, IF( ISNUMBER(J10), 0, 1 ))</f>
        <v>0</v>
      </c>
      <c r="CB10" s="158">
        <f>IF('[1]Validation flags'!$H$3=1,0, IF( ISNUMBER(K10), 0, 1 ))</f>
        <v>0</v>
      </c>
      <c r="CC10" s="828"/>
      <c r="CD10" s="158">
        <f>IF('[1]Validation flags'!$H$3=1,0, IF( ISNUMBER(M10), 0, 1 ))</f>
        <v>0</v>
      </c>
      <c r="CE10" s="158">
        <f>IF('[1]Validation flags'!$H$3=1,0, IF( ISNUMBER(N10), 0, 1 ))</f>
        <v>0</v>
      </c>
      <c r="CF10" s="158">
        <f>IF('[1]Validation flags'!$H$3=1,0, IF( ISNUMBER(O10), 0, 1 ))</f>
        <v>0</v>
      </c>
      <c r="CG10" s="158">
        <f>IF('[1]Validation flags'!$H$3=1,0, IF( ISNUMBER(P10), 0, 1 ))</f>
        <v>0</v>
      </c>
      <c r="CH10" s="158">
        <f>IF('[1]Validation flags'!$H$3=1,0, IF( ISNUMBER(Q10), 0, 1 ))</f>
        <v>0</v>
      </c>
      <c r="CI10" s="141"/>
      <c r="CJ10" s="158">
        <f>IF('[1]Validation flags'!$H$3=1,0, IF( ISNUMBER(S10), 0, 1 ))</f>
        <v>0</v>
      </c>
      <c r="CK10" s="158">
        <f>IF('[1]Validation flags'!$H$3=1,0, IF( ISNUMBER(T10), 0, 1 ))</f>
        <v>0</v>
      </c>
      <c r="CL10" s="158">
        <f>IF('[1]Validation flags'!$H$3=1,0, IF( ISNUMBER(U10), 0, 1 ))</f>
        <v>0</v>
      </c>
      <c r="CM10" s="158">
        <f>IF('[1]Validation flags'!$H$3=1,0, IF( ISNUMBER(V10), 0, 1 ))</f>
        <v>0</v>
      </c>
      <c r="CN10" s="158">
        <f>IF('[1]Validation flags'!$H$3=1,0, IF( ISNUMBER(W10), 0, 1 ))</f>
        <v>0</v>
      </c>
      <c r="CO10" s="141"/>
      <c r="CP10" s="158">
        <f>IF('[1]Validation flags'!$H$3=1,0, IF( ISNUMBER(Y10), 0, 1 ))</f>
        <v>0</v>
      </c>
      <c r="CQ10" s="158">
        <f>IF('[1]Validation flags'!$H$3=1,0, IF( ISNUMBER(Z10), 0, 1 ))</f>
        <v>0</v>
      </c>
      <c r="CR10" s="158">
        <f>IF('[1]Validation flags'!$H$3=1,0, IF( ISNUMBER(AA10), 0, 1 ))</f>
        <v>0</v>
      </c>
      <c r="CS10" s="158">
        <f>IF('[1]Validation flags'!$H$3=1,0, IF( ISNUMBER(AB10), 0, 1 ))</f>
        <v>0</v>
      </c>
      <c r="CT10" s="158">
        <f>IF('[1]Validation flags'!$H$3=1,0, IF( ISNUMBER(AC10), 0, 1 ))</f>
        <v>0</v>
      </c>
      <c r="CU10" s="141"/>
      <c r="CV10" s="158">
        <f>IF('[1]Validation flags'!$H$3=1,0, IF( ISNUMBER(AE10), 0, 1 ))</f>
        <v>0</v>
      </c>
      <c r="CW10" s="158">
        <f>IF('[1]Validation flags'!$H$3=1,0, IF( ISNUMBER(AF10), 0, 1 ))</f>
        <v>0</v>
      </c>
      <c r="CX10" s="158">
        <f>IF('[1]Validation flags'!$H$3=1,0, IF( ISNUMBER(AG10), 0, 1 ))</f>
        <v>0</v>
      </c>
      <c r="CY10" s="158">
        <f>IF('[1]Validation flags'!$H$3=1,0, IF( ISNUMBER(AH10), 0, 1 ))</f>
        <v>0</v>
      </c>
      <c r="CZ10" s="158">
        <f>IF('[1]Validation flags'!$H$3=1,0, IF( ISNUMBER(AI10), 0, 1 ))</f>
        <v>0</v>
      </c>
      <c r="DA10" s="141"/>
      <c r="DB10" s="158">
        <f>IF('[1]Validation flags'!$H$3=1,0, IF( ISNUMBER(AK10), 0, 1 ))</f>
        <v>0</v>
      </c>
      <c r="DC10" s="158">
        <f>IF('[1]Validation flags'!$H$3=1,0, IF( ISNUMBER(AL10), 0, 1 ))</f>
        <v>0</v>
      </c>
      <c r="DD10" s="158">
        <f>IF('[1]Validation flags'!$H$3=1,0, IF( ISNUMBER(AM10), 0, 1 ))</f>
        <v>0</v>
      </c>
      <c r="DE10" s="158">
        <f>IF('[1]Validation flags'!$H$3=1,0, IF( ISNUMBER(AN10), 0, 1 ))</f>
        <v>0</v>
      </c>
      <c r="DF10" s="158">
        <f>IF('[1]Validation flags'!$H$3=1,0, IF( ISNUMBER(AO10), 0, 1 ))</f>
        <v>0</v>
      </c>
      <c r="DG10" s="141"/>
      <c r="DH10" s="158">
        <f>IF('[1]Validation flags'!$H$3=1,0, IF( ISNUMBER(AQ10), 0, 1 ))</f>
        <v>0</v>
      </c>
      <c r="DI10" s="158">
        <f>IF('[1]Validation flags'!$H$3=1,0, IF( ISNUMBER(AR10), 0, 1 ))</f>
        <v>0</v>
      </c>
      <c r="DJ10" s="158">
        <f>IF('[1]Validation flags'!$H$3=1,0, IF( ISNUMBER(AS10), 0, 1 ))</f>
        <v>0</v>
      </c>
      <c r="DK10" s="158">
        <f>IF('[1]Validation flags'!$H$3=1,0, IF( ISNUMBER(AT10), 0, 1 ))</f>
        <v>0</v>
      </c>
      <c r="DL10" s="158">
        <f>IF('[1]Validation flags'!$H$3=1,0, IF( ISNUMBER(AU10), 0, 1 ))</f>
        <v>0</v>
      </c>
      <c r="DM10" s="141"/>
      <c r="DN10" s="158">
        <f>IF('[1]Validation flags'!$H$3=1,0, IF( ISNUMBER(AW10), 0, 1 ))</f>
        <v>0</v>
      </c>
      <c r="DO10" s="158">
        <f>IF('[1]Validation flags'!$H$3=1,0, IF( ISNUMBER(AX10), 0, 1 ))</f>
        <v>0</v>
      </c>
      <c r="DP10" s="158">
        <f>IF('[1]Validation flags'!$H$3=1,0, IF( ISNUMBER(AY10), 0, 1 ))</f>
        <v>0</v>
      </c>
      <c r="DQ10" s="158">
        <f>IF('[1]Validation flags'!$H$3=1,0, IF( ISNUMBER(AZ10), 0, 1 ))</f>
        <v>0</v>
      </c>
      <c r="DR10" s="158">
        <f>IF('[1]Validation flags'!$H$3=1,0, IF( ISNUMBER(BA10), 0, 1 ))</f>
        <v>0</v>
      </c>
      <c r="DS10" s="141"/>
    </row>
    <row r="11" spans="2:123" ht="14.25" customHeight="1" x14ac:dyDescent="0.3">
      <c r="B11" s="591">
        <f>B10+1</f>
        <v>2</v>
      </c>
      <c r="C11" s="829" t="s">
        <v>2926</v>
      </c>
      <c r="D11" s="162" t="s">
        <v>1851</v>
      </c>
      <c r="E11" s="610" t="s">
        <v>341</v>
      </c>
      <c r="F11" s="830">
        <v>3</v>
      </c>
      <c r="G11" s="202">
        <v>0</v>
      </c>
      <c r="H11" s="169">
        <v>0</v>
      </c>
      <c r="I11" s="169">
        <v>0</v>
      </c>
      <c r="J11" s="169">
        <v>0</v>
      </c>
      <c r="K11" s="170">
        <v>0</v>
      </c>
      <c r="L11" s="831">
        <f t="shared" ref="L11:L56" si="1">SUM(G11:K11)</f>
        <v>0</v>
      </c>
      <c r="M11" s="202">
        <v>0</v>
      </c>
      <c r="N11" s="169">
        <v>0</v>
      </c>
      <c r="O11" s="169">
        <v>0</v>
      </c>
      <c r="P11" s="169">
        <v>0</v>
      </c>
      <c r="Q11" s="170">
        <v>0</v>
      </c>
      <c r="R11" s="831">
        <f t="shared" ref="R11:R56" si="2">SUM(M11:Q11)</f>
        <v>0</v>
      </c>
      <c r="S11" s="202">
        <v>0</v>
      </c>
      <c r="T11" s="169">
        <v>0</v>
      </c>
      <c r="U11" s="169">
        <v>0</v>
      </c>
      <c r="V11" s="169">
        <v>0</v>
      </c>
      <c r="W11" s="170">
        <v>0</v>
      </c>
      <c r="X11" s="831">
        <f t="shared" ref="X11:X56" si="3">SUM(S11:W11)</f>
        <v>0</v>
      </c>
      <c r="Y11" s="823">
        <v>0</v>
      </c>
      <c r="Z11" s="823">
        <v>0</v>
      </c>
      <c r="AA11" s="823">
        <v>0</v>
      </c>
      <c r="AB11" s="823">
        <v>0</v>
      </c>
      <c r="AC11" s="823">
        <v>0</v>
      </c>
      <c r="AD11" s="831">
        <f t="shared" ref="AD11:AD56" si="4">SUM(Y11:AC11)</f>
        <v>0</v>
      </c>
      <c r="AE11" s="202">
        <v>0</v>
      </c>
      <c r="AF11" s="169">
        <v>0</v>
      </c>
      <c r="AG11" s="169">
        <v>0</v>
      </c>
      <c r="AH11" s="169">
        <v>0</v>
      </c>
      <c r="AI11" s="170">
        <v>0</v>
      </c>
      <c r="AJ11" s="831">
        <f t="shared" ref="AJ11:AJ56" si="5">SUM(AE11:AI11)</f>
        <v>0</v>
      </c>
      <c r="AK11" s="202">
        <v>0</v>
      </c>
      <c r="AL11" s="169">
        <v>0</v>
      </c>
      <c r="AM11" s="169">
        <v>0</v>
      </c>
      <c r="AN11" s="169">
        <v>0</v>
      </c>
      <c r="AO11" s="170">
        <v>0</v>
      </c>
      <c r="AP11" s="831">
        <f t="shared" ref="AP11:AP56" si="6">SUM(AK11:AO11)</f>
        <v>0</v>
      </c>
      <c r="AQ11" s="202">
        <v>0</v>
      </c>
      <c r="AR11" s="169">
        <v>0</v>
      </c>
      <c r="AS11" s="169">
        <v>0</v>
      </c>
      <c r="AT11" s="169">
        <v>0</v>
      </c>
      <c r="AU11" s="170">
        <v>0</v>
      </c>
      <c r="AV11" s="831">
        <f t="shared" ref="AV11:AV56" si="7">SUM(AQ11:AU11)</f>
        <v>0</v>
      </c>
      <c r="AW11" s="202">
        <v>0</v>
      </c>
      <c r="AX11" s="169">
        <v>0</v>
      </c>
      <c r="AY11" s="169">
        <v>0</v>
      </c>
      <c r="AZ11" s="169">
        <v>0</v>
      </c>
      <c r="BA11" s="170">
        <v>0</v>
      </c>
      <c r="BB11" s="831">
        <f t="shared" ref="BB11:BB56" si="8">SUM(AW11:BA11)</f>
        <v>0</v>
      </c>
      <c r="BC11" s="700"/>
      <c r="BD11" s="167"/>
      <c r="BE11" s="706"/>
      <c r="BF11" s="249"/>
      <c r="BG11" s="144">
        <f t="shared" si="0"/>
        <v>0</v>
      </c>
      <c r="BH11" s="145"/>
      <c r="BJ11" s="591">
        <f>BJ10+1</f>
        <v>2</v>
      </c>
      <c r="BK11" s="829" t="s">
        <v>2926</v>
      </c>
      <c r="BL11" s="610" t="s">
        <v>341</v>
      </c>
      <c r="BM11" s="830">
        <v>3</v>
      </c>
      <c r="BN11" s="832" t="s">
        <v>2927</v>
      </c>
      <c r="BO11" s="833" t="s">
        <v>2928</v>
      </c>
      <c r="BP11" s="833" t="s">
        <v>2929</v>
      </c>
      <c r="BQ11" s="833" t="s">
        <v>2930</v>
      </c>
      <c r="BR11" s="834" t="s">
        <v>2931</v>
      </c>
      <c r="BS11" s="835" t="s">
        <v>2932</v>
      </c>
      <c r="BX11" s="158">
        <f>IF('[1]Validation flags'!$H$3=1,0, IF( ISNUMBER(G11), 0, 1 ))</f>
        <v>0</v>
      </c>
      <c r="BY11" s="158">
        <f>IF('[1]Validation flags'!$H$3=1,0, IF( ISNUMBER(H11), 0, 1 ))</f>
        <v>0</v>
      </c>
      <c r="BZ11" s="158">
        <f>IF('[1]Validation flags'!$H$3=1,0, IF( ISNUMBER(I11), 0, 1 ))</f>
        <v>0</v>
      </c>
      <c r="CA11" s="158">
        <f>IF('[1]Validation flags'!$H$3=1,0, IF( ISNUMBER(J11), 0, 1 ))</f>
        <v>0</v>
      </c>
      <c r="CB11" s="158">
        <f>IF('[1]Validation flags'!$H$3=1,0, IF( ISNUMBER(K11), 0, 1 ))</f>
        <v>0</v>
      </c>
      <c r="CC11" s="828"/>
      <c r="CD11" s="158">
        <f>IF('[1]Validation flags'!$H$3=1,0, IF( ISNUMBER(M11), 0, 1 ))</f>
        <v>0</v>
      </c>
      <c r="CE11" s="158">
        <f>IF('[1]Validation flags'!$H$3=1,0, IF( ISNUMBER(N11), 0, 1 ))</f>
        <v>0</v>
      </c>
      <c r="CF11" s="158">
        <f>IF('[1]Validation flags'!$H$3=1,0, IF( ISNUMBER(O11), 0, 1 ))</f>
        <v>0</v>
      </c>
      <c r="CG11" s="158">
        <f>IF('[1]Validation flags'!$H$3=1,0, IF( ISNUMBER(P11), 0, 1 ))</f>
        <v>0</v>
      </c>
      <c r="CH11" s="158">
        <f>IF('[1]Validation flags'!$H$3=1,0, IF( ISNUMBER(Q11), 0, 1 ))</f>
        <v>0</v>
      </c>
      <c r="CI11" s="141"/>
      <c r="CJ11" s="158">
        <f>IF('[1]Validation flags'!$H$3=1,0, IF( ISNUMBER(S11), 0, 1 ))</f>
        <v>0</v>
      </c>
      <c r="CK11" s="158">
        <f>IF('[1]Validation flags'!$H$3=1,0, IF( ISNUMBER(T11), 0, 1 ))</f>
        <v>0</v>
      </c>
      <c r="CL11" s="158">
        <f>IF('[1]Validation flags'!$H$3=1,0, IF( ISNUMBER(U11), 0, 1 ))</f>
        <v>0</v>
      </c>
      <c r="CM11" s="158">
        <f>IF('[1]Validation flags'!$H$3=1,0, IF( ISNUMBER(V11), 0, 1 ))</f>
        <v>0</v>
      </c>
      <c r="CN11" s="158">
        <f>IF('[1]Validation flags'!$H$3=1,0, IF( ISNUMBER(W11), 0, 1 ))</f>
        <v>0</v>
      </c>
      <c r="CO11" s="141"/>
      <c r="CP11" s="158">
        <f>IF('[1]Validation flags'!$H$3=1,0, IF( ISNUMBER(Y11), 0, 1 ))</f>
        <v>0</v>
      </c>
      <c r="CQ11" s="158">
        <f>IF('[1]Validation flags'!$H$3=1,0, IF( ISNUMBER(Z11), 0, 1 ))</f>
        <v>0</v>
      </c>
      <c r="CR11" s="158">
        <f>IF('[1]Validation flags'!$H$3=1,0, IF( ISNUMBER(AA11), 0, 1 ))</f>
        <v>0</v>
      </c>
      <c r="CS11" s="158">
        <f>IF('[1]Validation flags'!$H$3=1,0, IF( ISNUMBER(AB11), 0, 1 ))</f>
        <v>0</v>
      </c>
      <c r="CT11" s="158">
        <f>IF('[1]Validation flags'!$H$3=1,0, IF( ISNUMBER(AC11), 0, 1 ))</f>
        <v>0</v>
      </c>
      <c r="CU11" s="141"/>
      <c r="CV11" s="158">
        <f>IF('[1]Validation flags'!$H$3=1,0, IF( ISNUMBER(AE11), 0, 1 ))</f>
        <v>0</v>
      </c>
      <c r="CW11" s="158">
        <f>IF('[1]Validation flags'!$H$3=1,0, IF( ISNUMBER(AF11), 0, 1 ))</f>
        <v>0</v>
      </c>
      <c r="CX11" s="158">
        <f>IF('[1]Validation flags'!$H$3=1,0, IF( ISNUMBER(AG11), 0, 1 ))</f>
        <v>0</v>
      </c>
      <c r="CY11" s="158">
        <f>IF('[1]Validation flags'!$H$3=1,0, IF( ISNUMBER(AH11), 0, 1 ))</f>
        <v>0</v>
      </c>
      <c r="CZ11" s="158">
        <f>IF('[1]Validation flags'!$H$3=1,0, IF( ISNUMBER(AI11), 0, 1 ))</f>
        <v>0</v>
      </c>
      <c r="DA11" s="141"/>
      <c r="DB11" s="158">
        <f>IF('[1]Validation flags'!$H$3=1,0, IF( ISNUMBER(AK11), 0, 1 ))</f>
        <v>0</v>
      </c>
      <c r="DC11" s="158">
        <f>IF('[1]Validation flags'!$H$3=1,0, IF( ISNUMBER(AL11), 0, 1 ))</f>
        <v>0</v>
      </c>
      <c r="DD11" s="158">
        <f>IF('[1]Validation flags'!$H$3=1,0, IF( ISNUMBER(AM11), 0, 1 ))</f>
        <v>0</v>
      </c>
      <c r="DE11" s="158">
        <f>IF('[1]Validation flags'!$H$3=1,0, IF( ISNUMBER(AN11), 0, 1 ))</f>
        <v>0</v>
      </c>
      <c r="DF11" s="158">
        <f>IF('[1]Validation flags'!$H$3=1,0, IF( ISNUMBER(AO11), 0, 1 ))</f>
        <v>0</v>
      </c>
      <c r="DG11" s="141"/>
      <c r="DH11" s="158">
        <f>IF('[1]Validation flags'!$H$3=1,0, IF( ISNUMBER(AQ11), 0, 1 ))</f>
        <v>0</v>
      </c>
      <c r="DI11" s="158">
        <f>IF('[1]Validation flags'!$H$3=1,0, IF( ISNUMBER(AR11), 0, 1 ))</f>
        <v>0</v>
      </c>
      <c r="DJ11" s="158">
        <f>IF('[1]Validation flags'!$H$3=1,0, IF( ISNUMBER(AS11), 0, 1 ))</f>
        <v>0</v>
      </c>
      <c r="DK11" s="158">
        <f>IF('[1]Validation flags'!$H$3=1,0, IF( ISNUMBER(AT11), 0, 1 ))</f>
        <v>0</v>
      </c>
      <c r="DL11" s="158">
        <f>IF('[1]Validation flags'!$H$3=1,0, IF( ISNUMBER(AU11), 0, 1 ))</f>
        <v>0</v>
      </c>
      <c r="DM11" s="141"/>
      <c r="DN11" s="158">
        <f>IF('[1]Validation flags'!$H$3=1,0, IF( ISNUMBER(AW11), 0, 1 ))</f>
        <v>0</v>
      </c>
      <c r="DO11" s="158">
        <f>IF('[1]Validation flags'!$H$3=1,0, IF( ISNUMBER(AX11), 0, 1 ))</f>
        <v>0</v>
      </c>
      <c r="DP11" s="158">
        <f>IF('[1]Validation flags'!$H$3=1,0, IF( ISNUMBER(AY11), 0, 1 ))</f>
        <v>0</v>
      </c>
      <c r="DQ11" s="158">
        <f>IF('[1]Validation flags'!$H$3=1,0, IF( ISNUMBER(AZ11), 0, 1 ))</f>
        <v>0</v>
      </c>
      <c r="DR11" s="158">
        <f>IF('[1]Validation flags'!$H$3=1,0, IF( ISNUMBER(BA11), 0, 1 ))</f>
        <v>0</v>
      </c>
      <c r="DS11" s="141"/>
    </row>
    <row r="12" spans="2:123" ht="14.25" customHeight="1" x14ac:dyDescent="0.3">
      <c r="B12" s="591">
        <f t="shared" ref="B12:B55" si="9">B11+1</f>
        <v>3</v>
      </c>
      <c r="C12" s="829" t="s">
        <v>2933</v>
      </c>
      <c r="D12" s="162" t="s">
        <v>1858</v>
      </c>
      <c r="E12" s="610" t="s">
        <v>341</v>
      </c>
      <c r="F12" s="830">
        <v>3</v>
      </c>
      <c r="G12" s="202">
        <v>0</v>
      </c>
      <c r="H12" s="169">
        <v>0</v>
      </c>
      <c r="I12" s="169">
        <v>0</v>
      </c>
      <c r="J12" s="169">
        <v>0</v>
      </c>
      <c r="K12" s="170">
        <v>0</v>
      </c>
      <c r="L12" s="831">
        <f t="shared" si="1"/>
        <v>0</v>
      </c>
      <c r="M12" s="202">
        <v>0</v>
      </c>
      <c r="N12" s="169">
        <v>0</v>
      </c>
      <c r="O12" s="169">
        <v>0</v>
      </c>
      <c r="P12" s="169">
        <v>0</v>
      </c>
      <c r="Q12" s="170">
        <v>0</v>
      </c>
      <c r="R12" s="831">
        <f t="shared" si="2"/>
        <v>0</v>
      </c>
      <c r="S12" s="202">
        <v>0</v>
      </c>
      <c r="T12" s="169">
        <v>0</v>
      </c>
      <c r="U12" s="169">
        <v>0</v>
      </c>
      <c r="V12" s="169">
        <v>0</v>
      </c>
      <c r="W12" s="170">
        <v>0</v>
      </c>
      <c r="X12" s="831">
        <f t="shared" si="3"/>
        <v>0</v>
      </c>
      <c r="Y12" s="823">
        <v>0</v>
      </c>
      <c r="Z12" s="823">
        <v>0</v>
      </c>
      <c r="AA12" s="823">
        <v>0</v>
      </c>
      <c r="AB12" s="823">
        <v>0</v>
      </c>
      <c r="AC12" s="823">
        <v>0</v>
      </c>
      <c r="AD12" s="831">
        <f t="shared" si="4"/>
        <v>0</v>
      </c>
      <c r="AE12" s="202">
        <v>0</v>
      </c>
      <c r="AF12" s="169">
        <v>0</v>
      </c>
      <c r="AG12" s="169">
        <v>0</v>
      </c>
      <c r="AH12" s="169">
        <v>0</v>
      </c>
      <c r="AI12" s="170">
        <v>0</v>
      </c>
      <c r="AJ12" s="831">
        <f t="shared" si="5"/>
        <v>0</v>
      </c>
      <c r="AK12" s="202">
        <v>0</v>
      </c>
      <c r="AL12" s="169">
        <v>0</v>
      </c>
      <c r="AM12" s="169">
        <v>0</v>
      </c>
      <c r="AN12" s="169">
        <v>0</v>
      </c>
      <c r="AO12" s="170">
        <v>0</v>
      </c>
      <c r="AP12" s="831">
        <f t="shared" si="6"/>
        <v>0</v>
      </c>
      <c r="AQ12" s="202">
        <v>0</v>
      </c>
      <c r="AR12" s="169">
        <v>0</v>
      </c>
      <c r="AS12" s="169">
        <v>0</v>
      </c>
      <c r="AT12" s="169">
        <v>0</v>
      </c>
      <c r="AU12" s="170">
        <v>0</v>
      </c>
      <c r="AV12" s="831">
        <f t="shared" si="7"/>
        <v>0</v>
      </c>
      <c r="AW12" s="202">
        <v>0</v>
      </c>
      <c r="AX12" s="169">
        <v>0</v>
      </c>
      <c r="AY12" s="169">
        <v>0</v>
      </c>
      <c r="AZ12" s="169">
        <v>0</v>
      </c>
      <c r="BA12" s="170">
        <v>0</v>
      </c>
      <c r="BB12" s="831">
        <f t="shared" si="8"/>
        <v>0</v>
      </c>
      <c r="BC12" s="700"/>
      <c r="BD12" s="167"/>
      <c r="BE12" s="706"/>
      <c r="BF12" s="249"/>
      <c r="BG12" s="144">
        <f t="shared" si="0"/>
        <v>0</v>
      </c>
      <c r="BH12" s="145"/>
      <c r="BJ12" s="591">
        <f t="shared" ref="BJ12:BJ55" si="10">BJ11+1</f>
        <v>3</v>
      </c>
      <c r="BK12" s="829" t="s">
        <v>2933</v>
      </c>
      <c r="BL12" s="610" t="s">
        <v>341</v>
      </c>
      <c r="BM12" s="830">
        <v>3</v>
      </c>
      <c r="BN12" s="832" t="s">
        <v>2934</v>
      </c>
      <c r="BO12" s="833" t="s">
        <v>2935</v>
      </c>
      <c r="BP12" s="833" t="s">
        <v>2936</v>
      </c>
      <c r="BQ12" s="833" t="s">
        <v>2937</v>
      </c>
      <c r="BR12" s="834" t="s">
        <v>2938</v>
      </c>
      <c r="BS12" s="835" t="s">
        <v>2939</v>
      </c>
      <c r="BX12" s="158">
        <f>IF('[1]Validation flags'!$H$3=1,0, IF( ISNUMBER(G12), 0, 1 ))</f>
        <v>0</v>
      </c>
      <c r="BY12" s="158">
        <f>IF('[1]Validation flags'!$H$3=1,0, IF( ISNUMBER(H12), 0, 1 ))</f>
        <v>0</v>
      </c>
      <c r="BZ12" s="158">
        <f>IF('[1]Validation flags'!$H$3=1,0, IF( ISNUMBER(I12), 0, 1 ))</f>
        <v>0</v>
      </c>
      <c r="CA12" s="158">
        <f>IF('[1]Validation flags'!$H$3=1,0, IF( ISNUMBER(J12), 0, 1 ))</f>
        <v>0</v>
      </c>
      <c r="CB12" s="158">
        <f>IF('[1]Validation flags'!$H$3=1,0, IF( ISNUMBER(K12), 0, 1 ))</f>
        <v>0</v>
      </c>
      <c r="CC12" s="828"/>
      <c r="CD12" s="158">
        <f>IF('[1]Validation flags'!$H$3=1,0, IF( ISNUMBER(M12), 0, 1 ))</f>
        <v>0</v>
      </c>
      <c r="CE12" s="158">
        <f>IF('[1]Validation flags'!$H$3=1,0, IF( ISNUMBER(N12), 0, 1 ))</f>
        <v>0</v>
      </c>
      <c r="CF12" s="158">
        <f>IF('[1]Validation flags'!$H$3=1,0, IF( ISNUMBER(O12), 0, 1 ))</f>
        <v>0</v>
      </c>
      <c r="CG12" s="158">
        <f>IF('[1]Validation flags'!$H$3=1,0, IF( ISNUMBER(P12), 0, 1 ))</f>
        <v>0</v>
      </c>
      <c r="CH12" s="158">
        <f>IF('[1]Validation flags'!$H$3=1,0, IF( ISNUMBER(Q12), 0, 1 ))</f>
        <v>0</v>
      </c>
      <c r="CI12" s="141"/>
      <c r="CJ12" s="158">
        <f>IF('[1]Validation flags'!$H$3=1,0, IF( ISNUMBER(S12), 0, 1 ))</f>
        <v>0</v>
      </c>
      <c r="CK12" s="158">
        <f>IF('[1]Validation flags'!$H$3=1,0, IF( ISNUMBER(T12), 0, 1 ))</f>
        <v>0</v>
      </c>
      <c r="CL12" s="158">
        <f>IF('[1]Validation flags'!$H$3=1,0, IF( ISNUMBER(U12), 0, 1 ))</f>
        <v>0</v>
      </c>
      <c r="CM12" s="158">
        <f>IF('[1]Validation flags'!$H$3=1,0, IF( ISNUMBER(V12), 0, 1 ))</f>
        <v>0</v>
      </c>
      <c r="CN12" s="158">
        <f>IF('[1]Validation flags'!$H$3=1,0, IF( ISNUMBER(W12), 0, 1 ))</f>
        <v>0</v>
      </c>
      <c r="CO12" s="141"/>
      <c r="CP12" s="158">
        <f>IF('[1]Validation flags'!$H$3=1,0, IF( ISNUMBER(Y12), 0, 1 ))</f>
        <v>0</v>
      </c>
      <c r="CQ12" s="158">
        <f>IF('[1]Validation flags'!$H$3=1,0, IF( ISNUMBER(Z12), 0, 1 ))</f>
        <v>0</v>
      </c>
      <c r="CR12" s="158">
        <f>IF('[1]Validation flags'!$H$3=1,0, IF( ISNUMBER(AA12), 0, 1 ))</f>
        <v>0</v>
      </c>
      <c r="CS12" s="158">
        <f>IF('[1]Validation flags'!$H$3=1,0, IF( ISNUMBER(AB12), 0, 1 ))</f>
        <v>0</v>
      </c>
      <c r="CT12" s="158">
        <f>IF('[1]Validation flags'!$H$3=1,0, IF( ISNUMBER(AC12), 0, 1 ))</f>
        <v>0</v>
      </c>
      <c r="CU12" s="141"/>
      <c r="CV12" s="158">
        <f>IF('[1]Validation flags'!$H$3=1,0, IF( ISNUMBER(AE12), 0, 1 ))</f>
        <v>0</v>
      </c>
      <c r="CW12" s="158">
        <f>IF('[1]Validation flags'!$H$3=1,0, IF( ISNUMBER(AF12), 0, 1 ))</f>
        <v>0</v>
      </c>
      <c r="CX12" s="158">
        <f>IF('[1]Validation flags'!$H$3=1,0, IF( ISNUMBER(AG12), 0, 1 ))</f>
        <v>0</v>
      </c>
      <c r="CY12" s="158">
        <f>IF('[1]Validation flags'!$H$3=1,0, IF( ISNUMBER(AH12), 0, 1 ))</f>
        <v>0</v>
      </c>
      <c r="CZ12" s="158">
        <f>IF('[1]Validation flags'!$H$3=1,0, IF( ISNUMBER(AI12), 0, 1 ))</f>
        <v>0</v>
      </c>
      <c r="DA12" s="141"/>
      <c r="DB12" s="158">
        <f>IF('[1]Validation flags'!$H$3=1,0, IF( ISNUMBER(AK12), 0, 1 ))</f>
        <v>0</v>
      </c>
      <c r="DC12" s="158">
        <f>IF('[1]Validation flags'!$H$3=1,0, IF( ISNUMBER(AL12), 0, 1 ))</f>
        <v>0</v>
      </c>
      <c r="DD12" s="158">
        <f>IF('[1]Validation flags'!$H$3=1,0, IF( ISNUMBER(AM12), 0, 1 ))</f>
        <v>0</v>
      </c>
      <c r="DE12" s="158">
        <f>IF('[1]Validation flags'!$H$3=1,0, IF( ISNUMBER(AN12), 0, 1 ))</f>
        <v>0</v>
      </c>
      <c r="DF12" s="158">
        <f>IF('[1]Validation flags'!$H$3=1,0, IF( ISNUMBER(AO12), 0, 1 ))</f>
        <v>0</v>
      </c>
      <c r="DG12" s="141"/>
      <c r="DH12" s="158">
        <f>IF('[1]Validation flags'!$H$3=1,0, IF( ISNUMBER(AQ12), 0, 1 ))</f>
        <v>0</v>
      </c>
      <c r="DI12" s="158">
        <f>IF('[1]Validation flags'!$H$3=1,0, IF( ISNUMBER(AR12), 0, 1 ))</f>
        <v>0</v>
      </c>
      <c r="DJ12" s="158">
        <f>IF('[1]Validation flags'!$H$3=1,0, IF( ISNUMBER(AS12), 0, 1 ))</f>
        <v>0</v>
      </c>
      <c r="DK12" s="158">
        <f>IF('[1]Validation flags'!$H$3=1,0, IF( ISNUMBER(AT12), 0, 1 ))</f>
        <v>0</v>
      </c>
      <c r="DL12" s="158">
        <f>IF('[1]Validation flags'!$H$3=1,0, IF( ISNUMBER(AU12), 0, 1 ))</f>
        <v>0</v>
      </c>
      <c r="DM12" s="141"/>
      <c r="DN12" s="158">
        <f>IF('[1]Validation flags'!$H$3=1,0, IF( ISNUMBER(AW12), 0, 1 ))</f>
        <v>0</v>
      </c>
      <c r="DO12" s="158">
        <f>IF('[1]Validation flags'!$H$3=1,0, IF( ISNUMBER(AX12), 0, 1 ))</f>
        <v>0</v>
      </c>
      <c r="DP12" s="158">
        <f>IF('[1]Validation flags'!$H$3=1,0, IF( ISNUMBER(AY12), 0, 1 ))</f>
        <v>0</v>
      </c>
      <c r="DQ12" s="158">
        <f>IF('[1]Validation flags'!$H$3=1,0, IF( ISNUMBER(AZ12), 0, 1 ))</f>
        <v>0</v>
      </c>
      <c r="DR12" s="158">
        <f>IF('[1]Validation flags'!$H$3=1,0, IF( ISNUMBER(BA12), 0, 1 ))</f>
        <v>0</v>
      </c>
      <c r="DS12" s="141"/>
    </row>
    <row r="13" spans="2:123" ht="14.25" customHeight="1" x14ac:dyDescent="0.3">
      <c r="B13" s="591">
        <f t="shared" si="9"/>
        <v>4</v>
      </c>
      <c r="C13" s="829" t="s">
        <v>2940</v>
      </c>
      <c r="D13" s="162" t="s">
        <v>2682</v>
      </c>
      <c r="E13" s="610" t="s">
        <v>341</v>
      </c>
      <c r="F13" s="830">
        <v>3</v>
      </c>
      <c r="G13" s="202">
        <v>0</v>
      </c>
      <c r="H13" s="169">
        <v>0</v>
      </c>
      <c r="I13" s="169">
        <v>0</v>
      </c>
      <c r="J13" s="169">
        <v>0</v>
      </c>
      <c r="K13" s="170">
        <v>0</v>
      </c>
      <c r="L13" s="831">
        <f t="shared" si="1"/>
        <v>0</v>
      </c>
      <c r="M13" s="202">
        <v>0</v>
      </c>
      <c r="N13" s="169">
        <v>0</v>
      </c>
      <c r="O13" s="169">
        <v>0</v>
      </c>
      <c r="P13" s="169">
        <v>0</v>
      </c>
      <c r="Q13" s="170">
        <v>0</v>
      </c>
      <c r="R13" s="831">
        <f t="shared" si="2"/>
        <v>0</v>
      </c>
      <c r="S13" s="202">
        <v>0</v>
      </c>
      <c r="T13" s="169">
        <v>0</v>
      </c>
      <c r="U13" s="169">
        <v>0</v>
      </c>
      <c r="V13" s="169">
        <v>0</v>
      </c>
      <c r="W13" s="170">
        <v>0</v>
      </c>
      <c r="X13" s="831">
        <f t="shared" si="3"/>
        <v>0</v>
      </c>
      <c r="Y13" s="823">
        <v>0</v>
      </c>
      <c r="Z13" s="823">
        <v>0</v>
      </c>
      <c r="AA13" s="823">
        <v>0</v>
      </c>
      <c r="AB13" s="823">
        <v>0</v>
      </c>
      <c r="AC13" s="823">
        <v>0</v>
      </c>
      <c r="AD13" s="831">
        <f t="shared" si="4"/>
        <v>0</v>
      </c>
      <c r="AE13" s="202">
        <v>0</v>
      </c>
      <c r="AF13" s="169">
        <v>0</v>
      </c>
      <c r="AG13" s="169">
        <v>0</v>
      </c>
      <c r="AH13" s="169">
        <v>0</v>
      </c>
      <c r="AI13" s="170">
        <v>0</v>
      </c>
      <c r="AJ13" s="831">
        <f t="shared" si="5"/>
        <v>0</v>
      </c>
      <c r="AK13" s="202">
        <v>0</v>
      </c>
      <c r="AL13" s="169">
        <v>0</v>
      </c>
      <c r="AM13" s="169">
        <v>0</v>
      </c>
      <c r="AN13" s="169">
        <v>0</v>
      </c>
      <c r="AO13" s="170">
        <v>0</v>
      </c>
      <c r="AP13" s="831">
        <f t="shared" si="6"/>
        <v>0</v>
      </c>
      <c r="AQ13" s="202">
        <v>0</v>
      </c>
      <c r="AR13" s="169">
        <v>0</v>
      </c>
      <c r="AS13" s="169">
        <v>0</v>
      </c>
      <c r="AT13" s="169">
        <v>0</v>
      </c>
      <c r="AU13" s="170">
        <v>0</v>
      </c>
      <c r="AV13" s="831">
        <f t="shared" si="7"/>
        <v>0</v>
      </c>
      <c r="AW13" s="202">
        <v>0</v>
      </c>
      <c r="AX13" s="169">
        <v>0</v>
      </c>
      <c r="AY13" s="169">
        <v>0</v>
      </c>
      <c r="AZ13" s="169">
        <v>0</v>
      </c>
      <c r="BA13" s="170">
        <v>0</v>
      </c>
      <c r="BB13" s="831">
        <f t="shared" si="8"/>
        <v>0</v>
      </c>
      <c r="BC13" s="700"/>
      <c r="BD13" s="167"/>
      <c r="BE13" s="706"/>
      <c r="BF13" s="249"/>
      <c r="BG13" s="144">
        <f t="shared" si="0"/>
        <v>0</v>
      </c>
      <c r="BH13" s="145"/>
      <c r="BJ13" s="591">
        <f t="shared" si="10"/>
        <v>4</v>
      </c>
      <c r="BK13" s="829" t="s">
        <v>2940</v>
      </c>
      <c r="BL13" s="610" t="s">
        <v>341</v>
      </c>
      <c r="BM13" s="830">
        <v>3</v>
      </c>
      <c r="BN13" s="832" t="s">
        <v>2941</v>
      </c>
      <c r="BO13" s="833" t="s">
        <v>2942</v>
      </c>
      <c r="BP13" s="833" t="s">
        <v>2943</v>
      </c>
      <c r="BQ13" s="833" t="s">
        <v>2944</v>
      </c>
      <c r="BR13" s="834" t="s">
        <v>2945</v>
      </c>
      <c r="BS13" s="835" t="s">
        <v>2946</v>
      </c>
      <c r="BX13" s="158">
        <f>IF('[1]Validation flags'!$H$3=1,0, IF( ISNUMBER(G13), 0, 1 ))</f>
        <v>0</v>
      </c>
      <c r="BY13" s="158">
        <f>IF('[1]Validation flags'!$H$3=1,0, IF( ISNUMBER(H13), 0, 1 ))</f>
        <v>0</v>
      </c>
      <c r="BZ13" s="158">
        <f>IF('[1]Validation flags'!$H$3=1,0, IF( ISNUMBER(I13), 0, 1 ))</f>
        <v>0</v>
      </c>
      <c r="CA13" s="158">
        <f>IF('[1]Validation flags'!$H$3=1,0, IF( ISNUMBER(J13), 0, 1 ))</f>
        <v>0</v>
      </c>
      <c r="CB13" s="158">
        <f>IF('[1]Validation flags'!$H$3=1,0, IF( ISNUMBER(K13), 0, 1 ))</f>
        <v>0</v>
      </c>
      <c r="CC13" s="828"/>
      <c r="CD13" s="158">
        <f>IF('[1]Validation flags'!$H$3=1,0, IF( ISNUMBER(M13), 0, 1 ))</f>
        <v>0</v>
      </c>
      <c r="CE13" s="158">
        <f>IF('[1]Validation flags'!$H$3=1,0, IF( ISNUMBER(N13), 0, 1 ))</f>
        <v>0</v>
      </c>
      <c r="CF13" s="158">
        <f>IF('[1]Validation flags'!$H$3=1,0, IF( ISNUMBER(O13), 0, 1 ))</f>
        <v>0</v>
      </c>
      <c r="CG13" s="158">
        <f>IF('[1]Validation flags'!$H$3=1,0, IF( ISNUMBER(P13), 0, 1 ))</f>
        <v>0</v>
      </c>
      <c r="CH13" s="158">
        <f>IF('[1]Validation flags'!$H$3=1,0, IF( ISNUMBER(Q13), 0, 1 ))</f>
        <v>0</v>
      </c>
      <c r="CI13" s="141"/>
      <c r="CJ13" s="158">
        <f>IF('[1]Validation flags'!$H$3=1,0, IF( ISNUMBER(S13), 0, 1 ))</f>
        <v>0</v>
      </c>
      <c r="CK13" s="158">
        <f>IF('[1]Validation flags'!$H$3=1,0, IF( ISNUMBER(T13), 0, 1 ))</f>
        <v>0</v>
      </c>
      <c r="CL13" s="158">
        <f>IF('[1]Validation flags'!$H$3=1,0, IF( ISNUMBER(U13), 0, 1 ))</f>
        <v>0</v>
      </c>
      <c r="CM13" s="158">
        <f>IF('[1]Validation flags'!$H$3=1,0, IF( ISNUMBER(V13), 0, 1 ))</f>
        <v>0</v>
      </c>
      <c r="CN13" s="158">
        <f>IF('[1]Validation flags'!$H$3=1,0, IF( ISNUMBER(W13), 0, 1 ))</f>
        <v>0</v>
      </c>
      <c r="CO13" s="141"/>
      <c r="CP13" s="158">
        <f>IF('[1]Validation flags'!$H$3=1,0, IF( ISNUMBER(Y13), 0, 1 ))</f>
        <v>0</v>
      </c>
      <c r="CQ13" s="158">
        <f>IF('[1]Validation flags'!$H$3=1,0, IF( ISNUMBER(Z13), 0, 1 ))</f>
        <v>0</v>
      </c>
      <c r="CR13" s="158">
        <f>IF('[1]Validation flags'!$H$3=1,0, IF( ISNUMBER(AA13), 0, 1 ))</f>
        <v>0</v>
      </c>
      <c r="CS13" s="158">
        <f>IF('[1]Validation flags'!$H$3=1,0, IF( ISNUMBER(AB13), 0, 1 ))</f>
        <v>0</v>
      </c>
      <c r="CT13" s="158">
        <f>IF('[1]Validation flags'!$H$3=1,0, IF( ISNUMBER(AC13), 0, 1 ))</f>
        <v>0</v>
      </c>
      <c r="CU13" s="141"/>
      <c r="CV13" s="158">
        <f>IF('[1]Validation flags'!$H$3=1,0, IF( ISNUMBER(AE13), 0, 1 ))</f>
        <v>0</v>
      </c>
      <c r="CW13" s="158">
        <f>IF('[1]Validation flags'!$H$3=1,0, IF( ISNUMBER(AF13), 0, 1 ))</f>
        <v>0</v>
      </c>
      <c r="CX13" s="158">
        <f>IF('[1]Validation flags'!$H$3=1,0, IF( ISNUMBER(AG13), 0, 1 ))</f>
        <v>0</v>
      </c>
      <c r="CY13" s="158">
        <f>IF('[1]Validation flags'!$H$3=1,0, IF( ISNUMBER(AH13), 0, 1 ))</f>
        <v>0</v>
      </c>
      <c r="CZ13" s="158">
        <f>IF('[1]Validation flags'!$H$3=1,0, IF( ISNUMBER(AI13), 0, 1 ))</f>
        <v>0</v>
      </c>
      <c r="DA13" s="141"/>
      <c r="DB13" s="158">
        <f>IF('[1]Validation flags'!$H$3=1,0, IF( ISNUMBER(AK13), 0, 1 ))</f>
        <v>0</v>
      </c>
      <c r="DC13" s="158">
        <f>IF('[1]Validation flags'!$H$3=1,0, IF( ISNUMBER(AL13), 0, 1 ))</f>
        <v>0</v>
      </c>
      <c r="DD13" s="158">
        <f>IF('[1]Validation flags'!$H$3=1,0, IF( ISNUMBER(AM13), 0, 1 ))</f>
        <v>0</v>
      </c>
      <c r="DE13" s="158">
        <f>IF('[1]Validation flags'!$H$3=1,0, IF( ISNUMBER(AN13), 0, 1 ))</f>
        <v>0</v>
      </c>
      <c r="DF13" s="158">
        <f>IF('[1]Validation flags'!$H$3=1,0, IF( ISNUMBER(AO13), 0, 1 ))</f>
        <v>0</v>
      </c>
      <c r="DG13" s="141"/>
      <c r="DH13" s="158">
        <f>IF('[1]Validation flags'!$H$3=1,0, IF( ISNUMBER(AQ13), 0, 1 ))</f>
        <v>0</v>
      </c>
      <c r="DI13" s="158">
        <f>IF('[1]Validation flags'!$H$3=1,0, IF( ISNUMBER(AR13), 0, 1 ))</f>
        <v>0</v>
      </c>
      <c r="DJ13" s="158">
        <f>IF('[1]Validation flags'!$H$3=1,0, IF( ISNUMBER(AS13), 0, 1 ))</f>
        <v>0</v>
      </c>
      <c r="DK13" s="158">
        <f>IF('[1]Validation flags'!$H$3=1,0, IF( ISNUMBER(AT13), 0, 1 ))</f>
        <v>0</v>
      </c>
      <c r="DL13" s="158">
        <f>IF('[1]Validation flags'!$H$3=1,0, IF( ISNUMBER(AU13), 0, 1 ))</f>
        <v>0</v>
      </c>
      <c r="DM13" s="141"/>
      <c r="DN13" s="158">
        <f>IF('[1]Validation flags'!$H$3=1,0, IF( ISNUMBER(AW13), 0, 1 ))</f>
        <v>0</v>
      </c>
      <c r="DO13" s="158">
        <f>IF('[1]Validation flags'!$H$3=1,0, IF( ISNUMBER(AX13), 0, 1 ))</f>
        <v>0</v>
      </c>
      <c r="DP13" s="158">
        <f>IF('[1]Validation flags'!$H$3=1,0, IF( ISNUMBER(AY13), 0, 1 ))</f>
        <v>0</v>
      </c>
      <c r="DQ13" s="158">
        <f>IF('[1]Validation flags'!$H$3=1,0, IF( ISNUMBER(AZ13), 0, 1 ))</f>
        <v>0</v>
      </c>
      <c r="DR13" s="158">
        <f>IF('[1]Validation flags'!$H$3=1,0, IF( ISNUMBER(BA13), 0, 1 ))</f>
        <v>0</v>
      </c>
      <c r="DS13" s="141"/>
    </row>
    <row r="14" spans="2:123" ht="14.25" customHeight="1" x14ac:dyDescent="0.3">
      <c r="B14" s="591">
        <f t="shared" si="9"/>
        <v>5</v>
      </c>
      <c r="C14" s="829" t="s">
        <v>2947</v>
      </c>
      <c r="D14" s="836"/>
      <c r="E14" s="610" t="s">
        <v>341</v>
      </c>
      <c r="F14" s="830">
        <v>3</v>
      </c>
      <c r="G14" s="202">
        <v>0</v>
      </c>
      <c r="H14" s="169">
        <v>0</v>
      </c>
      <c r="I14" s="169">
        <v>0</v>
      </c>
      <c r="J14" s="169">
        <v>0</v>
      </c>
      <c r="K14" s="170">
        <v>0</v>
      </c>
      <c r="L14" s="831">
        <f t="shared" si="1"/>
        <v>0</v>
      </c>
      <c r="M14" s="202">
        <v>0</v>
      </c>
      <c r="N14" s="169">
        <v>0</v>
      </c>
      <c r="O14" s="169">
        <v>0</v>
      </c>
      <c r="P14" s="169">
        <v>0</v>
      </c>
      <c r="Q14" s="170">
        <v>0</v>
      </c>
      <c r="R14" s="831">
        <f t="shared" si="2"/>
        <v>0</v>
      </c>
      <c r="S14" s="202">
        <v>0</v>
      </c>
      <c r="T14" s="169">
        <v>0</v>
      </c>
      <c r="U14" s="169">
        <v>0</v>
      </c>
      <c r="V14" s="169">
        <v>0</v>
      </c>
      <c r="W14" s="170">
        <v>0</v>
      </c>
      <c r="X14" s="831">
        <f t="shared" si="3"/>
        <v>0</v>
      </c>
      <c r="Y14" s="823">
        <v>0</v>
      </c>
      <c r="Z14" s="823">
        <v>0</v>
      </c>
      <c r="AA14" s="823">
        <v>0</v>
      </c>
      <c r="AB14" s="823">
        <v>0</v>
      </c>
      <c r="AC14" s="823">
        <v>0</v>
      </c>
      <c r="AD14" s="831">
        <f t="shared" si="4"/>
        <v>0</v>
      </c>
      <c r="AE14" s="202">
        <v>0</v>
      </c>
      <c r="AF14" s="169">
        <v>0</v>
      </c>
      <c r="AG14" s="169">
        <v>0</v>
      </c>
      <c r="AH14" s="169">
        <v>0</v>
      </c>
      <c r="AI14" s="170">
        <v>0</v>
      </c>
      <c r="AJ14" s="831">
        <f t="shared" si="5"/>
        <v>0</v>
      </c>
      <c r="AK14" s="202">
        <v>0</v>
      </c>
      <c r="AL14" s="169">
        <v>0</v>
      </c>
      <c r="AM14" s="169">
        <v>0</v>
      </c>
      <c r="AN14" s="169">
        <v>0</v>
      </c>
      <c r="AO14" s="170">
        <v>0</v>
      </c>
      <c r="AP14" s="831">
        <f t="shared" si="6"/>
        <v>0</v>
      </c>
      <c r="AQ14" s="202">
        <v>0</v>
      </c>
      <c r="AR14" s="169">
        <v>0</v>
      </c>
      <c r="AS14" s="169">
        <v>0</v>
      </c>
      <c r="AT14" s="169">
        <v>0</v>
      </c>
      <c r="AU14" s="170">
        <v>0</v>
      </c>
      <c r="AV14" s="831">
        <f t="shared" si="7"/>
        <v>0</v>
      </c>
      <c r="AW14" s="202">
        <v>0</v>
      </c>
      <c r="AX14" s="169">
        <v>0</v>
      </c>
      <c r="AY14" s="169">
        <v>0</v>
      </c>
      <c r="AZ14" s="169">
        <v>0</v>
      </c>
      <c r="BA14" s="170">
        <v>0</v>
      </c>
      <c r="BB14" s="831">
        <f t="shared" si="8"/>
        <v>0</v>
      </c>
      <c r="BC14" s="700"/>
      <c r="BD14" s="167"/>
      <c r="BE14" s="706"/>
      <c r="BF14" s="249"/>
      <c r="BG14" s="144">
        <f t="shared" si="0"/>
        <v>0</v>
      </c>
      <c r="BH14" s="145"/>
      <c r="BJ14" s="591">
        <f t="shared" si="10"/>
        <v>5</v>
      </c>
      <c r="BK14" s="829" t="s">
        <v>2947</v>
      </c>
      <c r="BL14" s="610" t="s">
        <v>341</v>
      </c>
      <c r="BM14" s="830">
        <v>3</v>
      </c>
      <c r="BN14" s="832" t="s">
        <v>2948</v>
      </c>
      <c r="BO14" s="833" t="s">
        <v>2949</v>
      </c>
      <c r="BP14" s="833" t="s">
        <v>2950</v>
      </c>
      <c r="BQ14" s="833" t="s">
        <v>2951</v>
      </c>
      <c r="BR14" s="834" t="s">
        <v>2952</v>
      </c>
      <c r="BS14" s="835" t="s">
        <v>2953</v>
      </c>
      <c r="BX14" s="158">
        <f>IF('[1]Validation flags'!$H$3=1,0, IF( ISNUMBER(G14), 0, 1 ))</f>
        <v>0</v>
      </c>
      <c r="BY14" s="158">
        <f>IF('[1]Validation flags'!$H$3=1,0, IF( ISNUMBER(H14), 0, 1 ))</f>
        <v>0</v>
      </c>
      <c r="BZ14" s="158">
        <f>IF('[1]Validation flags'!$H$3=1,0, IF( ISNUMBER(I14), 0, 1 ))</f>
        <v>0</v>
      </c>
      <c r="CA14" s="158">
        <f>IF('[1]Validation flags'!$H$3=1,0, IF( ISNUMBER(J14), 0, 1 ))</f>
        <v>0</v>
      </c>
      <c r="CB14" s="158">
        <f>IF('[1]Validation flags'!$H$3=1,0, IF( ISNUMBER(K14), 0, 1 ))</f>
        <v>0</v>
      </c>
      <c r="CC14" s="828"/>
      <c r="CD14" s="158">
        <f>IF('[1]Validation flags'!$H$3=1,0, IF( ISNUMBER(M14), 0, 1 ))</f>
        <v>0</v>
      </c>
      <c r="CE14" s="158">
        <f>IF('[1]Validation flags'!$H$3=1,0, IF( ISNUMBER(N14), 0, 1 ))</f>
        <v>0</v>
      </c>
      <c r="CF14" s="158">
        <f>IF('[1]Validation flags'!$H$3=1,0, IF( ISNUMBER(O14), 0, 1 ))</f>
        <v>0</v>
      </c>
      <c r="CG14" s="158">
        <f>IF('[1]Validation flags'!$H$3=1,0, IF( ISNUMBER(P14), 0, 1 ))</f>
        <v>0</v>
      </c>
      <c r="CH14" s="158">
        <f>IF('[1]Validation flags'!$H$3=1,0, IF( ISNUMBER(Q14), 0, 1 ))</f>
        <v>0</v>
      </c>
      <c r="CI14" s="141"/>
      <c r="CJ14" s="158">
        <f>IF('[1]Validation flags'!$H$3=1,0, IF( ISNUMBER(S14), 0, 1 ))</f>
        <v>0</v>
      </c>
      <c r="CK14" s="158">
        <f>IF('[1]Validation flags'!$H$3=1,0, IF( ISNUMBER(T14), 0, 1 ))</f>
        <v>0</v>
      </c>
      <c r="CL14" s="158">
        <f>IF('[1]Validation flags'!$H$3=1,0, IF( ISNUMBER(U14), 0, 1 ))</f>
        <v>0</v>
      </c>
      <c r="CM14" s="158">
        <f>IF('[1]Validation flags'!$H$3=1,0, IF( ISNUMBER(V14), 0, 1 ))</f>
        <v>0</v>
      </c>
      <c r="CN14" s="158">
        <f>IF('[1]Validation flags'!$H$3=1,0, IF( ISNUMBER(W14), 0, 1 ))</f>
        <v>0</v>
      </c>
      <c r="CO14" s="141"/>
      <c r="CP14" s="158">
        <f>IF('[1]Validation flags'!$H$3=1,0, IF( ISNUMBER(Y14), 0, 1 ))</f>
        <v>0</v>
      </c>
      <c r="CQ14" s="158">
        <f>IF('[1]Validation flags'!$H$3=1,0, IF( ISNUMBER(Z14), 0, 1 ))</f>
        <v>0</v>
      </c>
      <c r="CR14" s="158">
        <f>IF('[1]Validation flags'!$H$3=1,0, IF( ISNUMBER(AA14), 0, 1 ))</f>
        <v>0</v>
      </c>
      <c r="CS14" s="158">
        <f>IF('[1]Validation flags'!$H$3=1,0, IF( ISNUMBER(AB14), 0, 1 ))</f>
        <v>0</v>
      </c>
      <c r="CT14" s="158">
        <f>IF('[1]Validation flags'!$H$3=1,0, IF( ISNUMBER(AC14), 0, 1 ))</f>
        <v>0</v>
      </c>
      <c r="CU14" s="141"/>
      <c r="CV14" s="158">
        <f>IF('[1]Validation flags'!$H$3=1,0, IF( ISNUMBER(AE14), 0, 1 ))</f>
        <v>0</v>
      </c>
      <c r="CW14" s="158">
        <f>IF('[1]Validation flags'!$H$3=1,0, IF( ISNUMBER(AF14), 0, 1 ))</f>
        <v>0</v>
      </c>
      <c r="CX14" s="158">
        <f>IF('[1]Validation flags'!$H$3=1,0, IF( ISNUMBER(AG14), 0, 1 ))</f>
        <v>0</v>
      </c>
      <c r="CY14" s="158">
        <f>IF('[1]Validation flags'!$H$3=1,0, IF( ISNUMBER(AH14), 0, 1 ))</f>
        <v>0</v>
      </c>
      <c r="CZ14" s="158">
        <f>IF('[1]Validation flags'!$H$3=1,0, IF( ISNUMBER(AI14), 0, 1 ))</f>
        <v>0</v>
      </c>
      <c r="DA14" s="141"/>
      <c r="DB14" s="158">
        <f>IF('[1]Validation flags'!$H$3=1,0, IF( ISNUMBER(AK14), 0, 1 ))</f>
        <v>0</v>
      </c>
      <c r="DC14" s="158">
        <f>IF('[1]Validation flags'!$H$3=1,0, IF( ISNUMBER(AL14), 0, 1 ))</f>
        <v>0</v>
      </c>
      <c r="DD14" s="158">
        <f>IF('[1]Validation flags'!$H$3=1,0, IF( ISNUMBER(AM14), 0, 1 ))</f>
        <v>0</v>
      </c>
      <c r="DE14" s="158">
        <f>IF('[1]Validation flags'!$H$3=1,0, IF( ISNUMBER(AN14), 0, 1 ))</f>
        <v>0</v>
      </c>
      <c r="DF14" s="158">
        <f>IF('[1]Validation flags'!$H$3=1,0, IF( ISNUMBER(AO14), 0, 1 ))</f>
        <v>0</v>
      </c>
      <c r="DG14" s="141"/>
      <c r="DH14" s="158">
        <f>IF('[1]Validation flags'!$H$3=1,0, IF( ISNUMBER(AQ14), 0, 1 ))</f>
        <v>0</v>
      </c>
      <c r="DI14" s="158">
        <f>IF('[1]Validation flags'!$H$3=1,0, IF( ISNUMBER(AR14), 0, 1 ))</f>
        <v>0</v>
      </c>
      <c r="DJ14" s="158">
        <f>IF('[1]Validation flags'!$H$3=1,0, IF( ISNUMBER(AS14), 0, 1 ))</f>
        <v>0</v>
      </c>
      <c r="DK14" s="158">
        <f>IF('[1]Validation flags'!$H$3=1,0, IF( ISNUMBER(AT14), 0, 1 ))</f>
        <v>0</v>
      </c>
      <c r="DL14" s="158">
        <f>IF('[1]Validation flags'!$H$3=1,0, IF( ISNUMBER(AU14), 0, 1 ))</f>
        <v>0</v>
      </c>
      <c r="DM14" s="141"/>
      <c r="DN14" s="158">
        <f>IF('[1]Validation flags'!$H$3=1,0, IF( ISNUMBER(AW14), 0, 1 ))</f>
        <v>0</v>
      </c>
      <c r="DO14" s="158">
        <f>IF('[1]Validation flags'!$H$3=1,0, IF( ISNUMBER(AX14), 0, 1 ))</f>
        <v>0</v>
      </c>
      <c r="DP14" s="158">
        <f>IF('[1]Validation flags'!$H$3=1,0, IF( ISNUMBER(AY14), 0, 1 ))</f>
        <v>0</v>
      </c>
      <c r="DQ14" s="158">
        <f>IF('[1]Validation flags'!$H$3=1,0, IF( ISNUMBER(AZ14), 0, 1 ))</f>
        <v>0</v>
      </c>
      <c r="DR14" s="158">
        <f>IF('[1]Validation flags'!$H$3=1,0, IF( ISNUMBER(BA14), 0, 1 ))</f>
        <v>0</v>
      </c>
      <c r="DS14" s="141"/>
    </row>
    <row r="15" spans="2:123" ht="14.25" customHeight="1" x14ac:dyDescent="0.3">
      <c r="B15" s="591">
        <f t="shared" si="9"/>
        <v>6</v>
      </c>
      <c r="C15" s="829" t="s">
        <v>2954</v>
      </c>
      <c r="D15" s="836"/>
      <c r="E15" s="610" t="s">
        <v>341</v>
      </c>
      <c r="F15" s="830">
        <v>3</v>
      </c>
      <c r="G15" s="202">
        <v>0.152</v>
      </c>
      <c r="H15" s="169">
        <v>7.4999999999999997E-2</v>
      </c>
      <c r="I15" s="169">
        <v>0</v>
      </c>
      <c r="J15" s="169">
        <v>0</v>
      </c>
      <c r="K15" s="170">
        <v>0</v>
      </c>
      <c r="L15" s="831">
        <f t="shared" si="1"/>
        <v>0.22699999999999998</v>
      </c>
      <c r="M15" s="201">
        <v>0.32700000000000001</v>
      </c>
      <c r="N15" s="350">
        <v>0.161</v>
      </c>
      <c r="O15" s="169">
        <v>0</v>
      </c>
      <c r="P15" s="169">
        <v>0</v>
      </c>
      <c r="Q15" s="170">
        <v>0</v>
      </c>
      <c r="R15" s="831">
        <f t="shared" si="2"/>
        <v>0.48799999999999999</v>
      </c>
      <c r="S15" s="201">
        <v>1.1459999999999999</v>
      </c>
      <c r="T15" s="350">
        <v>0.56399999999999995</v>
      </c>
      <c r="U15" s="169">
        <v>0</v>
      </c>
      <c r="V15" s="169">
        <v>0</v>
      </c>
      <c r="W15" s="170">
        <v>0</v>
      </c>
      <c r="X15" s="831">
        <f t="shared" si="3"/>
        <v>1.71</v>
      </c>
      <c r="Y15" s="823">
        <v>0.32300000000000001</v>
      </c>
      <c r="Z15" s="823">
        <v>0</v>
      </c>
      <c r="AA15" s="823">
        <v>0</v>
      </c>
      <c r="AB15" s="823">
        <v>0</v>
      </c>
      <c r="AC15" s="823">
        <v>0</v>
      </c>
      <c r="AD15" s="831">
        <f t="shared" si="4"/>
        <v>0.32300000000000001</v>
      </c>
      <c r="AE15" s="202">
        <v>0.224</v>
      </c>
      <c r="AF15" s="169">
        <v>0</v>
      </c>
      <c r="AG15" s="169">
        <v>0</v>
      </c>
      <c r="AH15" s="169">
        <v>0</v>
      </c>
      <c r="AI15" s="170">
        <v>0</v>
      </c>
      <c r="AJ15" s="831">
        <f t="shared" si="5"/>
        <v>0.224</v>
      </c>
      <c r="AK15" s="202">
        <v>0.224</v>
      </c>
      <c r="AL15" s="169">
        <v>0</v>
      </c>
      <c r="AM15" s="169">
        <v>0</v>
      </c>
      <c r="AN15" s="169">
        <v>0</v>
      </c>
      <c r="AO15" s="170">
        <v>0</v>
      </c>
      <c r="AP15" s="831">
        <f t="shared" si="6"/>
        <v>0.224</v>
      </c>
      <c r="AQ15" s="202">
        <v>0.224</v>
      </c>
      <c r="AR15" s="169">
        <v>0</v>
      </c>
      <c r="AS15" s="169">
        <v>0</v>
      </c>
      <c r="AT15" s="169">
        <v>0</v>
      </c>
      <c r="AU15" s="170">
        <v>0</v>
      </c>
      <c r="AV15" s="831">
        <f t="shared" si="7"/>
        <v>0.224</v>
      </c>
      <c r="AW15" s="202">
        <v>0.224</v>
      </c>
      <c r="AX15" s="169">
        <v>0</v>
      </c>
      <c r="AY15" s="169">
        <v>0</v>
      </c>
      <c r="AZ15" s="169">
        <v>0</v>
      </c>
      <c r="BA15" s="170">
        <v>0</v>
      </c>
      <c r="BB15" s="831">
        <f t="shared" si="8"/>
        <v>0.224</v>
      </c>
      <c r="BC15" s="700"/>
      <c r="BD15" s="167"/>
      <c r="BE15" s="706"/>
      <c r="BF15" s="249"/>
      <c r="BG15" s="144">
        <f t="shared" si="0"/>
        <v>0</v>
      </c>
      <c r="BH15" s="145"/>
      <c r="BJ15" s="591">
        <f t="shared" si="10"/>
        <v>6</v>
      </c>
      <c r="BK15" s="829" t="s">
        <v>2954</v>
      </c>
      <c r="BL15" s="610" t="s">
        <v>341</v>
      </c>
      <c r="BM15" s="830">
        <v>3</v>
      </c>
      <c r="BN15" s="832" t="s">
        <v>2955</v>
      </c>
      <c r="BO15" s="833" t="s">
        <v>2956</v>
      </c>
      <c r="BP15" s="833" t="s">
        <v>2957</v>
      </c>
      <c r="BQ15" s="833" t="s">
        <v>2958</v>
      </c>
      <c r="BR15" s="834" t="s">
        <v>2959</v>
      </c>
      <c r="BS15" s="835" t="s">
        <v>2960</v>
      </c>
      <c r="BX15" s="158">
        <f>IF('[1]Validation flags'!$H$3=1,0, IF( ISNUMBER(G15), 0, 1 ))</f>
        <v>0</v>
      </c>
      <c r="BY15" s="158">
        <f>IF('[1]Validation flags'!$H$3=1,0, IF( ISNUMBER(H15), 0, 1 ))</f>
        <v>0</v>
      </c>
      <c r="BZ15" s="158">
        <f>IF('[1]Validation flags'!$H$3=1,0, IF( ISNUMBER(I15), 0, 1 ))</f>
        <v>0</v>
      </c>
      <c r="CA15" s="158">
        <f>IF('[1]Validation flags'!$H$3=1,0, IF( ISNUMBER(J15), 0, 1 ))</f>
        <v>0</v>
      </c>
      <c r="CB15" s="158">
        <f>IF('[1]Validation flags'!$H$3=1,0, IF( ISNUMBER(K15), 0, 1 ))</f>
        <v>0</v>
      </c>
      <c r="CC15" s="828"/>
      <c r="CD15" s="158">
        <f>IF('[1]Validation flags'!$H$3=1,0, IF( ISNUMBER(M15), 0, 1 ))</f>
        <v>0</v>
      </c>
      <c r="CE15" s="158">
        <f>IF('[1]Validation flags'!$H$3=1,0, IF( ISNUMBER(N15), 0, 1 ))</f>
        <v>0</v>
      </c>
      <c r="CF15" s="158">
        <f>IF('[1]Validation flags'!$H$3=1,0, IF( ISNUMBER(O15), 0, 1 ))</f>
        <v>0</v>
      </c>
      <c r="CG15" s="158">
        <f>IF('[1]Validation flags'!$H$3=1,0, IF( ISNUMBER(P15), 0, 1 ))</f>
        <v>0</v>
      </c>
      <c r="CH15" s="158">
        <f>IF('[1]Validation flags'!$H$3=1,0, IF( ISNUMBER(Q15), 0, 1 ))</f>
        <v>0</v>
      </c>
      <c r="CI15" s="141"/>
      <c r="CJ15" s="158">
        <f>IF('[1]Validation flags'!$H$3=1,0, IF( ISNUMBER(S15), 0, 1 ))</f>
        <v>0</v>
      </c>
      <c r="CK15" s="158">
        <f>IF('[1]Validation flags'!$H$3=1,0, IF( ISNUMBER(T15), 0, 1 ))</f>
        <v>0</v>
      </c>
      <c r="CL15" s="158">
        <f>IF('[1]Validation flags'!$H$3=1,0, IF( ISNUMBER(U15), 0, 1 ))</f>
        <v>0</v>
      </c>
      <c r="CM15" s="158">
        <f>IF('[1]Validation flags'!$H$3=1,0, IF( ISNUMBER(V15), 0, 1 ))</f>
        <v>0</v>
      </c>
      <c r="CN15" s="158">
        <f>IF('[1]Validation flags'!$H$3=1,0, IF( ISNUMBER(W15), 0, 1 ))</f>
        <v>0</v>
      </c>
      <c r="CO15" s="141"/>
      <c r="CP15" s="158">
        <f>IF('[1]Validation flags'!$H$3=1,0, IF( ISNUMBER(Y15), 0, 1 ))</f>
        <v>0</v>
      </c>
      <c r="CQ15" s="158">
        <f>IF('[1]Validation flags'!$H$3=1,0, IF( ISNUMBER(Z15), 0, 1 ))</f>
        <v>0</v>
      </c>
      <c r="CR15" s="158">
        <f>IF('[1]Validation flags'!$H$3=1,0, IF( ISNUMBER(AA15), 0, 1 ))</f>
        <v>0</v>
      </c>
      <c r="CS15" s="158">
        <f>IF('[1]Validation flags'!$H$3=1,0, IF( ISNUMBER(AB15), 0, 1 ))</f>
        <v>0</v>
      </c>
      <c r="CT15" s="158">
        <f>IF('[1]Validation flags'!$H$3=1,0, IF( ISNUMBER(AC15), 0, 1 ))</f>
        <v>0</v>
      </c>
      <c r="CU15" s="141"/>
      <c r="CV15" s="158">
        <f>IF('[1]Validation flags'!$H$3=1,0, IF( ISNUMBER(AE15), 0, 1 ))</f>
        <v>0</v>
      </c>
      <c r="CW15" s="158">
        <f>IF('[1]Validation flags'!$H$3=1,0, IF( ISNUMBER(AF15), 0, 1 ))</f>
        <v>0</v>
      </c>
      <c r="CX15" s="158">
        <f>IF('[1]Validation flags'!$H$3=1,0, IF( ISNUMBER(AG15), 0, 1 ))</f>
        <v>0</v>
      </c>
      <c r="CY15" s="158">
        <f>IF('[1]Validation flags'!$H$3=1,0, IF( ISNUMBER(AH15), 0, 1 ))</f>
        <v>0</v>
      </c>
      <c r="CZ15" s="158">
        <f>IF('[1]Validation flags'!$H$3=1,0, IF( ISNUMBER(AI15), 0, 1 ))</f>
        <v>0</v>
      </c>
      <c r="DA15" s="141"/>
      <c r="DB15" s="158">
        <f>IF('[1]Validation flags'!$H$3=1,0, IF( ISNUMBER(AK15), 0, 1 ))</f>
        <v>0</v>
      </c>
      <c r="DC15" s="158">
        <f>IF('[1]Validation flags'!$H$3=1,0, IF( ISNUMBER(AL15), 0, 1 ))</f>
        <v>0</v>
      </c>
      <c r="DD15" s="158">
        <f>IF('[1]Validation flags'!$H$3=1,0, IF( ISNUMBER(AM15), 0, 1 ))</f>
        <v>0</v>
      </c>
      <c r="DE15" s="158">
        <f>IF('[1]Validation flags'!$H$3=1,0, IF( ISNUMBER(AN15), 0, 1 ))</f>
        <v>0</v>
      </c>
      <c r="DF15" s="158">
        <f>IF('[1]Validation flags'!$H$3=1,0, IF( ISNUMBER(AO15), 0, 1 ))</f>
        <v>0</v>
      </c>
      <c r="DG15" s="141"/>
      <c r="DH15" s="158">
        <f>IF('[1]Validation flags'!$H$3=1,0, IF( ISNUMBER(AQ15), 0, 1 ))</f>
        <v>0</v>
      </c>
      <c r="DI15" s="158">
        <f>IF('[1]Validation flags'!$H$3=1,0, IF( ISNUMBER(AR15), 0, 1 ))</f>
        <v>0</v>
      </c>
      <c r="DJ15" s="158">
        <f>IF('[1]Validation flags'!$H$3=1,0, IF( ISNUMBER(AS15), 0, 1 ))</f>
        <v>0</v>
      </c>
      <c r="DK15" s="158">
        <f>IF('[1]Validation flags'!$H$3=1,0, IF( ISNUMBER(AT15), 0, 1 ))</f>
        <v>0</v>
      </c>
      <c r="DL15" s="158">
        <f>IF('[1]Validation flags'!$H$3=1,0, IF( ISNUMBER(AU15), 0, 1 ))</f>
        <v>0</v>
      </c>
      <c r="DM15" s="141"/>
      <c r="DN15" s="158">
        <f>IF('[1]Validation flags'!$H$3=1,0, IF( ISNUMBER(AW15), 0, 1 ))</f>
        <v>0</v>
      </c>
      <c r="DO15" s="158">
        <f>IF('[1]Validation flags'!$H$3=1,0, IF( ISNUMBER(AX15), 0, 1 ))</f>
        <v>0</v>
      </c>
      <c r="DP15" s="158">
        <f>IF('[1]Validation flags'!$H$3=1,0, IF( ISNUMBER(AY15), 0, 1 ))</f>
        <v>0</v>
      </c>
      <c r="DQ15" s="158">
        <f>IF('[1]Validation flags'!$H$3=1,0, IF( ISNUMBER(AZ15), 0, 1 ))</f>
        <v>0</v>
      </c>
      <c r="DR15" s="158">
        <f>IF('[1]Validation flags'!$H$3=1,0, IF( ISNUMBER(BA15), 0, 1 ))</f>
        <v>0</v>
      </c>
      <c r="DS15" s="141"/>
    </row>
    <row r="16" spans="2:123" ht="14.25" customHeight="1" x14ac:dyDescent="0.3">
      <c r="B16" s="591">
        <f t="shared" si="9"/>
        <v>7</v>
      </c>
      <c r="C16" s="829" t="s">
        <v>2961</v>
      </c>
      <c r="D16" s="836"/>
      <c r="E16" s="610" t="s">
        <v>341</v>
      </c>
      <c r="F16" s="830">
        <v>3</v>
      </c>
      <c r="G16" s="202">
        <v>0</v>
      </c>
      <c r="H16" s="169">
        <v>0</v>
      </c>
      <c r="I16" s="169">
        <v>0</v>
      </c>
      <c r="J16" s="169">
        <v>0</v>
      </c>
      <c r="K16" s="170">
        <v>0</v>
      </c>
      <c r="L16" s="831">
        <f t="shared" si="1"/>
        <v>0</v>
      </c>
      <c r="M16" s="202">
        <v>0</v>
      </c>
      <c r="N16" s="169">
        <v>0</v>
      </c>
      <c r="O16" s="169">
        <v>0</v>
      </c>
      <c r="P16" s="169">
        <v>0</v>
      </c>
      <c r="Q16" s="170">
        <v>0</v>
      </c>
      <c r="R16" s="831">
        <f t="shared" si="2"/>
        <v>0</v>
      </c>
      <c r="S16" s="202">
        <v>0</v>
      </c>
      <c r="T16" s="169">
        <v>0</v>
      </c>
      <c r="U16" s="169">
        <v>0</v>
      </c>
      <c r="V16" s="169">
        <v>0</v>
      </c>
      <c r="W16" s="170">
        <v>0</v>
      </c>
      <c r="X16" s="831">
        <f t="shared" si="3"/>
        <v>0</v>
      </c>
      <c r="Y16" s="823">
        <v>0.94099999999999995</v>
      </c>
      <c r="Z16" s="823">
        <v>0</v>
      </c>
      <c r="AA16" s="823">
        <v>0</v>
      </c>
      <c r="AB16" s="823">
        <v>0</v>
      </c>
      <c r="AC16" s="823">
        <v>0</v>
      </c>
      <c r="AD16" s="831">
        <f t="shared" si="4"/>
        <v>0.94099999999999995</v>
      </c>
      <c r="AE16" s="202">
        <v>0.94099999999999995</v>
      </c>
      <c r="AF16" s="169">
        <v>0</v>
      </c>
      <c r="AG16" s="169">
        <v>0</v>
      </c>
      <c r="AH16" s="169">
        <v>0</v>
      </c>
      <c r="AI16" s="170">
        <v>0</v>
      </c>
      <c r="AJ16" s="831">
        <f t="shared" si="5"/>
        <v>0.94099999999999995</v>
      </c>
      <c r="AK16" s="202">
        <v>0.94199999999999995</v>
      </c>
      <c r="AL16" s="169">
        <v>0</v>
      </c>
      <c r="AM16" s="169">
        <v>0</v>
      </c>
      <c r="AN16" s="169">
        <v>0</v>
      </c>
      <c r="AO16" s="170">
        <v>0</v>
      </c>
      <c r="AP16" s="831">
        <f t="shared" si="6"/>
        <v>0.94199999999999995</v>
      </c>
      <c r="AQ16" s="202">
        <v>0.94199999999999995</v>
      </c>
      <c r="AR16" s="169">
        <v>0</v>
      </c>
      <c r="AS16" s="169">
        <v>0</v>
      </c>
      <c r="AT16" s="169">
        <v>0</v>
      </c>
      <c r="AU16" s="170">
        <v>0</v>
      </c>
      <c r="AV16" s="831">
        <f t="shared" si="7"/>
        <v>0.94199999999999995</v>
      </c>
      <c r="AW16" s="202">
        <v>0.94199999999999995</v>
      </c>
      <c r="AX16" s="169">
        <v>0</v>
      </c>
      <c r="AY16" s="169">
        <v>0</v>
      </c>
      <c r="AZ16" s="169">
        <v>0</v>
      </c>
      <c r="BA16" s="170">
        <v>0</v>
      </c>
      <c r="BB16" s="831">
        <f t="shared" si="8"/>
        <v>0.94199999999999995</v>
      </c>
      <c r="BC16" s="700"/>
      <c r="BD16" s="167"/>
      <c r="BE16" s="706"/>
      <c r="BF16" s="249"/>
      <c r="BG16" s="144">
        <f t="shared" si="0"/>
        <v>0</v>
      </c>
      <c r="BH16" s="145"/>
      <c r="BJ16" s="591">
        <f t="shared" si="10"/>
        <v>7</v>
      </c>
      <c r="BK16" s="829" t="s">
        <v>2961</v>
      </c>
      <c r="BL16" s="610" t="s">
        <v>341</v>
      </c>
      <c r="BM16" s="830">
        <v>3</v>
      </c>
      <c r="BN16" s="832" t="s">
        <v>2962</v>
      </c>
      <c r="BO16" s="833" t="s">
        <v>2963</v>
      </c>
      <c r="BP16" s="833" t="s">
        <v>2964</v>
      </c>
      <c r="BQ16" s="833" t="s">
        <v>2965</v>
      </c>
      <c r="BR16" s="834" t="s">
        <v>2966</v>
      </c>
      <c r="BS16" s="835" t="s">
        <v>2967</v>
      </c>
      <c r="BX16" s="158">
        <f>IF('[1]Validation flags'!$H$3=1,0, IF( ISNUMBER(G16), 0, 1 ))</f>
        <v>0</v>
      </c>
      <c r="BY16" s="158">
        <f>IF('[1]Validation flags'!$H$3=1,0, IF( ISNUMBER(H16), 0, 1 ))</f>
        <v>0</v>
      </c>
      <c r="BZ16" s="158">
        <f>IF('[1]Validation flags'!$H$3=1,0, IF( ISNUMBER(I16), 0, 1 ))</f>
        <v>0</v>
      </c>
      <c r="CA16" s="158">
        <f>IF('[1]Validation flags'!$H$3=1,0, IF( ISNUMBER(J16), 0, 1 ))</f>
        <v>0</v>
      </c>
      <c r="CB16" s="158">
        <f>IF('[1]Validation flags'!$H$3=1,0, IF( ISNUMBER(K16), 0, 1 ))</f>
        <v>0</v>
      </c>
      <c r="CC16" s="828"/>
      <c r="CD16" s="158">
        <f>IF('[1]Validation flags'!$H$3=1,0, IF( ISNUMBER(M16), 0, 1 ))</f>
        <v>0</v>
      </c>
      <c r="CE16" s="158">
        <f>IF('[1]Validation flags'!$H$3=1,0, IF( ISNUMBER(N16), 0, 1 ))</f>
        <v>0</v>
      </c>
      <c r="CF16" s="158">
        <f>IF('[1]Validation flags'!$H$3=1,0, IF( ISNUMBER(O16), 0, 1 ))</f>
        <v>0</v>
      </c>
      <c r="CG16" s="158">
        <f>IF('[1]Validation flags'!$H$3=1,0, IF( ISNUMBER(P16), 0, 1 ))</f>
        <v>0</v>
      </c>
      <c r="CH16" s="158">
        <f>IF('[1]Validation flags'!$H$3=1,0, IF( ISNUMBER(Q16), 0, 1 ))</f>
        <v>0</v>
      </c>
      <c r="CI16" s="141"/>
      <c r="CJ16" s="158">
        <f>IF('[1]Validation flags'!$H$3=1,0, IF( ISNUMBER(S16), 0, 1 ))</f>
        <v>0</v>
      </c>
      <c r="CK16" s="158">
        <f>IF('[1]Validation flags'!$H$3=1,0, IF( ISNUMBER(T16), 0, 1 ))</f>
        <v>0</v>
      </c>
      <c r="CL16" s="158">
        <f>IF('[1]Validation flags'!$H$3=1,0, IF( ISNUMBER(U16), 0, 1 ))</f>
        <v>0</v>
      </c>
      <c r="CM16" s="158">
        <f>IF('[1]Validation flags'!$H$3=1,0, IF( ISNUMBER(V16), 0, 1 ))</f>
        <v>0</v>
      </c>
      <c r="CN16" s="158">
        <f>IF('[1]Validation flags'!$H$3=1,0, IF( ISNUMBER(W16), 0, 1 ))</f>
        <v>0</v>
      </c>
      <c r="CO16" s="141"/>
      <c r="CP16" s="158">
        <f>IF('[1]Validation flags'!$H$3=1,0, IF( ISNUMBER(Y16), 0, 1 ))</f>
        <v>0</v>
      </c>
      <c r="CQ16" s="158">
        <f>IF('[1]Validation flags'!$H$3=1,0, IF( ISNUMBER(Z16), 0, 1 ))</f>
        <v>0</v>
      </c>
      <c r="CR16" s="158">
        <f>IF('[1]Validation flags'!$H$3=1,0, IF( ISNUMBER(AA16), 0, 1 ))</f>
        <v>0</v>
      </c>
      <c r="CS16" s="158">
        <f>IF('[1]Validation flags'!$H$3=1,0, IF( ISNUMBER(AB16), 0, 1 ))</f>
        <v>0</v>
      </c>
      <c r="CT16" s="158">
        <f>IF('[1]Validation flags'!$H$3=1,0, IF( ISNUMBER(AC16), 0, 1 ))</f>
        <v>0</v>
      </c>
      <c r="CU16" s="141"/>
      <c r="CV16" s="158">
        <f>IF('[1]Validation flags'!$H$3=1,0, IF( ISNUMBER(AE16), 0, 1 ))</f>
        <v>0</v>
      </c>
      <c r="CW16" s="158">
        <f>IF('[1]Validation flags'!$H$3=1,0, IF( ISNUMBER(AF16), 0, 1 ))</f>
        <v>0</v>
      </c>
      <c r="CX16" s="158">
        <f>IF('[1]Validation flags'!$H$3=1,0, IF( ISNUMBER(AG16), 0, 1 ))</f>
        <v>0</v>
      </c>
      <c r="CY16" s="158">
        <f>IF('[1]Validation flags'!$H$3=1,0, IF( ISNUMBER(AH16), 0, 1 ))</f>
        <v>0</v>
      </c>
      <c r="CZ16" s="158">
        <f>IF('[1]Validation flags'!$H$3=1,0, IF( ISNUMBER(AI16), 0, 1 ))</f>
        <v>0</v>
      </c>
      <c r="DA16" s="141"/>
      <c r="DB16" s="158">
        <f>IF('[1]Validation flags'!$H$3=1,0, IF( ISNUMBER(AK16), 0, 1 ))</f>
        <v>0</v>
      </c>
      <c r="DC16" s="158">
        <f>IF('[1]Validation flags'!$H$3=1,0, IF( ISNUMBER(AL16), 0, 1 ))</f>
        <v>0</v>
      </c>
      <c r="DD16" s="158">
        <f>IF('[1]Validation flags'!$H$3=1,0, IF( ISNUMBER(AM16), 0, 1 ))</f>
        <v>0</v>
      </c>
      <c r="DE16" s="158">
        <f>IF('[1]Validation flags'!$H$3=1,0, IF( ISNUMBER(AN16), 0, 1 ))</f>
        <v>0</v>
      </c>
      <c r="DF16" s="158">
        <f>IF('[1]Validation flags'!$H$3=1,0, IF( ISNUMBER(AO16), 0, 1 ))</f>
        <v>0</v>
      </c>
      <c r="DG16" s="141"/>
      <c r="DH16" s="158">
        <f>IF('[1]Validation flags'!$H$3=1,0, IF( ISNUMBER(AQ16), 0, 1 ))</f>
        <v>0</v>
      </c>
      <c r="DI16" s="158">
        <f>IF('[1]Validation flags'!$H$3=1,0, IF( ISNUMBER(AR16), 0, 1 ))</f>
        <v>0</v>
      </c>
      <c r="DJ16" s="158">
        <f>IF('[1]Validation flags'!$H$3=1,0, IF( ISNUMBER(AS16), 0, 1 ))</f>
        <v>0</v>
      </c>
      <c r="DK16" s="158">
        <f>IF('[1]Validation flags'!$H$3=1,0, IF( ISNUMBER(AT16), 0, 1 ))</f>
        <v>0</v>
      </c>
      <c r="DL16" s="158">
        <f>IF('[1]Validation flags'!$H$3=1,0, IF( ISNUMBER(AU16), 0, 1 ))</f>
        <v>0</v>
      </c>
      <c r="DM16" s="141"/>
      <c r="DN16" s="158">
        <f>IF('[1]Validation flags'!$H$3=1,0, IF( ISNUMBER(AW16), 0, 1 ))</f>
        <v>0</v>
      </c>
      <c r="DO16" s="158">
        <f>IF('[1]Validation flags'!$H$3=1,0, IF( ISNUMBER(AX16), 0, 1 ))</f>
        <v>0</v>
      </c>
      <c r="DP16" s="158">
        <f>IF('[1]Validation flags'!$H$3=1,0, IF( ISNUMBER(AY16), 0, 1 ))</f>
        <v>0</v>
      </c>
      <c r="DQ16" s="158">
        <f>IF('[1]Validation flags'!$H$3=1,0, IF( ISNUMBER(AZ16), 0, 1 ))</f>
        <v>0</v>
      </c>
      <c r="DR16" s="158">
        <f>IF('[1]Validation flags'!$H$3=1,0, IF( ISNUMBER(BA16), 0, 1 ))</f>
        <v>0</v>
      </c>
      <c r="DS16" s="141"/>
    </row>
    <row r="17" spans="2:124" ht="14.25" customHeight="1" x14ac:dyDescent="0.3">
      <c r="B17" s="591">
        <f t="shared" si="9"/>
        <v>8</v>
      </c>
      <c r="C17" s="829" t="s">
        <v>2968</v>
      </c>
      <c r="D17" s="836"/>
      <c r="E17" s="610" t="s">
        <v>341</v>
      </c>
      <c r="F17" s="830">
        <v>3</v>
      </c>
      <c r="G17" s="202">
        <v>0</v>
      </c>
      <c r="H17" s="169">
        <v>0</v>
      </c>
      <c r="I17" s="169">
        <v>0</v>
      </c>
      <c r="J17" s="169">
        <v>0</v>
      </c>
      <c r="K17" s="170">
        <v>0</v>
      </c>
      <c r="L17" s="831">
        <f t="shared" si="1"/>
        <v>0</v>
      </c>
      <c r="M17" s="202">
        <v>0</v>
      </c>
      <c r="N17" s="169">
        <v>0</v>
      </c>
      <c r="O17" s="169">
        <v>0</v>
      </c>
      <c r="P17" s="169">
        <v>0</v>
      </c>
      <c r="Q17" s="170">
        <v>0</v>
      </c>
      <c r="R17" s="831">
        <f t="shared" si="2"/>
        <v>0</v>
      </c>
      <c r="S17" s="202">
        <v>0</v>
      </c>
      <c r="T17" s="169">
        <v>0</v>
      </c>
      <c r="U17" s="169">
        <v>0</v>
      </c>
      <c r="V17" s="169">
        <v>0</v>
      </c>
      <c r="W17" s="170">
        <v>0</v>
      </c>
      <c r="X17" s="831">
        <f t="shared" si="3"/>
        <v>0</v>
      </c>
      <c r="Y17" s="823">
        <v>0</v>
      </c>
      <c r="Z17" s="823">
        <v>0</v>
      </c>
      <c r="AA17" s="823">
        <v>0</v>
      </c>
      <c r="AB17" s="823">
        <v>0</v>
      </c>
      <c r="AC17" s="823">
        <v>0</v>
      </c>
      <c r="AD17" s="831">
        <f t="shared" si="4"/>
        <v>0</v>
      </c>
      <c r="AE17" s="202">
        <v>0</v>
      </c>
      <c r="AF17" s="169">
        <v>0</v>
      </c>
      <c r="AG17" s="169">
        <v>0</v>
      </c>
      <c r="AH17" s="169">
        <v>0</v>
      </c>
      <c r="AI17" s="170">
        <v>0</v>
      </c>
      <c r="AJ17" s="831">
        <f t="shared" si="5"/>
        <v>0</v>
      </c>
      <c r="AK17" s="202">
        <v>0</v>
      </c>
      <c r="AL17" s="169">
        <v>0</v>
      </c>
      <c r="AM17" s="169">
        <v>0</v>
      </c>
      <c r="AN17" s="169">
        <v>0</v>
      </c>
      <c r="AO17" s="170">
        <v>0</v>
      </c>
      <c r="AP17" s="831">
        <f t="shared" si="6"/>
        <v>0</v>
      </c>
      <c r="AQ17" s="202">
        <v>0</v>
      </c>
      <c r="AR17" s="169">
        <v>0</v>
      </c>
      <c r="AS17" s="169">
        <v>0</v>
      </c>
      <c r="AT17" s="169">
        <v>0</v>
      </c>
      <c r="AU17" s="170">
        <v>0</v>
      </c>
      <c r="AV17" s="831">
        <f t="shared" si="7"/>
        <v>0</v>
      </c>
      <c r="AW17" s="202">
        <v>0</v>
      </c>
      <c r="AX17" s="169">
        <v>0</v>
      </c>
      <c r="AY17" s="169">
        <v>0</v>
      </c>
      <c r="AZ17" s="169">
        <v>0</v>
      </c>
      <c r="BA17" s="170">
        <v>0</v>
      </c>
      <c r="BB17" s="831">
        <f t="shared" si="8"/>
        <v>0</v>
      </c>
      <c r="BC17" s="700"/>
      <c r="BD17" s="167"/>
      <c r="BE17" s="706"/>
      <c r="BF17" s="249"/>
      <c r="BG17" s="144">
        <f t="shared" si="0"/>
        <v>0</v>
      </c>
      <c r="BH17" s="145"/>
      <c r="BJ17" s="591">
        <f t="shared" si="10"/>
        <v>8</v>
      </c>
      <c r="BK17" s="829" t="s">
        <v>2968</v>
      </c>
      <c r="BL17" s="610" t="s">
        <v>341</v>
      </c>
      <c r="BM17" s="830">
        <v>3</v>
      </c>
      <c r="BN17" s="832" t="s">
        <v>2969</v>
      </c>
      <c r="BO17" s="833" t="s">
        <v>2970</v>
      </c>
      <c r="BP17" s="833" t="s">
        <v>2971</v>
      </c>
      <c r="BQ17" s="833" t="s">
        <v>2972</v>
      </c>
      <c r="BR17" s="834" t="s">
        <v>2973</v>
      </c>
      <c r="BS17" s="835" t="s">
        <v>2974</v>
      </c>
      <c r="BX17" s="158">
        <f>IF('[1]Validation flags'!$H$3=1,0, IF( ISNUMBER(G17), 0, 1 ))</f>
        <v>0</v>
      </c>
      <c r="BY17" s="158">
        <f>IF('[1]Validation flags'!$H$3=1,0, IF( ISNUMBER(H17), 0, 1 ))</f>
        <v>0</v>
      </c>
      <c r="BZ17" s="158">
        <f>IF('[1]Validation flags'!$H$3=1,0, IF( ISNUMBER(I17), 0, 1 ))</f>
        <v>0</v>
      </c>
      <c r="CA17" s="158">
        <f>IF('[1]Validation flags'!$H$3=1,0, IF( ISNUMBER(J17), 0, 1 ))</f>
        <v>0</v>
      </c>
      <c r="CB17" s="158">
        <f>IF('[1]Validation flags'!$H$3=1,0, IF( ISNUMBER(K17), 0, 1 ))</f>
        <v>0</v>
      </c>
      <c r="CC17" s="828"/>
      <c r="CD17" s="158">
        <f>IF('[1]Validation flags'!$H$3=1,0, IF( ISNUMBER(M17), 0, 1 ))</f>
        <v>0</v>
      </c>
      <c r="CE17" s="158">
        <f>IF('[1]Validation flags'!$H$3=1,0, IF( ISNUMBER(N17), 0, 1 ))</f>
        <v>0</v>
      </c>
      <c r="CF17" s="158">
        <f>IF('[1]Validation flags'!$H$3=1,0, IF( ISNUMBER(O17), 0, 1 ))</f>
        <v>0</v>
      </c>
      <c r="CG17" s="158">
        <f>IF('[1]Validation flags'!$H$3=1,0, IF( ISNUMBER(P17), 0, 1 ))</f>
        <v>0</v>
      </c>
      <c r="CH17" s="158">
        <f>IF('[1]Validation flags'!$H$3=1,0, IF( ISNUMBER(Q17), 0, 1 ))</f>
        <v>0</v>
      </c>
      <c r="CI17" s="141"/>
      <c r="CJ17" s="158">
        <f>IF('[1]Validation flags'!$H$3=1,0, IF( ISNUMBER(S17), 0, 1 ))</f>
        <v>0</v>
      </c>
      <c r="CK17" s="158">
        <f>IF('[1]Validation flags'!$H$3=1,0, IF( ISNUMBER(T17), 0, 1 ))</f>
        <v>0</v>
      </c>
      <c r="CL17" s="158">
        <f>IF('[1]Validation flags'!$H$3=1,0, IF( ISNUMBER(U17), 0, 1 ))</f>
        <v>0</v>
      </c>
      <c r="CM17" s="158">
        <f>IF('[1]Validation flags'!$H$3=1,0, IF( ISNUMBER(V17), 0, 1 ))</f>
        <v>0</v>
      </c>
      <c r="CN17" s="158">
        <f>IF('[1]Validation flags'!$H$3=1,0, IF( ISNUMBER(W17), 0, 1 ))</f>
        <v>0</v>
      </c>
      <c r="CO17" s="141"/>
      <c r="CP17" s="158">
        <f>IF('[1]Validation flags'!$H$3=1,0, IF( ISNUMBER(Y17), 0, 1 ))</f>
        <v>0</v>
      </c>
      <c r="CQ17" s="158">
        <f>IF('[1]Validation flags'!$H$3=1,0, IF( ISNUMBER(Z17), 0, 1 ))</f>
        <v>0</v>
      </c>
      <c r="CR17" s="158">
        <f>IF('[1]Validation flags'!$H$3=1,0, IF( ISNUMBER(AA17), 0, 1 ))</f>
        <v>0</v>
      </c>
      <c r="CS17" s="158">
        <f>IF('[1]Validation flags'!$H$3=1,0, IF( ISNUMBER(AB17), 0, 1 ))</f>
        <v>0</v>
      </c>
      <c r="CT17" s="158">
        <f>IF('[1]Validation flags'!$H$3=1,0, IF( ISNUMBER(AC17), 0, 1 ))</f>
        <v>0</v>
      </c>
      <c r="CU17" s="141"/>
      <c r="CV17" s="158">
        <f>IF('[1]Validation flags'!$H$3=1,0, IF( ISNUMBER(AE17), 0, 1 ))</f>
        <v>0</v>
      </c>
      <c r="CW17" s="158">
        <f>IF('[1]Validation flags'!$H$3=1,0, IF( ISNUMBER(AF17), 0, 1 ))</f>
        <v>0</v>
      </c>
      <c r="CX17" s="158">
        <f>IF('[1]Validation flags'!$H$3=1,0, IF( ISNUMBER(AG17), 0, 1 ))</f>
        <v>0</v>
      </c>
      <c r="CY17" s="158">
        <f>IF('[1]Validation flags'!$H$3=1,0, IF( ISNUMBER(AH17), 0, 1 ))</f>
        <v>0</v>
      </c>
      <c r="CZ17" s="158">
        <f>IF('[1]Validation flags'!$H$3=1,0, IF( ISNUMBER(AI17), 0, 1 ))</f>
        <v>0</v>
      </c>
      <c r="DA17" s="141"/>
      <c r="DB17" s="158">
        <f>IF('[1]Validation flags'!$H$3=1,0, IF( ISNUMBER(AK17), 0, 1 ))</f>
        <v>0</v>
      </c>
      <c r="DC17" s="158">
        <f>IF('[1]Validation flags'!$H$3=1,0, IF( ISNUMBER(AL17), 0, 1 ))</f>
        <v>0</v>
      </c>
      <c r="DD17" s="158">
        <f>IF('[1]Validation flags'!$H$3=1,0, IF( ISNUMBER(AM17), 0, 1 ))</f>
        <v>0</v>
      </c>
      <c r="DE17" s="158">
        <f>IF('[1]Validation flags'!$H$3=1,0, IF( ISNUMBER(AN17), 0, 1 ))</f>
        <v>0</v>
      </c>
      <c r="DF17" s="158">
        <f>IF('[1]Validation flags'!$H$3=1,0, IF( ISNUMBER(AO17), 0, 1 ))</f>
        <v>0</v>
      </c>
      <c r="DG17" s="141"/>
      <c r="DH17" s="158">
        <f>IF('[1]Validation flags'!$H$3=1,0, IF( ISNUMBER(AQ17), 0, 1 ))</f>
        <v>0</v>
      </c>
      <c r="DI17" s="158">
        <f>IF('[1]Validation flags'!$H$3=1,0, IF( ISNUMBER(AR17), 0, 1 ))</f>
        <v>0</v>
      </c>
      <c r="DJ17" s="158">
        <f>IF('[1]Validation flags'!$H$3=1,0, IF( ISNUMBER(AS17), 0, 1 ))</f>
        <v>0</v>
      </c>
      <c r="DK17" s="158">
        <f>IF('[1]Validation flags'!$H$3=1,0, IF( ISNUMBER(AT17), 0, 1 ))</f>
        <v>0</v>
      </c>
      <c r="DL17" s="158">
        <f>IF('[1]Validation flags'!$H$3=1,0, IF( ISNUMBER(AU17), 0, 1 ))</f>
        <v>0</v>
      </c>
      <c r="DM17" s="141"/>
      <c r="DN17" s="158">
        <f>IF('[1]Validation flags'!$H$3=1,0, IF( ISNUMBER(AW17), 0, 1 ))</f>
        <v>0</v>
      </c>
      <c r="DO17" s="158">
        <f>IF('[1]Validation flags'!$H$3=1,0, IF( ISNUMBER(AX17), 0, 1 ))</f>
        <v>0</v>
      </c>
      <c r="DP17" s="158">
        <f>IF('[1]Validation flags'!$H$3=1,0, IF( ISNUMBER(AY17), 0, 1 ))</f>
        <v>0</v>
      </c>
      <c r="DQ17" s="158">
        <f>IF('[1]Validation flags'!$H$3=1,0, IF( ISNUMBER(AZ17), 0, 1 ))</f>
        <v>0</v>
      </c>
      <c r="DR17" s="158">
        <f>IF('[1]Validation flags'!$H$3=1,0, IF( ISNUMBER(BA17), 0, 1 ))</f>
        <v>0</v>
      </c>
      <c r="DS17" s="141"/>
    </row>
    <row r="18" spans="2:124" ht="14.25" customHeight="1" x14ac:dyDescent="0.3">
      <c r="B18" s="591">
        <f t="shared" si="9"/>
        <v>9</v>
      </c>
      <c r="C18" s="829" t="s">
        <v>2975</v>
      </c>
      <c r="D18" s="836"/>
      <c r="E18" s="610" t="s">
        <v>341</v>
      </c>
      <c r="F18" s="830">
        <v>3</v>
      </c>
      <c r="G18" s="202">
        <v>0</v>
      </c>
      <c r="H18" s="169">
        <v>0</v>
      </c>
      <c r="I18" s="169">
        <v>0</v>
      </c>
      <c r="J18" s="169">
        <v>0</v>
      </c>
      <c r="K18" s="170">
        <v>0</v>
      </c>
      <c r="L18" s="831">
        <f t="shared" si="1"/>
        <v>0</v>
      </c>
      <c r="M18" s="202">
        <v>0</v>
      </c>
      <c r="N18" s="169">
        <v>0</v>
      </c>
      <c r="O18" s="169">
        <v>0</v>
      </c>
      <c r="P18" s="169">
        <v>0</v>
      </c>
      <c r="Q18" s="170">
        <v>0</v>
      </c>
      <c r="R18" s="831">
        <f t="shared" si="2"/>
        <v>0</v>
      </c>
      <c r="S18" s="202">
        <v>0</v>
      </c>
      <c r="T18" s="169">
        <v>0</v>
      </c>
      <c r="U18" s="169">
        <v>0</v>
      </c>
      <c r="V18" s="169">
        <v>0</v>
      </c>
      <c r="W18" s="170">
        <v>0</v>
      </c>
      <c r="X18" s="831">
        <f t="shared" si="3"/>
        <v>0</v>
      </c>
      <c r="Y18" s="823">
        <v>0</v>
      </c>
      <c r="Z18" s="823">
        <v>0</v>
      </c>
      <c r="AA18" s="823">
        <v>0</v>
      </c>
      <c r="AB18" s="823">
        <v>0</v>
      </c>
      <c r="AC18" s="823">
        <v>0</v>
      </c>
      <c r="AD18" s="831">
        <f t="shared" si="4"/>
        <v>0</v>
      </c>
      <c r="AE18" s="202">
        <v>0</v>
      </c>
      <c r="AF18" s="169">
        <v>0</v>
      </c>
      <c r="AG18" s="169">
        <v>0</v>
      </c>
      <c r="AH18" s="169">
        <v>0</v>
      </c>
      <c r="AI18" s="170">
        <v>0</v>
      </c>
      <c r="AJ18" s="831">
        <f t="shared" si="5"/>
        <v>0</v>
      </c>
      <c r="AK18" s="202">
        <v>0</v>
      </c>
      <c r="AL18" s="169">
        <v>8.0350000000000001</v>
      </c>
      <c r="AM18" s="169">
        <v>0</v>
      </c>
      <c r="AN18" s="169">
        <v>0</v>
      </c>
      <c r="AO18" s="170">
        <v>0</v>
      </c>
      <c r="AP18" s="831">
        <f t="shared" si="6"/>
        <v>8.0350000000000001</v>
      </c>
      <c r="AQ18" s="202">
        <v>0</v>
      </c>
      <c r="AR18" s="169">
        <v>9.843</v>
      </c>
      <c r="AS18" s="169">
        <v>0</v>
      </c>
      <c r="AT18" s="169">
        <v>0</v>
      </c>
      <c r="AU18" s="170">
        <v>0</v>
      </c>
      <c r="AV18" s="831">
        <f t="shared" si="7"/>
        <v>9.843</v>
      </c>
      <c r="AW18" s="202">
        <v>0</v>
      </c>
      <c r="AX18" s="169">
        <v>19.408000000000001</v>
      </c>
      <c r="AY18" s="169">
        <v>0</v>
      </c>
      <c r="AZ18" s="169">
        <v>0</v>
      </c>
      <c r="BA18" s="170">
        <v>0</v>
      </c>
      <c r="BB18" s="831">
        <f t="shared" si="8"/>
        <v>19.408000000000001</v>
      </c>
      <c r="BC18" s="700"/>
      <c r="BD18" s="167"/>
      <c r="BE18" s="706"/>
      <c r="BF18" s="249"/>
      <c r="BG18" s="144">
        <f t="shared" si="0"/>
        <v>0</v>
      </c>
      <c r="BH18" s="145"/>
      <c r="BJ18" s="591">
        <f t="shared" si="10"/>
        <v>9</v>
      </c>
      <c r="BK18" s="829" t="s">
        <v>2975</v>
      </c>
      <c r="BL18" s="610" t="s">
        <v>341</v>
      </c>
      <c r="BM18" s="830">
        <v>3</v>
      </c>
      <c r="BN18" s="832" t="s">
        <v>2976</v>
      </c>
      <c r="BO18" s="833" t="s">
        <v>2977</v>
      </c>
      <c r="BP18" s="833" t="s">
        <v>2978</v>
      </c>
      <c r="BQ18" s="833" t="s">
        <v>2979</v>
      </c>
      <c r="BR18" s="834" t="s">
        <v>2980</v>
      </c>
      <c r="BS18" s="835" t="s">
        <v>2981</v>
      </c>
      <c r="BX18" s="158">
        <f>IF('[1]Validation flags'!$H$3=1,0, IF( ISNUMBER(G18), 0, 1 ))</f>
        <v>0</v>
      </c>
      <c r="BY18" s="158">
        <f>IF('[1]Validation flags'!$H$3=1,0, IF( ISNUMBER(H18), 0, 1 ))</f>
        <v>0</v>
      </c>
      <c r="BZ18" s="158">
        <f>IF('[1]Validation flags'!$H$3=1,0, IF( ISNUMBER(I18), 0, 1 ))</f>
        <v>0</v>
      </c>
      <c r="CA18" s="158">
        <f>IF('[1]Validation flags'!$H$3=1,0, IF( ISNUMBER(J18), 0, 1 ))</f>
        <v>0</v>
      </c>
      <c r="CB18" s="158">
        <f>IF('[1]Validation flags'!$H$3=1,0, IF( ISNUMBER(K18), 0, 1 ))</f>
        <v>0</v>
      </c>
      <c r="CC18" s="828"/>
      <c r="CD18" s="158">
        <f>IF('[1]Validation flags'!$H$3=1,0, IF( ISNUMBER(M18), 0, 1 ))</f>
        <v>0</v>
      </c>
      <c r="CE18" s="158">
        <f>IF('[1]Validation flags'!$H$3=1,0, IF( ISNUMBER(N18), 0, 1 ))</f>
        <v>0</v>
      </c>
      <c r="CF18" s="158">
        <f>IF('[1]Validation flags'!$H$3=1,0, IF( ISNUMBER(O18), 0, 1 ))</f>
        <v>0</v>
      </c>
      <c r="CG18" s="158">
        <f>IF('[1]Validation flags'!$H$3=1,0, IF( ISNUMBER(P18), 0, 1 ))</f>
        <v>0</v>
      </c>
      <c r="CH18" s="158">
        <f>IF('[1]Validation flags'!$H$3=1,0, IF( ISNUMBER(Q18), 0, 1 ))</f>
        <v>0</v>
      </c>
      <c r="CI18" s="141"/>
      <c r="CJ18" s="158">
        <f>IF('[1]Validation flags'!$H$3=1,0, IF( ISNUMBER(S18), 0, 1 ))</f>
        <v>0</v>
      </c>
      <c r="CK18" s="158">
        <f>IF('[1]Validation flags'!$H$3=1,0, IF( ISNUMBER(T18), 0, 1 ))</f>
        <v>0</v>
      </c>
      <c r="CL18" s="158">
        <f>IF('[1]Validation flags'!$H$3=1,0, IF( ISNUMBER(U18), 0, 1 ))</f>
        <v>0</v>
      </c>
      <c r="CM18" s="158">
        <f>IF('[1]Validation flags'!$H$3=1,0, IF( ISNUMBER(V18), 0, 1 ))</f>
        <v>0</v>
      </c>
      <c r="CN18" s="158">
        <f>IF('[1]Validation flags'!$H$3=1,0, IF( ISNUMBER(W18), 0, 1 ))</f>
        <v>0</v>
      </c>
      <c r="CO18" s="141"/>
      <c r="CP18" s="158">
        <f>IF('[1]Validation flags'!$H$3=1,0, IF( ISNUMBER(Y18), 0, 1 ))</f>
        <v>0</v>
      </c>
      <c r="CQ18" s="158">
        <f>IF('[1]Validation flags'!$H$3=1,0, IF( ISNUMBER(Z18), 0, 1 ))</f>
        <v>0</v>
      </c>
      <c r="CR18" s="158">
        <f>IF('[1]Validation flags'!$H$3=1,0, IF( ISNUMBER(AA18), 0, 1 ))</f>
        <v>0</v>
      </c>
      <c r="CS18" s="158">
        <f>IF('[1]Validation flags'!$H$3=1,0, IF( ISNUMBER(AB18), 0, 1 ))</f>
        <v>0</v>
      </c>
      <c r="CT18" s="158">
        <f>IF('[1]Validation flags'!$H$3=1,0, IF( ISNUMBER(AC18), 0, 1 ))</f>
        <v>0</v>
      </c>
      <c r="CU18" s="141"/>
      <c r="CV18" s="158">
        <f>IF('[1]Validation flags'!$H$3=1,0, IF( ISNUMBER(AE18), 0, 1 ))</f>
        <v>0</v>
      </c>
      <c r="CW18" s="158">
        <f>IF('[1]Validation flags'!$H$3=1,0, IF( ISNUMBER(AF18), 0, 1 ))</f>
        <v>0</v>
      </c>
      <c r="CX18" s="158">
        <f>IF('[1]Validation flags'!$H$3=1,0, IF( ISNUMBER(AG18), 0, 1 ))</f>
        <v>0</v>
      </c>
      <c r="CY18" s="158">
        <f>IF('[1]Validation flags'!$H$3=1,0, IF( ISNUMBER(AH18), 0, 1 ))</f>
        <v>0</v>
      </c>
      <c r="CZ18" s="158">
        <f>IF('[1]Validation flags'!$H$3=1,0, IF( ISNUMBER(AI18), 0, 1 ))</f>
        <v>0</v>
      </c>
      <c r="DA18" s="141"/>
      <c r="DB18" s="158">
        <f>IF('[1]Validation flags'!$H$3=1,0, IF( ISNUMBER(AK18), 0, 1 ))</f>
        <v>0</v>
      </c>
      <c r="DC18" s="158">
        <f>IF('[1]Validation flags'!$H$3=1,0, IF( ISNUMBER(AL18), 0, 1 ))</f>
        <v>0</v>
      </c>
      <c r="DD18" s="158">
        <f>IF('[1]Validation flags'!$H$3=1,0, IF( ISNUMBER(AM18), 0, 1 ))</f>
        <v>0</v>
      </c>
      <c r="DE18" s="158">
        <f>IF('[1]Validation flags'!$H$3=1,0, IF( ISNUMBER(AN18), 0, 1 ))</f>
        <v>0</v>
      </c>
      <c r="DF18" s="158">
        <f>IF('[1]Validation flags'!$H$3=1,0, IF( ISNUMBER(AO18), 0, 1 ))</f>
        <v>0</v>
      </c>
      <c r="DG18" s="141"/>
      <c r="DH18" s="158">
        <f>IF('[1]Validation flags'!$H$3=1,0, IF( ISNUMBER(AQ18), 0, 1 ))</f>
        <v>0</v>
      </c>
      <c r="DI18" s="158">
        <f>IF('[1]Validation flags'!$H$3=1,0, IF( ISNUMBER(AR18), 0, 1 ))</f>
        <v>0</v>
      </c>
      <c r="DJ18" s="158">
        <f>IF('[1]Validation flags'!$H$3=1,0, IF( ISNUMBER(AS18), 0, 1 ))</f>
        <v>0</v>
      </c>
      <c r="DK18" s="158">
        <f>IF('[1]Validation flags'!$H$3=1,0, IF( ISNUMBER(AT18), 0, 1 ))</f>
        <v>0</v>
      </c>
      <c r="DL18" s="158">
        <f>IF('[1]Validation flags'!$H$3=1,0, IF( ISNUMBER(AU18), 0, 1 ))</f>
        <v>0</v>
      </c>
      <c r="DM18" s="141"/>
      <c r="DN18" s="158">
        <f>IF('[1]Validation flags'!$H$3=1,0, IF( ISNUMBER(AW18), 0, 1 ))</f>
        <v>0</v>
      </c>
      <c r="DO18" s="158">
        <f>IF('[1]Validation flags'!$H$3=1,0, IF( ISNUMBER(AX18), 0, 1 ))</f>
        <v>0</v>
      </c>
      <c r="DP18" s="158">
        <f>IF('[1]Validation flags'!$H$3=1,0, IF( ISNUMBER(AY18), 0, 1 ))</f>
        <v>0</v>
      </c>
      <c r="DQ18" s="158">
        <f>IF('[1]Validation flags'!$H$3=1,0, IF( ISNUMBER(AZ18), 0, 1 ))</f>
        <v>0</v>
      </c>
      <c r="DR18" s="158">
        <f>IF('[1]Validation flags'!$H$3=1,0, IF( ISNUMBER(BA18), 0, 1 ))</f>
        <v>0</v>
      </c>
      <c r="DS18" s="141"/>
    </row>
    <row r="19" spans="2:124" ht="14.25" customHeight="1" x14ac:dyDescent="0.3">
      <c r="B19" s="591">
        <f t="shared" si="9"/>
        <v>10</v>
      </c>
      <c r="C19" s="829" t="s">
        <v>2982</v>
      </c>
      <c r="D19" s="836"/>
      <c r="E19" s="610" t="s">
        <v>341</v>
      </c>
      <c r="F19" s="830">
        <v>3</v>
      </c>
      <c r="G19" s="202">
        <v>0</v>
      </c>
      <c r="H19" s="169">
        <v>0</v>
      </c>
      <c r="I19" s="169">
        <v>0</v>
      </c>
      <c r="J19" s="169">
        <v>0</v>
      </c>
      <c r="K19" s="170">
        <v>0</v>
      </c>
      <c r="L19" s="831">
        <f t="shared" si="1"/>
        <v>0</v>
      </c>
      <c r="M19" s="202">
        <v>0</v>
      </c>
      <c r="N19" s="169">
        <v>0</v>
      </c>
      <c r="O19" s="169">
        <v>0</v>
      </c>
      <c r="P19" s="169">
        <v>0</v>
      </c>
      <c r="Q19" s="170">
        <v>0</v>
      </c>
      <c r="R19" s="831">
        <f t="shared" si="2"/>
        <v>0</v>
      </c>
      <c r="S19" s="202">
        <v>0</v>
      </c>
      <c r="T19" s="169">
        <v>0</v>
      </c>
      <c r="U19" s="169">
        <v>0</v>
      </c>
      <c r="V19" s="169">
        <v>0</v>
      </c>
      <c r="W19" s="170">
        <v>0</v>
      </c>
      <c r="X19" s="831">
        <f t="shared" si="3"/>
        <v>0</v>
      </c>
      <c r="Y19" s="823">
        <v>0</v>
      </c>
      <c r="Z19" s="823">
        <v>0</v>
      </c>
      <c r="AA19" s="823">
        <v>0</v>
      </c>
      <c r="AB19" s="823">
        <v>0</v>
      </c>
      <c r="AC19" s="823">
        <v>0</v>
      </c>
      <c r="AD19" s="831">
        <f t="shared" si="4"/>
        <v>0</v>
      </c>
      <c r="AE19" s="202">
        <v>0</v>
      </c>
      <c r="AF19" s="169">
        <v>0</v>
      </c>
      <c r="AG19" s="169">
        <v>0</v>
      </c>
      <c r="AH19" s="169">
        <v>0</v>
      </c>
      <c r="AI19" s="170">
        <v>0</v>
      </c>
      <c r="AJ19" s="831">
        <f t="shared" si="5"/>
        <v>0</v>
      </c>
      <c r="AK19" s="202">
        <v>0</v>
      </c>
      <c r="AL19" s="169">
        <v>8.5000000000000006E-2</v>
      </c>
      <c r="AM19" s="169">
        <v>0</v>
      </c>
      <c r="AN19" s="169">
        <v>0</v>
      </c>
      <c r="AO19" s="170">
        <v>0</v>
      </c>
      <c r="AP19" s="831">
        <f t="shared" si="6"/>
        <v>8.5000000000000006E-2</v>
      </c>
      <c r="AQ19" s="202">
        <v>0</v>
      </c>
      <c r="AR19" s="169">
        <v>0.26200000000000001</v>
      </c>
      <c r="AS19" s="169">
        <v>0</v>
      </c>
      <c r="AT19" s="169">
        <v>0</v>
      </c>
      <c r="AU19" s="170">
        <v>0</v>
      </c>
      <c r="AV19" s="831">
        <f t="shared" si="7"/>
        <v>0.26200000000000001</v>
      </c>
      <c r="AW19" s="202">
        <v>0</v>
      </c>
      <c r="AX19" s="169">
        <v>0.6</v>
      </c>
      <c r="AY19" s="169">
        <v>0</v>
      </c>
      <c r="AZ19" s="169">
        <v>0</v>
      </c>
      <c r="BA19" s="170">
        <v>0</v>
      </c>
      <c r="BB19" s="831">
        <f t="shared" si="8"/>
        <v>0.6</v>
      </c>
      <c r="BC19" s="700"/>
      <c r="BD19" s="167"/>
      <c r="BE19" s="706"/>
      <c r="BF19" s="249"/>
      <c r="BG19" s="144">
        <f t="shared" si="0"/>
        <v>0</v>
      </c>
      <c r="BH19" s="145"/>
      <c r="BJ19" s="591">
        <f t="shared" si="10"/>
        <v>10</v>
      </c>
      <c r="BK19" s="829" t="s">
        <v>2982</v>
      </c>
      <c r="BL19" s="610" t="s">
        <v>341</v>
      </c>
      <c r="BM19" s="830">
        <v>3</v>
      </c>
      <c r="BN19" s="832" t="s">
        <v>2983</v>
      </c>
      <c r="BO19" s="833" t="s">
        <v>2984</v>
      </c>
      <c r="BP19" s="833" t="s">
        <v>2985</v>
      </c>
      <c r="BQ19" s="833" t="s">
        <v>2986</v>
      </c>
      <c r="BR19" s="834" t="s">
        <v>2987</v>
      </c>
      <c r="BS19" s="835" t="s">
        <v>2988</v>
      </c>
      <c r="BX19" s="158">
        <f>IF('[1]Validation flags'!$H$3=1,0, IF( ISNUMBER(G19), 0, 1 ))</f>
        <v>0</v>
      </c>
      <c r="BY19" s="158">
        <f>IF('[1]Validation flags'!$H$3=1,0, IF( ISNUMBER(H19), 0, 1 ))</f>
        <v>0</v>
      </c>
      <c r="BZ19" s="158">
        <f>IF('[1]Validation flags'!$H$3=1,0, IF( ISNUMBER(I19), 0, 1 ))</f>
        <v>0</v>
      </c>
      <c r="CA19" s="158">
        <f>IF('[1]Validation flags'!$H$3=1,0, IF( ISNUMBER(J19), 0, 1 ))</f>
        <v>0</v>
      </c>
      <c r="CB19" s="158">
        <f>IF('[1]Validation flags'!$H$3=1,0, IF( ISNUMBER(K19), 0, 1 ))</f>
        <v>0</v>
      </c>
      <c r="CC19" s="828"/>
      <c r="CD19" s="158">
        <f>IF('[1]Validation flags'!$H$3=1,0, IF( ISNUMBER(M19), 0, 1 ))</f>
        <v>0</v>
      </c>
      <c r="CE19" s="158">
        <f>IF('[1]Validation flags'!$H$3=1,0, IF( ISNUMBER(N19), 0, 1 ))</f>
        <v>0</v>
      </c>
      <c r="CF19" s="158">
        <f>IF('[1]Validation flags'!$H$3=1,0, IF( ISNUMBER(O19), 0, 1 ))</f>
        <v>0</v>
      </c>
      <c r="CG19" s="158">
        <f>IF('[1]Validation flags'!$H$3=1,0, IF( ISNUMBER(P19), 0, 1 ))</f>
        <v>0</v>
      </c>
      <c r="CH19" s="158">
        <f>IF('[1]Validation flags'!$H$3=1,0, IF( ISNUMBER(Q19), 0, 1 ))</f>
        <v>0</v>
      </c>
      <c r="CI19" s="141"/>
      <c r="CJ19" s="158">
        <f>IF('[1]Validation flags'!$H$3=1,0, IF( ISNUMBER(S19), 0, 1 ))</f>
        <v>0</v>
      </c>
      <c r="CK19" s="158">
        <f>IF('[1]Validation flags'!$H$3=1,0, IF( ISNUMBER(T19), 0, 1 ))</f>
        <v>0</v>
      </c>
      <c r="CL19" s="158">
        <f>IF('[1]Validation flags'!$H$3=1,0, IF( ISNUMBER(U19), 0, 1 ))</f>
        <v>0</v>
      </c>
      <c r="CM19" s="158">
        <f>IF('[1]Validation flags'!$H$3=1,0, IF( ISNUMBER(V19), 0, 1 ))</f>
        <v>0</v>
      </c>
      <c r="CN19" s="158">
        <f>IF('[1]Validation flags'!$H$3=1,0, IF( ISNUMBER(W19), 0, 1 ))</f>
        <v>0</v>
      </c>
      <c r="CO19" s="141"/>
      <c r="CP19" s="158">
        <f>IF('[1]Validation flags'!$H$3=1,0, IF( ISNUMBER(Y19), 0, 1 ))</f>
        <v>0</v>
      </c>
      <c r="CQ19" s="158">
        <f>IF('[1]Validation flags'!$H$3=1,0, IF( ISNUMBER(Z19), 0, 1 ))</f>
        <v>0</v>
      </c>
      <c r="CR19" s="158">
        <f>IF('[1]Validation flags'!$H$3=1,0, IF( ISNUMBER(AA19), 0, 1 ))</f>
        <v>0</v>
      </c>
      <c r="CS19" s="158">
        <f>IF('[1]Validation flags'!$H$3=1,0, IF( ISNUMBER(AB19), 0, 1 ))</f>
        <v>0</v>
      </c>
      <c r="CT19" s="158">
        <f>IF('[1]Validation flags'!$H$3=1,0, IF( ISNUMBER(AC19), 0, 1 ))</f>
        <v>0</v>
      </c>
      <c r="CU19" s="141"/>
      <c r="CV19" s="158">
        <f>IF('[1]Validation flags'!$H$3=1,0, IF( ISNUMBER(AE19), 0, 1 ))</f>
        <v>0</v>
      </c>
      <c r="CW19" s="158">
        <f>IF('[1]Validation flags'!$H$3=1,0, IF( ISNUMBER(AF19), 0, 1 ))</f>
        <v>0</v>
      </c>
      <c r="CX19" s="158">
        <f>IF('[1]Validation flags'!$H$3=1,0, IF( ISNUMBER(AG19), 0, 1 ))</f>
        <v>0</v>
      </c>
      <c r="CY19" s="158">
        <f>IF('[1]Validation flags'!$H$3=1,0, IF( ISNUMBER(AH19), 0, 1 ))</f>
        <v>0</v>
      </c>
      <c r="CZ19" s="158">
        <f>IF('[1]Validation flags'!$H$3=1,0, IF( ISNUMBER(AI19), 0, 1 ))</f>
        <v>0</v>
      </c>
      <c r="DA19" s="141"/>
      <c r="DB19" s="158">
        <f>IF('[1]Validation flags'!$H$3=1,0, IF( ISNUMBER(AK19), 0, 1 ))</f>
        <v>0</v>
      </c>
      <c r="DC19" s="158">
        <f>IF('[1]Validation flags'!$H$3=1,0, IF( ISNUMBER(AL19), 0, 1 ))</f>
        <v>0</v>
      </c>
      <c r="DD19" s="158">
        <f>IF('[1]Validation flags'!$H$3=1,0, IF( ISNUMBER(AM19), 0, 1 ))</f>
        <v>0</v>
      </c>
      <c r="DE19" s="158">
        <f>IF('[1]Validation flags'!$H$3=1,0, IF( ISNUMBER(AN19), 0, 1 ))</f>
        <v>0</v>
      </c>
      <c r="DF19" s="158">
        <f>IF('[1]Validation flags'!$H$3=1,0, IF( ISNUMBER(AO19), 0, 1 ))</f>
        <v>0</v>
      </c>
      <c r="DG19" s="141"/>
      <c r="DH19" s="158">
        <f>IF('[1]Validation flags'!$H$3=1,0, IF( ISNUMBER(AQ19), 0, 1 ))</f>
        <v>0</v>
      </c>
      <c r="DI19" s="158">
        <f>IF('[1]Validation flags'!$H$3=1,0, IF( ISNUMBER(AR19), 0, 1 ))</f>
        <v>0</v>
      </c>
      <c r="DJ19" s="158">
        <f>IF('[1]Validation flags'!$H$3=1,0, IF( ISNUMBER(AS19), 0, 1 ))</f>
        <v>0</v>
      </c>
      <c r="DK19" s="158">
        <f>IF('[1]Validation flags'!$H$3=1,0, IF( ISNUMBER(AT19), 0, 1 ))</f>
        <v>0</v>
      </c>
      <c r="DL19" s="158">
        <f>IF('[1]Validation flags'!$H$3=1,0, IF( ISNUMBER(AU19), 0, 1 ))</f>
        <v>0</v>
      </c>
      <c r="DM19" s="141"/>
      <c r="DN19" s="158">
        <f>IF('[1]Validation flags'!$H$3=1,0, IF( ISNUMBER(AW19), 0, 1 ))</f>
        <v>0</v>
      </c>
      <c r="DO19" s="158">
        <f>IF('[1]Validation flags'!$H$3=1,0, IF( ISNUMBER(AX19), 0, 1 ))</f>
        <v>0</v>
      </c>
      <c r="DP19" s="158">
        <f>IF('[1]Validation flags'!$H$3=1,0, IF( ISNUMBER(AY19), 0, 1 ))</f>
        <v>0</v>
      </c>
      <c r="DQ19" s="158">
        <f>IF('[1]Validation flags'!$H$3=1,0, IF( ISNUMBER(AZ19), 0, 1 ))</f>
        <v>0</v>
      </c>
      <c r="DR19" s="158">
        <f>IF('[1]Validation flags'!$H$3=1,0, IF( ISNUMBER(BA19), 0, 1 ))</f>
        <v>0</v>
      </c>
      <c r="DS19" s="141"/>
    </row>
    <row r="20" spans="2:124" ht="14.25" customHeight="1" x14ac:dyDescent="0.3">
      <c r="B20" s="591">
        <f t="shared" si="9"/>
        <v>11</v>
      </c>
      <c r="C20" s="829" t="s">
        <v>2989</v>
      </c>
      <c r="D20" s="836"/>
      <c r="E20" s="610" t="s">
        <v>341</v>
      </c>
      <c r="F20" s="830">
        <v>3</v>
      </c>
      <c r="G20" s="202">
        <v>3.1379999999999999</v>
      </c>
      <c r="H20" s="169">
        <v>0</v>
      </c>
      <c r="I20" s="169">
        <v>0</v>
      </c>
      <c r="J20" s="169">
        <v>0</v>
      </c>
      <c r="K20" s="170">
        <v>0</v>
      </c>
      <c r="L20" s="831">
        <f t="shared" si="1"/>
        <v>3.1379999999999999</v>
      </c>
      <c r="M20" s="201">
        <v>0.20399999999999999</v>
      </c>
      <c r="N20" s="169">
        <v>0</v>
      </c>
      <c r="O20" s="169">
        <v>0</v>
      </c>
      <c r="P20" s="169">
        <v>0</v>
      </c>
      <c r="Q20" s="170">
        <v>0</v>
      </c>
      <c r="R20" s="831">
        <f t="shared" si="2"/>
        <v>0.20399999999999999</v>
      </c>
      <c r="S20" s="201">
        <v>5.6000000000000001E-2</v>
      </c>
      <c r="T20" s="169">
        <v>0</v>
      </c>
      <c r="U20" s="169">
        <v>0</v>
      </c>
      <c r="V20" s="169">
        <v>0</v>
      </c>
      <c r="W20" s="170">
        <v>0</v>
      </c>
      <c r="X20" s="831">
        <f t="shared" si="3"/>
        <v>5.6000000000000001E-2</v>
      </c>
      <c r="Y20" s="823">
        <v>4.3410000000000002</v>
      </c>
      <c r="Z20" s="823">
        <v>0</v>
      </c>
      <c r="AA20" s="823">
        <v>0</v>
      </c>
      <c r="AB20" s="823">
        <v>0</v>
      </c>
      <c r="AC20" s="823">
        <v>0</v>
      </c>
      <c r="AD20" s="831">
        <f t="shared" si="4"/>
        <v>4.3410000000000002</v>
      </c>
      <c r="AE20" s="202">
        <v>4.3419999999999996</v>
      </c>
      <c r="AF20" s="169">
        <v>0</v>
      </c>
      <c r="AG20" s="169">
        <v>0</v>
      </c>
      <c r="AH20" s="169">
        <v>0</v>
      </c>
      <c r="AI20" s="170">
        <v>0</v>
      </c>
      <c r="AJ20" s="831">
        <f t="shared" si="5"/>
        <v>4.3419999999999996</v>
      </c>
      <c r="AK20" s="202">
        <v>1.3009999999999999</v>
      </c>
      <c r="AL20" s="169">
        <v>0</v>
      </c>
      <c r="AM20" s="169">
        <v>0</v>
      </c>
      <c r="AN20" s="169">
        <v>0</v>
      </c>
      <c r="AO20" s="170">
        <v>0</v>
      </c>
      <c r="AP20" s="831">
        <f t="shared" si="6"/>
        <v>1.3009999999999999</v>
      </c>
      <c r="AQ20" s="202">
        <v>1.3009999999999999</v>
      </c>
      <c r="AR20" s="169">
        <v>0</v>
      </c>
      <c r="AS20" s="169">
        <v>0</v>
      </c>
      <c r="AT20" s="169">
        <v>0</v>
      </c>
      <c r="AU20" s="170">
        <v>0</v>
      </c>
      <c r="AV20" s="831">
        <f t="shared" si="7"/>
        <v>1.3009999999999999</v>
      </c>
      <c r="AW20" s="202">
        <v>1.3009999999999999</v>
      </c>
      <c r="AX20" s="169">
        <v>0</v>
      </c>
      <c r="AY20" s="169">
        <v>0</v>
      </c>
      <c r="AZ20" s="169">
        <v>0</v>
      </c>
      <c r="BA20" s="170">
        <v>0</v>
      </c>
      <c r="BB20" s="831">
        <f t="shared" si="8"/>
        <v>1.3009999999999999</v>
      </c>
      <c r="BC20" s="700"/>
      <c r="BD20" s="167"/>
      <c r="BE20" s="706"/>
      <c r="BF20" s="249"/>
      <c r="BG20" s="144">
        <f t="shared" si="0"/>
        <v>0</v>
      </c>
      <c r="BH20" s="145"/>
      <c r="BJ20" s="591">
        <f t="shared" si="10"/>
        <v>11</v>
      </c>
      <c r="BK20" s="829" t="s">
        <v>2989</v>
      </c>
      <c r="BL20" s="610" t="s">
        <v>341</v>
      </c>
      <c r="BM20" s="830">
        <v>3</v>
      </c>
      <c r="BN20" s="832" t="s">
        <v>2990</v>
      </c>
      <c r="BO20" s="833" t="s">
        <v>2991</v>
      </c>
      <c r="BP20" s="833" t="s">
        <v>2992</v>
      </c>
      <c r="BQ20" s="833" t="s">
        <v>2993</v>
      </c>
      <c r="BR20" s="834" t="s">
        <v>2994</v>
      </c>
      <c r="BS20" s="835" t="s">
        <v>2995</v>
      </c>
      <c r="BX20" s="158">
        <f>IF('[1]Validation flags'!$H$3=1,0, IF( ISNUMBER(G20), 0, 1 ))</f>
        <v>0</v>
      </c>
      <c r="BY20" s="158">
        <f>IF('[1]Validation flags'!$H$3=1,0, IF( ISNUMBER(H20), 0, 1 ))</f>
        <v>0</v>
      </c>
      <c r="BZ20" s="158">
        <f>IF('[1]Validation flags'!$H$3=1,0, IF( ISNUMBER(I20), 0, 1 ))</f>
        <v>0</v>
      </c>
      <c r="CA20" s="158">
        <f>IF('[1]Validation flags'!$H$3=1,0, IF( ISNUMBER(J20), 0, 1 ))</f>
        <v>0</v>
      </c>
      <c r="CB20" s="158">
        <f>IF('[1]Validation flags'!$H$3=1,0, IF( ISNUMBER(K20), 0, 1 ))</f>
        <v>0</v>
      </c>
      <c r="CC20" s="828"/>
      <c r="CD20" s="158">
        <f>IF('[1]Validation flags'!$H$3=1,0, IF( ISNUMBER(M20), 0, 1 ))</f>
        <v>0</v>
      </c>
      <c r="CE20" s="158">
        <f>IF('[1]Validation flags'!$H$3=1,0, IF( ISNUMBER(N20), 0, 1 ))</f>
        <v>0</v>
      </c>
      <c r="CF20" s="158">
        <f>IF('[1]Validation flags'!$H$3=1,0, IF( ISNUMBER(O20), 0, 1 ))</f>
        <v>0</v>
      </c>
      <c r="CG20" s="158">
        <f>IF('[1]Validation flags'!$H$3=1,0, IF( ISNUMBER(P20), 0, 1 ))</f>
        <v>0</v>
      </c>
      <c r="CH20" s="158">
        <f>IF('[1]Validation flags'!$H$3=1,0, IF( ISNUMBER(Q20), 0, 1 ))</f>
        <v>0</v>
      </c>
      <c r="CI20" s="141"/>
      <c r="CJ20" s="158">
        <f>IF('[1]Validation flags'!$H$3=1,0, IF( ISNUMBER(S20), 0, 1 ))</f>
        <v>0</v>
      </c>
      <c r="CK20" s="158">
        <f>IF('[1]Validation flags'!$H$3=1,0, IF( ISNUMBER(T20), 0, 1 ))</f>
        <v>0</v>
      </c>
      <c r="CL20" s="158">
        <f>IF('[1]Validation flags'!$H$3=1,0, IF( ISNUMBER(U20), 0, 1 ))</f>
        <v>0</v>
      </c>
      <c r="CM20" s="158">
        <f>IF('[1]Validation flags'!$H$3=1,0, IF( ISNUMBER(V20), 0, 1 ))</f>
        <v>0</v>
      </c>
      <c r="CN20" s="158">
        <f>IF('[1]Validation flags'!$H$3=1,0, IF( ISNUMBER(W20), 0, 1 ))</f>
        <v>0</v>
      </c>
      <c r="CO20" s="141"/>
      <c r="CP20" s="158">
        <f>IF('[1]Validation flags'!$H$3=1,0, IF( ISNUMBER(Y20), 0, 1 ))</f>
        <v>0</v>
      </c>
      <c r="CQ20" s="158">
        <f>IF('[1]Validation flags'!$H$3=1,0, IF( ISNUMBER(Z20), 0, 1 ))</f>
        <v>0</v>
      </c>
      <c r="CR20" s="158">
        <f>IF('[1]Validation flags'!$H$3=1,0, IF( ISNUMBER(AA20), 0, 1 ))</f>
        <v>0</v>
      </c>
      <c r="CS20" s="158">
        <f>IF('[1]Validation flags'!$H$3=1,0, IF( ISNUMBER(AB20), 0, 1 ))</f>
        <v>0</v>
      </c>
      <c r="CT20" s="158">
        <f>IF('[1]Validation flags'!$H$3=1,0, IF( ISNUMBER(AC20), 0, 1 ))</f>
        <v>0</v>
      </c>
      <c r="CU20" s="141"/>
      <c r="CV20" s="158">
        <f>IF('[1]Validation flags'!$H$3=1,0, IF( ISNUMBER(AE20), 0, 1 ))</f>
        <v>0</v>
      </c>
      <c r="CW20" s="158">
        <f>IF('[1]Validation flags'!$H$3=1,0, IF( ISNUMBER(AF20), 0, 1 ))</f>
        <v>0</v>
      </c>
      <c r="CX20" s="158">
        <f>IF('[1]Validation flags'!$H$3=1,0, IF( ISNUMBER(AG20), 0, 1 ))</f>
        <v>0</v>
      </c>
      <c r="CY20" s="158">
        <f>IF('[1]Validation flags'!$H$3=1,0, IF( ISNUMBER(AH20), 0, 1 ))</f>
        <v>0</v>
      </c>
      <c r="CZ20" s="158">
        <f>IF('[1]Validation flags'!$H$3=1,0, IF( ISNUMBER(AI20), 0, 1 ))</f>
        <v>0</v>
      </c>
      <c r="DA20" s="141"/>
      <c r="DB20" s="158">
        <f>IF('[1]Validation flags'!$H$3=1,0, IF( ISNUMBER(AK20), 0, 1 ))</f>
        <v>0</v>
      </c>
      <c r="DC20" s="158">
        <f>IF('[1]Validation flags'!$H$3=1,0, IF( ISNUMBER(AL20), 0, 1 ))</f>
        <v>0</v>
      </c>
      <c r="DD20" s="158">
        <f>IF('[1]Validation flags'!$H$3=1,0, IF( ISNUMBER(AM20), 0, 1 ))</f>
        <v>0</v>
      </c>
      <c r="DE20" s="158">
        <f>IF('[1]Validation flags'!$H$3=1,0, IF( ISNUMBER(AN20), 0, 1 ))</f>
        <v>0</v>
      </c>
      <c r="DF20" s="158">
        <f>IF('[1]Validation flags'!$H$3=1,0, IF( ISNUMBER(AO20), 0, 1 ))</f>
        <v>0</v>
      </c>
      <c r="DG20" s="141"/>
      <c r="DH20" s="158">
        <f>IF('[1]Validation flags'!$H$3=1,0, IF( ISNUMBER(AQ20), 0, 1 ))</f>
        <v>0</v>
      </c>
      <c r="DI20" s="158">
        <f>IF('[1]Validation flags'!$H$3=1,0, IF( ISNUMBER(AR20), 0, 1 ))</f>
        <v>0</v>
      </c>
      <c r="DJ20" s="158">
        <f>IF('[1]Validation flags'!$H$3=1,0, IF( ISNUMBER(AS20), 0, 1 ))</f>
        <v>0</v>
      </c>
      <c r="DK20" s="158">
        <f>IF('[1]Validation flags'!$H$3=1,0, IF( ISNUMBER(AT20), 0, 1 ))</f>
        <v>0</v>
      </c>
      <c r="DL20" s="158">
        <f>IF('[1]Validation flags'!$H$3=1,0, IF( ISNUMBER(AU20), 0, 1 ))</f>
        <v>0</v>
      </c>
      <c r="DM20" s="141"/>
      <c r="DN20" s="158">
        <f>IF('[1]Validation flags'!$H$3=1,0, IF( ISNUMBER(AW20), 0, 1 ))</f>
        <v>0</v>
      </c>
      <c r="DO20" s="158">
        <f>IF('[1]Validation flags'!$H$3=1,0, IF( ISNUMBER(AX20), 0, 1 ))</f>
        <v>0</v>
      </c>
      <c r="DP20" s="158">
        <f>IF('[1]Validation flags'!$H$3=1,0, IF( ISNUMBER(AY20), 0, 1 ))</f>
        <v>0</v>
      </c>
      <c r="DQ20" s="158">
        <f>IF('[1]Validation flags'!$H$3=1,0, IF( ISNUMBER(AZ20), 0, 1 ))</f>
        <v>0</v>
      </c>
      <c r="DR20" s="158">
        <f>IF('[1]Validation flags'!$H$3=1,0, IF( ISNUMBER(BA20), 0, 1 ))</f>
        <v>0</v>
      </c>
      <c r="DS20" s="141"/>
    </row>
    <row r="21" spans="2:124" ht="14.25" customHeight="1" x14ac:dyDescent="0.3">
      <c r="B21" s="591">
        <f t="shared" si="9"/>
        <v>12</v>
      </c>
      <c r="C21" s="829" t="s">
        <v>2996</v>
      </c>
      <c r="D21" s="836"/>
      <c r="E21" s="610" t="s">
        <v>341</v>
      </c>
      <c r="F21" s="830">
        <v>3</v>
      </c>
      <c r="G21" s="202">
        <v>0</v>
      </c>
      <c r="H21" s="169">
        <v>0</v>
      </c>
      <c r="I21" s="169">
        <v>0</v>
      </c>
      <c r="J21" s="169">
        <v>0</v>
      </c>
      <c r="K21" s="170">
        <v>0</v>
      </c>
      <c r="L21" s="831">
        <f t="shared" si="1"/>
        <v>0</v>
      </c>
      <c r="M21" s="202">
        <v>0</v>
      </c>
      <c r="N21" s="169">
        <v>0</v>
      </c>
      <c r="O21" s="169">
        <v>0</v>
      </c>
      <c r="P21" s="169">
        <v>0</v>
      </c>
      <c r="Q21" s="170">
        <v>0</v>
      </c>
      <c r="R21" s="831">
        <f t="shared" si="2"/>
        <v>0</v>
      </c>
      <c r="S21" s="202">
        <v>0</v>
      </c>
      <c r="T21" s="169">
        <v>0</v>
      </c>
      <c r="U21" s="169">
        <v>0</v>
      </c>
      <c r="V21" s="169">
        <v>0</v>
      </c>
      <c r="W21" s="170">
        <v>0</v>
      </c>
      <c r="X21" s="831">
        <f t="shared" si="3"/>
        <v>0</v>
      </c>
      <c r="Y21" s="823">
        <v>0</v>
      </c>
      <c r="Z21" s="823">
        <v>1.506</v>
      </c>
      <c r="AA21" s="823">
        <v>0</v>
      </c>
      <c r="AB21" s="823">
        <v>0</v>
      </c>
      <c r="AC21" s="823">
        <v>0</v>
      </c>
      <c r="AD21" s="831">
        <f t="shared" si="4"/>
        <v>1.506</v>
      </c>
      <c r="AE21" s="202">
        <v>0</v>
      </c>
      <c r="AF21" s="169">
        <v>1.506</v>
      </c>
      <c r="AG21" s="169">
        <v>0</v>
      </c>
      <c r="AH21" s="169">
        <v>0</v>
      </c>
      <c r="AI21" s="170">
        <v>0</v>
      </c>
      <c r="AJ21" s="831">
        <f t="shared" si="5"/>
        <v>1.506</v>
      </c>
      <c r="AK21" s="202">
        <v>0</v>
      </c>
      <c r="AL21" s="169">
        <v>1.506</v>
      </c>
      <c r="AM21" s="169">
        <v>0</v>
      </c>
      <c r="AN21" s="169">
        <v>0</v>
      </c>
      <c r="AO21" s="170">
        <v>0</v>
      </c>
      <c r="AP21" s="831">
        <f t="shared" si="6"/>
        <v>1.506</v>
      </c>
      <c r="AQ21" s="202">
        <v>0</v>
      </c>
      <c r="AR21" s="169">
        <v>1.506</v>
      </c>
      <c r="AS21" s="169">
        <v>0</v>
      </c>
      <c r="AT21" s="169">
        <v>0</v>
      </c>
      <c r="AU21" s="170">
        <v>0</v>
      </c>
      <c r="AV21" s="831">
        <f t="shared" si="7"/>
        <v>1.506</v>
      </c>
      <c r="AW21" s="202">
        <v>0</v>
      </c>
      <c r="AX21" s="169">
        <v>1.506</v>
      </c>
      <c r="AY21" s="169">
        <v>0</v>
      </c>
      <c r="AZ21" s="169">
        <v>0</v>
      </c>
      <c r="BA21" s="170">
        <v>0</v>
      </c>
      <c r="BB21" s="831">
        <f t="shared" si="8"/>
        <v>1.506</v>
      </c>
      <c r="BC21" s="700"/>
      <c r="BD21" s="167"/>
      <c r="BE21" s="706"/>
      <c r="BF21" s="249"/>
      <c r="BG21" s="144">
        <f t="shared" si="0"/>
        <v>0</v>
      </c>
      <c r="BH21" s="145"/>
      <c r="BJ21" s="591">
        <f t="shared" si="10"/>
        <v>12</v>
      </c>
      <c r="BK21" s="829" t="s">
        <v>2996</v>
      </c>
      <c r="BL21" s="610" t="s">
        <v>341</v>
      </c>
      <c r="BM21" s="830">
        <v>3</v>
      </c>
      <c r="BN21" s="832" t="s">
        <v>2997</v>
      </c>
      <c r="BO21" s="833" t="s">
        <v>2998</v>
      </c>
      <c r="BP21" s="833" t="s">
        <v>2999</v>
      </c>
      <c r="BQ21" s="833" t="s">
        <v>3000</v>
      </c>
      <c r="BR21" s="834" t="s">
        <v>3001</v>
      </c>
      <c r="BS21" s="835" t="s">
        <v>3002</v>
      </c>
      <c r="BX21" s="158">
        <f>IF('[1]Validation flags'!$H$3=1,0, IF( ISNUMBER(G21), 0, 1 ))</f>
        <v>0</v>
      </c>
      <c r="BY21" s="158">
        <f>IF('[1]Validation flags'!$H$3=1,0, IF( ISNUMBER(H21), 0, 1 ))</f>
        <v>0</v>
      </c>
      <c r="BZ21" s="158">
        <f>IF('[1]Validation flags'!$H$3=1,0, IF( ISNUMBER(I21), 0, 1 ))</f>
        <v>0</v>
      </c>
      <c r="CA21" s="158">
        <f>IF('[1]Validation flags'!$H$3=1,0, IF( ISNUMBER(J21), 0, 1 ))</f>
        <v>0</v>
      </c>
      <c r="CB21" s="158">
        <f>IF('[1]Validation flags'!$H$3=1,0, IF( ISNUMBER(K21), 0, 1 ))</f>
        <v>0</v>
      </c>
      <c r="CC21" s="828"/>
      <c r="CD21" s="158">
        <f>IF('[1]Validation flags'!$H$3=1,0, IF( ISNUMBER(M21), 0, 1 ))</f>
        <v>0</v>
      </c>
      <c r="CE21" s="158">
        <f>IF('[1]Validation flags'!$H$3=1,0, IF( ISNUMBER(N21), 0, 1 ))</f>
        <v>0</v>
      </c>
      <c r="CF21" s="158">
        <f>IF('[1]Validation flags'!$H$3=1,0, IF( ISNUMBER(O21), 0, 1 ))</f>
        <v>0</v>
      </c>
      <c r="CG21" s="158">
        <f>IF('[1]Validation flags'!$H$3=1,0, IF( ISNUMBER(P21), 0, 1 ))</f>
        <v>0</v>
      </c>
      <c r="CH21" s="158">
        <f>IF('[1]Validation flags'!$H$3=1,0, IF( ISNUMBER(Q21), 0, 1 ))</f>
        <v>0</v>
      </c>
      <c r="CI21" s="141"/>
      <c r="CJ21" s="158">
        <f>IF('[1]Validation flags'!$H$3=1,0, IF( ISNUMBER(S21), 0, 1 ))</f>
        <v>0</v>
      </c>
      <c r="CK21" s="158">
        <f>IF('[1]Validation flags'!$H$3=1,0, IF( ISNUMBER(T21), 0, 1 ))</f>
        <v>0</v>
      </c>
      <c r="CL21" s="158">
        <f>IF('[1]Validation flags'!$H$3=1,0, IF( ISNUMBER(U21), 0, 1 ))</f>
        <v>0</v>
      </c>
      <c r="CM21" s="158">
        <f>IF('[1]Validation flags'!$H$3=1,0, IF( ISNUMBER(V21), 0, 1 ))</f>
        <v>0</v>
      </c>
      <c r="CN21" s="158">
        <f>IF('[1]Validation flags'!$H$3=1,0, IF( ISNUMBER(W21), 0, 1 ))</f>
        <v>0</v>
      </c>
      <c r="CO21" s="141"/>
      <c r="CP21" s="158">
        <f>IF('[1]Validation flags'!$H$3=1,0, IF( ISNUMBER(Y21), 0, 1 ))</f>
        <v>0</v>
      </c>
      <c r="CQ21" s="158">
        <f>IF('[1]Validation flags'!$H$3=1,0, IF( ISNUMBER(Z21), 0, 1 ))</f>
        <v>0</v>
      </c>
      <c r="CR21" s="158">
        <f>IF('[1]Validation flags'!$H$3=1,0, IF( ISNUMBER(AA21), 0, 1 ))</f>
        <v>0</v>
      </c>
      <c r="CS21" s="158">
        <f>IF('[1]Validation flags'!$H$3=1,0, IF( ISNUMBER(AB21), 0, 1 ))</f>
        <v>0</v>
      </c>
      <c r="CT21" s="158">
        <f>IF('[1]Validation flags'!$H$3=1,0, IF( ISNUMBER(AC21), 0, 1 ))</f>
        <v>0</v>
      </c>
      <c r="CU21" s="141"/>
      <c r="CV21" s="158">
        <f>IF('[1]Validation flags'!$H$3=1,0, IF( ISNUMBER(AE21), 0, 1 ))</f>
        <v>0</v>
      </c>
      <c r="CW21" s="158">
        <f>IF('[1]Validation flags'!$H$3=1,0, IF( ISNUMBER(AF21), 0, 1 ))</f>
        <v>0</v>
      </c>
      <c r="CX21" s="158">
        <f>IF('[1]Validation flags'!$H$3=1,0, IF( ISNUMBER(AG21), 0, 1 ))</f>
        <v>0</v>
      </c>
      <c r="CY21" s="158">
        <f>IF('[1]Validation flags'!$H$3=1,0, IF( ISNUMBER(AH21), 0, 1 ))</f>
        <v>0</v>
      </c>
      <c r="CZ21" s="158">
        <f>IF('[1]Validation flags'!$H$3=1,0, IF( ISNUMBER(AI21), 0, 1 ))</f>
        <v>0</v>
      </c>
      <c r="DA21" s="141"/>
      <c r="DB21" s="158">
        <f>IF('[1]Validation flags'!$H$3=1,0, IF( ISNUMBER(AK21), 0, 1 ))</f>
        <v>0</v>
      </c>
      <c r="DC21" s="158">
        <f>IF('[1]Validation flags'!$H$3=1,0, IF( ISNUMBER(AL21), 0, 1 ))</f>
        <v>0</v>
      </c>
      <c r="DD21" s="158">
        <f>IF('[1]Validation flags'!$H$3=1,0, IF( ISNUMBER(AM21), 0, 1 ))</f>
        <v>0</v>
      </c>
      <c r="DE21" s="158">
        <f>IF('[1]Validation flags'!$H$3=1,0, IF( ISNUMBER(AN21), 0, 1 ))</f>
        <v>0</v>
      </c>
      <c r="DF21" s="158">
        <f>IF('[1]Validation flags'!$H$3=1,0, IF( ISNUMBER(AO21), 0, 1 ))</f>
        <v>0</v>
      </c>
      <c r="DG21" s="141"/>
      <c r="DH21" s="158">
        <f>IF('[1]Validation flags'!$H$3=1,0, IF( ISNUMBER(AQ21), 0, 1 ))</f>
        <v>0</v>
      </c>
      <c r="DI21" s="158">
        <f>IF('[1]Validation flags'!$H$3=1,0, IF( ISNUMBER(AR21), 0, 1 ))</f>
        <v>0</v>
      </c>
      <c r="DJ21" s="158">
        <f>IF('[1]Validation flags'!$H$3=1,0, IF( ISNUMBER(AS21), 0, 1 ))</f>
        <v>0</v>
      </c>
      <c r="DK21" s="158">
        <f>IF('[1]Validation flags'!$H$3=1,0, IF( ISNUMBER(AT21), 0, 1 ))</f>
        <v>0</v>
      </c>
      <c r="DL21" s="158">
        <f>IF('[1]Validation flags'!$H$3=1,0, IF( ISNUMBER(AU21), 0, 1 ))</f>
        <v>0</v>
      </c>
      <c r="DM21" s="141"/>
      <c r="DN21" s="158">
        <f>IF('[1]Validation flags'!$H$3=1,0, IF( ISNUMBER(AW21), 0, 1 ))</f>
        <v>0</v>
      </c>
      <c r="DO21" s="158">
        <f>IF('[1]Validation flags'!$H$3=1,0, IF( ISNUMBER(AX21), 0, 1 ))</f>
        <v>0</v>
      </c>
      <c r="DP21" s="158">
        <f>IF('[1]Validation flags'!$H$3=1,0, IF( ISNUMBER(AY21), 0, 1 ))</f>
        <v>0</v>
      </c>
      <c r="DQ21" s="158">
        <f>IF('[1]Validation flags'!$H$3=1,0, IF( ISNUMBER(AZ21), 0, 1 ))</f>
        <v>0</v>
      </c>
      <c r="DR21" s="158">
        <f>IF('[1]Validation flags'!$H$3=1,0, IF( ISNUMBER(BA21), 0, 1 ))</f>
        <v>0</v>
      </c>
      <c r="DS21" s="141"/>
    </row>
    <row r="22" spans="2:124" ht="14.25" customHeight="1" x14ac:dyDescent="0.3">
      <c r="B22" s="591">
        <f t="shared" si="9"/>
        <v>13</v>
      </c>
      <c r="C22" s="829" t="s">
        <v>3003</v>
      </c>
      <c r="D22" s="836"/>
      <c r="E22" s="610" t="s">
        <v>341</v>
      </c>
      <c r="F22" s="830">
        <v>3</v>
      </c>
      <c r="G22" s="202">
        <v>0</v>
      </c>
      <c r="H22" s="169">
        <v>0</v>
      </c>
      <c r="I22" s="169">
        <v>0</v>
      </c>
      <c r="J22" s="169">
        <v>0</v>
      </c>
      <c r="K22" s="170">
        <v>0</v>
      </c>
      <c r="L22" s="831">
        <f t="shared" si="1"/>
        <v>0</v>
      </c>
      <c r="M22" s="202">
        <v>0</v>
      </c>
      <c r="N22" s="169">
        <v>0</v>
      </c>
      <c r="O22" s="169">
        <v>0</v>
      </c>
      <c r="P22" s="169">
        <v>0</v>
      </c>
      <c r="Q22" s="170">
        <v>0</v>
      </c>
      <c r="R22" s="831">
        <f t="shared" si="2"/>
        <v>0</v>
      </c>
      <c r="S22" s="202">
        <v>0</v>
      </c>
      <c r="T22" s="169">
        <v>0</v>
      </c>
      <c r="U22" s="169">
        <v>0</v>
      </c>
      <c r="V22" s="169">
        <v>0</v>
      </c>
      <c r="W22" s="170">
        <v>0</v>
      </c>
      <c r="X22" s="831">
        <f t="shared" si="3"/>
        <v>0</v>
      </c>
      <c r="Y22" s="823">
        <v>0</v>
      </c>
      <c r="Z22" s="823">
        <v>1</v>
      </c>
      <c r="AA22" s="823">
        <v>0</v>
      </c>
      <c r="AB22" s="823">
        <v>0</v>
      </c>
      <c r="AC22" s="823">
        <v>0</v>
      </c>
      <c r="AD22" s="831">
        <f t="shared" si="4"/>
        <v>1</v>
      </c>
      <c r="AE22" s="202">
        <v>0</v>
      </c>
      <c r="AF22" s="169">
        <v>0.9</v>
      </c>
      <c r="AG22" s="169">
        <v>0</v>
      </c>
      <c r="AH22" s="169">
        <v>0</v>
      </c>
      <c r="AI22" s="170">
        <v>0</v>
      </c>
      <c r="AJ22" s="831">
        <f t="shared" si="5"/>
        <v>0.9</v>
      </c>
      <c r="AK22" s="202">
        <v>0</v>
      </c>
      <c r="AL22" s="169">
        <v>0</v>
      </c>
      <c r="AM22" s="169">
        <v>0</v>
      </c>
      <c r="AN22" s="169">
        <v>0</v>
      </c>
      <c r="AO22" s="170">
        <v>0</v>
      </c>
      <c r="AP22" s="831">
        <f t="shared" si="6"/>
        <v>0</v>
      </c>
      <c r="AQ22" s="202">
        <v>0</v>
      </c>
      <c r="AR22" s="169">
        <v>0</v>
      </c>
      <c r="AS22" s="169">
        <v>0</v>
      </c>
      <c r="AT22" s="169">
        <v>0</v>
      </c>
      <c r="AU22" s="170">
        <v>0</v>
      </c>
      <c r="AV22" s="831">
        <f t="shared" si="7"/>
        <v>0</v>
      </c>
      <c r="AW22" s="202">
        <v>0</v>
      </c>
      <c r="AX22" s="169">
        <v>0</v>
      </c>
      <c r="AY22" s="169">
        <v>0</v>
      </c>
      <c r="AZ22" s="169">
        <v>0</v>
      </c>
      <c r="BA22" s="170">
        <v>0</v>
      </c>
      <c r="BB22" s="831">
        <f t="shared" si="8"/>
        <v>0</v>
      </c>
      <c r="BC22" s="700"/>
      <c r="BD22" s="167"/>
      <c r="BE22" s="706"/>
      <c r="BF22" s="598"/>
      <c r="BG22" s="144">
        <f t="shared" si="0"/>
        <v>0</v>
      </c>
      <c r="BH22" s="145"/>
      <c r="BJ22" s="591">
        <f t="shared" si="10"/>
        <v>13</v>
      </c>
      <c r="BK22" s="829" t="s">
        <v>3003</v>
      </c>
      <c r="BL22" s="610" t="s">
        <v>341</v>
      </c>
      <c r="BM22" s="830">
        <v>3</v>
      </c>
      <c r="BN22" s="832" t="s">
        <v>3004</v>
      </c>
      <c r="BO22" s="833" t="s">
        <v>3005</v>
      </c>
      <c r="BP22" s="833" t="s">
        <v>3006</v>
      </c>
      <c r="BQ22" s="833" t="s">
        <v>3007</v>
      </c>
      <c r="BR22" s="834" t="s">
        <v>3008</v>
      </c>
      <c r="BS22" s="835" t="s">
        <v>3009</v>
      </c>
      <c r="BX22" s="158">
        <f>IF('[1]Validation flags'!$H$3=1,0, IF( ISNUMBER(G22), 0, 1 ))</f>
        <v>0</v>
      </c>
      <c r="BY22" s="158">
        <f>IF('[1]Validation flags'!$H$3=1,0, IF( ISNUMBER(H22), 0, 1 ))</f>
        <v>0</v>
      </c>
      <c r="BZ22" s="158">
        <f>IF('[1]Validation flags'!$H$3=1,0, IF( ISNUMBER(I22), 0, 1 ))</f>
        <v>0</v>
      </c>
      <c r="CA22" s="158">
        <f>IF('[1]Validation flags'!$H$3=1,0, IF( ISNUMBER(J22), 0, 1 ))</f>
        <v>0</v>
      </c>
      <c r="CB22" s="158">
        <f>IF('[1]Validation flags'!$H$3=1,0, IF( ISNUMBER(K22), 0, 1 ))</f>
        <v>0</v>
      </c>
      <c r="CC22" s="828"/>
      <c r="CD22" s="158">
        <f>IF('[1]Validation flags'!$H$3=1,0, IF( ISNUMBER(M22), 0, 1 ))</f>
        <v>0</v>
      </c>
      <c r="CE22" s="158">
        <f>IF('[1]Validation flags'!$H$3=1,0, IF( ISNUMBER(N22), 0, 1 ))</f>
        <v>0</v>
      </c>
      <c r="CF22" s="158">
        <f>IF('[1]Validation flags'!$H$3=1,0, IF( ISNUMBER(O22), 0, 1 ))</f>
        <v>0</v>
      </c>
      <c r="CG22" s="158">
        <f>IF('[1]Validation flags'!$H$3=1,0, IF( ISNUMBER(P22), 0, 1 ))</f>
        <v>0</v>
      </c>
      <c r="CH22" s="158">
        <f>IF('[1]Validation flags'!$H$3=1,0, IF( ISNUMBER(Q22), 0, 1 ))</f>
        <v>0</v>
      </c>
      <c r="CI22" s="141"/>
      <c r="CJ22" s="158">
        <f>IF('[1]Validation flags'!$H$3=1,0, IF( ISNUMBER(S22), 0, 1 ))</f>
        <v>0</v>
      </c>
      <c r="CK22" s="158">
        <f>IF('[1]Validation flags'!$H$3=1,0, IF( ISNUMBER(T22), 0, 1 ))</f>
        <v>0</v>
      </c>
      <c r="CL22" s="158">
        <f>IF('[1]Validation flags'!$H$3=1,0, IF( ISNUMBER(U22), 0, 1 ))</f>
        <v>0</v>
      </c>
      <c r="CM22" s="158">
        <f>IF('[1]Validation flags'!$H$3=1,0, IF( ISNUMBER(V22), 0, 1 ))</f>
        <v>0</v>
      </c>
      <c r="CN22" s="158">
        <f>IF('[1]Validation flags'!$H$3=1,0, IF( ISNUMBER(W22), 0, 1 ))</f>
        <v>0</v>
      </c>
      <c r="CO22" s="141"/>
      <c r="CP22" s="158">
        <f>IF('[1]Validation flags'!$H$3=1,0, IF( ISNUMBER(Y22), 0, 1 ))</f>
        <v>0</v>
      </c>
      <c r="CQ22" s="158">
        <f>IF('[1]Validation flags'!$H$3=1,0, IF( ISNUMBER(Z22), 0, 1 ))</f>
        <v>0</v>
      </c>
      <c r="CR22" s="158">
        <f>IF('[1]Validation flags'!$H$3=1,0, IF( ISNUMBER(AA22), 0, 1 ))</f>
        <v>0</v>
      </c>
      <c r="CS22" s="158">
        <f>IF('[1]Validation flags'!$H$3=1,0, IF( ISNUMBER(AB22), 0, 1 ))</f>
        <v>0</v>
      </c>
      <c r="CT22" s="158">
        <f>IF('[1]Validation flags'!$H$3=1,0, IF( ISNUMBER(AC22), 0, 1 ))</f>
        <v>0</v>
      </c>
      <c r="CU22" s="141"/>
      <c r="CV22" s="158">
        <f>IF('[1]Validation flags'!$H$3=1,0, IF( ISNUMBER(AE22), 0, 1 ))</f>
        <v>0</v>
      </c>
      <c r="CW22" s="158">
        <f>IF('[1]Validation flags'!$H$3=1,0, IF( ISNUMBER(AF22), 0, 1 ))</f>
        <v>0</v>
      </c>
      <c r="CX22" s="158">
        <f>IF('[1]Validation flags'!$H$3=1,0, IF( ISNUMBER(AG22), 0, 1 ))</f>
        <v>0</v>
      </c>
      <c r="CY22" s="158">
        <f>IF('[1]Validation flags'!$H$3=1,0, IF( ISNUMBER(AH22), 0, 1 ))</f>
        <v>0</v>
      </c>
      <c r="CZ22" s="158">
        <f>IF('[1]Validation flags'!$H$3=1,0, IF( ISNUMBER(AI22), 0, 1 ))</f>
        <v>0</v>
      </c>
      <c r="DA22" s="141"/>
      <c r="DB22" s="158">
        <f>IF('[1]Validation flags'!$H$3=1,0, IF( ISNUMBER(AK22), 0, 1 ))</f>
        <v>0</v>
      </c>
      <c r="DC22" s="158">
        <f>IF('[1]Validation flags'!$H$3=1,0, IF( ISNUMBER(AL22), 0, 1 ))</f>
        <v>0</v>
      </c>
      <c r="DD22" s="158">
        <f>IF('[1]Validation flags'!$H$3=1,0, IF( ISNUMBER(AM22), 0, 1 ))</f>
        <v>0</v>
      </c>
      <c r="DE22" s="158">
        <f>IF('[1]Validation flags'!$H$3=1,0, IF( ISNUMBER(AN22), 0, 1 ))</f>
        <v>0</v>
      </c>
      <c r="DF22" s="158">
        <f>IF('[1]Validation flags'!$H$3=1,0, IF( ISNUMBER(AO22), 0, 1 ))</f>
        <v>0</v>
      </c>
      <c r="DG22" s="141"/>
      <c r="DH22" s="158">
        <f>IF('[1]Validation flags'!$H$3=1,0, IF( ISNUMBER(AQ22), 0, 1 ))</f>
        <v>0</v>
      </c>
      <c r="DI22" s="158">
        <f>IF('[1]Validation flags'!$H$3=1,0, IF( ISNUMBER(AR22), 0, 1 ))</f>
        <v>0</v>
      </c>
      <c r="DJ22" s="158">
        <f>IF('[1]Validation flags'!$H$3=1,0, IF( ISNUMBER(AS22), 0, 1 ))</f>
        <v>0</v>
      </c>
      <c r="DK22" s="158">
        <f>IF('[1]Validation flags'!$H$3=1,0, IF( ISNUMBER(AT22), 0, 1 ))</f>
        <v>0</v>
      </c>
      <c r="DL22" s="158">
        <f>IF('[1]Validation flags'!$H$3=1,0, IF( ISNUMBER(AU22), 0, 1 ))</f>
        <v>0</v>
      </c>
      <c r="DM22" s="141"/>
      <c r="DN22" s="158">
        <f>IF('[1]Validation flags'!$H$3=1,0, IF( ISNUMBER(AW22), 0, 1 ))</f>
        <v>0</v>
      </c>
      <c r="DO22" s="158">
        <f>IF('[1]Validation flags'!$H$3=1,0, IF( ISNUMBER(AX22), 0, 1 ))</f>
        <v>0</v>
      </c>
      <c r="DP22" s="158">
        <f>IF('[1]Validation flags'!$H$3=1,0, IF( ISNUMBER(AY22), 0, 1 ))</f>
        <v>0</v>
      </c>
      <c r="DQ22" s="158">
        <f>IF('[1]Validation flags'!$H$3=1,0, IF( ISNUMBER(AZ22), 0, 1 ))</f>
        <v>0</v>
      </c>
      <c r="DR22" s="158">
        <f>IF('[1]Validation flags'!$H$3=1,0, IF( ISNUMBER(BA22), 0, 1 ))</f>
        <v>0</v>
      </c>
      <c r="DS22" s="141"/>
    </row>
    <row r="23" spans="2:124" ht="14.25" customHeight="1" x14ac:dyDescent="0.3">
      <c r="B23" s="591">
        <f t="shared" si="9"/>
        <v>14</v>
      </c>
      <c r="C23" s="829" t="s">
        <v>3010</v>
      </c>
      <c r="D23" s="836"/>
      <c r="E23" s="610" t="s">
        <v>341</v>
      </c>
      <c r="F23" s="830">
        <v>3</v>
      </c>
      <c r="G23" s="202">
        <v>0</v>
      </c>
      <c r="H23" s="169">
        <v>0</v>
      </c>
      <c r="I23" s="169">
        <v>0</v>
      </c>
      <c r="J23" s="169">
        <v>0</v>
      </c>
      <c r="K23" s="170">
        <v>0</v>
      </c>
      <c r="L23" s="831">
        <f t="shared" si="1"/>
        <v>0</v>
      </c>
      <c r="M23" s="202">
        <v>0</v>
      </c>
      <c r="N23" s="169">
        <v>0</v>
      </c>
      <c r="O23" s="169">
        <v>0</v>
      </c>
      <c r="P23" s="169">
        <v>0</v>
      </c>
      <c r="Q23" s="170">
        <v>0</v>
      </c>
      <c r="R23" s="831">
        <f t="shared" si="2"/>
        <v>0</v>
      </c>
      <c r="S23" s="202">
        <v>0</v>
      </c>
      <c r="T23" s="169">
        <v>0</v>
      </c>
      <c r="U23" s="169">
        <v>0</v>
      </c>
      <c r="V23" s="169">
        <v>0</v>
      </c>
      <c r="W23" s="170">
        <v>0</v>
      </c>
      <c r="X23" s="831">
        <f t="shared" si="3"/>
        <v>0</v>
      </c>
      <c r="Y23" s="823">
        <v>0</v>
      </c>
      <c r="Z23" s="823">
        <v>0</v>
      </c>
      <c r="AA23" s="823">
        <v>0</v>
      </c>
      <c r="AB23" s="823">
        <v>0</v>
      </c>
      <c r="AC23" s="823">
        <v>0</v>
      </c>
      <c r="AD23" s="831">
        <f t="shared" si="4"/>
        <v>0</v>
      </c>
      <c r="AE23" s="202">
        <v>0</v>
      </c>
      <c r="AF23" s="169">
        <v>0</v>
      </c>
      <c r="AG23" s="169">
        <v>0</v>
      </c>
      <c r="AH23" s="169">
        <v>0</v>
      </c>
      <c r="AI23" s="170">
        <v>0</v>
      </c>
      <c r="AJ23" s="831">
        <f t="shared" si="5"/>
        <v>0</v>
      </c>
      <c r="AK23" s="202">
        <v>0</v>
      </c>
      <c r="AL23" s="169">
        <v>0</v>
      </c>
      <c r="AM23" s="169">
        <v>0</v>
      </c>
      <c r="AN23" s="169">
        <v>0</v>
      </c>
      <c r="AO23" s="170">
        <v>0</v>
      </c>
      <c r="AP23" s="831">
        <f t="shared" si="6"/>
        <v>0</v>
      </c>
      <c r="AQ23" s="202">
        <v>0</v>
      </c>
      <c r="AR23" s="169">
        <v>0</v>
      </c>
      <c r="AS23" s="169">
        <v>0</v>
      </c>
      <c r="AT23" s="169">
        <v>0</v>
      </c>
      <c r="AU23" s="170">
        <v>0</v>
      </c>
      <c r="AV23" s="831">
        <f t="shared" si="7"/>
        <v>0</v>
      </c>
      <c r="AW23" s="202">
        <v>0</v>
      </c>
      <c r="AX23" s="169">
        <v>0</v>
      </c>
      <c r="AY23" s="169">
        <v>0</v>
      </c>
      <c r="AZ23" s="169">
        <v>0</v>
      </c>
      <c r="BA23" s="170">
        <v>0</v>
      </c>
      <c r="BB23" s="831">
        <f t="shared" si="8"/>
        <v>0</v>
      </c>
      <c r="BC23" s="700"/>
      <c r="BD23" s="167"/>
      <c r="BE23" s="706"/>
      <c r="BF23" s="598"/>
      <c r="BG23" s="144">
        <f t="shared" si="0"/>
        <v>0</v>
      </c>
      <c r="BH23" s="145"/>
      <c r="BJ23" s="591">
        <f t="shared" si="10"/>
        <v>14</v>
      </c>
      <c r="BK23" s="829" t="s">
        <v>3010</v>
      </c>
      <c r="BL23" s="610" t="s">
        <v>341</v>
      </c>
      <c r="BM23" s="830">
        <v>3</v>
      </c>
      <c r="BN23" s="832" t="s">
        <v>3011</v>
      </c>
      <c r="BO23" s="833" t="s">
        <v>3012</v>
      </c>
      <c r="BP23" s="833" t="s">
        <v>3013</v>
      </c>
      <c r="BQ23" s="833" t="s">
        <v>3014</v>
      </c>
      <c r="BR23" s="834" t="s">
        <v>3015</v>
      </c>
      <c r="BS23" s="835" t="s">
        <v>3016</v>
      </c>
      <c r="BX23" s="158">
        <f>IF('[1]Validation flags'!$H$3=1,0, IF( ISNUMBER(G23), 0, 1 ))</f>
        <v>0</v>
      </c>
      <c r="BY23" s="158">
        <f>IF('[1]Validation flags'!$H$3=1,0, IF( ISNUMBER(H23), 0, 1 ))</f>
        <v>0</v>
      </c>
      <c r="BZ23" s="158">
        <f>IF('[1]Validation flags'!$H$3=1,0, IF( ISNUMBER(I23), 0, 1 ))</f>
        <v>0</v>
      </c>
      <c r="CA23" s="158">
        <f>IF('[1]Validation flags'!$H$3=1,0, IF( ISNUMBER(J23), 0, 1 ))</f>
        <v>0</v>
      </c>
      <c r="CB23" s="158">
        <f>IF('[1]Validation flags'!$H$3=1,0, IF( ISNUMBER(K23), 0, 1 ))</f>
        <v>0</v>
      </c>
      <c r="CC23" s="828"/>
      <c r="CD23" s="158">
        <f>IF('[1]Validation flags'!$H$3=1,0, IF( ISNUMBER(M23), 0, 1 ))</f>
        <v>0</v>
      </c>
      <c r="CE23" s="158">
        <f>IF('[1]Validation flags'!$H$3=1,0, IF( ISNUMBER(N23), 0, 1 ))</f>
        <v>0</v>
      </c>
      <c r="CF23" s="158">
        <f>IF('[1]Validation flags'!$H$3=1,0, IF( ISNUMBER(O23), 0, 1 ))</f>
        <v>0</v>
      </c>
      <c r="CG23" s="158">
        <f>IF('[1]Validation flags'!$H$3=1,0, IF( ISNUMBER(P23), 0, 1 ))</f>
        <v>0</v>
      </c>
      <c r="CH23" s="158">
        <f>IF('[1]Validation flags'!$H$3=1,0, IF( ISNUMBER(Q23), 0, 1 ))</f>
        <v>0</v>
      </c>
      <c r="CI23" s="141"/>
      <c r="CJ23" s="158">
        <f>IF('[1]Validation flags'!$H$3=1,0, IF( ISNUMBER(S23), 0, 1 ))</f>
        <v>0</v>
      </c>
      <c r="CK23" s="158">
        <f>IF('[1]Validation flags'!$H$3=1,0, IF( ISNUMBER(T23), 0, 1 ))</f>
        <v>0</v>
      </c>
      <c r="CL23" s="158">
        <f>IF('[1]Validation flags'!$H$3=1,0, IF( ISNUMBER(U23), 0, 1 ))</f>
        <v>0</v>
      </c>
      <c r="CM23" s="158">
        <f>IF('[1]Validation flags'!$H$3=1,0, IF( ISNUMBER(V23), 0, 1 ))</f>
        <v>0</v>
      </c>
      <c r="CN23" s="158">
        <f>IF('[1]Validation flags'!$H$3=1,0, IF( ISNUMBER(W23), 0, 1 ))</f>
        <v>0</v>
      </c>
      <c r="CO23" s="141"/>
      <c r="CP23" s="158">
        <f>IF('[1]Validation flags'!$H$3=1,0, IF( ISNUMBER(Y23), 0, 1 ))</f>
        <v>0</v>
      </c>
      <c r="CQ23" s="158">
        <f>IF('[1]Validation flags'!$H$3=1,0, IF( ISNUMBER(Z23), 0, 1 ))</f>
        <v>0</v>
      </c>
      <c r="CR23" s="158">
        <f>IF('[1]Validation flags'!$H$3=1,0, IF( ISNUMBER(AA23), 0, 1 ))</f>
        <v>0</v>
      </c>
      <c r="CS23" s="158">
        <f>IF('[1]Validation flags'!$H$3=1,0, IF( ISNUMBER(AB23), 0, 1 ))</f>
        <v>0</v>
      </c>
      <c r="CT23" s="158">
        <f>IF('[1]Validation flags'!$H$3=1,0, IF( ISNUMBER(AC23), 0, 1 ))</f>
        <v>0</v>
      </c>
      <c r="CU23" s="141"/>
      <c r="CV23" s="158">
        <f>IF('[1]Validation flags'!$H$3=1,0, IF( ISNUMBER(AE23), 0, 1 ))</f>
        <v>0</v>
      </c>
      <c r="CW23" s="158">
        <f>IF('[1]Validation flags'!$H$3=1,0, IF( ISNUMBER(AF23), 0, 1 ))</f>
        <v>0</v>
      </c>
      <c r="CX23" s="158">
        <f>IF('[1]Validation flags'!$H$3=1,0, IF( ISNUMBER(AG23), 0, 1 ))</f>
        <v>0</v>
      </c>
      <c r="CY23" s="158">
        <f>IF('[1]Validation flags'!$H$3=1,0, IF( ISNUMBER(AH23), 0, 1 ))</f>
        <v>0</v>
      </c>
      <c r="CZ23" s="158">
        <f>IF('[1]Validation flags'!$H$3=1,0, IF( ISNUMBER(AI23), 0, 1 ))</f>
        <v>0</v>
      </c>
      <c r="DA23" s="141"/>
      <c r="DB23" s="158">
        <f>IF('[1]Validation flags'!$H$3=1,0, IF( ISNUMBER(AK23), 0, 1 ))</f>
        <v>0</v>
      </c>
      <c r="DC23" s="158">
        <f>IF('[1]Validation flags'!$H$3=1,0, IF( ISNUMBER(AL23), 0, 1 ))</f>
        <v>0</v>
      </c>
      <c r="DD23" s="158">
        <f>IF('[1]Validation flags'!$H$3=1,0, IF( ISNUMBER(AM23), 0, 1 ))</f>
        <v>0</v>
      </c>
      <c r="DE23" s="158">
        <f>IF('[1]Validation flags'!$H$3=1,0, IF( ISNUMBER(AN23), 0, 1 ))</f>
        <v>0</v>
      </c>
      <c r="DF23" s="158">
        <f>IF('[1]Validation flags'!$H$3=1,0, IF( ISNUMBER(AO23), 0, 1 ))</f>
        <v>0</v>
      </c>
      <c r="DG23" s="141"/>
      <c r="DH23" s="158">
        <f>IF('[1]Validation flags'!$H$3=1,0, IF( ISNUMBER(AQ23), 0, 1 ))</f>
        <v>0</v>
      </c>
      <c r="DI23" s="158">
        <f>IF('[1]Validation flags'!$H$3=1,0, IF( ISNUMBER(AR23), 0, 1 ))</f>
        <v>0</v>
      </c>
      <c r="DJ23" s="158">
        <f>IF('[1]Validation flags'!$H$3=1,0, IF( ISNUMBER(AS23), 0, 1 ))</f>
        <v>0</v>
      </c>
      <c r="DK23" s="158">
        <f>IF('[1]Validation flags'!$H$3=1,0, IF( ISNUMBER(AT23), 0, 1 ))</f>
        <v>0</v>
      </c>
      <c r="DL23" s="158">
        <f>IF('[1]Validation flags'!$H$3=1,0, IF( ISNUMBER(AU23), 0, 1 ))</f>
        <v>0</v>
      </c>
      <c r="DM23" s="141"/>
      <c r="DN23" s="158">
        <f>IF('[1]Validation flags'!$H$3=1,0, IF( ISNUMBER(AW23), 0, 1 ))</f>
        <v>0</v>
      </c>
      <c r="DO23" s="158">
        <f>IF('[1]Validation flags'!$H$3=1,0, IF( ISNUMBER(AX23), 0, 1 ))</f>
        <v>0</v>
      </c>
      <c r="DP23" s="158">
        <f>IF('[1]Validation flags'!$H$3=1,0, IF( ISNUMBER(AY23), 0, 1 ))</f>
        <v>0</v>
      </c>
      <c r="DQ23" s="158">
        <f>IF('[1]Validation flags'!$H$3=1,0, IF( ISNUMBER(AZ23), 0, 1 ))</f>
        <v>0</v>
      </c>
      <c r="DR23" s="158">
        <f>IF('[1]Validation flags'!$H$3=1,0, IF( ISNUMBER(BA23), 0, 1 ))</f>
        <v>0</v>
      </c>
      <c r="DS23" s="141"/>
    </row>
    <row r="24" spans="2:124" ht="14.25" customHeight="1" x14ac:dyDescent="0.3">
      <c r="B24" s="591">
        <f t="shared" si="9"/>
        <v>15</v>
      </c>
      <c r="C24" s="829" t="s">
        <v>3017</v>
      </c>
      <c r="D24" s="836"/>
      <c r="E24" s="610" t="s">
        <v>341</v>
      </c>
      <c r="F24" s="830">
        <v>3</v>
      </c>
      <c r="G24" s="202">
        <v>0</v>
      </c>
      <c r="H24" s="169">
        <v>0</v>
      </c>
      <c r="I24" s="169">
        <v>0</v>
      </c>
      <c r="J24" s="169">
        <v>0</v>
      </c>
      <c r="K24" s="170">
        <v>0</v>
      </c>
      <c r="L24" s="831">
        <f t="shared" si="1"/>
        <v>0</v>
      </c>
      <c r="M24" s="202">
        <v>0</v>
      </c>
      <c r="N24" s="169">
        <v>0</v>
      </c>
      <c r="O24" s="169">
        <v>0</v>
      </c>
      <c r="P24" s="169">
        <v>0</v>
      </c>
      <c r="Q24" s="170">
        <v>0</v>
      </c>
      <c r="R24" s="831">
        <f t="shared" si="2"/>
        <v>0</v>
      </c>
      <c r="S24" s="202">
        <v>0</v>
      </c>
      <c r="T24" s="169">
        <v>0</v>
      </c>
      <c r="U24" s="169">
        <v>0</v>
      </c>
      <c r="V24" s="169">
        <v>0</v>
      </c>
      <c r="W24" s="170">
        <v>0</v>
      </c>
      <c r="X24" s="831">
        <f t="shared" si="3"/>
        <v>0</v>
      </c>
      <c r="Y24" s="823">
        <v>0</v>
      </c>
      <c r="Z24" s="823">
        <v>0</v>
      </c>
      <c r="AA24" s="823">
        <v>0</v>
      </c>
      <c r="AB24" s="823">
        <v>0</v>
      </c>
      <c r="AC24" s="823">
        <v>0</v>
      </c>
      <c r="AD24" s="831">
        <f t="shared" si="4"/>
        <v>0</v>
      </c>
      <c r="AE24" s="202">
        <v>0</v>
      </c>
      <c r="AF24" s="169">
        <v>0</v>
      </c>
      <c r="AG24" s="169">
        <v>0</v>
      </c>
      <c r="AH24" s="169">
        <v>0</v>
      </c>
      <c r="AI24" s="170">
        <v>0</v>
      </c>
      <c r="AJ24" s="831">
        <f t="shared" si="5"/>
        <v>0</v>
      </c>
      <c r="AK24" s="202">
        <v>0</v>
      </c>
      <c r="AL24" s="169">
        <v>0</v>
      </c>
      <c r="AM24" s="169">
        <v>0</v>
      </c>
      <c r="AN24" s="169">
        <v>0</v>
      </c>
      <c r="AO24" s="170">
        <v>0</v>
      </c>
      <c r="AP24" s="831">
        <f t="shared" si="6"/>
        <v>0</v>
      </c>
      <c r="AQ24" s="202">
        <v>0</v>
      </c>
      <c r="AR24" s="169">
        <v>0</v>
      </c>
      <c r="AS24" s="169">
        <v>0</v>
      </c>
      <c r="AT24" s="169">
        <v>0</v>
      </c>
      <c r="AU24" s="170">
        <v>0</v>
      </c>
      <c r="AV24" s="831">
        <f t="shared" si="7"/>
        <v>0</v>
      </c>
      <c r="AW24" s="202">
        <v>0</v>
      </c>
      <c r="AX24" s="169">
        <v>0</v>
      </c>
      <c r="AY24" s="169">
        <v>0</v>
      </c>
      <c r="AZ24" s="169">
        <v>0</v>
      </c>
      <c r="BA24" s="170">
        <v>0</v>
      </c>
      <c r="BB24" s="831">
        <f t="shared" si="8"/>
        <v>0</v>
      </c>
      <c r="BC24" s="700"/>
      <c r="BD24" s="167"/>
      <c r="BE24" s="706"/>
      <c r="BF24" s="598"/>
      <c r="BG24" s="144">
        <f t="shared" si="0"/>
        <v>0</v>
      </c>
      <c r="BH24" s="145"/>
      <c r="BJ24" s="591">
        <f t="shared" si="10"/>
        <v>15</v>
      </c>
      <c r="BK24" s="829" t="s">
        <v>3017</v>
      </c>
      <c r="BL24" s="610" t="s">
        <v>341</v>
      </c>
      <c r="BM24" s="830">
        <v>3</v>
      </c>
      <c r="BN24" s="832" t="s">
        <v>3018</v>
      </c>
      <c r="BO24" s="833" t="s">
        <v>3019</v>
      </c>
      <c r="BP24" s="833" t="s">
        <v>3020</v>
      </c>
      <c r="BQ24" s="833" t="s">
        <v>3021</v>
      </c>
      <c r="BR24" s="834" t="s">
        <v>3022</v>
      </c>
      <c r="BS24" s="835" t="s">
        <v>3023</v>
      </c>
      <c r="BX24" s="158">
        <f>IF('[1]Validation flags'!$H$3=1,0, IF( ISNUMBER(G24), 0, 1 ))</f>
        <v>0</v>
      </c>
      <c r="BY24" s="158">
        <f>IF('[1]Validation flags'!$H$3=1,0, IF( ISNUMBER(H24), 0, 1 ))</f>
        <v>0</v>
      </c>
      <c r="BZ24" s="158">
        <f>IF('[1]Validation flags'!$H$3=1,0, IF( ISNUMBER(I24), 0, 1 ))</f>
        <v>0</v>
      </c>
      <c r="CA24" s="158">
        <f>IF('[1]Validation flags'!$H$3=1,0, IF( ISNUMBER(J24), 0, 1 ))</f>
        <v>0</v>
      </c>
      <c r="CB24" s="158">
        <f>IF('[1]Validation flags'!$H$3=1,0, IF( ISNUMBER(K24), 0, 1 ))</f>
        <v>0</v>
      </c>
      <c r="CC24" s="828"/>
      <c r="CD24" s="158">
        <f>IF('[1]Validation flags'!$H$3=1,0, IF( ISNUMBER(M24), 0, 1 ))</f>
        <v>0</v>
      </c>
      <c r="CE24" s="158">
        <f>IF('[1]Validation flags'!$H$3=1,0, IF( ISNUMBER(N24), 0, 1 ))</f>
        <v>0</v>
      </c>
      <c r="CF24" s="158">
        <f>IF('[1]Validation flags'!$H$3=1,0, IF( ISNUMBER(O24), 0, 1 ))</f>
        <v>0</v>
      </c>
      <c r="CG24" s="158">
        <f>IF('[1]Validation flags'!$H$3=1,0, IF( ISNUMBER(P24), 0, 1 ))</f>
        <v>0</v>
      </c>
      <c r="CH24" s="158">
        <f>IF('[1]Validation flags'!$H$3=1,0, IF( ISNUMBER(Q24), 0, 1 ))</f>
        <v>0</v>
      </c>
      <c r="CI24" s="141"/>
      <c r="CJ24" s="158">
        <f>IF('[1]Validation flags'!$H$3=1,0, IF( ISNUMBER(S24), 0, 1 ))</f>
        <v>0</v>
      </c>
      <c r="CK24" s="158">
        <f>IF('[1]Validation flags'!$H$3=1,0, IF( ISNUMBER(T24), 0, 1 ))</f>
        <v>0</v>
      </c>
      <c r="CL24" s="158">
        <f>IF('[1]Validation flags'!$H$3=1,0, IF( ISNUMBER(U24), 0, 1 ))</f>
        <v>0</v>
      </c>
      <c r="CM24" s="158">
        <f>IF('[1]Validation flags'!$H$3=1,0, IF( ISNUMBER(V24), 0, 1 ))</f>
        <v>0</v>
      </c>
      <c r="CN24" s="158">
        <f>IF('[1]Validation flags'!$H$3=1,0, IF( ISNUMBER(W24), 0, 1 ))</f>
        <v>0</v>
      </c>
      <c r="CO24" s="141"/>
      <c r="CP24" s="158">
        <f>IF('[1]Validation flags'!$H$3=1,0, IF( ISNUMBER(Y24), 0, 1 ))</f>
        <v>0</v>
      </c>
      <c r="CQ24" s="158">
        <f>IF('[1]Validation flags'!$H$3=1,0, IF( ISNUMBER(Z24), 0, 1 ))</f>
        <v>0</v>
      </c>
      <c r="CR24" s="158">
        <f>IF('[1]Validation flags'!$H$3=1,0, IF( ISNUMBER(AA24), 0, 1 ))</f>
        <v>0</v>
      </c>
      <c r="CS24" s="158">
        <f>IF('[1]Validation flags'!$H$3=1,0, IF( ISNUMBER(AB24), 0, 1 ))</f>
        <v>0</v>
      </c>
      <c r="CT24" s="158">
        <f>IF('[1]Validation flags'!$H$3=1,0, IF( ISNUMBER(AC24), 0, 1 ))</f>
        <v>0</v>
      </c>
      <c r="CU24" s="141"/>
      <c r="CV24" s="158">
        <f>IF('[1]Validation flags'!$H$3=1,0, IF( ISNUMBER(AE24), 0, 1 ))</f>
        <v>0</v>
      </c>
      <c r="CW24" s="158">
        <f>IF('[1]Validation flags'!$H$3=1,0, IF( ISNUMBER(AF24), 0, 1 ))</f>
        <v>0</v>
      </c>
      <c r="CX24" s="158">
        <f>IF('[1]Validation flags'!$H$3=1,0, IF( ISNUMBER(AG24), 0, 1 ))</f>
        <v>0</v>
      </c>
      <c r="CY24" s="158">
        <f>IF('[1]Validation flags'!$H$3=1,0, IF( ISNUMBER(AH24), 0, 1 ))</f>
        <v>0</v>
      </c>
      <c r="CZ24" s="158">
        <f>IF('[1]Validation flags'!$H$3=1,0, IF( ISNUMBER(AI24), 0, 1 ))</f>
        <v>0</v>
      </c>
      <c r="DA24" s="141"/>
      <c r="DB24" s="158">
        <f>IF('[1]Validation flags'!$H$3=1,0, IF( ISNUMBER(AK24), 0, 1 ))</f>
        <v>0</v>
      </c>
      <c r="DC24" s="158">
        <f>IF('[1]Validation flags'!$H$3=1,0, IF( ISNUMBER(AL24), 0, 1 ))</f>
        <v>0</v>
      </c>
      <c r="DD24" s="158">
        <f>IF('[1]Validation flags'!$H$3=1,0, IF( ISNUMBER(AM24), 0, 1 ))</f>
        <v>0</v>
      </c>
      <c r="DE24" s="158">
        <f>IF('[1]Validation flags'!$H$3=1,0, IF( ISNUMBER(AN24), 0, 1 ))</f>
        <v>0</v>
      </c>
      <c r="DF24" s="158">
        <f>IF('[1]Validation flags'!$H$3=1,0, IF( ISNUMBER(AO24), 0, 1 ))</f>
        <v>0</v>
      </c>
      <c r="DG24" s="141"/>
      <c r="DH24" s="158">
        <f>IF('[1]Validation flags'!$H$3=1,0, IF( ISNUMBER(AQ24), 0, 1 ))</f>
        <v>0</v>
      </c>
      <c r="DI24" s="158">
        <f>IF('[1]Validation flags'!$H$3=1,0, IF( ISNUMBER(AR24), 0, 1 ))</f>
        <v>0</v>
      </c>
      <c r="DJ24" s="158">
        <f>IF('[1]Validation flags'!$H$3=1,0, IF( ISNUMBER(AS24), 0, 1 ))</f>
        <v>0</v>
      </c>
      <c r="DK24" s="158">
        <f>IF('[1]Validation flags'!$H$3=1,0, IF( ISNUMBER(AT24), 0, 1 ))</f>
        <v>0</v>
      </c>
      <c r="DL24" s="158">
        <f>IF('[1]Validation flags'!$H$3=1,0, IF( ISNUMBER(AU24), 0, 1 ))</f>
        <v>0</v>
      </c>
      <c r="DM24" s="141"/>
      <c r="DN24" s="158">
        <f>IF('[1]Validation flags'!$H$3=1,0, IF( ISNUMBER(AW24), 0, 1 ))</f>
        <v>0</v>
      </c>
      <c r="DO24" s="158">
        <f>IF('[1]Validation flags'!$H$3=1,0, IF( ISNUMBER(AX24), 0, 1 ))</f>
        <v>0</v>
      </c>
      <c r="DP24" s="158">
        <f>IF('[1]Validation flags'!$H$3=1,0, IF( ISNUMBER(AY24), 0, 1 ))</f>
        <v>0</v>
      </c>
      <c r="DQ24" s="158">
        <f>IF('[1]Validation flags'!$H$3=1,0, IF( ISNUMBER(AZ24), 0, 1 ))</f>
        <v>0</v>
      </c>
      <c r="DR24" s="158">
        <f>IF('[1]Validation flags'!$H$3=1,0, IF( ISNUMBER(BA24), 0, 1 ))</f>
        <v>0</v>
      </c>
      <c r="DS24" s="141"/>
      <c r="DT24" s="188"/>
    </row>
    <row r="25" spans="2:124" ht="14.25" customHeight="1" x14ac:dyDescent="0.3">
      <c r="B25" s="591">
        <f t="shared" si="9"/>
        <v>16</v>
      </c>
      <c r="C25" s="829" t="s">
        <v>2244</v>
      </c>
      <c r="D25" s="836"/>
      <c r="E25" s="610" t="s">
        <v>341</v>
      </c>
      <c r="F25" s="830">
        <v>3</v>
      </c>
      <c r="G25" s="202">
        <v>0</v>
      </c>
      <c r="H25" s="169">
        <v>0</v>
      </c>
      <c r="I25" s="169">
        <v>0</v>
      </c>
      <c r="J25" s="169">
        <v>0</v>
      </c>
      <c r="K25" s="170">
        <v>0</v>
      </c>
      <c r="L25" s="831">
        <f t="shared" si="1"/>
        <v>0</v>
      </c>
      <c r="M25" s="202">
        <v>0</v>
      </c>
      <c r="N25" s="169">
        <v>0</v>
      </c>
      <c r="O25" s="169">
        <v>0</v>
      </c>
      <c r="P25" s="169">
        <v>0</v>
      </c>
      <c r="Q25" s="170">
        <v>0</v>
      </c>
      <c r="R25" s="831">
        <f t="shared" si="2"/>
        <v>0</v>
      </c>
      <c r="S25" s="202">
        <v>0</v>
      </c>
      <c r="T25" s="169">
        <v>0</v>
      </c>
      <c r="U25" s="169">
        <v>0</v>
      </c>
      <c r="V25" s="169">
        <v>0</v>
      </c>
      <c r="W25" s="170">
        <v>0</v>
      </c>
      <c r="X25" s="831">
        <f t="shared" si="3"/>
        <v>0</v>
      </c>
      <c r="Y25" s="823">
        <v>3.29</v>
      </c>
      <c r="Z25" s="823">
        <v>0</v>
      </c>
      <c r="AA25" s="823">
        <v>0</v>
      </c>
      <c r="AB25" s="823">
        <v>0</v>
      </c>
      <c r="AC25" s="823">
        <v>0</v>
      </c>
      <c r="AD25" s="831">
        <f t="shared" si="4"/>
        <v>3.29</v>
      </c>
      <c r="AE25" s="202">
        <v>4.78</v>
      </c>
      <c r="AF25" s="169">
        <v>0</v>
      </c>
      <c r="AG25" s="169">
        <v>0</v>
      </c>
      <c r="AH25" s="169">
        <v>0</v>
      </c>
      <c r="AI25" s="170">
        <v>0</v>
      </c>
      <c r="AJ25" s="831">
        <f t="shared" si="5"/>
        <v>4.78</v>
      </c>
      <c r="AK25" s="202">
        <v>0.1</v>
      </c>
      <c r="AL25" s="169">
        <v>0</v>
      </c>
      <c r="AM25" s="169">
        <v>0</v>
      </c>
      <c r="AN25" s="169">
        <v>0</v>
      </c>
      <c r="AO25" s="170">
        <v>0</v>
      </c>
      <c r="AP25" s="831">
        <f t="shared" si="6"/>
        <v>0.1</v>
      </c>
      <c r="AQ25" s="202">
        <v>0</v>
      </c>
      <c r="AR25" s="169">
        <v>0</v>
      </c>
      <c r="AS25" s="169">
        <v>0</v>
      </c>
      <c r="AT25" s="169">
        <v>0</v>
      </c>
      <c r="AU25" s="170">
        <v>0</v>
      </c>
      <c r="AV25" s="831">
        <f t="shared" si="7"/>
        <v>0</v>
      </c>
      <c r="AW25" s="202">
        <v>0</v>
      </c>
      <c r="AX25" s="169">
        <v>0</v>
      </c>
      <c r="AY25" s="169">
        <v>0</v>
      </c>
      <c r="AZ25" s="169">
        <v>0</v>
      </c>
      <c r="BA25" s="170">
        <v>0</v>
      </c>
      <c r="BB25" s="831">
        <f t="shared" si="8"/>
        <v>0</v>
      </c>
      <c r="BC25" s="700"/>
      <c r="BD25" s="167"/>
      <c r="BE25" s="706"/>
      <c r="BF25" s="598"/>
      <c r="BG25" s="144">
        <f t="shared" si="0"/>
        <v>0</v>
      </c>
      <c r="BH25" s="145"/>
      <c r="BJ25" s="591">
        <f t="shared" si="10"/>
        <v>16</v>
      </c>
      <c r="BK25" s="829" t="s">
        <v>2244</v>
      </c>
      <c r="BL25" s="610" t="s">
        <v>341</v>
      </c>
      <c r="BM25" s="830">
        <v>3</v>
      </c>
      <c r="BN25" s="832" t="s">
        <v>3024</v>
      </c>
      <c r="BO25" s="833" t="s">
        <v>3025</v>
      </c>
      <c r="BP25" s="833" t="s">
        <v>3026</v>
      </c>
      <c r="BQ25" s="833" t="s">
        <v>3027</v>
      </c>
      <c r="BR25" s="834" t="s">
        <v>3028</v>
      </c>
      <c r="BS25" s="835" t="s">
        <v>3029</v>
      </c>
      <c r="BX25" s="158">
        <f>IF('[1]Validation flags'!$H$3=1,0, IF( ISNUMBER(G25), 0, 1 ))</f>
        <v>0</v>
      </c>
      <c r="BY25" s="158">
        <f>IF('[1]Validation flags'!$H$3=1,0, IF( ISNUMBER(H25), 0, 1 ))</f>
        <v>0</v>
      </c>
      <c r="BZ25" s="158">
        <f>IF('[1]Validation flags'!$H$3=1,0, IF( ISNUMBER(I25), 0, 1 ))</f>
        <v>0</v>
      </c>
      <c r="CA25" s="158">
        <f>IF('[1]Validation flags'!$H$3=1,0, IF( ISNUMBER(J25), 0, 1 ))</f>
        <v>0</v>
      </c>
      <c r="CB25" s="158">
        <f>IF('[1]Validation flags'!$H$3=1,0, IF( ISNUMBER(K25), 0, 1 ))</f>
        <v>0</v>
      </c>
      <c r="CC25" s="828"/>
      <c r="CD25" s="158">
        <f>IF('[1]Validation flags'!$H$3=1,0, IF( ISNUMBER(M25), 0, 1 ))</f>
        <v>0</v>
      </c>
      <c r="CE25" s="158">
        <f>IF('[1]Validation flags'!$H$3=1,0, IF( ISNUMBER(N25), 0, 1 ))</f>
        <v>0</v>
      </c>
      <c r="CF25" s="158">
        <f>IF('[1]Validation flags'!$H$3=1,0, IF( ISNUMBER(O25), 0, 1 ))</f>
        <v>0</v>
      </c>
      <c r="CG25" s="158">
        <f>IF('[1]Validation flags'!$H$3=1,0, IF( ISNUMBER(P25), 0, 1 ))</f>
        <v>0</v>
      </c>
      <c r="CH25" s="158">
        <f>IF('[1]Validation flags'!$H$3=1,0, IF( ISNUMBER(Q25), 0, 1 ))</f>
        <v>0</v>
      </c>
      <c r="CI25" s="141"/>
      <c r="CJ25" s="158">
        <f>IF('[1]Validation flags'!$H$3=1,0, IF( ISNUMBER(S25), 0, 1 ))</f>
        <v>0</v>
      </c>
      <c r="CK25" s="158">
        <f>IF('[1]Validation flags'!$H$3=1,0, IF( ISNUMBER(T25), 0, 1 ))</f>
        <v>0</v>
      </c>
      <c r="CL25" s="158">
        <f>IF('[1]Validation flags'!$H$3=1,0, IF( ISNUMBER(U25), 0, 1 ))</f>
        <v>0</v>
      </c>
      <c r="CM25" s="158">
        <f>IF('[1]Validation flags'!$H$3=1,0, IF( ISNUMBER(V25), 0, 1 ))</f>
        <v>0</v>
      </c>
      <c r="CN25" s="158">
        <f>IF('[1]Validation flags'!$H$3=1,0, IF( ISNUMBER(W25), 0, 1 ))</f>
        <v>0</v>
      </c>
      <c r="CO25" s="141"/>
      <c r="CP25" s="158">
        <f>IF('[1]Validation flags'!$H$3=1,0, IF( ISNUMBER(Y25), 0, 1 ))</f>
        <v>0</v>
      </c>
      <c r="CQ25" s="158">
        <f>IF('[1]Validation flags'!$H$3=1,0, IF( ISNUMBER(Z25), 0, 1 ))</f>
        <v>0</v>
      </c>
      <c r="CR25" s="158">
        <f>IF('[1]Validation flags'!$H$3=1,0, IF( ISNUMBER(AA25), 0, 1 ))</f>
        <v>0</v>
      </c>
      <c r="CS25" s="158">
        <f>IF('[1]Validation flags'!$H$3=1,0, IF( ISNUMBER(AB25), 0, 1 ))</f>
        <v>0</v>
      </c>
      <c r="CT25" s="158">
        <f>IF('[1]Validation flags'!$H$3=1,0, IF( ISNUMBER(AC25), 0, 1 ))</f>
        <v>0</v>
      </c>
      <c r="CU25" s="141"/>
      <c r="CV25" s="158">
        <f>IF('[1]Validation flags'!$H$3=1,0, IF( ISNUMBER(AE25), 0, 1 ))</f>
        <v>0</v>
      </c>
      <c r="CW25" s="158">
        <f>IF('[1]Validation flags'!$H$3=1,0, IF( ISNUMBER(AF25), 0, 1 ))</f>
        <v>0</v>
      </c>
      <c r="CX25" s="158">
        <f>IF('[1]Validation flags'!$H$3=1,0, IF( ISNUMBER(AG25), 0, 1 ))</f>
        <v>0</v>
      </c>
      <c r="CY25" s="158">
        <f>IF('[1]Validation flags'!$H$3=1,0, IF( ISNUMBER(AH25), 0, 1 ))</f>
        <v>0</v>
      </c>
      <c r="CZ25" s="158">
        <f>IF('[1]Validation flags'!$H$3=1,0, IF( ISNUMBER(AI25), 0, 1 ))</f>
        <v>0</v>
      </c>
      <c r="DA25" s="141"/>
      <c r="DB25" s="158">
        <f>IF('[1]Validation flags'!$H$3=1,0, IF( ISNUMBER(AK25), 0, 1 ))</f>
        <v>0</v>
      </c>
      <c r="DC25" s="158">
        <f>IF('[1]Validation flags'!$H$3=1,0, IF( ISNUMBER(AL25), 0, 1 ))</f>
        <v>0</v>
      </c>
      <c r="DD25" s="158">
        <f>IF('[1]Validation flags'!$H$3=1,0, IF( ISNUMBER(AM25), 0, 1 ))</f>
        <v>0</v>
      </c>
      <c r="DE25" s="158">
        <f>IF('[1]Validation flags'!$H$3=1,0, IF( ISNUMBER(AN25), 0, 1 ))</f>
        <v>0</v>
      </c>
      <c r="DF25" s="158">
        <f>IF('[1]Validation flags'!$H$3=1,0, IF( ISNUMBER(AO25), 0, 1 ))</f>
        <v>0</v>
      </c>
      <c r="DG25" s="141"/>
      <c r="DH25" s="158">
        <f>IF('[1]Validation flags'!$H$3=1,0, IF( ISNUMBER(AQ25), 0, 1 ))</f>
        <v>0</v>
      </c>
      <c r="DI25" s="158">
        <f>IF('[1]Validation flags'!$H$3=1,0, IF( ISNUMBER(AR25), 0, 1 ))</f>
        <v>0</v>
      </c>
      <c r="DJ25" s="158">
        <f>IF('[1]Validation flags'!$H$3=1,0, IF( ISNUMBER(AS25), 0, 1 ))</f>
        <v>0</v>
      </c>
      <c r="DK25" s="158">
        <f>IF('[1]Validation flags'!$H$3=1,0, IF( ISNUMBER(AT25), 0, 1 ))</f>
        <v>0</v>
      </c>
      <c r="DL25" s="158">
        <f>IF('[1]Validation flags'!$H$3=1,0, IF( ISNUMBER(AU25), 0, 1 ))</f>
        <v>0</v>
      </c>
      <c r="DM25" s="141"/>
      <c r="DN25" s="158">
        <f>IF('[1]Validation flags'!$H$3=1,0, IF( ISNUMBER(AW25), 0, 1 ))</f>
        <v>0</v>
      </c>
      <c r="DO25" s="158">
        <f>IF('[1]Validation flags'!$H$3=1,0, IF( ISNUMBER(AX25), 0, 1 ))</f>
        <v>0</v>
      </c>
      <c r="DP25" s="158">
        <f>IF('[1]Validation flags'!$H$3=1,0, IF( ISNUMBER(AY25), 0, 1 ))</f>
        <v>0</v>
      </c>
      <c r="DQ25" s="158">
        <f>IF('[1]Validation flags'!$H$3=1,0, IF( ISNUMBER(AZ25), 0, 1 ))</f>
        <v>0</v>
      </c>
      <c r="DR25" s="158">
        <f>IF('[1]Validation flags'!$H$3=1,0, IF( ISNUMBER(BA25), 0, 1 ))</f>
        <v>0</v>
      </c>
      <c r="DS25" s="141"/>
      <c r="DT25" s="188"/>
    </row>
    <row r="26" spans="2:124" ht="14.25" customHeight="1" x14ac:dyDescent="0.3">
      <c r="B26" s="591">
        <f t="shared" si="9"/>
        <v>17</v>
      </c>
      <c r="C26" s="829" t="s">
        <v>3030</v>
      </c>
      <c r="D26" s="836"/>
      <c r="E26" s="610" t="s">
        <v>341</v>
      </c>
      <c r="F26" s="830">
        <v>3</v>
      </c>
      <c r="G26" s="202">
        <v>0</v>
      </c>
      <c r="H26" s="169">
        <v>0</v>
      </c>
      <c r="I26" s="169">
        <v>0</v>
      </c>
      <c r="J26" s="169">
        <v>0</v>
      </c>
      <c r="K26" s="170">
        <v>0</v>
      </c>
      <c r="L26" s="831">
        <f t="shared" si="1"/>
        <v>0</v>
      </c>
      <c r="M26" s="202">
        <v>0</v>
      </c>
      <c r="N26" s="169">
        <v>0</v>
      </c>
      <c r="O26" s="169">
        <v>0</v>
      </c>
      <c r="P26" s="169">
        <v>0</v>
      </c>
      <c r="Q26" s="170">
        <v>0</v>
      </c>
      <c r="R26" s="831">
        <f t="shared" si="2"/>
        <v>0</v>
      </c>
      <c r="S26" s="202">
        <v>0</v>
      </c>
      <c r="T26" s="169">
        <v>0</v>
      </c>
      <c r="U26" s="169">
        <v>0</v>
      </c>
      <c r="V26" s="169">
        <v>0</v>
      </c>
      <c r="W26" s="170">
        <v>0</v>
      </c>
      <c r="X26" s="831">
        <f t="shared" si="3"/>
        <v>0</v>
      </c>
      <c r="Y26" s="823">
        <v>0</v>
      </c>
      <c r="Z26" s="823">
        <v>0</v>
      </c>
      <c r="AA26" s="823">
        <v>0</v>
      </c>
      <c r="AB26" s="823">
        <v>0</v>
      </c>
      <c r="AC26" s="823">
        <v>0</v>
      </c>
      <c r="AD26" s="831">
        <f t="shared" si="4"/>
        <v>0</v>
      </c>
      <c r="AE26" s="202">
        <v>0</v>
      </c>
      <c r="AF26" s="169">
        <v>0</v>
      </c>
      <c r="AG26" s="169">
        <v>0</v>
      </c>
      <c r="AH26" s="169">
        <v>0</v>
      </c>
      <c r="AI26" s="170">
        <v>0</v>
      </c>
      <c r="AJ26" s="831">
        <f t="shared" si="5"/>
        <v>0</v>
      </c>
      <c r="AK26" s="202">
        <v>0</v>
      </c>
      <c r="AL26" s="169">
        <v>0</v>
      </c>
      <c r="AM26" s="169">
        <v>0</v>
      </c>
      <c r="AN26" s="169">
        <v>0</v>
      </c>
      <c r="AO26" s="170">
        <v>0</v>
      </c>
      <c r="AP26" s="831">
        <f t="shared" si="6"/>
        <v>0</v>
      </c>
      <c r="AQ26" s="202">
        <v>0</v>
      </c>
      <c r="AR26" s="169">
        <v>0</v>
      </c>
      <c r="AS26" s="169">
        <v>0</v>
      </c>
      <c r="AT26" s="169">
        <v>0</v>
      </c>
      <c r="AU26" s="170">
        <v>0</v>
      </c>
      <c r="AV26" s="831">
        <f t="shared" si="7"/>
        <v>0</v>
      </c>
      <c r="AW26" s="202">
        <v>0</v>
      </c>
      <c r="AX26" s="169">
        <v>0</v>
      </c>
      <c r="AY26" s="169">
        <v>0</v>
      </c>
      <c r="AZ26" s="169">
        <v>0</v>
      </c>
      <c r="BA26" s="170">
        <v>0</v>
      </c>
      <c r="BB26" s="831">
        <f t="shared" si="8"/>
        <v>0</v>
      </c>
      <c r="BC26" s="700"/>
      <c r="BD26" s="167"/>
      <c r="BE26" s="706"/>
      <c r="BF26" s="249"/>
      <c r="BG26" s="144">
        <f t="shared" si="0"/>
        <v>0</v>
      </c>
      <c r="BH26" s="145"/>
      <c r="BJ26" s="591">
        <f t="shared" si="10"/>
        <v>17</v>
      </c>
      <c r="BK26" s="829" t="s">
        <v>3030</v>
      </c>
      <c r="BL26" s="610" t="s">
        <v>341</v>
      </c>
      <c r="BM26" s="830">
        <v>3</v>
      </c>
      <c r="BN26" s="832" t="s">
        <v>3031</v>
      </c>
      <c r="BO26" s="833" t="s">
        <v>3032</v>
      </c>
      <c r="BP26" s="833" t="s">
        <v>3033</v>
      </c>
      <c r="BQ26" s="833" t="s">
        <v>3034</v>
      </c>
      <c r="BR26" s="834" t="s">
        <v>3035</v>
      </c>
      <c r="BS26" s="835" t="s">
        <v>3036</v>
      </c>
      <c r="BX26" s="158">
        <f>IF('[1]Validation flags'!$H$3=1,0, IF( ISNUMBER(G26), 0, 1 ))</f>
        <v>0</v>
      </c>
      <c r="BY26" s="158">
        <f>IF('[1]Validation flags'!$H$3=1,0, IF( ISNUMBER(H26), 0, 1 ))</f>
        <v>0</v>
      </c>
      <c r="BZ26" s="158">
        <f>IF('[1]Validation flags'!$H$3=1,0, IF( ISNUMBER(I26), 0, 1 ))</f>
        <v>0</v>
      </c>
      <c r="CA26" s="158">
        <f>IF('[1]Validation flags'!$H$3=1,0, IF( ISNUMBER(J26), 0, 1 ))</f>
        <v>0</v>
      </c>
      <c r="CB26" s="158">
        <f>IF('[1]Validation flags'!$H$3=1,0, IF( ISNUMBER(K26), 0, 1 ))</f>
        <v>0</v>
      </c>
      <c r="CC26" s="828"/>
      <c r="CD26" s="158">
        <f>IF('[1]Validation flags'!$H$3=1,0, IF( ISNUMBER(M26), 0, 1 ))</f>
        <v>0</v>
      </c>
      <c r="CE26" s="158">
        <f>IF('[1]Validation flags'!$H$3=1,0, IF( ISNUMBER(N26), 0, 1 ))</f>
        <v>0</v>
      </c>
      <c r="CF26" s="158">
        <f>IF('[1]Validation flags'!$H$3=1,0, IF( ISNUMBER(O26), 0, 1 ))</f>
        <v>0</v>
      </c>
      <c r="CG26" s="158">
        <f>IF('[1]Validation flags'!$H$3=1,0, IF( ISNUMBER(P26), 0, 1 ))</f>
        <v>0</v>
      </c>
      <c r="CH26" s="158">
        <f>IF('[1]Validation flags'!$H$3=1,0, IF( ISNUMBER(Q26), 0, 1 ))</f>
        <v>0</v>
      </c>
      <c r="CI26" s="141"/>
      <c r="CJ26" s="158">
        <f>IF('[1]Validation flags'!$H$3=1,0, IF( ISNUMBER(S26), 0, 1 ))</f>
        <v>0</v>
      </c>
      <c r="CK26" s="158">
        <f>IF('[1]Validation flags'!$H$3=1,0, IF( ISNUMBER(T26), 0, 1 ))</f>
        <v>0</v>
      </c>
      <c r="CL26" s="158">
        <f>IF('[1]Validation flags'!$H$3=1,0, IF( ISNUMBER(U26), 0, 1 ))</f>
        <v>0</v>
      </c>
      <c r="CM26" s="158">
        <f>IF('[1]Validation flags'!$H$3=1,0, IF( ISNUMBER(V26), 0, 1 ))</f>
        <v>0</v>
      </c>
      <c r="CN26" s="158">
        <f>IF('[1]Validation flags'!$H$3=1,0, IF( ISNUMBER(W26), 0, 1 ))</f>
        <v>0</v>
      </c>
      <c r="CO26" s="141"/>
      <c r="CP26" s="158">
        <f>IF('[1]Validation flags'!$H$3=1,0, IF( ISNUMBER(Y26), 0, 1 ))</f>
        <v>0</v>
      </c>
      <c r="CQ26" s="158">
        <f>IF('[1]Validation flags'!$H$3=1,0, IF( ISNUMBER(Z26), 0, 1 ))</f>
        <v>0</v>
      </c>
      <c r="CR26" s="158">
        <f>IF('[1]Validation flags'!$H$3=1,0, IF( ISNUMBER(AA26), 0, 1 ))</f>
        <v>0</v>
      </c>
      <c r="CS26" s="158">
        <f>IF('[1]Validation flags'!$H$3=1,0, IF( ISNUMBER(AB26), 0, 1 ))</f>
        <v>0</v>
      </c>
      <c r="CT26" s="158">
        <f>IF('[1]Validation flags'!$H$3=1,0, IF( ISNUMBER(AC26), 0, 1 ))</f>
        <v>0</v>
      </c>
      <c r="CU26" s="141"/>
      <c r="CV26" s="158">
        <f>IF('[1]Validation flags'!$H$3=1,0, IF( ISNUMBER(AE26), 0, 1 ))</f>
        <v>0</v>
      </c>
      <c r="CW26" s="158">
        <f>IF('[1]Validation flags'!$H$3=1,0, IF( ISNUMBER(AF26), 0, 1 ))</f>
        <v>0</v>
      </c>
      <c r="CX26" s="158">
        <f>IF('[1]Validation flags'!$H$3=1,0, IF( ISNUMBER(AG26), 0, 1 ))</f>
        <v>0</v>
      </c>
      <c r="CY26" s="158">
        <f>IF('[1]Validation flags'!$H$3=1,0, IF( ISNUMBER(AH26), 0, 1 ))</f>
        <v>0</v>
      </c>
      <c r="CZ26" s="158">
        <f>IF('[1]Validation flags'!$H$3=1,0, IF( ISNUMBER(AI26), 0, 1 ))</f>
        <v>0</v>
      </c>
      <c r="DA26" s="141"/>
      <c r="DB26" s="158">
        <f>IF('[1]Validation flags'!$H$3=1,0, IF( ISNUMBER(AK26), 0, 1 ))</f>
        <v>0</v>
      </c>
      <c r="DC26" s="158">
        <f>IF('[1]Validation flags'!$H$3=1,0, IF( ISNUMBER(AL26), 0, 1 ))</f>
        <v>0</v>
      </c>
      <c r="DD26" s="158">
        <f>IF('[1]Validation flags'!$H$3=1,0, IF( ISNUMBER(AM26), 0, 1 ))</f>
        <v>0</v>
      </c>
      <c r="DE26" s="158">
        <f>IF('[1]Validation flags'!$H$3=1,0, IF( ISNUMBER(AN26), 0, 1 ))</f>
        <v>0</v>
      </c>
      <c r="DF26" s="158">
        <f>IF('[1]Validation flags'!$H$3=1,0, IF( ISNUMBER(AO26), 0, 1 ))</f>
        <v>0</v>
      </c>
      <c r="DG26" s="141"/>
      <c r="DH26" s="158">
        <f>IF('[1]Validation flags'!$H$3=1,0, IF( ISNUMBER(AQ26), 0, 1 ))</f>
        <v>0</v>
      </c>
      <c r="DI26" s="158">
        <f>IF('[1]Validation flags'!$H$3=1,0, IF( ISNUMBER(AR26), 0, 1 ))</f>
        <v>0</v>
      </c>
      <c r="DJ26" s="158">
        <f>IF('[1]Validation flags'!$H$3=1,0, IF( ISNUMBER(AS26), 0, 1 ))</f>
        <v>0</v>
      </c>
      <c r="DK26" s="158">
        <f>IF('[1]Validation flags'!$H$3=1,0, IF( ISNUMBER(AT26), 0, 1 ))</f>
        <v>0</v>
      </c>
      <c r="DL26" s="158">
        <f>IF('[1]Validation flags'!$H$3=1,0, IF( ISNUMBER(AU26), 0, 1 ))</f>
        <v>0</v>
      </c>
      <c r="DM26" s="141"/>
      <c r="DN26" s="158">
        <f>IF('[1]Validation flags'!$H$3=1,0, IF( ISNUMBER(AW26), 0, 1 ))</f>
        <v>0</v>
      </c>
      <c r="DO26" s="158">
        <f>IF('[1]Validation flags'!$H$3=1,0, IF( ISNUMBER(AX26), 0, 1 ))</f>
        <v>0</v>
      </c>
      <c r="DP26" s="158">
        <f>IF('[1]Validation flags'!$H$3=1,0, IF( ISNUMBER(AY26), 0, 1 ))</f>
        <v>0</v>
      </c>
      <c r="DQ26" s="158">
        <f>IF('[1]Validation flags'!$H$3=1,0, IF( ISNUMBER(AZ26), 0, 1 ))</f>
        <v>0</v>
      </c>
      <c r="DR26" s="158">
        <f>IF('[1]Validation flags'!$H$3=1,0, IF( ISNUMBER(BA26), 0, 1 ))</f>
        <v>0</v>
      </c>
      <c r="DS26" s="141"/>
      <c r="DT26" s="188"/>
    </row>
    <row r="27" spans="2:124" ht="14.25" customHeight="1" x14ac:dyDescent="0.3">
      <c r="B27" s="591">
        <f t="shared" si="9"/>
        <v>18</v>
      </c>
      <c r="C27" s="829" t="s">
        <v>3037</v>
      </c>
      <c r="D27" s="836"/>
      <c r="E27" s="610" t="s">
        <v>341</v>
      </c>
      <c r="F27" s="830">
        <v>3</v>
      </c>
      <c r="G27" s="202">
        <v>0</v>
      </c>
      <c r="H27" s="169">
        <v>0</v>
      </c>
      <c r="I27" s="169">
        <v>0</v>
      </c>
      <c r="J27" s="169">
        <v>0</v>
      </c>
      <c r="K27" s="170">
        <v>0</v>
      </c>
      <c r="L27" s="831">
        <f t="shared" si="1"/>
        <v>0</v>
      </c>
      <c r="M27" s="202">
        <v>0</v>
      </c>
      <c r="N27" s="169">
        <v>0</v>
      </c>
      <c r="O27" s="169">
        <v>0</v>
      </c>
      <c r="P27" s="169">
        <v>0</v>
      </c>
      <c r="Q27" s="170">
        <v>0</v>
      </c>
      <c r="R27" s="831">
        <f t="shared" si="2"/>
        <v>0</v>
      </c>
      <c r="S27" s="202">
        <v>0</v>
      </c>
      <c r="T27" s="169">
        <v>0</v>
      </c>
      <c r="U27" s="169">
        <v>0</v>
      </c>
      <c r="V27" s="169">
        <v>0</v>
      </c>
      <c r="W27" s="170">
        <v>0</v>
      </c>
      <c r="X27" s="831">
        <f t="shared" si="3"/>
        <v>0</v>
      </c>
      <c r="Y27" s="823">
        <v>0</v>
      </c>
      <c r="Z27" s="823">
        <v>0.27600000000000002</v>
      </c>
      <c r="AA27" s="823">
        <v>0</v>
      </c>
      <c r="AB27" s="823">
        <v>0</v>
      </c>
      <c r="AC27" s="823">
        <v>0</v>
      </c>
      <c r="AD27" s="831">
        <f t="shared" si="4"/>
        <v>0.27600000000000002</v>
      </c>
      <c r="AE27" s="202">
        <v>0</v>
      </c>
      <c r="AF27" s="169">
        <v>0.1</v>
      </c>
      <c r="AG27" s="169">
        <v>0</v>
      </c>
      <c r="AH27" s="169">
        <v>0</v>
      </c>
      <c r="AI27" s="170">
        <v>0</v>
      </c>
      <c r="AJ27" s="831">
        <f t="shared" si="5"/>
        <v>0.1</v>
      </c>
      <c r="AK27" s="202">
        <v>0</v>
      </c>
      <c r="AL27" s="169">
        <v>0.1</v>
      </c>
      <c r="AM27" s="169">
        <v>0</v>
      </c>
      <c r="AN27" s="169">
        <v>0</v>
      </c>
      <c r="AO27" s="170">
        <v>0</v>
      </c>
      <c r="AP27" s="831">
        <f t="shared" si="6"/>
        <v>0.1</v>
      </c>
      <c r="AQ27" s="202">
        <v>0</v>
      </c>
      <c r="AR27" s="169">
        <v>0.1</v>
      </c>
      <c r="AS27" s="169">
        <v>0</v>
      </c>
      <c r="AT27" s="169">
        <v>0</v>
      </c>
      <c r="AU27" s="170">
        <v>0</v>
      </c>
      <c r="AV27" s="831">
        <f t="shared" si="7"/>
        <v>0.1</v>
      </c>
      <c r="AW27" s="202">
        <v>0</v>
      </c>
      <c r="AX27" s="169">
        <v>0.1</v>
      </c>
      <c r="AY27" s="169">
        <v>0</v>
      </c>
      <c r="AZ27" s="169">
        <v>0</v>
      </c>
      <c r="BA27" s="170">
        <v>0</v>
      </c>
      <c r="BB27" s="831">
        <f t="shared" si="8"/>
        <v>0.1</v>
      </c>
      <c r="BC27" s="700"/>
      <c r="BD27" s="167"/>
      <c r="BE27" s="706"/>
      <c r="BF27" s="249"/>
      <c r="BG27" s="144">
        <f t="shared" si="0"/>
        <v>0</v>
      </c>
      <c r="BH27" s="145"/>
      <c r="BJ27" s="591">
        <f t="shared" si="10"/>
        <v>18</v>
      </c>
      <c r="BK27" s="829" t="s">
        <v>3037</v>
      </c>
      <c r="BL27" s="610" t="s">
        <v>341</v>
      </c>
      <c r="BM27" s="830">
        <v>3</v>
      </c>
      <c r="BN27" s="832" t="s">
        <v>3038</v>
      </c>
      <c r="BO27" s="833" t="s">
        <v>3039</v>
      </c>
      <c r="BP27" s="833" t="s">
        <v>3040</v>
      </c>
      <c r="BQ27" s="833" t="s">
        <v>3041</v>
      </c>
      <c r="BR27" s="834" t="s">
        <v>3042</v>
      </c>
      <c r="BS27" s="835" t="s">
        <v>3043</v>
      </c>
      <c r="BX27" s="158">
        <f>IF('[1]Validation flags'!$H$3=1,0, IF( ISNUMBER(G27), 0, 1 ))</f>
        <v>0</v>
      </c>
      <c r="BY27" s="158">
        <f>IF('[1]Validation flags'!$H$3=1,0, IF( ISNUMBER(H27), 0, 1 ))</f>
        <v>0</v>
      </c>
      <c r="BZ27" s="158">
        <f>IF('[1]Validation flags'!$H$3=1,0, IF( ISNUMBER(I27), 0, 1 ))</f>
        <v>0</v>
      </c>
      <c r="CA27" s="158">
        <f>IF('[1]Validation flags'!$H$3=1,0, IF( ISNUMBER(J27), 0, 1 ))</f>
        <v>0</v>
      </c>
      <c r="CB27" s="158">
        <f>IF('[1]Validation flags'!$H$3=1,0, IF( ISNUMBER(K27), 0, 1 ))</f>
        <v>0</v>
      </c>
      <c r="CC27" s="828"/>
      <c r="CD27" s="158">
        <f>IF('[1]Validation flags'!$H$3=1,0, IF( ISNUMBER(M27), 0, 1 ))</f>
        <v>0</v>
      </c>
      <c r="CE27" s="158">
        <f>IF('[1]Validation flags'!$H$3=1,0, IF( ISNUMBER(N27), 0, 1 ))</f>
        <v>0</v>
      </c>
      <c r="CF27" s="158">
        <f>IF('[1]Validation flags'!$H$3=1,0, IF( ISNUMBER(O27), 0, 1 ))</f>
        <v>0</v>
      </c>
      <c r="CG27" s="158">
        <f>IF('[1]Validation flags'!$H$3=1,0, IF( ISNUMBER(P27), 0, 1 ))</f>
        <v>0</v>
      </c>
      <c r="CH27" s="158">
        <f>IF('[1]Validation flags'!$H$3=1,0, IF( ISNUMBER(Q27), 0, 1 ))</f>
        <v>0</v>
      </c>
      <c r="CI27" s="141"/>
      <c r="CJ27" s="158">
        <f>IF('[1]Validation flags'!$H$3=1,0, IF( ISNUMBER(S27), 0, 1 ))</f>
        <v>0</v>
      </c>
      <c r="CK27" s="158">
        <f>IF('[1]Validation flags'!$H$3=1,0, IF( ISNUMBER(T27), 0, 1 ))</f>
        <v>0</v>
      </c>
      <c r="CL27" s="158">
        <f>IF('[1]Validation flags'!$H$3=1,0, IF( ISNUMBER(U27), 0, 1 ))</f>
        <v>0</v>
      </c>
      <c r="CM27" s="158">
        <f>IF('[1]Validation flags'!$H$3=1,0, IF( ISNUMBER(V27), 0, 1 ))</f>
        <v>0</v>
      </c>
      <c r="CN27" s="158">
        <f>IF('[1]Validation flags'!$H$3=1,0, IF( ISNUMBER(W27), 0, 1 ))</f>
        <v>0</v>
      </c>
      <c r="CO27" s="141"/>
      <c r="CP27" s="158">
        <f>IF('[1]Validation flags'!$H$3=1,0, IF( ISNUMBER(Y27), 0, 1 ))</f>
        <v>0</v>
      </c>
      <c r="CQ27" s="158">
        <f>IF('[1]Validation flags'!$H$3=1,0, IF( ISNUMBER(Z27), 0, 1 ))</f>
        <v>0</v>
      </c>
      <c r="CR27" s="158">
        <f>IF('[1]Validation flags'!$H$3=1,0, IF( ISNUMBER(AA27), 0, 1 ))</f>
        <v>0</v>
      </c>
      <c r="CS27" s="158">
        <f>IF('[1]Validation flags'!$H$3=1,0, IF( ISNUMBER(AB27), 0, 1 ))</f>
        <v>0</v>
      </c>
      <c r="CT27" s="158">
        <f>IF('[1]Validation flags'!$H$3=1,0, IF( ISNUMBER(AC27), 0, 1 ))</f>
        <v>0</v>
      </c>
      <c r="CU27" s="141"/>
      <c r="CV27" s="158">
        <f>IF('[1]Validation flags'!$H$3=1,0, IF( ISNUMBER(AE27), 0, 1 ))</f>
        <v>0</v>
      </c>
      <c r="CW27" s="158">
        <f>IF('[1]Validation flags'!$H$3=1,0, IF( ISNUMBER(AF27), 0, 1 ))</f>
        <v>0</v>
      </c>
      <c r="CX27" s="158">
        <f>IF('[1]Validation flags'!$H$3=1,0, IF( ISNUMBER(AG27), 0, 1 ))</f>
        <v>0</v>
      </c>
      <c r="CY27" s="158">
        <f>IF('[1]Validation flags'!$H$3=1,0, IF( ISNUMBER(AH27), 0, 1 ))</f>
        <v>0</v>
      </c>
      <c r="CZ27" s="158">
        <f>IF('[1]Validation flags'!$H$3=1,0, IF( ISNUMBER(AI27), 0, 1 ))</f>
        <v>0</v>
      </c>
      <c r="DA27" s="141"/>
      <c r="DB27" s="158">
        <f>IF('[1]Validation flags'!$H$3=1,0, IF( ISNUMBER(AK27), 0, 1 ))</f>
        <v>0</v>
      </c>
      <c r="DC27" s="158">
        <f>IF('[1]Validation flags'!$H$3=1,0, IF( ISNUMBER(AL27), 0, 1 ))</f>
        <v>0</v>
      </c>
      <c r="DD27" s="158">
        <f>IF('[1]Validation flags'!$H$3=1,0, IF( ISNUMBER(AM27), 0, 1 ))</f>
        <v>0</v>
      </c>
      <c r="DE27" s="158">
        <f>IF('[1]Validation flags'!$H$3=1,0, IF( ISNUMBER(AN27), 0, 1 ))</f>
        <v>0</v>
      </c>
      <c r="DF27" s="158">
        <f>IF('[1]Validation flags'!$H$3=1,0, IF( ISNUMBER(AO27), 0, 1 ))</f>
        <v>0</v>
      </c>
      <c r="DG27" s="141"/>
      <c r="DH27" s="158">
        <f>IF('[1]Validation flags'!$H$3=1,0, IF( ISNUMBER(AQ27), 0, 1 ))</f>
        <v>0</v>
      </c>
      <c r="DI27" s="158">
        <f>IF('[1]Validation flags'!$H$3=1,0, IF( ISNUMBER(AR27), 0, 1 ))</f>
        <v>0</v>
      </c>
      <c r="DJ27" s="158">
        <f>IF('[1]Validation flags'!$H$3=1,0, IF( ISNUMBER(AS27), 0, 1 ))</f>
        <v>0</v>
      </c>
      <c r="DK27" s="158">
        <f>IF('[1]Validation flags'!$H$3=1,0, IF( ISNUMBER(AT27), 0, 1 ))</f>
        <v>0</v>
      </c>
      <c r="DL27" s="158">
        <f>IF('[1]Validation flags'!$H$3=1,0, IF( ISNUMBER(AU27), 0, 1 ))</f>
        <v>0</v>
      </c>
      <c r="DM27" s="141"/>
      <c r="DN27" s="158">
        <f>IF('[1]Validation flags'!$H$3=1,0, IF( ISNUMBER(AW27), 0, 1 ))</f>
        <v>0</v>
      </c>
      <c r="DO27" s="158">
        <f>IF('[1]Validation flags'!$H$3=1,0, IF( ISNUMBER(AX27), 0, 1 ))</f>
        <v>0</v>
      </c>
      <c r="DP27" s="158">
        <f>IF('[1]Validation flags'!$H$3=1,0, IF( ISNUMBER(AY27), 0, 1 ))</f>
        <v>0</v>
      </c>
      <c r="DQ27" s="158">
        <f>IF('[1]Validation flags'!$H$3=1,0, IF( ISNUMBER(AZ27), 0, 1 ))</f>
        <v>0</v>
      </c>
      <c r="DR27" s="158">
        <f>IF('[1]Validation flags'!$H$3=1,0, IF( ISNUMBER(BA27), 0, 1 ))</f>
        <v>0</v>
      </c>
      <c r="DS27" s="141"/>
    </row>
    <row r="28" spans="2:124" ht="14.25" customHeight="1" x14ac:dyDescent="0.3">
      <c r="B28" s="591">
        <f t="shared" si="9"/>
        <v>19</v>
      </c>
      <c r="C28" s="829" t="s">
        <v>3044</v>
      </c>
      <c r="D28" s="836"/>
      <c r="E28" s="610" t="s">
        <v>341</v>
      </c>
      <c r="F28" s="830">
        <v>3</v>
      </c>
      <c r="G28" s="202">
        <v>0</v>
      </c>
      <c r="H28" s="169">
        <v>6.0659999999999998</v>
      </c>
      <c r="I28" s="169">
        <v>0</v>
      </c>
      <c r="J28" s="169">
        <v>0</v>
      </c>
      <c r="K28" s="170">
        <v>0</v>
      </c>
      <c r="L28" s="831">
        <f t="shared" si="1"/>
        <v>6.0659999999999998</v>
      </c>
      <c r="M28" s="202">
        <v>0</v>
      </c>
      <c r="N28" s="350">
        <v>5.7240000000000002</v>
      </c>
      <c r="O28" s="169">
        <v>0</v>
      </c>
      <c r="P28" s="169">
        <v>0</v>
      </c>
      <c r="Q28" s="170">
        <v>0</v>
      </c>
      <c r="R28" s="831">
        <f t="shared" si="2"/>
        <v>5.7240000000000002</v>
      </c>
      <c r="S28" s="202">
        <v>0</v>
      </c>
      <c r="T28" s="350">
        <v>8.8780000000000001</v>
      </c>
      <c r="U28" s="169">
        <v>0</v>
      </c>
      <c r="V28" s="169">
        <v>0</v>
      </c>
      <c r="W28" s="170">
        <v>0</v>
      </c>
      <c r="X28" s="831">
        <f t="shared" si="3"/>
        <v>8.8780000000000001</v>
      </c>
      <c r="Y28" s="823">
        <v>0</v>
      </c>
      <c r="Z28" s="823">
        <v>0.995</v>
      </c>
      <c r="AA28" s="823">
        <v>0</v>
      </c>
      <c r="AB28" s="823">
        <v>0</v>
      </c>
      <c r="AC28" s="823">
        <v>0</v>
      </c>
      <c r="AD28" s="831">
        <f t="shared" si="4"/>
        <v>0.995</v>
      </c>
      <c r="AE28" s="202">
        <v>0</v>
      </c>
      <c r="AF28" s="169">
        <v>12.801</v>
      </c>
      <c r="AG28" s="169">
        <v>0</v>
      </c>
      <c r="AH28" s="169">
        <v>0</v>
      </c>
      <c r="AI28" s="170">
        <v>0</v>
      </c>
      <c r="AJ28" s="831">
        <f t="shared" si="5"/>
        <v>12.801</v>
      </c>
      <c r="AK28" s="202">
        <v>0</v>
      </c>
      <c r="AL28" s="169">
        <v>18.858000000000001</v>
      </c>
      <c r="AM28" s="169">
        <v>0</v>
      </c>
      <c r="AN28" s="169">
        <v>0</v>
      </c>
      <c r="AO28" s="170">
        <v>0</v>
      </c>
      <c r="AP28" s="831">
        <f t="shared" si="6"/>
        <v>18.858000000000001</v>
      </c>
      <c r="AQ28" s="202">
        <v>0</v>
      </c>
      <c r="AR28" s="169">
        <v>32.029000000000003</v>
      </c>
      <c r="AS28" s="169">
        <v>0</v>
      </c>
      <c r="AT28" s="169">
        <v>0</v>
      </c>
      <c r="AU28" s="170">
        <v>0</v>
      </c>
      <c r="AV28" s="831">
        <f t="shared" si="7"/>
        <v>32.029000000000003</v>
      </c>
      <c r="AW28" s="202">
        <v>0</v>
      </c>
      <c r="AX28" s="169">
        <v>25.497</v>
      </c>
      <c r="AY28" s="169">
        <v>0</v>
      </c>
      <c r="AZ28" s="169">
        <v>0</v>
      </c>
      <c r="BA28" s="170">
        <v>0</v>
      </c>
      <c r="BB28" s="831">
        <f t="shared" si="8"/>
        <v>25.497</v>
      </c>
      <c r="BC28" s="700"/>
      <c r="BD28" s="167"/>
      <c r="BE28" s="706"/>
      <c r="BF28" s="249"/>
      <c r="BG28" s="144">
        <f t="shared" si="0"/>
        <v>0</v>
      </c>
      <c r="BH28" s="145"/>
      <c r="BJ28" s="591">
        <f t="shared" si="10"/>
        <v>19</v>
      </c>
      <c r="BK28" s="829" t="s">
        <v>3044</v>
      </c>
      <c r="BL28" s="610" t="s">
        <v>341</v>
      </c>
      <c r="BM28" s="830">
        <v>3</v>
      </c>
      <c r="BN28" s="832" t="s">
        <v>3045</v>
      </c>
      <c r="BO28" s="833" t="s">
        <v>3046</v>
      </c>
      <c r="BP28" s="833" t="s">
        <v>3047</v>
      </c>
      <c r="BQ28" s="833" t="s">
        <v>3048</v>
      </c>
      <c r="BR28" s="834" t="s">
        <v>3049</v>
      </c>
      <c r="BS28" s="835" t="s">
        <v>3050</v>
      </c>
      <c r="BX28" s="158">
        <f>IF('[1]Validation flags'!$H$3=1,0, IF( ISNUMBER(G28), 0, 1 ))</f>
        <v>0</v>
      </c>
      <c r="BY28" s="158">
        <f>IF('[1]Validation flags'!$H$3=1,0, IF( ISNUMBER(H28), 0, 1 ))</f>
        <v>0</v>
      </c>
      <c r="BZ28" s="158">
        <f>IF('[1]Validation flags'!$H$3=1,0, IF( ISNUMBER(I28), 0, 1 ))</f>
        <v>0</v>
      </c>
      <c r="CA28" s="158">
        <f>IF('[1]Validation flags'!$H$3=1,0, IF( ISNUMBER(J28), 0, 1 ))</f>
        <v>0</v>
      </c>
      <c r="CB28" s="158">
        <f>IF('[1]Validation flags'!$H$3=1,0, IF( ISNUMBER(K28), 0, 1 ))</f>
        <v>0</v>
      </c>
      <c r="CC28" s="828"/>
      <c r="CD28" s="158">
        <f>IF('[1]Validation flags'!$H$3=1,0, IF( ISNUMBER(M28), 0, 1 ))</f>
        <v>0</v>
      </c>
      <c r="CE28" s="158">
        <f>IF('[1]Validation flags'!$H$3=1,0, IF( ISNUMBER(N28), 0, 1 ))</f>
        <v>0</v>
      </c>
      <c r="CF28" s="158">
        <f>IF('[1]Validation flags'!$H$3=1,0, IF( ISNUMBER(O28), 0, 1 ))</f>
        <v>0</v>
      </c>
      <c r="CG28" s="158">
        <f>IF('[1]Validation flags'!$H$3=1,0, IF( ISNUMBER(P28), 0, 1 ))</f>
        <v>0</v>
      </c>
      <c r="CH28" s="158">
        <f>IF('[1]Validation flags'!$H$3=1,0, IF( ISNUMBER(Q28), 0, 1 ))</f>
        <v>0</v>
      </c>
      <c r="CI28" s="141"/>
      <c r="CJ28" s="158">
        <f>IF('[1]Validation flags'!$H$3=1,0, IF( ISNUMBER(S28), 0, 1 ))</f>
        <v>0</v>
      </c>
      <c r="CK28" s="158">
        <f>IF('[1]Validation flags'!$H$3=1,0, IF( ISNUMBER(T28), 0, 1 ))</f>
        <v>0</v>
      </c>
      <c r="CL28" s="158">
        <f>IF('[1]Validation flags'!$H$3=1,0, IF( ISNUMBER(U28), 0, 1 ))</f>
        <v>0</v>
      </c>
      <c r="CM28" s="158">
        <f>IF('[1]Validation flags'!$H$3=1,0, IF( ISNUMBER(V28), 0, 1 ))</f>
        <v>0</v>
      </c>
      <c r="CN28" s="158">
        <f>IF('[1]Validation flags'!$H$3=1,0, IF( ISNUMBER(W28), 0, 1 ))</f>
        <v>0</v>
      </c>
      <c r="CO28" s="141"/>
      <c r="CP28" s="158">
        <f>IF('[1]Validation flags'!$H$3=1,0, IF( ISNUMBER(Y28), 0, 1 ))</f>
        <v>0</v>
      </c>
      <c r="CQ28" s="158">
        <f>IF('[1]Validation flags'!$H$3=1,0, IF( ISNUMBER(Z28), 0, 1 ))</f>
        <v>0</v>
      </c>
      <c r="CR28" s="158">
        <f>IF('[1]Validation flags'!$H$3=1,0, IF( ISNUMBER(AA28), 0, 1 ))</f>
        <v>0</v>
      </c>
      <c r="CS28" s="158">
        <f>IF('[1]Validation flags'!$H$3=1,0, IF( ISNUMBER(AB28), 0, 1 ))</f>
        <v>0</v>
      </c>
      <c r="CT28" s="158">
        <f>IF('[1]Validation flags'!$H$3=1,0, IF( ISNUMBER(AC28), 0, 1 ))</f>
        <v>0</v>
      </c>
      <c r="CU28" s="141"/>
      <c r="CV28" s="158">
        <f>IF('[1]Validation flags'!$H$3=1,0, IF( ISNUMBER(AE28), 0, 1 ))</f>
        <v>0</v>
      </c>
      <c r="CW28" s="158">
        <f>IF('[1]Validation flags'!$H$3=1,0, IF( ISNUMBER(AF28), 0, 1 ))</f>
        <v>0</v>
      </c>
      <c r="CX28" s="158">
        <f>IF('[1]Validation flags'!$H$3=1,0, IF( ISNUMBER(AG28), 0, 1 ))</f>
        <v>0</v>
      </c>
      <c r="CY28" s="158">
        <f>IF('[1]Validation flags'!$H$3=1,0, IF( ISNUMBER(AH28), 0, 1 ))</f>
        <v>0</v>
      </c>
      <c r="CZ28" s="158">
        <f>IF('[1]Validation flags'!$H$3=1,0, IF( ISNUMBER(AI28), 0, 1 ))</f>
        <v>0</v>
      </c>
      <c r="DA28" s="141"/>
      <c r="DB28" s="158">
        <f>IF('[1]Validation flags'!$H$3=1,0, IF( ISNUMBER(AK28), 0, 1 ))</f>
        <v>0</v>
      </c>
      <c r="DC28" s="158">
        <f>IF('[1]Validation flags'!$H$3=1,0, IF( ISNUMBER(AL28), 0, 1 ))</f>
        <v>0</v>
      </c>
      <c r="DD28" s="158">
        <f>IF('[1]Validation flags'!$H$3=1,0, IF( ISNUMBER(AM28), 0, 1 ))</f>
        <v>0</v>
      </c>
      <c r="DE28" s="158">
        <f>IF('[1]Validation flags'!$H$3=1,0, IF( ISNUMBER(AN28), 0, 1 ))</f>
        <v>0</v>
      </c>
      <c r="DF28" s="158">
        <f>IF('[1]Validation flags'!$H$3=1,0, IF( ISNUMBER(AO28), 0, 1 ))</f>
        <v>0</v>
      </c>
      <c r="DG28" s="141"/>
      <c r="DH28" s="158">
        <f>IF('[1]Validation flags'!$H$3=1,0, IF( ISNUMBER(AQ28), 0, 1 ))</f>
        <v>0</v>
      </c>
      <c r="DI28" s="158">
        <f>IF('[1]Validation flags'!$H$3=1,0, IF( ISNUMBER(AR28), 0, 1 ))</f>
        <v>0</v>
      </c>
      <c r="DJ28" s="158">
        <f>IF('[1]Validation flags'!$H$3=1,0, IF( ISNUMBER(AS28), 0, 1 ))</f>
        <v>0</v>
      </c>
      <c r="DK28" s="158">
        <f>IF('[1]Validation flags'!$H$3=1,0, IF( ISNUMBER(AT28), 0, 1 ))</f>
        <v>0</v>
      </c>
      <c r="DL28" s="158">
        <f>IF('[1]Validation flags'!$H$3=1,0, IF( ISNUMBER(AU28), 0, 1 ))</f>
        <v>0</v>
      </c>
      <c r="DM28" s="141"/>
      <c r="DN28" s="158">
        <f>IF('[1]Validation flags'!$H$3=1,0, IF( ISNUMBER(AW28), 0, 1 ))</f>
        <v>0</v>
      </c>
      <c r="DO28" s="158">
        <f>IF('[1]Validation flags'!$H$3=1,0, IF( ISNUMBER(AX28), 0, 1 ))</f>
        <v>0</v>
      </c>
      <c r="DP28" s="158">
        <f>IF('[1]Validation flags'!$H$3=1,0, IF( ISNUMBER(AY28), 0, 1 ))</f>
        <v>0</v>
      </c>
      <c r="DQ28" s="158">
        <f>IF('[1]Validation flags'!$H$3=1,0, IF( ISNUMBER(AZ28), 0, 1 ))</f>
        <v>0</v>
      </c>
      <c r="DR28" s="158">
        <f>IF('[1]Validation flags'!$H$3=1,0, IF( ISNUMBER(BA28), 0, 1 ))</f>
        <v>0</v>
      </c>
      <c r="DS28" s="141"/>
    </row>
    <row r="29" spans="2:124" ht="14.25" customHeight="1" x14ac:dyDescent="0.3">
      <c r="B29" s="591">
        <f t="shared" si="9"/>
        <v>20</v>
      </c>
      <c r="C29" s="829" t="s">
        <v>3051</v>
      </c>
      <c r="D29" s="836"/>
      <c r="E29" s="610" t="s">
        <v>341</v>
      </c>
      <c r="F29" s="830">
        <v>3</v>
      </c>
      <c r="G29" s="202">
        <v>0</v>
      </c>
      <c r="H29" s="169">
        <v>2.3290000000000002</v>
      </c>
      <c r="I29" s="169">
        <v>0</v>
      </c>
      <c r="J29" s="169">
        <v>0</v>
      </c>
      <c r="K29" s="170">
        <v>0</v>
      </c>
      <c r="L29" s="831">
        <f t="shared" si="1"/>
        <v>2.3290000000000002</v>
      </c>
      <c r="M29" s="202">
        <v>0</v>
      </c>
      <c r="N29" s="350">
        <v>0.35399999999999998</v>
      </c>
      <c r="O29" s="169">
        <v>0</v>
      </c>
      <c r="P29" s="169">
        <v>0</v>
      </c>
      <c r="Q29" s="170">
        <v>0</v>
      </c>
      <c r="R29" s="831">
        <f t="shared" si="2"/>
        <v>0.35399999999999998</v>
      </c>
      <c r="S29" s="202">
        <v>0</v>
      </c>
      <c r="T29" s="169">
        <v>0</v>
      </c>
      <c r="U29" s="169">
        <v>0</v>
      </c>
      <c r="V29" s="169">
        <v>0</v>
      </c>
      <c r="W29" s="170">
        <v>0</v>
      </c>
      <c r="X29" s="831">
        <f t="shared" si="3"/>
        <v>0</v>
      </c>
      <c r="Y29" s="823">
        <v>0</v>
      </c>
      <c r="Z29" s="823">
        <v>0.13</v>
      </c>
      <c r="AA29" s="823">
        <v>0</v>
      </c>
      <c r="AB29" s="823">
        <v>0</v>
      </c>
      <c r="AC29" s="823">
        <v>0</v>
      </c>
      <c r="AD29" s="831">
        <f t="shared" si="4"/>
        <v>0.13</v>
      </c>
      <c r="AE29" s="202">
        <v>0</v>
      </c>
      <c r="AF29" s="169">
        <v>1.21</v>
      </c>
      <c r="AG29" s="169">
        <v>0</v>
      </c>
      <c r="AH29" s="169">
        <v>0</v>
      </c>
      <c r="AI29" s="170">
        <v>0</v>
      </c>
      <c r="AJ29" s="831">
        <f t="shared" si="5"/>
        <v>1.21</v>
      </c>
      <c r="AK29" s="202">
        <v>0</v>
      </c>
      <c r="AL29" s="169">
        <v>1.6859999999999999</v>
      </c>
      <c r="AM29" s="169">
        <v>0</v>
      </c>
      <c r="AN29" s="169">
        <v>0</v>
      </c>
      <c r="AO29" s="170">
        <v>0</v>
      </c>
      <c r="AP29" s="831">
        <f t="shared" si="6"/>
        <v>1.6859999999999999</v>
      </c>
      <c r="AQ29" s="202">
        <v>0</v>
      </c>
      <c r="AR29" s="169">
        <v>2.72</v>
      </c>
      <c r="AS29" s="169">
        <v>0</v>
      </c>
      <c r="AT29" s="169">
        <v>0</v>
      </c>
      <c r="AU29" s="170">
        <v>0</v>
      </c>
      <c r="AV29" s="831">
        <f t="shared" si="7"/>
        <v>2.72</v>
      </c>
      <c r="AW29" s="202">
        <v>0</v>
      </c>
      <c r="AX29" s="169">
        <v>3</v>
      </c>
      <c r="AY29" s="169">
        <v>0</v>
      </c>
      <c r="AZ29" s="169">
        <v>0</v>
      </c>
      <c r="BA29" s="170">
        <v>0</v>
      </c>
      <c r="BB29" s="831">
        <f t="shared" si="8"/>
        <v>3</v>
      </c>
      <c r="BC29" s="700"/>
      <c r="BD29" s="167"/>
      <c r="BE29" s="706"/>
      <c r="BF29" s="249"/>
      <c r="BG29" s="144">
        <f t="shared" si="0"/>
        <v>0</v>
      </c>
      <c r="BH29" s="145"/>
      <c r="BJ29" s="591">
        <f t="shared" si="10"/>
        <v>20</v>
      </c>
      <c r="BK29" s="829" t="s">
        <v>3051</v>
      </c>
      <c r="BL29" s="610" t="s">
        <v>341</v>
      </c>
      <c r="BM29" s="830">
        <v>3</v>
      </c>
      <c r="BN29" s="832" t="s">
        <v>3052</v>
      </c>
      <c r="BO29" s="833" t="s">
        <v>3053</v>
      </c>
      <c r="BP29" s="833" t="s">
        <v>3054</v>
      </c>
      <c r="BQ29" s="833" t="s">
        <v>3055</v>
      </c>
      <c r="BR29" s="834" t="s">
        <v>3056</v>
      </c>
      <c r="BS29" s="835" t="s">
        <v>3057</v>
      </c>
      <c r="BX29" s="158">
        <f>IF('[1]Validation flags'!$H$3=1,0, IF( ISNUMBER(G29), 0, 1 ))</f>
        <v>0</v>
      </c>
      <c r="BY29" s="158">
        <f>IF('[1]Validation flags'!$H$3=1,0, IF( ISNUMBER(H29), 0, 1 ))</f>
        <v>0</v>
      </c>
      <c r="BZ29" s="158">
        <f>IF('[1]Validation flags'!$H$3=1,0, IF( ISNUMBER(I29), 0, 1 ))</f>
        <v>0</v>
      </c>
      <c r="CA29" s="158">
        <f>IF('[1]Validation flags'!$H$3=1,0, IF( ISNUMBER(J29), 0, 1 ))</f>
        <v>0</v>
      </c>
      <c r="CB29" s="158">
        <f>IF('[1]Validation flags'!$H$3=1,0, IF( ISNUMBER(K29), 0, 1 ))</f>
        <v>0</v>
      </c>
      <c r="CC29" s="828"/>
      <c r="CD29" s="158">
        <f>IF('[1]Validation flags'!$H$3=1,0, IF( ISNUMBER(M29), 0, 1 ))</f>
        <v>0</v>
      </c>
      <c r="CE29" s="158">
        <f>IF('[1]Validation flags'!$H$3=1,0, IF( ISNUMBER(N29), 0, 1 ))</f>
        <v>0</v>
      </c>
      <c r="CF29" s="158">
        <f>IF('[1]Validation flags'!$H$3=1,0, IF( ISNUMBER(O29), 0, 1 ))</f>
        <v>0</v>
      </c>
      <c r="CG29" s="158">
        <f>IF('[1]Validation flags'!$H$3=1,0, IF( ISNUMBER(P29), 0, 1 ))</f>
        <v>0</v>
      </c>
      <c r="CH29" s="158">
        <f>IF('[1]Validation flags'!$H$3=1,0, IF( ISNUMBER(Q29), 0, 1 ))</f>
        <v>0</v>
      </c>
      <c r="CI29" s="141"/>
      <c r="CJ29" s="158">
        <f>IF('[1]Validation flags'!$H$3=1,0, IF( ISNUMBER(S29), 0, 1 ))</f>
        <v>0</v>
      </c>
      <c r="CK29" s="158">
        <f>IF('[1]Validation flags'!$H$3=1,0, IF( ISNUMBER(T29), 0, 1 ))</f>
        <v>0</v>
      </c>
      <c r="CL29" s="158">
        <f>IF('[1]Validation flags'!$H$3=1,0, IF( ISNUMBER(U29), 0, 1 ))</f>
        <v>0</v>
      </c>
      <c r="CM29" s="158">
        <f>IF('[1]Validation flags'!$H$3=1,0, IF( ISNUMBER(V29), 0, 1 ))</f>
        <v>0</v>
      </c>
      <c r="CN29" s="158">
        <f>IF('[1]Validation flags'!$H$3=1,0, IF( ISNUMBER(W29), 0, 1 ))</f>
        <v>0</v>
      </c>
      <c r="CO29" s="141"/>
      <c r="CP29" s="158">
        <f>IF('[1]Validation flags'!$H$3=1,0, IF( ISNUMBER(Y29), 0, 1 ))</f>
        <v>0</v>
      </c>
      <c r="CQ29" s="158">
        <f>IF('[1]Validation flags'!$H$3=1,0, IF( ISNUMBER(Z29), 0, 1 ))</f>
        <v>0</v>
      </c>
      <c r="CR29" s="158">
        <f>IF('[1]Validation flags'!$H$3=1,0, IF( ISNUMBER(AA29), 0, 1 ))</f>
        <v>0</v>
      </c>
      <c r="CS29" s="158">
        <f>IF('[1]Validation flags'!$H$3=1,0, IF( ISNUMBER(AB29), 0, 1 ))</f>
        <v>0</v>
      </c>
      <c r="CT29" s="158">
        <f>IF('[1]Validation flags'!$H$3=1,0, IF( ISNUMBER(AC29), 0, 1 ))</f>
        <v>0</v>
      </c>
      <c r="CU29" s="141"/>
      <c r="CV29" s="158">
        <f>IF('[1]Validation flags'!$H$3=1,0, IF( ISNUMBER(AE29), 0, 1 ))</f>
        <v>0</v>
      </c>
      <c r="CW29" s="158">
        <f>IF('[1]Validation flags'!$H$3=1,0, IF( ISNUMBER(AF29), 0, 1 ))</f>
        <v>0</v>
      </c>
      <c r="CX29" s="158">
        <f>IF('[1]Validation flags'!$H$3=1,0, IF( ISNUMBER(AG29), 0, 1 ))</f>
        <v>0</v>
      </c>
      <c r="CY29" s="158">
        <f>IF('[1]Validation flags'!$H$3=1,0, IF( ISNUMBER(AH29), 0, 1 ))</f>
        <v>0</v>
      </c>
      <c r="CZ29" s="158">
        <f>IF('[1]Validation flags'!$H$3=1,0, IF( ISNUMBER(AI29), 0, 1 ))</f>
        <v>0</v>
      </c>
      <c r="DA29" s="141"/>
      <c r="DB29" s="158">
        <f>IF('[1]Validation flags'!$H$3=1,0, IF( ISNUMBER(AK29), 0, 1 ))</f>
        <v>0</v>
      </c>
      <c r="DC29" s="158">
        <f>IF('[1]Validation flags'!$H$3=1,0, IF( ISNUMBER(AL29), 0, 1 ))</f>
        <v>0</v>
      </c>
      <c r="DD29" s="158">
        <f>IF('[1]Validation flags'!$H$3=1,0, IF( ISNUMBER(AM29), 0, 1 ))</f>
        <v>0</v>
      </c>
      <c r="DE29" s="158">
        <f>IF('[1]Validation flags'!$H$3=1,0, IF( ISNUMBER(AN29), 0, 1 ))</f>
        <v>0</v>
      </c>
      <c r="DF29" s="158">
        <f>IF('[1]Validation flags'!$H$3=1,0, IF( ISNUMBER(AO29), 0, 1 ))</f>
        <v>0</v>
      </c>
      <c r="DG29" s="141"/>
      <c r="DH29" s="158">
        <f>IF('[1]Validation flags'!$H$3=1,0, IF( ISNUMBER(AQ29), 0, 1 ))</f>
        <v>0</v>
      </c>
      <c r="DI29" s="158">
        <f>IF('[1]Validation flags'!$H$3=1,0, IF( ISNUMBER(AR29), 0, 1 ))</f>
        <v>0</v>
      </c>
      <c r="DJ29" s="158">
        <f>IF('[1]Validation flags'!$H$3=1,0, IF( ISNUMBER(AS29), 0, 1 ))</f>
        <v>0</v>
      </c>
      <c r="DK29" s="158">
        <f>IF('[1]Validation flags'!$H$3=1,0, IF( ISNUMBER(AT29), 0, 1 ))</f>
        <v>0</v>
      </c>
      <c r="DL29" s="158">
        <f>IF('[1]Validation flags'!$H$3=1,0, IF( ISNUMBER(AU29), 0, 1 ))</f>
        <v>0</v>
      </c>
      <c r="DM29" s="141"/>
      <c r="DN29" s="158">
        <f>IF('[1]Validation flags'!$H$3=1,0, IF( ISNUMBER(AW29), 0, 1 ))</f>
        <v>0</v>
      </c>
      <c r="DO29" s="158">
        <f>IF('[1]Validation flags'!$H$3=1,0, IF( ISNUMBER(AX29), 0, 1 ))</f>
        <v>0</v>
      </c>
      <c r="DP29" s="158">
        <f>IF('[1]Validation flags'!$H$3=1,0, IF( ISNUMBER(AY29), 0, 1 ))</f>
        <v>0</v>
      </c>
      <c r="DQ29" s="158">
        <f>IF('[1]Validation flags'!$H$3=1,0, IF( ISNUMBER(AZ29), 0, 1 ))</f>
        <v>0</v>
      </c>
      <c r="DR29" s="158">
        <f>IF('[1]Validation flags'!$H$3=1,0, IF( ISNUMBER(BA29), 0, 1 ))</f>
        <v>0</v>
      </c>
      <c r="DS29" s="141"/>
    </row>
    <row r="30" spans="2:124" ht="14.25" customHeight="1" x14ac:dyDescent="0.3">
      <c r="B30" s="591">
        <f t="shared" si="9"/>
        <v>21</v>
      </c>
      <c r="C30" s="829" t="s">
        <v>3058</v>
      </c>
      <c r="D30" s="836"/>
      <c r="E30" s="610" t="s">
        <v>341</v>
      </c>
      <c r="F30" s="830">
        <v>3</v>
      </c>
      <c r="G30" s="202">
        <v>0</v>
      </c>
      <c r="H30" s="169">
        <v>0</v>
      </c>
      <c r="I30" s="169">
        <v>0</v>
      </c>
      <c r="J30" s="169">
        <v>0</v>
      </c>
      <c r="K30" s="170">
        <v>0</v>
      </c>
      <c r="L30" s="831">
        <f t="shared" si="1"/>
        <v>0</v>
      </c>
      <c r="M30" s="202">
        <v>0</v>
      </c>
      <c r="N30" s="169">
        <v>0</v>
      </c>
      <c r="O30" s="169">
        <v>0</v>
      </c>
      <c r="P30" s="169">
        <v>0</v>
      </c>
      <c r="Q30" s="170">
        <v>0</v>
      </c>
      <c r="R30" s="831">
        <f t="shared" si="2"/>
        <v>0</v>
      </c>
      <c r="S30" s="202">
        <v>0</v>
      </c>
      <c r="T30" s="169">
        <v>0</v>
      </c>
      <c r="U30" s="169">
        <v>0</v>
      </c>
      <c r="V30" s="169">
        <v>0</v>
      </c>
      <c r="W30" s="170">
        <v>0</v>
      </c>
      <c r="X30" s="831">
        <f t="shared" si="3"/>
        <v>0</v>
      </c>
      <c r="Y30" s="823">
        <v>0</v>
      </c>
      <c r="Z30" s="823">
        <v>0</v>
      </c>
      <c r="AA30" s="823">
        <v>0</v>
      </c>
      <c r="AB30" s="823">
        <v>0</v>
      </c>
      <c r="AC30" s="823">
        <v>0</v>
      </c>
      <c r="AD30" s="831">
        <f t="shared" si="4"/>
        <v>0</v>
      </c>
      <c r="AE30" s="202">
        <v>0</v>
      </c>
      <c r="AF30" s="169">
        <v>0</v>
      </c>
      <c r="AG30" s="169">
        <v>0</v>
      </c>
      <c r="AH30" s="169">
        <v>0</v>
      </c>
      <c r="AI30" s="170">
        <v>0</v>
      </c>
      <c r="AJ30" s="831">
        <f t="shared" si="5"/>
        <v>0</v>
      </c>
      <c r="AK30" s="202">
        <v>0</v>
      </c>
      <c r="AL30" s="169">
        <v>0</v>
      </c>
      <c r="AM30" s="169">
        <v>0</v>
      </c>
      <c r="AN30" s="169">
        <v>0</v>
      </c>
      <c r="AO30" s="170">
        <v>0</v>
      </c>
      <c r="AP30" s="831">
        <f t="shared" si="6"/>
        <v>0</v>
      </c>
      <c r="AQ30" s="202">
        <v>0</v>
      </c>
      <c r="AR30" s="169">
        <v>0</v>
      </c>
      <c r="AS30" s="169">
        <v>0</v>
      </c>
      <c r="AT30" s="169">
        <v>0</v>
      </c>
      <c r="AU30" s="170">
        <v>0</v>
      </c>
      <c r="AV30" s="831">
        <f t="shared" si="7"/>
        <v>0</v>
      </c>
      <c r="AW30" s="202">
        <v>0</v>
      </c>
      <c r="AX30" s="169">
        <v>0</v>
      </c>
      <c r="AY30" s="169">
        <v>0</v>
      </c>
      <c r="AZ30" s="169">
        <v>0</v>
      </c>
      <c r="BA30" s="170">
        <v>0</v>
      </c>
      <c r="BB30" s="831">
        <f t="shared" si="8"/>
        <v>0</v>
      </c>
      <c r="BC30" s="700"/>
      <c r="BD30" s="167"/>
      <c r="BE30" s="706"/>
      <c r="BF30" s="249"/>
      <c r="BG30" s="144">
        <f t="shared" si="0"/>
        <v>0</v>
      </c>
      <c r="BH30" s="145"/>
      <c r="BJ30" s="591">
        <f t="shared" si="10"/>
        <v>21</v>
      </c>
      <c r="BK30" s="829" t="s">
        <v>3058</v>
      </c>
      <c r="BL30" s="610" t="s">
        <v>341</v>
      </c>
      <c r="BM30" s="830">
        <v>3</v>
      </c>
      <c r="BN30" s="832" t="s">
        <v>3059</v>
      </c>
      <c r="BO30" s="833" t="s">
        <v>3060</v>
      </c>
      <c r="BP30" s="833" t="s">
        <v>3061</v>
      </c>
      <c r="BQ30" s="833" t="s">
        <v>3062</v>
      </c>
      <c r="BR30" s="834" t="s">
        <v>3063</v>
      </c>
      <c r="BS30" s="835" t="s">
        <v>3064</v>
      </c>
      <c r="BX30" s="158">
        <f>IF('[1]Validation flags'!$H$3=1,0, IF( ISNUMBER(G30), 0, 1 ))</f>
        <v>0</v>
      </c>
      <c r="BY30" s="158">
        <f>IF('[1]Validation flags'!$H$3=1,0, IF( ISNUMBER(H30), 0, 1 ))</f>
        <v>0</v>
      </c>
      <c r="BZ30" s="158">
        <f>IF('[1]Validation flags'!$H$3=1,0, IF( ISNUMBER(I30), 0, 1 ))</f>
        <v>0</v>
      </c>
      <c r="CA30" s="158">
        <f>IF('[1]Validation flags'!$H$3=1,0, IF( ISNUMBER(J30), 0, 1 ))</f>
        <v>0</v>
      </c>
      <c r="CB30" s="158">
        <f>IF('[1]Validation flags'!$H$3=1,0, IF( ISNUMBER(K30), 0, 1 ))</f>
        <v>0</v>
      </c>
      <c r="CC30" s="828"/>
      <c r="CD30" s="158">
        <f>IF('[1]Validation flags'!$H$3=1,0, IF( ISNUMBER(M30), 0, 1 ))</f>
        <v>0</v>
      </c>
      <c r="CE30" s="158">
        <f>IF('[1]Validation flags'!$H$3=1,0, IF( ISNUMBER(N30), 0, 1 ))</f>
        <v>0</v>
      </c>
      <c r="CF30" s="158">
        <f>IF('[1]Validation flags'!$H$3=1,0, IF( ISNUMBER(O30), 0, 1 ))</f>
        <v>0</v>
      </c>
      <c r="CG30" s="158">
        <f>IF('[1]Validation flags'!$H$3=1,0, IF( ISNUMBER(P30), 0, 1 ))</f>
        <v>0</v>
      </c>
      <c r="CH30" s="158">
        <f>IF('[1]Validation flags'!$H$3=1,0, IF( ISNUMBER(Q30), 0, 1 ))</f>
        <v>0</v>
      </c>
      <c r="CI30" s="141"/>
      <c r="CJ30" s="158">
        <f>IF('[1]Validation flags'!$H$3=1,0, IF( ISNUMBER(S30), 0, 1 ))</f>
        <v>0</v>
      </c>
      <c r="CK30" s="158">
        <f>IF('[1]Validation flags'!$H$3=1,0, IF( ISNUMBER(T30), 0, 1 ))</f>
        <v>0</v>
      </c>
      <c r="CL30" s="158">
        <f>IF('[1]Validation flags'!$H$3=1,0, IF( ISNUMBER(U30), 0, 1 ))</f>
        <v>0</v>
      </c>
      <c r="CM30" s="158">
        <f>IF('[1]Validation flags'!$H$3=1,0, IF( ISNUMBER(V30), 0, 1 ))</f>
        <v>0</v>
      </c>
      <c r="CN30" s="158">
        <f>IF('[1]Validation flags'!$H$3=1,0, IF( ISNUMBER(W30), 0, 1 ))</f>
        <v>0</v>
      </c>
      <c r="CO30" s="141"/>
      <c r="CP30" s="158">
        <f>IF('[1]Validation flags'!$H$3=1,0, IF( ISNUMBER(Y30), 0, 1 ))</f>
        <v>0</v>
      </c>
      <c r="CQ30" s="158">
        <f>IF('[1]Validation flags'!$H$3=1,0, IF( ISNUMBER(Z30), 0, 1 ))</f>
        <v>0</v>
      </c>
      <c r="CR30" s="158">
        <f>IF('[1]Validation flags'!$H$3=1,0, IF( ISNUMBER(AA30), 0, 1 ))</f>
        <v>0</v>
      </c>
      <c r="CS30" s="158">
        <f>IF('[1]Validation flags'!$H$3=1,0, IF( ISNUMBER(AB30), 0, 1 ))</f>
        <v>0</v>
      </c>
      <c r="CT30" s="158">
        <f>IF('[1]Validation flags'!$H$3=1,0, IF( ISNUMBER(AC30), 0, 1 ))</f>
        <v>0</v>
      </c>
      <c r="CU30" s="141"/>
      <c r="CV30" s="158">
        <f>IF('[1]Validation flags'!$H$3=1,0, IF( ISNUMBER(AE30), 0, 1 ))</f>
        <v>0</v>
      </c>
      <c r="CW30" s="158">
        <f>IF('[1]Validation flags'!$H$3=1,0, IF( ISNUMBER(AF30), 0, 1 ))</f>
        <v>0</v>
      </c>
      <c r="CX30" s="158">
        <f>IF('[1]Validation flags'!$H$3=1,0, IF( ISNUMBER(AG30), 0, 1 ))</f>
        <v>0</v>
      </c>
      <c r="CY30" s="158">
        <f>IF('[1]Validation flags'!$H$3=1,0, IF( ISNUMBER(AH30), 0, 1 ))</f>
        <v>0</v>
      </c>
      <c r="CZ30" s="158">
        <f>IF('[1]Validation flags'!$H$3=1,0, IF( ISNUMBER(AI30), 0, 1 ))</f>
        <v>0</v>
      </c>
      <c r="DA30" s="141"/>
      <c r="DB30" s="158">
        <f>IF('[1]Validation flags'!$H$3=1,0, IF( ISNUMBER(AK30), 0, 1 ))</f>
        <v>0</v>
      </c>
      <c r="DC30" s="158">
        <f>IF('[1]Validation flags'!$H$3=1,0, IF( ISNUMBER(AL30), 0, 1 ))</f>
        <v>0</v>
      </c>
      <c r="DD30" s="158">
        <f>IF('[1]Validation flags'!$H$3=1,0, IF( ISNUMBER(AM30), 0, 1 ))</f>
        <v>0</v>
      </c>
      <c r="DE30" s="158">
        <f>IF('[1]Validation flags'!$H$3=1,0, IF( ISNUMBER(AN30), 0, 1 ))</f>
        <v>0</v>
      </c>
      <c r="DF30" s="158">
        <f>IF('[1]Validation flags'!$H$3=1,0, IF( ISNUMBER(AO30), 0, 1 ))</f>
        <v>0</v>
      </c>
      <c r="DG30" s="141"/>
      <c r="DH30" s="158">
        <f>IF('[1]Validation flags'!$H$3=1,0, IF( ISNUMBER(AQ30), 0, 1 ))</f>
        <v>0</v>
      </c>
      <c r="DI30" s="158">
        <f>IF('[1]Validation flags'!$H$3=1,0, IF( ISNUMBER(AR30), 0, 1 ))</f>
        <v>0</v>
      </c>
      <c r="DJ30" s="158">
        <f>IF('[1]Validation flags'!$H$3=1,0, IF( ISNUMBER(AS30), 0, 1 ))</f>
        <v>0</v>
      </c>
      <c r="DK30" s="158">
        <f>IF('[1]Validation flags'!$H$3=1,0, IF( ISNUMBER(AT30), 0, 1 ))</f>
        <v>0</v>
      </c>
      <c r="DL30" s="158">
        <f>IF('[1]Validation flags'!$H$3=1,0, IF( ISNUMBER(AU30), 0, 1 ))</f>
        <v>0</v>
      </c>
      <c r="DM30" s="141"/>
      <c r="DN30" s="158">
        <f>IF('[1]Validation flags'!$H$3=1,0, IF( ISNUMBER(AW30), 0, 1 ))</f>
        <v>0</v>
      </c>
      <c r="DO30" s="158">
        <f>IF('[1]Validation flags'!$H$3=1,0, IF( ISNUMBER(AX30), 0, 1 ))</f>
        <v>0</v>
      </c>
      <c r="DP30" s="158">
        <f>IF('[1]Validation flags'!$H$3=1,0, IF( ISNUMBER(AY30), 0, 1 ))</f>
        <v>0</v>
      </c>
      <c r="DQ30" s="158">
        <f>IF('[1]Validation flags'!$H$3=1,0, IF( ISNUMBER(AZ30), 0, 1 ))</f>
        <v>0</v>
      </c>
      <c r="DR30" s="158">
        <f>IF('[1]Validation flags'!$H$3=1,0, IF( ISNUMBER(BA30), 0, 1 ))</f>
        <v>0</v>
      </c>
      <c r="DS30" s="141"/>
    </row>
    <row r="31" spans="2:124" ht="14.25" customHeight="1" x14ac:dyDescent="0.3">
      <c r="B31" s="591">
        <f t="shared" si="9"/>
        <v>22</v>
      </c>
      <c r="C31" s="829" t="s">
        <v>3065</v>
      </c>
      <c r="D31" s="836"/>
      <c r="E31" s="610" t="s">
        <v>341</v>
      </c>
      <c r="F31" s="830">
        <v>3</v>
      </c>
      <c r="G31" s="202">
        <v>0</v>
      </c>
      <c r="H31" s="169">
        <v>0</v>
      </c>
      <c r="I31" s="169">
        <v>0</v>
      </c>
      <c r="J31" s="169">
        <v>0</v>
      </c>
      <c r="K31" s="170">
        <v>0</v>
      </c>
      <c r="L31" s="831">
        <f t="shared" si="1"/>
        <v>0</v>
      </c>
      <c r="M31" s="202">
        <v>0</v>
      </c>
      <c r="N31" s="169">
        <v>0</v>
      </c>
      <c r="O31" s="169">
        <v>0</v>
      </c>
      <c r="P31" s="169">
        <v>0</v>
      </c>
      <c r="Q31" s="170">
        <v>0</v>
      </c>
      <c r="R31" s="831">
        <f t="shared" si="2"/>
        <v>0</v>
      </c>
      <c r="S31" s="202">
        <v>0</v>
      </c>
      <c r="T31" s="169">
        <v>0</v>
      </c>
      <c r="U31" s="169">
        <v>0</v>
      </c>
      <c r="V31" s="169">
        <v>0</v>
      </c>
      <c r="W31" s="170">
        <v>0</v>
      </c>
      <c r="X31" s="831">
        <f t="shared" si="3"/>
        <v>0</v>
      </c>
      <c r="Y31" s="823">
        <v>0</v>
      </c>
      <c r="Z31" s="823">
        <v>0</v>
      </c>
      <c r="AA31" s="823">
        <v>0</v>
      </c>
      <c r="AB31" s="823">
        <v>0</v>
      </c>
      <c r="AC31" s="823">
        <v>0</v>
      </c>
      <c r="AD31" s="831">
        <f t="shared" si="4"/>
        <v>0</v>
      </c>
      <c r="AE31" s="202">
        <v>0</v>
      </c>
      <c r="AF31" s="169">
        <v>0</v>
      </c>
      <c r="AG31" s="169">
        <v>0</v>
      </c>
      <c r="AH31" s="169">
        <v>0</v>
      </c>
      <c r="AI31" s="170">
        <v>0</v>
      </c>
      <c r="AJ31" s="831">
        <f t="shared" si="5"/>
        <v>0</v>
      </c>
      <c r="AK31" s="202">
        <v>0</v>
      </c>
      <c r="AL31" s="169">
        <v>0</v>
      </c>
      <c r="AM31" s="169">
        <v>0</v>
      </c>
      <c r="AN31" s="169">
        <v>0</v>
      </c>
      <c r="AO31" s="170">
        <v>0</v>
      </c>
      <c r="AP31" s="831">
        <f t="shared" si="6"/>
        <v>0</v>
      </c>
      <c r="AQ31" s="202">
        <v>0</v>
      </c>
      <c r="AR31" s="169">
        <v>0</v>
      </c>
      <c r="AS31" s="169">
        <v>0</v>
      </c>
      <c r="AT31" s="169">
        <v>0</v>
      </c>
      <c r="AU31" s="170">
        <v>0</v>
      </c>
      <c r="AV31" s="831">
        <f t="shared" si="7"/>
        <v>0</v>
      </c>
      <c r="AW31" s="202">
        <v>0</v>
      </c>
      <c r="AX31" s="169">
        <v>0</v>
      </c>
      <c r="AY31" s="169">
        <v>0</v>
      </c>
      <c r="AZ31" s="169">
        <v>0</v>
      </c>
      <c r="BA31" s="170">
        <v>0</v>
      </c>
      <c r="BB31" s="831">
        <f t="shared" si="8"/>
        <v>0</v>
      </c>
      <c r="BC31" s="700"/>
      <c r="BD31" s="167"/>
      <c r="BE31" s="706"/>
      <c r="BF31" s="249"/>
      <c r="BG31" s="144">
        <f t="shared" si="0"/>
        <v>0</v>
      </c>
      <c r="BH31" s="145"/>
      <c r="BJ31" s="591">
        <f t="shared" si="10"/>
        <v>22</v>
      </c>
      <c r="BK31" s="829" t="s">
        <v>3065</v>
      </c>
      <c r="BL31" s="610" t="s">
        <v>341</v>
      </c>
      <c r="BM31" s="830">
        <v>3</v>
      </c>
      <c r="BN31" s="832" t="s">
        <v>3066</v>
      </c>
      <c r="BO31" s="833" t="s">
        <v>3067</v>
      </c>
      <c r="BP31" s="833" t="s">
        <v>3068</v>
      </c>
      <c r="BQ31" s="833" t="s">
        <v>3069</v>
      </c>
      <c r="BR31" s="834" t="s">
        <v>3070</v>
      </c>
      <c r="BS31" s="835" t="s">
        <v>3071</v>
      </c>
      <c r="BX31" s="158">
        <f>IF('[1]Validation flags'!$H$3=1,0, IF( ISNUMBER(G31), 0, 1 ))</f>
        <v>0</v>
      </c>
      <c r="BY31" s="158">
        <f>IF('[1]Validation flags'!$H$3=1,0, IF( ISNUMBER(H31), 0, 1 ))</f>
        <v>0</v>
      </c>
      <c r="BZ31" s="158">
        <f>IF('[1]Validation flags'!$H$3=1,0, IF( ISNUMBER(I31), 0, 1 ))</f>
        <v>0</v>
      </c>
      <c r="CA31" s="158">
        <f>IF('[1]Validation flags'!$H$3=1,0, IF( ISNUMBER(J31), 0, 1 ))</f>
        <v>0</v>
      </c>
      <c r="CB31" s="158">
        <f>IF('[1]Validation flags'!$H$3=1,0, IF( ISNUMBER(K31), 0, 1 ))</f>
        <v>0</v>
      </c>
      <c r="CC31" s="828"/>
      <c r="CD31" s="158">
        <f>IF('[1]Validation flags'!$H$3=1,0, IF( ISNUMBER(M31), 0, 1 ))</f>
        <v>0</v>
      </c>
      <c r="CE31" s="158">
        <f>IF('[1]Validation flags'!$H$3=1,0, IF( ISNUMBER(N31), 0, 1 ))</f>
        <v>0</v>
      </c>
      <c r="CF31" s="158">
        <f>IF('[1]Validation flags'!$H$3=1,0, IF( ISNUMBER(O31), 0, 1 ))</f>
        <v>0</v>
      </c>
      <c r="CG31" s="158">
        <f>IF('[1]Validation flags'!$H$3=1,0, IF( ISNUMBER(P31), 0, 1 ))</f>
        <v>0</v>
      </c>
      <c r="CH31" s="158">
        <f>IF('[1]Validation flags'!$H$3=1,0, IF( ISNUMBER(Q31), 0, 1 ))</f>
        <v>0</v>
      </c>
      <c r="CI31" s="141"/>
      <c r="CJ31" s="158">
        <f>IF('[1]Validation flags'!$H$3=1,0, IF( ISNUMBER(S31), 0, 1 ))</f>
        <v>0</v>
      </c>
      <c r="CK31" s="158">
        <f>IF('[1]Validation flags'!$H$3=1,0, IF( ISNUMBER(T31), 0, 1 ))</f>
        <v>0</v>
      </c>
      <c r="CL31" s="158">
        <f>IF('[1]Validation flags'!$H$3=1,0, IF( ISNUMBER(U31), 0, 1 ))</f>
        <v>0</v>
      </c>
      <c r="CM31" s="158">
        <f>IF('[1]Validation flags'!$H$3=1,0, IF( ISNUMBER(V31), 0, 1 ))</f>
        <v>0</v>
      </c>
      <c r="CN31" s="158">
        <f>IF('[1]Validation flags'!$H$3=1,0, IF( ISNUMBER(W31), 0, 1 ))</f>
        <v>0</v>
      </c>
      <c r="CO31" s="141"/>
      <c r="CP31" s="158">
        <f>IF('[1]Validation flags'!$H$3=1,0, IF( ISNUMBER(Y31), 0, 1 ))</f>
        <v>0</v>
      </c>
      <c r="CQ31" s="158">
        <f>IF('[1]Validation flags'!$H$3=1,0, IF( ISNUMBER(Z31), 0, 1 ))</f>
        <v>0</v>
      </c>
      <c r="CR31" s="158">
        <f>IF('[1]Validation flags'!$H$3=1,0, IF( ISNUMBER(AA31), 0, 1 ))</f>
        <v>0</v>
      </c>
      <c r="CS31" s="158">
        <f>IF('[1]Validation flags'!$H$3=1,0, IF( ISNUMBER(AB31), 0, 1 ))</f>
        <v>0</v>
      </c>
      <c r="CT31" s="158">
        <f>IF('[1]Validation flags'!$H$3=1,0, IF( ISNUMBER(AC31), 0, 1 ))</f>
        <v>0</v>
      </c>
      <c r="CU31" s="141"/>
      <c r="CV31" s="158">
        <f>IF('[1]Validation flags'!$H$3=1,0, IF( ISNUMBER(AE31), 0, 1 ))</f>
        <v>0</v>
      </c>
      <c r="CW31" s="158">
        <f>IF('[1]Validation flags'!$H$3=1,0, IF( ISNUMBER(AF31), 0, 1 ))</f>
        <v>0</v>
      </c>
      <c r="CX31" s="158">
        <f>IF('[1]Validation flags'!$H$3=1,0, IF( ISNUMBER(AG31), 0, 1 ))</f>
        <v>0</v>
      </c>
      <c r="CY31" s="158">
        <f>IF('[1]Validation flags'!$H$3=1,0, IF( ISNUMBER(AH31), 0, 1 ))</f>
        <v>0</v>
      </c>
      <c r="CZ31" s="158">
        <f>IF('[1]Validation flags'!$H$3=1,0, IF( ISNUMBER(AI31), 0, 1 ))</f>
        <v>0</v>
      </c>
      <c r="DA31" s="141"/>
      <c r="DB31" s="158">
        <f>IF('[1]Validation flags'!$H$3=1,0, IF( ISNUMBER(AK31), 0, 1 ))</f>
        <v>0</v>
      </c>
      <c r="DC31" s="158">
        <f>IF('[1]Validation flags'!$H$3=1,0, IF( ISNUMBER(AL31), 0, 1 ))</f>
        <v>0</v>
      </c>
      <c r="DD31" s="158">
        <f>IF('[1]Validation flags'!$H$3=1,0, IF( ISNUMBER(AM31), 0, 1 ))</f>
        <v>0</v>
      </c>
      <c r="DE31" s="158">
        <f>IF('[1]Validation flags'!$H$3=1,0, IF( ISNUMBER(AN31), 0, 1 ))</f>
        <v>0</v>
      </c>
      <c r="DF31" s="158">
        <f>IF('[1]Validation flags'!$H$3=1,0, IF( ISNUMBER(AO31), 0, 1 ))</f>
        <v>0</v>
      </c>
      <c r="DG31" s="141"/>
      <c r="DH31" s="158">
        <f>IF('[1]Validation flags'!$H$3=1,0, IF( ISNUMBER(AQ31), 0, 1 ))</f>
        <v>0</v>
      </c>
      <c r="DI31" s="158">
        <f>IF('[1]Validation flags'!$H$3=1,0, IF( ISNUMBER(AR31), 0, 1 ))</f>
        <v>0</v>
      </c>
      <c r="DJ31" s="158">
        <f>IF('[1]Validation flags'!$H$3=1,0, IF( ISNUMBER(AS31), 0, 1 ))</f>
        <v>0</v>
      </c>
      <c r="DK31" s="158">
        <f>IF('[1]Validation flags'!$H$3=1,0, IF( ISNUMBER(AT31), 0, 1 ))</f>
        <v>0</v>
      </c>
      <c r="DL31" s="158">
        <f>IF('[1]Validation flags'!$H$3=1,0, IF( ISNUMBER(AU31), 0, 1 ))</f>
        <v>0</v>
      </c>
      <c r="DM31" s="141"/>
      <c r="DN31" s="158">
        <f>IF('[1]Validation flags'!$H$3=1,0, IF( ISNUMBER(AW31), 0, 1 ))</f>
        <v>0</v>
      </c>
      <c r="DO31" s="158">
        <f>IF('[1]Validation flags'!$H$3=1,0, IF( ISNUMBER(AX31), 0, 1 ))</f>
        <v>0</v>
      </c>
      <c r="DP31" s="158">
        <f>IF('[1]Validation flags'!$H$3=1,0, IF( ISNUMBER(AY31), 0, 1 ))</f>
        <v>0</v>
      </c>
      <c r="DQ31" s="158">
        <f>IF('[1]Validation flags'!$H$3=1,0, IF( ISNUMBER(AZ31), 0, 1 ))</f>
        <v>0</v>
      </c>
      <c r="DR31" s="158">
        <f>IF('[1]Validation flags'!$H$3=1,0, IF( ISNUMBER(BA31), 0, 1 ))</f>
        <v>0</v>
      </c>
      <c r="DS31" s="141"/>
      <c r="DT31" s="188"/>
    </row>
    <row r="32" spans="2:124" ht="14.25" customHeight="1" x14ac:dyDescent="0.3">
      <c r="B32" s="591">
        <f t="shared" si="9"/>
        <v>23</v>
      </c>
      <c r="C32" s="829" t="s">
        <v>3072</v>
      </c>
      <c r="D32" s="836"/>
      <c r="E32" s="610" t="s">
        <v>341</v>
      </c>
      <c r="F32" s="830">
        <v>3</v>
      </c>
      <c r="G32" s="202">
        <v>0</v>
      </c>
      <c r="H32" s="169">
        <v>0</v>
      </c>
      <c r="I32" s="169">
        <v>0</v>
      </c>
      <c r="J32" s="169">
        <v>0</v>
      </c>
      <c r="K32" s="170">
        <v>0</v>
      </c>
      <c r="L32" s="831">
        <f t="shared" si="1"/>
        <v>0</v>
      </c>
      <c r="M32" s="202">
        <v>0</v>
      </c>
      <c r="N32" s="169">
        <v>0</v>
      </c>
      <c r="O32" s="169">
        <v>0</v>
      </c>
      <c r="P32" s="169">
        <v>0</v>
      </c>
      <c r="Q32" s="170">
        <v>0</v>
      </c>
      <c r="R32" s="831">
        <f t="shared" si="2"/>
        <v>0</v>
      </c>
      <c r="S32" s="202">
        <v>0</v>
      </c>
      <c r="T32" s="169">
        <v>0</v>
      </c>
      <c r="U32" s="169">
        <v>0</v>
      </c>
      <c r="V32" s="169">
        <v>0</v>
      </c>
      <c r="W32" s="170">
        <v>0</v>
      </c>
      <c r="X32" s="831">
        <f t="shared" si="3"/>
        <v>0</v>
      </c>
      <c r="Y32" s="823">
        <v>0</v>
      </c>
      <c r="Z32" s="823">
        <v>0</v>
      </c>
      <c r="AA32" s="823">
        <v>0</v>
      </c>
      <c r="AB32" s="823">
        <v>0</v>
      </c>
      <c r="AC32" s="823">
        <v>0</v>
      </c>
      <c r="AD32" s="831">
        <f t="shared" si="4"/>
        <v>0</v>
      </c>
      <c r="AE32" s="202">
        <v>0</v>
      </c>
      <c r="AF32" s="169">
        <v>0</v>
      </c>
      <c r="AG32" s="169">
        <v>0</v>
      </c>
      <c r="AH32" s="169">
        <v>0</v>
      </c>
      <c r="AI32" s="170">
        <v>0</v>
      </c>
      <c r="AJ32" s="831">
        <f t="shared" si="5"/>
        <v>0</v>
      </c>
      <c r="AK32" s="202">
        <v>0</v>
      </c>
      <c r="AL32" s="169">
        <v>0</v>
      </c>
      <c r="AM32" s="169">
        <v>0</v>
      </c>
      <c r="AN32" s="169">
        <v>0</v>
      </c>
      <c r="AO32" s="170">
        <v>0</v>
      </c>
      <c r="AP32" s="831">
        <f t="shared" si="6"/>
        <v>0</v>
      </c>
      <c r="AQ32" s="202">
        <v>0</v>
      </c>
      <c r="AR32" s="169">
        <v>0</v>
      </c>
      <c r="AS32" s="169">
        <v>0</v>
      </c>
      <c r="AT32" s="169">
        <v>0</v>
      </c>
      <c r="AU32" s="170">
        <v>0</v>
      </c>
      <c r="AV32" s="831">
        <f t="shared" si="7"/>
        <v>0</v>
      </c>
      <c r="AW32" s="202">
        <v>0</v>
      </c>
      <c r="AX32" s="169">
        <v>0</v>
      </c>
      <c r="AY32" s="169">
        <v>0</v>
      </c>
      <c r="AZ32" s="169">
        <v>0</v>
      </c>
      <c r="BA32" s="170">
        <v>0</v>
      </c>
      <c r="BB32" s="831">
        <f t="shared" si="8"/>
        <v>0</v>
      </c>
      <c r="BC32" s="700"/>
      <c r="BD32" s="167"/>
      <c r="BE32" s="706"/>
      <c r="BF32" s="249"/>
      <c r="BG32" s="144">
        <f t="shared" si="0"/>
        <v>0</v>
      </c>
      <c r="BH32" s="145"/>
      <c r="BJ32" s="591">
        <f t="shared" si="10"/>
        <v>23</v>
      </c>
      <c r="BK32" s="829" t="s">
        <v>3072</v>
      </c>
      <c r="BL32" s="610" t="s">
        <v>341</v>
      </c>
      <c r="BM32" s="830">
        <v>3</v>
      </c>
      <c r="BN32" s="832" t="s">
        <v>3073</v>
      </c>
      <c r="BO32" s="833" t="s">
        <v>3074</v>
      </c>
      <c r="BP32" s="833" t="s">
        <v>3075</v>
      </c>
      <c r="BQ32" s="833" t="s">
        <v>3076</v>
      </c>
      <c r="BR32" s="834" t="s">
        <v>3077</v>
      </c>
      <c r="BS32" s="835" t="s">
        <v>3078</v>
      </c>
      <c r="BX32" s="158">
        <f>IF('[1]Validation flags'!$H$3=1,0, IF( ISNUMBER(G32), 0, 1 ))</f>
        <v>0</v>
      </c>
      <c r="BY32" s="158">
        <f>IF('[1]Validation flags'!$H$3=1,0, IF( ISNUMBER(H32), 0, 1 ))</f>
        <v>0</v>
      </c>
      <c r="BZ32" s="158">
        <f>IF('[1]Validation flags'!$H$3=1,0, IF( ISNUMBER(I32), 0, 1 ))</f>
        <v>0</v>
      </c>
      <c r="CA32" s="158">
        <f>IF('[1]Validation flags'!$H$3=1,0, IF( ISNUMBER(J32), 0, 1 ))</f>
        <v>0</v>
      </c>
      <c r="CB32" s="158">
        <f>IF('[1]Validation flags'!$H$3=1,0, IF( ISNUMBER(K32), 0, 1 ))</f>
        <v>0</v>
      </c>
      <c r="CC32" s="828"/>
      <c r="CD32" s="158">
        <f>IF('[1]Validation flags'!$H$3=1,0, IF( ISNUMBER(M32), 0, 1 ))</f>
        <v>0</v>
      </c>
      <c r="CE32" s="158">
        <f>IF('[1]Validation flags'!$H$3=1,0, IF( ISNUMBER(N32), 0, 1 ))</f>
        <v>0</v>
      </c>
      <c r="CF32" s="158">
        <f>IF('[1]Validation flags'!$H$3=1,0, IF( ISNUMBER(O32), 0, 1 ))</f>
        <v>0</v>
      </c>
      <c r="CG32" s="158">
        <f>IF('[1]Validation flags'!$H$3=1,0, IF( ISNUMBER(P32), 0, 1 ))</f>
        <v>0</v>
      </c>
      <c r="CH32" s="158">
        <f>IF('[1]Validation flags'!$H$3=1,0, IF( ISNUMBER(Q32), 0, 1 ))</f>
        <v>0</v>
      </c>
      <c r="CI32" s="141"/>
      <c r="CJ32" s="158">
        <f>IF('[1]Validation flags'!$H$3=1,0, IF( ISNUMBER(S32), 0, 1 ))</f>
        <v>0</v>
      </c>
      <c r="CK32" s="158">
        <f>IF('[1]Validation flags'!$H$3=1,0, IF( ISNUMBER(T32), 0, 1 ))</f>
        <v>0</v>
      </c>
      <c r="CL32" s="158">
        <f>IF('[1]Validation flags'!$H$3=1,0, IF( ISNUMBER(U32), 0, 1 ))</f>
        <v>0</v>
      </c>
      <c r="CM32" s="158">
        <f>IF('[1]Validation flags'!$H$3=1,0, IF( ISNUMBER(V32), 0, 1 ))</f>
        <v>0</v>
      </c>
      <c r="CN32" s="158">
        <f>IF('[1]Validation flags'!$H$3=1,0, IF( ISNUMBER(W32), 0, 1 ))</f>
        <v>0</v>
      </c>
      <c r="CO32" s="141"/>
      <c r="CP32" s="158">
        <f>IF('[1]Validation flags'!$H$3=1,0, IF( ISNUMBER(Y32), 0, 1 ))</f>
        <v>0</v>
      </c>
      <c r="CQ32" s="158">
        <f>IF('[1]Validation flags'!$H$3=1,0, IF( ISNUMBER(Z32), 0, 1 ))</f>
        <v>0</v>
      </c>
      <c r="CR32" s="158">
        <f>IF('[1]Validation flags'!$H$3=1,0, IF( ISNUMBER(AA32), 0, 1 ))</f>
        <v>0</v>
      </c>
      <c r="CS32" s="158">
        <f>IF('[1]Validation flags'!$H$3=1,0, IF( ISNUMBER(AB32), 0, 1 ))</f>
        <v>0</v>
      </c>
      <c r="CT32" s="158">
        <f>IF('[1]Validation flags'!$H$3=1,0, IF( ISNUMBER(AC32), 0, 1 ))</f>
        <v>0</v>
      </c>
      <c r="CU32" s="141"/>
      <c r="CV32" s="158">
        <f>IF('[1]Validation flags'!$H$3=1,0, IF( ISNUMBER(AE32), 0, 1 ))</f>
        <v>0</v>
      </c>
      <c r="CW32" s="158">
        <f>IF('[1]Validation flags'!$H$3=1,0, IF( ISNUMBER(AF32), 0, 1 ))</f>
        <v>0</v>
      </c>
      <c r="CX32" s="158">
        <f>IF('[1]Validation flags'!$H$3=1,0, IF( ISNUMBER(AG32), 0, 1 ))</f>
        <v>0</v>
      </c>
      <c r="CY32" s="158">
        <f>IF('[1]Validation flags'!$H$3=1,0, IF( ISNUMBER(AH32), 0, 1 ))</f>
        <v>0</v>
      </c>
      <c r="CZ32" s="158">
        <f>IF('[1]Validation flags'!$H$3=1,0, IF( ISNUMBER(AI32), 0, 1 ))</f>
        <v>0</v>
      </c>
      <c r="DA32" s="141"/>
      <c r="DB32" s="158">
        <f>IF('[1]Validation flags'!$H$3=1,0, IF( ISNUMBER(AK32), 0, 1 ))</f>
        <v>0</v>
      </c>
      <c r="DC32" s="158">
        <f>IF('[1]Validation flags'!$H$3=1,0, IF( ISNUMBER(AL32), 0, 1 ))</f>
        <v>0</v>
      </c>
      <c r="DD32" s="158">
        <f>IF('[1]Validation flags'!$H$3=1,0, IF( ISNUMBER(AM32), 0, 1 ))</f>
        <v>0</v>
      </c>
      <c r="DE32" s="158">
        <f>IF('[1]Validation flags'!$H$3=1,0, IF( ISNUMBER(AN32), 0, 1 ))</f>
        <v>0</v>
      </c>
      <c r="DF32" s="158">
        <f>IF('[1]Validation flags'!$H$3=1,0, IF( ISNUMBER(AO32), 0, 1 ))</f>
        <v>0</v>
      </c>
      <c r="DG32" s="141"/>
      <c r="DH32" s="158">
        <f>IF('[1]Validation flags'!$H$3=1,0, IF( ISNUMBER(AQ32), 0, 1 ))</f>
        <v>0</v>
      </c>
      <c r="DI32" s="158">
        <f>IF('[1]Validation flags'!$H$3=1,0, IF( ISNUMBER(AR32), 0, 1 ))</f>
        <v>0</v>
      </c>
      <c r="DJ32" s="158">
        <f>IF('[1]Validation flags'!$H$3=1,0, IF( ISNUMBER(AS32), 0, 1 ))</f>
        <v>0</v>
      </c>
      <c r="DK32" s="158">
        <f>IF('[1]Validation flags'!$H$3=1,0, IF( ISNUMBER(AT32), 0, 1 ))</f>
        <v>0</v>
      </c>
      <c r="DL32" s="158">
        <f>IF('[1]Validation flags'!$H$3=1,0, IF( ISNUMBER(AU32), 0, 1 ))</f>
        <v>0</v>
      </c>
      <c r="DM32" s="141"/>
      <c r="DN32" s="158">
        <f>IF('[1]Validation flags'!$H$3=1,0, IF( ISNUMBER(AW32), 0, 1 ))</f>
        <v>0</v>
      </c>
      <c r="DO32" s="158">
        <f>IF('[1]Validation flags'!$H$3=1,0, IF( ISNUMBER(AX32), 0, 1 ))</f>
        <v>0</v>
      </c>
      <c r="DP32" s="158">
        <f>IF('[1]Validation flags'!$H$3=1,0, IF( ISNUMBER(AY32), 0, 1 ))</f>
        <v>0</v>
      </c>
      <c r="DQ32" s="158">
        <f>IF('[1]Validation flags'!$H$3=1,0, IF( ISNUMBER(AZ32), 0, 1 ))</f>
        <v>0</v>
      </c>
      <c r="DR32" s="158">
        <f>IF('[1]Validation flags'!$H$3=1,0, IF( ISNUMBER(BA32), 0, 1 ))</f>
        <v>0</v>
      </c>
      <c r="DS32" s="141"/>
    </row>
    <row r="33" spans="2:124" ht="14.25" customHeight="1" x14ac:dyDescent="0.3">
      <c r="B33" s="591">
        <f t="shared" si="9"/>
        <v>24</v>
      </c>
      <c r="C33" s="829" t="s">
        <v>3079</v>
      </c>
      <c r="D33" s="836"/>
      <c r="E33" s="610" t="s">
        <v>341</v>
      </c>
      <c r="F33" s="830">
        <v>3</v>
      </c>
      <c r="G33" s="202">
        <v>0</v>
      </c>
      <c r="H33" s="169">
        <v>0</v>
      </c>
      <c r="I33" s="169">
        <v>0</v>
      </c>
      <c r="J33" s="169">
        <v>0</v>
      </c>
      <c r="K33" s="170">
        <v>0</v>
      </c>
      <c r="L33" s="831">
        <f t="shared" si="1"/>
        <v>0</v>
      </c>
      <c r="M33" s="202">
        <v>0</v>
      </c>
      <c r="N33" s="169">
        <v>0</v>
      </c>
      <c r="O33" s="169">
        <v>0</v>
      </c>
      <c r="P33" s="169">
        <v>0</v>
      </c>
      <c r="Q33" s="170">
        <v>0</v>
      </c>
      <c r="R33" s="831">
        <f t="shared" si="2"/>
        <v>0</v>
      </c>
      <c r="S33" s="202">
        <v>0</v>
      </c>
      <c r="T33" s="169">
        <v>0</v>
      </c>
      <c r="U33" s="169">
        <v>0</v>
      </c>
      <c r="V33" s="169">
        <v>0</v>
      </c>
      <c r="W33" s="170">
        <v>0</v>
      </c>
      <c r="X33" s="831">
        <f t="shared" si="3"/>
        <v>0</v>
      </c>
      <c r="Y33" s="823">
        <v>0</v>
      </c>
      <c r="Z33" s="823">
        <v>0</v>
      </c>
      <c r="AA33" s="823">
        <v>0</v>
      </c>
      <c r="AB33" s="823">
        <v>0</v>
      </c>
      <c r="AC33" s="823">
        <v>0</v>
      </c>
      <c r="AD33" s="831">
        <f t="shared" si="4"/>
        <v>0</v>
      </c>
      <c r="AE33" s="202">
        <v>0</v>
      </c>
      <c r="AF33" s="169">
        <v>0</v>
      </c>
      <c r="AG33" s="169">
        <v>0</v>
      </c>
      <c r="AH33" s="169">
        <v>0</v>
      </c>
      <c r="AI33" s="170">
        <v>0</v>
      </c>
      <c r="AJ33" s="831">
        <f t="shared" si="5"/>
        <v>0</v>
      </c>
      <c r="AK33" s="202">
        <v>0</v>
      </c>
      <c r="AL33" s="169">
        <v>0</v>
      </c>
      <c r="AM33" s="169">
        <v>0</v>
      </c>
      <c r="AN33" s="169">
        <v>0</v>
      </c>
      <c r="AO33" s="170">
        <v>0</v>
      </c>
      <c r="AP33" s="831">
        <f t="shared" si="6"/>
        <v>0</v>
      </c>
      <c r="AQ33" s="202">
        <v>0</v>
      </c>
      <c r="AR33" s="169">
        <v>0</v>
      </c>
      <c r="AS33" s="169">
        <v>0</v>
      </c>
      <c r="AT33" s="169">
        <v>0</v>
      </c>
      <c r="AU33" s="170">
        <v>0</v>
      </c>
      <c r="AV33" s="831">
        <f t="shared" si="7"/>
        <v>0</v>
      </c>
      <c r="AW33" s="202">
        <v>0</v>
      </c>
      <c r="AX33" s="169">
        <v>0</v>
      </c>
      <c r="AY33" s="169">
        <v>0</v>
      </c>
      <c r="AZ33" s="169">
        <v>0</v>
      </c>
      <c r="BA33" s="170">
        <v>0</v>
      </c>
      <c r="BB33" s="831">
        <f t="shared" si="8"/>
        <v>0</v>
      </c>
      <c r="BC33" s="700"/>
      <c r="BD33" s="167"/>
      <c r="BE33" s="706"/>
      <c r="BF33" s="249"/>
      <c r="BG33" s="144">
        <f t="shared" si="0"/>
        <v>0</v>
      </c>
      <c r="BH33" s="145"/>
      <c r="BJ33" s="591">
        <f t="shared" si="10"/>
        <v>24</v>
      </c>
      <c r="BK33" s="829" t="s">
        <v>3079</v>
      </c>
      <c r="BL33" s="610" t="s">
        <v>341</v>
      </c>
      <c r="BM33" s="830">
        <v>3</v>
      </c>
      <c r="BN33" s="832" t="s">
        <v>3080</v>
      </c>
      <c r="BO33" s="833" t="s">
        <v>3081</v>
      </c>
      <c r="BP33" s="833" t="s">
        <v>3082</v>
      </c>
      <c r="BQ33" s="833" t="s">
        <v>3083</v>
      </c>
      <c r="BR33" s="834" t="s">
        <v>3084</v>
      </c>
      <c r="BS33" s="835" t="s">
        <v>3085</v>
      </c>
      <c r="BX33" s="158">
        <f>IF('[1]Validation flags'!$H$3=1,0, IF( ISNUMBER(G33), 0, 1 ))</f>
        <v>0</v>
      </c>
      <c r="BY33" s="158">
        <f>IF('[1]Validation flags'!$H$3=1,0, IF( ISNUMBER(H33), 0, 1 ))</f>
        <v>0</v>
      </c>
      <c r="BZ33" s="158">
        <f>IF('[1]Validation flags'!$H$3=1,0, IF( ISNUMBER(I33), 0, 1 ))</f>
        <v>0</v>
      </c>
      <c r="CA33" s="158">
        <f>IF('[1]Validation flags'!$H$3=1,0, IF( ISNUMBER(J33), 0, 1 ))</f>
        <v>0</v>
      </c>
      <c r="CB33" s="158">
        <f>IF('[1]Validation flags'!$H$3=1,0, IF( ISNUMBER(K33), 0, 1 ))</f>
        <v>0</v>
      </c>
      <c r="CC33" s="828"/>
      <c r="CD33" s="158">
        <f>IF('[1]Validation flags'!$H$3=1,0, IF( ISNUMBER(M33), 0, 1 ))</f>
        <v>0</v>
      </c>
      <c r="CE33" s="158">
        <f>IF('[1]Validation flags'!$H$3=1,0, IF( ISNUMBER(N33), 0, 1 ))</f>
        <v>0</v>
      </c>
      <c r="CF33" s="158">
        <f>IF('[1]Validation flags'!$H$3=1,0, IF( ISNUMBER(O33), 0, 1 ))</f>
        <v>0</v>
      </c>
      <c r="CG33" s="158">
        <f>IF('[1]Validation flags'!$H$3=1,0, IF( ISNUMBER(P33), 0, 1 ))</f>
        <v>0</v>
      </c>
      <c r="CH33" s="158">
        <f>IF('[1]Validation flags'!$H$3=1,0, IF( ISNUMBER(Q33), 0, 1 ))</f>
        <v>0</v>
      </c>
      <c r="CI33" s="141"/>
      <c r="CJ33" s="158">
        <f>IF('[1]Validation flags'!$H$3=1,0, IF( ISNUMBER(S33), 0, 1 ))</f>
        <v>0</v>
      </c>
      <c r="CK33" s="158">
        <f>IF('[1]Validation flags'!$H$3=1,0, IF( ISNUMBER(T33), 0, 1 ))</f>
        <v>0</v>
      </c>
      <c r="CL33" s="158">
        <f>IF('[1]Validation flags'!$H$3=1,0, IF( ISNUMBER(U33), 0, 1 ))</f>
        <v>0</v>
      </c>
      <c r="CM33" s="158">
        <f>IF('[1]Validation flags'!$H$3=1,0, IF( ISNUMBER(V33), 0, 1 ))</f>
        <v>0</v>
      </c>
      <c r="CN33" s="158">
        <f>IF('[1]Validation flags'!$H$3=1,0, IF( ISNUMBER(W33), 0, 1 ))</f>
        <v>0</v>
      </c>
      <c r="CO33" s="141"/>
      <c r="CP33" s="158">
        <f>IF('[1]Validation flags'!$H$3=1,0, IF( ISNUMBER(Y33), 0, 1 ))</f>
        <v>0</v>
      </c>
      <c r="CQ33" s="158">
        <f>IF('[1]Validation flags'!$H$3=1,0, IF( ISNUMBER(Z33), 0, 1 ))</f>
        <v>0</v>
      </c>
      <c r="CR33" s="158">
        <f>IF('[1]Validation flags'!$H$3=1,0, IF( ISNUMBER(AA33), 0, 1 ))</f>
        <v>0</v>
      </c>
      <c r="CS33" s="158">
        <f>IF('[1]Validation flags'!$H$3=1,0, IF( ISNUMBER(AB33), 0, 1 ))</f>
        <v>0</v>
      </c>
      <c r="CT33" s="158">
        <f>IF('[1]Validation flags'!$H$3=1,0, IF( ISNUMBER(AC33), 0, 1 ))</f>
        <v>0</v>
      </c>
      <c r="CU33" s="141"/>
      <c r="CV33" s="158">
        <f>IF('[1]Validation flags'!$H$3=1,0, IF( ISNUMBER(AE33), 0, 1 ))</f>
        <v>0</v>
      </c>
      <c r="CW33" s="158">
        <f>IF('[1]Validation flags'!$H$3=1,0, IF( ISNUMBER(AF33), 0, 1 ))</f>
        <v>0</v>
      </c>
      <c r="CX33" s="158">
        <f>IF('[1]Validation flags'!$H$3=1,0, IF( ISNUMBER(AG33), 0, 1 ))</f>
        <v>0</v>
      </c>
      <c r="CY33" s="158">
        <f>IF('[1]Validation flags'!$H$3=1,0, IF( ISNUMBER(AH33), 0, 1 ))</f>
        <v>0</v>
      </c>
      <c r="CZ33" s="158">
        <f>IF('[1]Validation flags'!$H$3=1,0, IF( ISNUMBER(AI33), 0, 1 ))</f>
        <v>0</v>
      </c>
      <c r="DA33" s="141"/>
      <c r="DB33" s="158">
        <f>IF('[1]Validation flags'!$H$3=1,0, IF( ISNUMBER(AK33), 0, 1 ))</f>
        <v>0</v>
      </c>
      <c r="DC33" s="158">
        <f>IF('[1]Validation flags'!$H$3=1,0, IF( ISNUMBER(AL33), 0, 1 ))</f>
        <v>0</v>
      </c>
      <c r="DD33" s="158">
        <f>IF('[1]Validation flags'!$H$3=1,0, IF( ISNUMBER(AM33), 0, 1 ))</f>
        <v>0</v>
      </c>
      <c r="DE33" s="158">
        <f>IF('[1]Validation flags'!$H$3=1,0, IF( ISNUMBER(AN33), 0, 1 ))</f>
        <v>0</v>
      </c>
      <c r="DF33" s="158">
        <f>IF('[1]Validation flags'!$H$3=1,0, IF( ISNUMBER(AO33), 0, 1 ))</f>
        <v>0</v>
      </c>
      <c r="DG33" s="141"/>
      <c r="DH33" s="158">
        <f>IF('[1]Validation flags'!$H$3=1,0, IF( ISNUMBER(AQ33), 0, 1 ))</f>
        <v>0</v>
      </c>
      <c r="DI33" s="158">
        <f>IF('[1]Validation flags'!$H$3=1,0, IF( ISNUMBER(AR33), 0, 1 ))</f>
        <v>0</v>
      </c>
      <c r="DJ33" s="158">
        <f>IF('[1]Validation flags'!$H$3=1,0, IF( ISNUMBER(AS33), 0, 1 ))</f>
        <v>0</v>
      </c>
      <c r="DK33" s="158">
        <f>IF('[1]Validation flags'!$H$3=1,0, IF( ISNUMBER(AT33), 0, 1 ))</f>
        <v>0</v>
      </c>
      <c r="DL33" s="158">
        <f>IF('[1]Validation flags'!$H$3=1,0, IF( ISNUMBER(AU33), 0, 1 ))</f>
        <v>0</v>
      </c>
      <c r="DM33" s="141"/>
      <c r="DN33" s="158">
        <f>IF('[1]Validation flags'!$H$3=1,0, IF( ISNUMBER(AW33), 0, 1 ))</f>
        <v>0</v>
      </c>
      <c r="DO33" s="158">
        <f>IF('[1]Validation flags'!$H$3=1,0, IF( ISNUMBER(AX33), 0, 1 ))</f>
        <v>0</v>
      </c>
      <c r="DP33" s="158">
        <f>IF('[1]Validation flags'!$H$3=1,0, IF( ISNUMBER(AY33), 0, 1 ))</f>
        <v>0</v>
      </c>
      <c r="DQ33" s="158">
        <f>IF('[1]Validation flags'!$H$3=1,0, IF( ISNUMBER(AZ33), 0, 1 ))</f>
        <v>0</v>
      </c>
      <c r="DR33" s="158">
        <f>IF('[1]Validation flags'!$H$3=1,0, IF( ISNUMBER(BA33), 0, 1 ))</f>
        <v>0</v>
      </c>
      <c r="DS33" s="141"/>
    </row>
    <row r="34" spans="2:124" ht="14.25" customHeight="1" x14ac:dyDescent="0.3">
      <c r="B34" s="591">
        <f t="shared" si="9"/>
        <v>25</v>
      </c>
      <c r="C34" s="829" t="s">
        <v>3086</v>
      </c>
      <c r="D34" s="836"/>
      <c r="E34" s="610" t="s">
        <v>341</v>
      </c>
      <c r="F34" s="830">
        <v>3</v>
      </c>
      <c r="G34" s="202">
        <v>2.7480000000000002</v>
      </c>
      <c r="H34" s="169">
        <v>0</v>
      </c>
      <c r="I34" s="169">
        <v>0</v>
      </c>
      <c r="J34" s="169">
        <v>0</v>
      </c>
      <c r="K34" s="170">
        <v>0</v>
      </c>
      <c r="L34" s="831">
        <f t="shared" si="1"/>
        <v>2.7480000000000002</v>
      </c>
      <c r="M34" s="201">
        <v>2.3479999999999999</v>
      </c>
      <c r="N34" s="169">
        <v>0</v>
      </c>
      <c r="O34" s="169">
        <v>0</v>
      </c>
      <c r="P34" s="169">
        <v>0</v>
      </c>
      <c r="Q34" s="170">
        <v>0</v>
      </c>
      <c r="R34" s="831">
        <f t="shared" si="2"/>
        <v>2.3479999999999999</v>
      </c>
      <c r="S34" s="201">
        <v>0.72699999999999998</v>
      </c>
      <c r="T34" s="169">
        <v>0</v>
      </c>
      <c r="U34" s="169">
        <v>0</v>
      </c>
      <c r="V34" s="169">
        <v>0</v>
      </c>
      <c r="W34" s="170">
        <v>0</v>
      </c>
      <c r="X34" s="831">
        <f t="shared" si="3"/>
        <v>0.72699999999999998</v>
      </c>
      <c r="Y34" s="837">
        <v>3.45</v>
      </c>
      <c r="Z34" s="823">
        <v>0</v>
      </c>
      <c r="AA34" s="823">
        <v>0</v>
      </c>
      <c r="AB34" s="823">
        <v>0</v>
      </c>
      <c r="AC34" s="823">
        <v>0</v>
      </c>
      <c r="AD34" s="831">
        <f t="shared" si="4"/>
        <v>3.45</v>
      </c>
      <c r="AE34" s="201">
        <v>3.45</v>
      </c>
      <c r="AF34" s="169">
        <v>0</v>
      </c>
      <c r="AG34" s="169">
        <v>0</v>
      </c>
      <c r="AH34" s="169">
        <v>0</v>
      </c>
      <c r="AI34" s="170">
        <v>0</v>
      </c>
      <c r="AJ34" s="831">
        <f t="shared" si="5"/>
        <v>3.45</v>
      </c>
      <c r="AK34" s="201">
        <v>3.45</v>
      </c>
      <c r="AL34" s="169">
        <v>0</v>
      </c>
      <c r="AM34" s="169">
        <v>0</v>
      </c>
      <c r="AN34" s="169">
        <v>0</v>
      </c>
      <c r="AO34" s="170">
        <v>0</v>
      </c>
      <c r="AP34" s="831">
        <f t="shared" si="6"/>
        <v>3.45</v>
      </c>
      <c r="AQ34" s="201">
        <v>3.45</v>
      </c>
      <c r="AR34" s="169">
        <v>0</v>
      </c>
      <c r="AS34" s="169">
        <v>0</v>
      </c>
      <c r="AT34" s="169">
        <v>0</v>
      </c>
      <c r="AU34" s="170">
        <v>0</v>
      </c>
      <c r="AV34" s="831">
        <f t="shared" si="7"/>
        <v>3.45</v>
      </c>
      <c r="AW34" s="201">
        <v>3.45</v>
      </c>
      <c r="AX34" s="169">
        <v>0</v>
      </c>
      <c r="AY34" s="169">
        <v>0</v>
      </c>
      <c r="AZ34" s="169">
        <v>0</v>
      </c>
      <c r="BA34" s="170">
        <v>0</v>
      </c>
      <c r="BB34" s="831">
        <f t="shared" si="8"/>
        <v>3.45</v>
      </c>
      <c r="BC34" s="700"/>
      <c r="BD34" s="167"/>
      <c r="BE34" s="706"/>
      <c r="BF34" s="249"/>
      <c r="BG34" s="144">
        <f t="shared" si="0"/>
        <v>0</v>
      </c>
      <c r="BH34" s="145"/>
      <c r="BJ34" s="591">
        <f t="shared" si="10"/>
        <v>25</v>
      </c>
      <c r="BK34" s="829" t="s">
        <v>3086</v>
      </c>
      <c r="BL34" s="610" t="s">
        <v>341</v>
      </c>
      <c r="BM34" s="830">
        <v>3</v>
      </c>
      <c r="BN34" s="832" t="s">
        <v>3087</v>
      </c>
      <c r="BO34" s="833" t="s">
        <v>3088</v>
      </c>
      <c r="BP34" s="833" t="s">
        <v>3089</v>
      </c>
      <c r="BQ34" s="833" t="s">
        <v>3090</v>
      </c>
      <c r="BR34" s="834" t="s">
        <v>3091</v>
      </c>
      <c r="BS34" s="835" t="s">
        <v>3092</v>
      </c>
      <c r="BX34" s="158">
        <f>IF('[1]Validation flags'!$H$3=1,0, IF( ISNUMBER(G34), 0, 1 ))</f>
        <v>0</v>
      </c>
      <c r="BY34" s="158">
        <f>IF('[1]Validation flags'!$H$3=1,0, IF( ISNUMBER(H34), 0, 1 ))</f>
        <v>0</v>
      </c>
      <c r="BZ34" s="158">
        <f>IF('[1]Validation flags'!$H$3=1,0, IF( ISNUMBER(I34), 0, 1 ))</f>
        <v>0</v>
      </c>
      <c r="CA34" s="158">
        <f>IF('[1]Validation flags'!$H$3=1,0, IF( ISNUMBER(J34), 0, 1 ))</f>
        <v>0</v>
      </c>
      <c r="CB34" s="158">
        <f>IF('[1]Validation flags'!$H$3=1,0, IF( ISNUMBER(K34), 0, 1 ))</f>
        <v>0</v>
      </c>
      <c r="CC34" s="828"/>
      <c r="CD34" s="158">
        <f>IF('[1]Validation flags'!$H$3=1,0, IF( ISNUMBER(M34), 0, 1 ))</f>
        <v>0</v>
      </c>
      <c r="CE34" s="158">
        <f>IF('[1]Validation flags'!$H$3=1,0, IF( ISNUMBER(N34), 0, 1 ))</f>
        <v>0</v>
      </c>
      <c r="CF34" s="158">
        <f>IF('[1]Validation flags'!$H$3=1,0, IF( ISNUMBER(O34), 0, 1 ))</f>
        <v>0</v>
      </c>
      <c r="CG34" s="158">
        <f>IF('[1]Validation flags'!$H$3=1,0, IF( ISNUMBER(P34), 0, 1 ))</f>
        <v>0</v>
      </c>
      <c r="CH34" s="158">
        <f>IF('[1]Validation flags'!$H$3=1,0, IF( ISNUMBER(Q34), 0, 1 ))</f>
        <v>0</v>
      </c>
      <c r="CI34" s="141"/>
      <c r="CJ34" s="158">
        <f>IF('[1]Validation flags'!$H$3=1,0, IF( ISNUMBER(S34), 0, 1 ))</f>
        <v>0</v>
      </c>
      <c r="CK34" s="158">
        <f>IF('[1]Validation flags'!$H$3=1,0, IF( ISNUMBER(T34), 0, 1 ))</f>
        <v>0</v>
      </c>
      <c r="CL34" s="158">
        <f>IF('[1]Validation flags'!$H$3=1,0, IF( ISNUMBER(U34), 0, 1 ))</f>
        <v>0</v>
      </c>
      <c r="CM34" s="158">
        <f>IF('[1]Validation flags'!$H$3=1,0, IF( ISNUMBER(V34), 0, 1 ))</f>
        <v>0</v>
      </c>
      <c r="CN34" s="158">
        <f>IF('[1]Validation flags'!$H$3=1,0, IF( ISNUMBER(W34), 0, 1 ))</f>
        <v>0</v>
      </c>
      <c r="CO34" s="141"/>
      <c r="CP34" s="158">
        <f>IF('[1]Validation flags'!$H$3=1,0, IF( ISNUMBER(Y34), 0, 1 ))</f>
        <v>0</v>
      </c>
      <c r="CQ34" s="158">
        <f>IF('[1]Validation flags'!$H$3=1,0, IF( ISNUMBER(Z34), 0, 1 ))</f>
        <v>0</v>
      </c>
      <c r="CR34" s="158">
        <f>IF('[1]Validation flags'!$H$3=1,0, IF( ISNUMBER(AA34), 0, 1 ))</f>
        <v>0</v>
      </c>
      <c r="CS34" s="158">
        <f>IF('[1]Validation flags'!$H$3=1,0, IF( ISNUMBER(AB34), 0, 1 ))</f>
        <v>0</v>
      </c>
      <c r="CT34" s="158">
        <f>IF('[1]Validation flags'!$H$3=1,0, IF( ISNUMBER(AC34), 0, 1 ))</f>
        <v>0</v>
      </c>
      <c r="CU34" s="141"/>
      <c r="CV34" s="158">
        <f>IF('[1]Validation flags'!$H$3=1,0, IF( ISNUMBER(AE34), 0, 1 ))</f>
        <v>0</v>
      </c>
      <c r="CW34" s="158">
        <f>IF('[1]Validation flags'!$H$3=1,0, IF( ISNUMBER(AF34), 0, 1 ))</f>
        <v>0</v>
      </c>
      <c r="CX34" s="158">
        <f>IF('[1]Validation flags'!$H$3=1,0, IF( ISNUMBER(AG34), 0, 1 ))</f>
        <v>0</v>
      </c>
      <c r="CY34" s="158">
        <f>IF('[1]Validation flags'!$H$3=1,0, IF( ISNUMBER(AH34), 0, 1 ))</f>
        <v>0</v>
      </c>
      <c r="CZ34" s="158">
        <f>IF('[1]Validation flags'!$H$3=1,0, IF( ISNUMBER(AI34), 0, 1 ))</f>
        <v>0</v>
      </c>
      <c r="DA34" s="141"/>
      <c r="DB34" s="158">
        <f>IF('[1]Validation flags'!$H$3=1,0, IF( ISNUMBER(AK34), 0, 1 ))</f>
        <v>0</v>
      </c>
      <c r="DC34" s="158">
        <f>IF('[1]Validation flags'!$H$3=1,0, IF( ISNUMBER(AL34), 0, 1 ))</f>
        <v>0</v>
      </c>
      <c r="DD34" s="158">
        <f>IF('[1]Validation flags'!$H$3=1,0, IF( ISNUMBER(AM34), 0, 1 ))</f>
        <v>0</v>
      </c>
      <c r="DE34" s="158">
        <f>IF('[1]Validation flags'!$H$3=1,0, IF( ISNUMBER(AN34), 0, 1 ))</f>
        <v>0</v>
      </c>
      <c r="DF34" s="158">
        <f>IF('[1]Validation flags'!$H$3=1,0, IF( ISNUMBER(AO34), 0, 1 ))</f>
        <v>0</v>
      </c>
      <c r="DG34" s="141"/>
      <c r="DH34" s="158">
        <f>IF('[1]Validation flags'!$H$3=1,0, IF( ISNUMBER(AQ34), 0, 1 ))</f>
        <v>0</v>
      </c>
      <c r="DI34" s="158">
        <f>IF('[1]Validation flags'!$H$3=1,0, IF( ISNUMBER(AR34), 0, 1 ))</f>
        <v>0</v>
      </c>
      <c r="DJ34" s="158">
        <f>IF('[1]Validation flags'!$H$3=1,0, IF( ISNUMBER(AS34), 0, 1 ))</f>
        <v>0</v>
      </c>
      <c r="DK34" s="158">
        <f>IF('[1]Validation flags'!$H$3=1,0, IF( ISNUMBER(AT34), 0, 1 ))</f>
        <v>0</v>
      </c>
      <c r="DL34" s="158">
        <f>IF('[1]Validation flags'!$H$3=1,0, IF( ISNUMBER(AU34), 0, 1 ))</f>
        <v>0</v>
      </c>
      <c r="DM34" s="141"/>
      <c r="DN34" s="158">
        <f>IF('[1]Validation flags'!$H$3=1,0, IF( ISNUMBER(AW34), 0, 1 ))</f>
        <v>0</v>
      </c>
      <c r="DO34" s="158">
        <f>IF('[1]Validation flags'!$H$3=1,0, IF( ISNUMBER(AX34), 0, 1 ))</f>
        <v>0</v>
      </c>
      <c r="DP34" s="158">
        <f>IF('[1]Validation flags'!$H$3=1,0, IF( ISNUMBER(AY34), 0, 1 ))</f>
        <v>0</v>
      </c>
      <c r="DQ34" s="158">
        <f>IF('[1]Validation flags'!$H$3=1,0, IF( ISNUMBER(AZ34), 0, 1 ))</f>
        <v>0</v>
      </c>
      <c r="DR34" s="158">
        <f>IF('[1]Validation flags'!$H$3=1,0, IF( ISNUMBER(BA34), 0, 1 ))</f>
        <v>0</v>
      </c>
      <c r="DS34" s="141"/>
    </row>
    <row r="35" spans="2:124" ht="14.25" customHeight="1" x14ac:dyDescent="0.3">
      <c r="B35" s="838">
        <f t="shared" si="9"/>
        <v>26</v>
      </c>
      <c r="C35" s="839" t="s">
        <v>3093</v>
      </c>
      <c r="D35" s="840"/>
      <c r="E35" s="610" t="s">
        <v>341</v>
      </c>
      <c r="F35" s="830">
        <v>3</v>
      </c>
      <c r="G35" s="202">
        <v>0</v>
      </c>
      <c r="H35" s="169">
        <v>1.37</v>
      </c>
      <c r="I35" s="169">
        <v>0</v>
      </c>
      <c r="J35" s="169">
        <v>0</v>
      </c>
      <c r="K35" s="170">
        <v>0</v>
      </c>
      <c r="L35" s="831">
        <f t="shared" si="1"/>
        <v>1.37</v>
      </c>
      <c r="M35" s="202">
        <v>0</v>
      </c>
      <c r="N35" s="350">
        <v>5.7919999999999998</v>
      </c>
      <c r="O35" s="169">
        <v>0</v>
      </c>
      <c r="P35" s="169">
        <v>0</v>
      </c>
      <c r="Q35" s="170">
        <v>0</v>
      </c>
      <c r="R35" s="831">
        <f t="shared" si="2"/>
        <v>5.7919999999999998</v>
      </c>
      <c r="S35" s="202">
        <v>0</v>
      </c>
      <c r="T35" s="350">
        <v>1.87</v>
      </c>
      <c r="U35" s="169">
        <v>0</v>
      </c>
      <c r="V35" s="169">
        <v>0</v>
      </c>
      <c r="W35" s="170">
        <v>0</v>
      </c>
      <c r="X35" s="831">
        <f t="shared" si="3"/>
        <v>1.87</v>
      </c>
      <c r="Y35" s="823">
        <v>0</v>
      </c>
      <c r="Z35" s="823">
        <v>4.1050000000000004</v>
      </c>
      <c r="AA35" s="823">
        <v>0</v>
      </c>
      <c r="AB35" s="823">
        <v>0</v>
      </c>
      <c r="AC35" s="823">
        <v>0</v>
      </c>
      <c r="AD35" s="831">
        <f t="shared" si="4"/>
        <v>4.1050000000000004</v>
      </c>
      <c r="AE35" s="202">
        <v>0</v>
      </c>
      <c r="AF35" s="169">
        <v>1.95</v>
      </c>
      <c r="AG35" s="169">
        <v>0</v>
      </c>
      <c r="AH35" s="169">
        <v>0</v>
      </c>
      <c r="AI35" s="170">
        <v>0</v>
      </c>
      <c r="AJ35" s="831">
        <f t="shared" si="5"/>
        <v>1.95</v>
      </c>
      <c r="AK35" s="202">
        <v>0</v>
      </c>
      <c r="AL35" s="169">
        <v>11.712</v>
      </c>
      <c r="AM35" s="169">
        <v>0</v>
      </c>
      <c r="AN35" s="169">
        <v>0</v>
      </c>
      <c r="AO35" s="170">
        <v>0</v>
      </c>
      <c r="AP35" s="831">
        <f t="shared" si="6"/>
        <v>11.712</v>
      </c>
      <c r="AQ35" s="202">
        <v>0</v>
      </c>
      <c r="AR35" s="169">
        <v>51.856999999999999</v>
      </c>
      <c r="AS35" s="169">
        <v>0</v>
      </c>
      <c r="AT35" s="169">
        <v>0</v>
      </c>
      <c r="AU35" s="170">
        <v>0</v>
      </c>
      <c r="AV35" s="831">
        <f t="shared" si="7"/>
        <v>51.856999999999999</v>
      </c>
      <c r="AW35" s="202">
        <v>0</v>
      </c>
      <c r="AX35" s="169">
        <v>24.734999999999999</v>
      </c>
      <c r="AY35" s="169">
        <v>0</v>
      </c>
      <c r="AZ35" s="169">
        <v>0</v>
      </c>
      <c r="BA35" s="170">
        <v>0</v>
      </c>
      <c r="BB35" s="831">
        <f t="shared" si="8"/>
        <v>24.734999999999999</v>
      </c>
      <c r="BC35" s="700"/>
      <c r="BD35" s="167"/>
      <c r="BE35" s="706"/>
      <c r="BF35" s="249"/>
      <c r="BG35" s="144">
        <f t="shared" si="0"/>
        <v>0</v>
      </c>
      <c r="BH35" s="145"/>
      <c r="BJ35" s="838">
        <f t="shared" si="10"/>
        <v>26</v>
      </c>
      <c r="BK35" s="839" t="s">
        <v>3093</v>
      </c>
      <c r="BL35" s="610" t="s">
        <v>341</v>
      </c>
      <c r="BM35" s="830">
        <v>3</v>
      </c>
      <c r="BN35" s="841" t="s">
        <v>3094</v>
      </c>
      <c r="BO35" s="842" t="s">
        <v>3095</v>
      </c>
      <c r="BP35" s="842" t="s">
        <v>3096</v>
      </c>
      <c r="BQ35" s="842" t="s">
        <v>3097</v>
      </c>
      <c r="BR35" s="843" t="s">
        <v>3098</v>
      </c>
      <c r="BS35" s="835" t="s">
        <v>3099</v>
      </c>
      <c r="BX35" s="158">
        <f>IF('[1]Validation flags'!$H$3=1,0, IF( ISNUMBER(G35), 0, 1 ))</f>
        <v>0</v>
      </c>
      <c r="BY35" s="158">
        <f>IF('[1]Validation flags'!$H$3=1,0, IF( ISNUMBER(H35), 0, 1 ))</f>
        <v>0</v>
      </c>
      <c r="BZ35" s="158">
        <f>IF('[1]Validation flags'!$H$3=1,0, IF( ISNUMBER(I35), 0, 1 ))</f>
        <v>0</v>
      </c>
      <c r="CA35" s="158">
        <f>IF('[1]Validation flags'!$H$3=1,0, IF( ISNUMBER(J35), 0, 1 ))</f>
        <v>0</v>
      </c>
      <c r="CB35" s="158">
        <f>IF('[1]Validation flags'!$H$3=1,0, IF( ISNUMBER(K35), 0, 1 ))</f>
        <v>0</v>
      </c>
      <c r="CC35" s="828"/>
      <c r="CD35" s="158">
        <f>IF('[1]Validation flags'!$H$3=1,0, IF( ISNUMBER(M35), 0, 1 ))</f>
        <v>0</v>
      </c>
      <c r="CE35" s="158">
        <f>IF('[1]Validation flags'!$H$3=1,0, IF( ISNUMBER(N35), 0, 1 ))</f>
        <v>0</v>
      </c>
      <c r="CF35" s="158">
        <f>IF('[1]Validation flags'!$H$3=1,0, IF( ISNUMBER(O35), 0, 1 ))</f>
        <v>0</v>
      </c>
      <c r="CG35" s="158">
        <f>IF('[1]Validation flags'!$H$3=1,0, IF( ISNUMBER(P35), 0, 1 ))</f>
        <v>0</v>
      </c>
      <c r="CH35" s="158">
        <f>IF('[1]Validation flags'!$H$3=1,0, IF( ISNUMBER(Q35), 0, 1 ))</f>
        <v>0</v>
      </c>
      <c r="CI35" s="141"/>
      <c r="CJ35" s="158">
        <f>IF('[1]Validation flags'!$H$3=1,0, IF( ISNUMBER(S35), 0, 1 ))</f>
        <v>0</v>
      </c>
      <c r="CK35" s="158">
        <f>IF('[1]Validation flags'!$H$3=1,0, IF( ISNUMBER(T35), 0, 1 ))</f>
        <v>0</v>
      </c>
      <c r="CL35" s="158">
        <f>IF('[1]Validation flags'!$H$3=1,0, IF( ISNUMBER(U35), 0, 1 ))</f>
        <v>0</v>
      </c>
      <c r="CM35" s="158">
        <f>IF('[1]Validation flags'!$H$3=1,0, IF( ISNUMBER(V35), 0, 1 ))</f>
        <v>0</v>
      </c>
      <c r="CN35" s="158">
        <f>IF('[1]Validation flags'!$H$3=1,0, IF( ISNUMBER(W35), 0, 1 ))</f>
        <v>0</v>
      </c>
      <c r="CO35" s="141"/>
      <c r="CP35" s="158">
        <f>IF('[1]Validation flags'!$H$3=1,0, IF( ISNUMBER(Y35), 0, 1 ))</f>
        <v>0</v>
      </c>
      <c r="CQ35" s="158">
        <f>IF('[1]Validation flags'!$H$3=1,0, IF( ISNUMBER(Z35), 0, 1 ))</f>
        <v>0</v>
      </c>
      <c r="CR35" s="158">
        <f>IF('[1]Validation flags'!$H$3=1,0, IF( ISNUMBER(AA35), 0, 1 ))</f>
        <v>0</v>
      </c>
      <c r="CS35" s="158">
        <f>IF('[1]Validation flags'!$H$3=1,0, IF( ISNUMBER(AB35), 0, 1 ))</f>
        <v>0</v>
      </c>
      <c r="CT35" s="158">
        <f>IF('[1]Validation flags'!$H$3=1,0, IF( ISNUMBER(AC35), 0, 1 ))</f>
        <v>0</v>
      </c>
      <c r="CU35" s="141"/>
      <c r="CV35" s="158">
        <f>IF('[1]Validation flags'!$H$3=1,0, IF( ISNUMBER(AE35), 0, 1 ))</f>
        <v>0</v>
      </c>
      <c r="CW35" s="158">
        <f>IF('[1]Validation flags'!$H$3=1,0, IF( ISNUMBER(AF35), 0, 1 ))</f>
        <v>0</v>
      </c>
      <c r="CX35" s="158">
        <f>IF('[1]Validation flags'!$H$3=1,0, IF( ISNUMBER(AG35), 0, 1 ))</f>
        <v>0</v>
      </c>
      <c r="CY35" s="158">
        <f>IF('[1]Validation flags'!$H$3=1,0, IF( ISNUMBER(AH35), 0, 1 ))</f>
        <v>0</v>
      </c>
      <c r="CZ35" s="158">
        <f>IF('[1]Validation flags'!$H$3=1,0, IF( ISNUMBER(AI35), 0, 1 ))</f>
        <v>0</v>
      </c>
      <c r="DA35" s="141"/>
      <c r="DB35" s="158">
        <f>IF('[1]Validation flags'!$H$3=1,0, IF( ISNUMBER(AK35), 0, 1 ))</f>
        <v>0</v>
      </c>
      <c r="DC35" s="158">
        <f>IF('[1]Validation flags'!$H$3=1,0, IF( ISNUMBER(AL35), 0, 1 ))</f>
        <v>0</v>
      </c>
      <c r="DD35" s="158">
        <f>IF('[1]Validation flags'!$H$3=1,0, IF( ISNUMBER(AM35), 0, 1 ))</f>
        <v>0</v>
      </c>
      <c r="DE35" s="158">
        <f>IF('[1]Validation flags'!$H$3=1,0, IF( ISNUMBER(AN35), 0, 1 ))</f>
        <v>0</v>
      </c>
      <c r="DF35" s="158">
        <f>IF('[1]Validation flags'!$H$3=1,0, IF( ISNUMBER(AO35), 0, 1 ))</f>
        <v>0</v>
      </c>
      <c r="DG35" s="141"/>
      <c r="DH35" s="158">
        <f>IF('[1]Validation flags'!$H$3=1,0, IF( ISNUMBER(AQ35), 0, 1 ))</f>
        <v>0</v>
      </c>
      <c r="DI35" s="158">
        <f>IF('[1]Validation flags'!$H$3=1,0, IF( ISNUMBER(AR35), 0, 1 ))</f>
        <v>0</v>
      </c>
      <c r="DJ35" s="158">
        <f>IF('[1]Validation flags'!$H$3=1,0, IF( ISNUMBER(AS35), 0, 1 ))</f>
        <v>0</v>
      </c>
      <c r="DK35" s="158">
        <f>IF('[1]Validation flags'!$H$3=1,0, IF( ISNUMBER(AT35), 0, 1 ))</f>
        <v>0</v>
      </c>
      <c r="DL35" s="158">
        <f>IF('[1]Validation flags'!$H$3=1,0, IF( ISNUMBER(AU35), 0, 1 ))</f>
        <v>0</v>
      </c>
      <c r="DM35" s="141"/>
      <c r="DN35" s="158">
        <f>IF('[1]Validation flags'!$H$3=1,0, IF( ISNUMBER(AW35), 0, 1 ))</f>
        <v>0</v>
      </c>
      <c r="DO35" s="158">
        <f>IF('[1]Validation flags'!$H$3=1,0, IF( ISNUMBER(AX35), 0, 1 ))</f>
        <v>0</v>
      </c>
      <c r="DP35" s="158">
        <f>IF('[1]Validation flags'!$H$3=1,0, IF( ISNUMBER(AY35), 0, 1 ))</f>
        <v>0</v>
      </c>
      <c r="DQ35" s="158">
        <f>IF('[1]Validation flags'!$H$3=1,0, IF( ISNUMBER(AZ35), 0, 1 ))</f>
        <v>0</v>
      </c>
      <c r="DR35" s="158">
        <f>IF('[1]Validation flags'!$H$3=1,0, IF( ISNUMBER(BA35), 0, 1 ))</f>
        <v>0</v>
      </c>
      <c r="DS35" s="141"/>
    </row>
    <row r="36" spans="2:124" ht="14.25" customHeight="1" x14ac:dyDescent="0.3">
      <c r="B36" s="838">
        <f t="shared" si="9"/>
        <v>27</v>
      </c>
      <c r="C36" s="844" t="s">
        <v>2214</v>
      </c>
      <c r="D36" s="840"/>
      <c r="E36" s="610" t="s">
        <v>341</v>
      </c>
      <c r="F36" s="830">
        <v>3</v>
      </c>
      <c r="G36" s="202">
        <v>0</v>
      </c>
      <c r="H36" s="169">
        <v>0</v>
      </c>
      <c r="I36" s="169">
        <v>0</v>
      </c>
      <c r="J36" s="169">
        <v>0</v>
      </c>
      <c r="K36" s="170">
        <v>0</v>
      </c>
      <c r="L36" s="831">
        <f t="shared" si="1"/>
        <v>0</v>
      </c>
      <c r="M36" s="202">
        <v>0</v>
      </c>
      <c r="N36" s="169">
        <v>0</v>
      </c>
      <c r="O36" s="169">
        <v>0</v>
      </c>
      <c r="P36" s="169">
        <v>0</v>
      </c>
      <c r="Q36" s="170">
        <v>0</v>
      </c>
      <c r="R36" s="831">
        <f t="shared" si="2"/>
        <v>0</v>
      </c>
      <c r="S36" s="202">
        <v>0</v>
      </c>
      <c r="T36" s="169">
        <v>0</v>
      </c>
      <c r="U36" s="169">
        <v>0</v>
      </c>
      <c r="V36" s="169">
        <v>0</v>
      </c>
      <c r="W36" s="170">
        <v>0</v>
      </c>
      <c r="X36" s="831">
        <f t="shared" si="3"/>
        <v>0</v>
      </c>
      <c r="Y36" s="837">
        <v>0.25</v>
      </c>
      <c r="Z36" s="837">
        <v>0.71</v>
      </c>
      <c r="AA36" s="823">
        <v>0</v>
      </c>
      <c r="AB36" s="823">
        <v>0</v>
      </c>
      <c r="AC36" s="823">
        <v>0</v>
      </c>
      <c r="AD36" s="831">
        <f t="shared" si="4"/>
        <v>0.96</v>
      </c>
      <c r="AE36" s="201">
        <v>4.4589999999999996</v>
      </c>
      <c r="AF36" s="350">
        <v>4.6289999999999996</v>
      </c>
      <c r="AG36" s="169">
        <v>0</v>
      </c>
      <c r="AH36" s="169">
        <v>0</v>
      </c>
      <c r="AI36" s="170">
        <v>0</v>
      </c>
      <c r="AJ36" s="831">
        <f t="shared" si="5"/>
        <v>9.0879999999999992</v>
      </c>
      <c r="AK36" s="201">
        <v>4.4400000000000004</v>
      </c>
      <c r="AL36" s="350">
        <v>6.25</v>
      </c>
      <c r="AM36" s="169">
        <v>0</v>
      </c>
      <c r="AN36" s="169">
        <v>0</v>
      </c>
      <c r="AO36" s="170">
        <v>0</v>
      </c>
      <c r="AP36" s="831">
        <f t="shared" si="6"/>
        <v>10.690000000000001</v>
      </c>
      <c r="AQ36" s="201">
        <v>4.4400000000000004</v>
      </c>
      <c r="AR36" s="350">
        <v>13.71</v>
      </c>
      <c r="AS36" s="169">
        <v>0</v>
      </c>
      <c r="AT36" s="169">
        <v>0</v>
      </c>
      <c r="AU36" s="170">
        <v>0</v>
      </c>
      <c r="AV36" s="831">
        <f t="shared" si="7"/>
        <v>18.150000000000002</v>
      </c>
      <c r="AW36" s="201">
        <v>4.4400000000000004</v>
      </c>
      <c r="AX36" s="350">
        <v>7.46</v>
      </c>
      <c r="AY36" s="169">
        <v>0</v>
      </c>
      <c r="AZ36" s="169">
        <v>0</v>
      </c>
      <c r="BA36" s="170">
        <v>0</v>
      </c>
      <c r="BB36" s="831">
        <f t="shared" si="8"/>
        <v>11.9</v>
      </c>
      <c r="BC36" s="700"/>
      <c r="BD36" s="167"/>
      <c r="BE36" s="706"/>
      <c r="BF36" s="249"/>
      <c r="BG36" s="144">
        <f t="shared" si="0"/>
        <v>0</v>
      </c>
      <c r="BH36" s="145"/>
      <c r="BJ36" s="838">
        <f t="shared" si="10"/>
        <v>27</v>
      </c>
      <c r="BK36" s="844" t="s">
        <v>2214</v>
      </c>
      <c r="BL36" s="610" t="s">
        <v>341</v>
      </c>
      <c r="BM36" s="830">
        <v>3</v>
      </c>
      <c r="BN36" s="841" t="s">
        <v>3100</v>
      </c>
      <c r="BO36" s="842" t="s">
        <v>3101</v>
      </c>
      <c r="BP36" s="842" t="s">
        <v>3102</v>
      </c>
      <c r="BQ36" s="842" t="s">
        <v>3103</v>
      </c>
      <c r="BR36" s="843" t="s">
        <v>3104</v>
      </c>
      <c r="BS36" s="835" t="s">
        <v>3105</v>
      </c>
      <c r="BX36" s="158">
        <f>IF('[1]Validation flags'!$H$3=1,0, IF( ISNUMBER(G36), 0, 1 ))</f>
        <v>0</v>
      </c>
      <c r="BY36" s="158">
        <f>IF('[1]Validation flags'!$H$3=1,0, IF( ISNUMBER(H36), 0, 1 ))</f>
        <v>0</v>
      </c>
      <c r="BZ36" s="158">
        <f>IF('[1]Validation flags'!$H$3=1,0, IF( ISNUMBER(I36), 0, 1 ))</f>
        <v>0</v>
      </c>
      <c r="CA36" s="158">
        <f>IF('[1]Validation flags'!$H$3=1,0, IF( ISNUMBER(J36), 0, 1 ))</f>
        <v>0</v>
      </c>
      <c r="CB36" s="158">
        <f>IF('[1]Validation flags'!$H$3=1,0, IF( ISNUMBER(K36), 0, 1 ))</f>
        <v>0</v>
      </c>
      <c r="CC36" s="828"/>
      <c r="CD36" s="158">
        <f>IF('[1]Validation flags'!$H$3=1,0, IF( ISNUMBER(M36), 0, 1 ))</f>
        <v>0</v>
      </c>
      <c r="CE36" s="158">
        <f>IF('[1]Validation flags'!$H$3=1,0, IF( ISNUMBER(N36), 0, 1 ))</f>
        <v>0</v>
      </c>
      <c r="CF36" s="158">
        <f>IF('[1]Validation flags'!$H$3=1,0, IF( ISNUMBER(O36), 0, 1 ))</f>
        <v>0</v>
      </c>
      <c r="CG36" s="158">
        <f>IF('[1]Validation flags'!$H$3=1,0, IF( ISNUMBER(P36), 0, 1 ))</f>
        <v>0</v>
      </c>
      <c r="CH36" s="158">
        <f>IF('[1]Validation flags'!$H$3=1,0, IF( ISNUMBER(Q36), 0, 1 ))</f>
        <v>0</v>
      </c>
      <c r="CI36" s="141"/>
      <c r="CJ36" s="158">
        <f>IF('[1]Validation flags'!$H$3=1,0, IF( ISNUMBER(S36), 0, 1 ))</f>
        <v>0</v>
      </c>
      <c r="CK36" s="158">
        <f>IF('[1]Validation flags'!$H$3=1,0, IF( ISNUMBER(T36), 0, 1 ))</f>
        <v>0</v>
      </c>
      <c r="CL36" s="158">
        <f>IF('[1]Validation flags'!$H$3=1,0, IF( ISNUMBER(U36), 0, 1 ))</f>
        <v>0</v>
      </c>
      <c r="CM36" s="158">
        <f>IF('[1]Validation flags'!$H$3=1,0, IF( ISNUMBER(V36), 0, 1 ))</f>
        <v>0</v>
      </c>
      <c r="CN36" s="158">
        <f>IF('[1]Validation flags'!$H$3=1,0, IF( ISNUMBER(W36), 0, 1 ))</f>
        <v>0</v>
      </c>
      <c r="CO36" s="141"/>
      <c r="CP36" s="158">
        <f>IF('[1]Validation flags'!$H$3=1,0, IF( ISNUMBER(Y36), 0, 1 ))</f>
        <v>0</v>
      </c>
      <c r="CQ36" s="158">
        <f>IF('[1]Validation flags'!$H$3=1,0, IF( ISNUMBER(Z36), 0, 1 ))</f>
        <v>0</v>
      </c>
      <c r="CR36" s="158">
        <f>IF('[1]Validation flags'!$H$3=1,0, IF( ISNUMBER(AA36), 0, 1 ))</f>
        <v>0</v>
      </c>
      <c r="CS36" s="158">
        <f>IF('[1]Validation flags'!$H$3=1,0, IF( ISNUMBER(AB36), 0, 1 ))</f>
        <v>0</v>
      </c>
      <c r="CT36" s="158">
        <f>IF('[1]Validation flags'!$H$3=1,0, IF( ISNUMBER(AC36), 0, 1 ))</f>
        <v>0</v>
      </c>
      <c r="CU36" s="141"/>
      <c r="CV36" s="158">
        <f>IF('[1]Validation flags'!$H$3=1,0, IF( ISNUMBER(AE36), 0, 1 ))</f>
        <v>0</v>
      </c>
      <c r="CW36" s="158">
        <f>IF('[1]Validation flags'!$H$3=1,0, IF( ISNUMBER(AF36), 0, 1 ))</f>
        <v>0</v>
      </c>
      <c r="CX36" s="158">
        <f>IF('[1]Validation flags'!$H$3=1,0, IF( ISNUMBER(AG36), 0, 1 ))</f>
        <v>0</v>
      </c>
      <c r="CY36" s="158">
        <f>IF('[1]Validation flags'!$H$3=1,0, IF( ISNUMBER(AH36), 0, 1 ))</f>
        <v>0</v>
      </c>
      <c r="CZ36" s="158">
        <f>IF('[1]Validation flags'!$H$3=1,0, IF( ISNUMBER(AI36), 0, 1 ))</f>
        <v>0</v>
      </c>
      <c r="DA36" s="141"/>
      <c r="DB36" s="158">
        <f>IF('[1]Validation flags'!$H$3=1,0, IF( ISNUMBER(AK36), 0, 1 ))</f>
        <v>0</v>
      </c>
      <c r="DC36" s="158">
        <f>IF('[1]Validation flags'!$H$3=1,0, IF( ISNUMBER(AL36), 0, 1 ))</f>
        <v>0</v>
      </c>
      <c r="DD36" s="158">
        <f>IF('[1]Validation flags'!$H$3=1,0, IF( ISNUMBER(AM36), 0, 1 ))</f>
        <v>0</v>
      </c>
      <c r="DE36" s="158">
        <f>IF('[1]Validation flags'!$H$3=1,0, IF( ISNUMBER(AN36), 0, 1 ))</f>
        <v>0</v>
      </c>
      <c r="DF36" s="158">
        <f>IF('[1]Validation flags'!$H$3=1,0, IF( ISNUMBER(AO36), 0, 1 ))</f>
        <v>0</v>
      </c>
      <c r="DG36" s="141"/>
      <c r="DH36" s="158">
        <f>IF('[1]Validation flags'!$H$3=1,0, IF( ISNUMBER(AQ36), 0, 1 ))</f>
        <v>0</v>
      </c>
      <c r="DI36" s="158">
        <f>IF('[1]Validation flags'!$H$3=1,0, IF( ISNUMBER(AR36), 0, 1 ))</f>
        <v>0</v>
      </c>
      <c r="DJ36" s="158">
        <f>IF('[1]Validation flags'!$H$3=1,0, IF( ISNUMBER(AS36), 0, 1 ))</f>
        <v>0</v>
      </c>
      <c r="DK36" s="158">
        <f>IF('[1]Validation flags'!$H$3=1,0, IF( ISNUMBER(AT36), 0, 1 ))</f>
        <v>0</v>
      </c>
      <c r="DL36" s="158">
        <f>IF('[1]Validation flags'!$H$3=1,0, IF( ISNUMBER(AU36), 0, 1 ))</f>
        <v>0</v>
      </c>
      <c r="DM36" s="141"/>
      <c r="DN36" s="158">
        <f>IF('[1]Validation flags'!$H$3=1,0, IF( ISNUMBER(AW36), 0, 1 ))</f>
        <v>0</v>
      </c>
      <c r="DO36" s="158">
        <f>IF('[1]Validation flags'!$H$3=1,0, IF( ISNUMBER(AX36), 0, 1 ))</f>
        <v>0</v>
      </c>
      <c r="DP36" s="158">
        <f>IF('[1]Validation flags'!$H$3=1,0, IF( ISNUMBER(AY36), 0, 1 ))</f>
        <v>0</v>
      </c>
      <c r="DQ36" s="158">
        <f>IF('[1]Validation flags'!$H$3=1,0, IF( ISNUMBER(AZ36), 0, 1 ))</f>
        <v>0</v>
      </c>
      <c r="DR36" s="158">
        <f>IF('[1]Validation flags'!$H$3=1,0, IF( ISNUMBER(BA36), 0, 1 ))</f>
        <v>0</v>
      </c>
      <c r="DS36" s="141"/>
    </row>
    <row r="37" spans="2:124" ht="14.25" customHeight="1" x14ac:dyDescent="0.3">
      <c r="B37" s="838">
        <f t="shared" si="9"/>
        <v>28</v>
      </c>
      <c r="C37" s="839" t="s">
        <v>2220</v>
      </c>
      <c r="D37" s="840"/>
      <c r="E37" s="610" t="s">
        <v>341</v>
      </c>
      <c r="F37" s="830">
        <v>3</v>
      </c>
      <c r="G37" s="202">
        <v>0</v>
      </c>
      <c r="H37" s="169">
        <v>0</v>
      </c>
      <c r="I37" s="169">
        <v>0</v>
      </c>
      <c r="J37" s="169">
        <v>0</v>
      </c>
      <c r="K37" s="170">
        <v>0</v>
      </c>
      <c r="L37" s="831">
        <f t="shared" si="1"/>
        <v>0</v>
      </c>
      <c r="M37" s="202">
        <v>0</v>
      </c>
      <c r="N37" s="169">
        <v>0</v>
      </c>
      <c r="O37" s="169">
        <v>0</v>
      </c>
      <c r="P37" s="169">
        <v>0</v>
      </c>
      <c r="Q37" s="170">
        <v>0</v>
      </c>
      <c r="R37" s="831">
        <f t="shared" si="2"/>
        <v>0</v>
      </c>
      <c r="S37" s="202">
        <v>0</v>
      </c>
      <c r="T37" s="169">
        <v>0</v>
      </c>
      <c r="U37" s="169">
        <v>0</v>
      </c>
      <c r="V37" s="169">
        <v>0</v>
      </c>
      <c r="W37" s="170">
        <v>0</v>
      </c>
      <c r="X37" s="831">
        <f t="shared" si="3"/>
        <v>0</v>
      </c>
      <c r="Y37" s="823">
        <v>0</v>
      </c>
      <c r="Z37" s="837">
        <v>0.78</v>
      </c>
      <c r="AA37" s="823">
        <v>0</v>
      </c>
      <c r="AB37" s="823">
        <v>0</v>
      </c>
      <c r="AC37" s="823">
        <v>0</v>
      </c>
      <c r="AD37" s="831">
        <f t="shared" si="4"/>
        <v>0.78</v>
      </c>
      <c r="AE37" s="202">
        <v>0</v>
      </c>
      <c r="AF37" s="350">
        <v>0.78</v>
      </c>
      <c r="AG37" s="169">
        <v>0</v>
      </c>
      <c r="AH37" s="169">
        <v>0</v>
      </c>
      <c r="AI37" s="170">
        <v>0</v>
      </c>
      <c r="AJ37" s="831">
        <f t="shared" si="5"/>
        <v>0.78</v>
      </c>
      <c r="AK37" s="202">
        <v>0</v>
      </c>
      <c r="AL37" s="350">
        <v>0.78</v>
      </c>
      <c r="AM37" s="169">
        <v>0</v>
      </c>
      <c r="AN37" s="169">
        <v>0</v>
      </c>
      <c r="AO37" s="170">
        <v>0</v>
      </c>
      <c r="AP37" s="831">
        <f t="shared" si="6"/>
        <v>0.78</v>
      </c>
      <c r="AQ37" s="202">
        <v>0</v>
      </c>
      <c r="AR37" s="350">
        <v>0.78</v>
      </c>
      <c r="AS37" s="169">
        <v>0</v>
      </c>
      <c r="AT37" s="169">
        <v>0</v>
      </c>
      <c r="AU37" s="170">
        <v>0</v>
      </c>
      <c r="AV37" s="831">
        <f t="shared" si="7"/>
        <v>0.78</v>
      </c>
      <c r="AW37" s="202">
        <v>0</v>
      </c>
      <c r="AX37" s="350">
        <v>0.78</v>
      </c>
      <c r="AY37" s="169">
        <v>0</v>
      </c>
      <c r="AZ37" s="169">
        <v>0</v>
      </c>
      <c r="BA37" s="170">
        <v>0</v>
      </c>
      <c r="BB37" s="831">
        <f t="shared" si="8"/>
        <v>0.78</v>
      </c>
      <c r="BC37" s="700"/>
      <c r="BD37" s="167"/>
      <c r="BE37" s="706"/>
      <c r="BF37" s="249"/>
      <c r="BG37" s="144">
        <f t="shared" si="0"/>
        <v>0</v>
      </c>
      <c r="BH37" s="145"/>
      <c r="BJ37" s="838">
        <f t="shared" si="10"/>
        <v>28</v>
      </c>
      <c r="BK37" s="839" t="s">
        <v>2220</v>
      </c>
      <c r="BL37" s="610" t="s">
        <v>341</v>
      </c>
      <c r="BM37" s="830">
        <v>3</v>
      </c>
      <c r="BN37" s="841" t="s">
        <v>3106</v>
      </c>
      <c r="BO37" s="842" t="s">
        <v>3107</v>
      </c>
      <c r="BP37" s="842" t="s">
        <v>3108</v>
      </c>
      <c r="BQ37" s="842" t="s">
        <v>3109</v>
      </c>
      <c r="BR37" s="843" t="s">
        <v>3110</v>
      </c>
      <c r="BS37" s="835" t="s">
        <v>3111</v>
      </c>
      <c r="BX37" s="158">
        <f>IF('[1]Validation flags'!$H$3=1,0, IF( ISNUMBER(G37), 0, 1 ))</f>
        <v>0</v>
      </c>
      <c r="BY37" s="158">
        <f>IF('[1]Validation flags'!$H$3=1,0, IF( ISNUMBER(H37), 0, 1 ))</f>
        <v>0</v>
      </c>
      <c r="BZ37" s="158">
        <f>IF('[1]Validation flags'!$H$3=1,0, IF( ISNUMBER(I37), 0, 1 ))</f>
        <v>0</v>
      </c>
      <c r="CA37" s="158">
        <f>IF('[1]Validation flags'!$H$3=1,0, IF( ISNUMBER(J37), 0, 1 ))</f>
        <v>0</v>
      </c>
      <c r="CB37" s="158">
        <f>IF('[1]Validation flags'!$H$3=1,0, IF( ISNUMBER(K37), 0, 1 ))</f>
        <v>0</v>
      </c>
      <c r="CC37" s="828"/>
      <c r="CD37" s="158">
        <f>IF('[1]Validation flags'!$H$3=1,0, IF( ISNUMBER(M37), 0, 1 ))</f>
        <v>0</v>
      </c>
      <c r="CE37" s="158">
        <f>IF('[1]Validation flags'!$H$3=1,0, IF( ISNUMBER(N37), 0, 1 ))</f>
        <v>0</v>
      </c>
      <c r="CF37" s="158">
        <f>IF('[1]Validation flags'!$H$3=1,0, IF( ISNUMBER(O37), 0, 1 ))</f>
        <v>0</v>
      </c>
      <c r="CG37" s="158">
        <f>IF('[1]Validation flags'!$H$3=1,0, IF( ISNUMBER(P37), 0, 1 ))</f>
        <v>0</v>
      </c>
      <c r="CH37" s="158">
        <f>IF('[1]Validation flags'!$H$3=1,0, IF( ISNUMBER(Q37), 0, 1 ))</f>
        <v>0</v>
      </c>
      <c r="CI37" s="141"/>
      <c r="CJ37" s="158">
        <f>IF('[1]Validation flags'!$H$3=1,0, IF( ISNUMBER(S37), 0, 1 ))</f>
        <v>0</v>
      </c>
      <c r="CK37" s="158">
        <f>IF('[1]Validation flags'!$H$3=1,0, IF( ISNUMBER(T37), 0, 1 ))</f>
        <v>0</v>
      </c>
      <c r="CL37" s="158">
        <f>IF('[1]Validation flags'!$H$3=1,0, IF( ISNUMBER(U37), 0, 1 ))</f>
        <v>0</v>
      </c>
      <c r="CM37" s="158">
        <f>IF('[1]Validation flags'!$H$3=1,0, IF( ISNUMBER(V37), 0, 1 ))</f>
        <v>0</v>
      </c>
      <c r="CN37" s="158">
        <f>IF('[1]Validation flags'!$H$3=1,0, IF( ISNUMBER(W37), 0, 1 ))</f>
        <v>0</v>
      </c>
      <c r="CO37" s="141"/>
      <c r="CP37" s="158">
        <f>IF('[1]Validation flags'!$H$3=1,0, IF( ISNUMBER(Y37), 0, 1 ))</f>
        <v>0</v>
      </c>
      <c r="CQ37" s="158">
        <f>IF('[1]Validation flags'!$H$3=1,0, IF( ISNUMBER(Z37), 0, 1 ))</f>
        <v>0</v>
      </c>
      <c r="CR37" s="158">
        <f>IF('[1]Validation flags'!$H$3=1,0, IF( ISNUMBER(AA37), 0, 1 ))</f>
        <v>0</v>
      </c>
      <c r="CS37" s="158">
        <f>IF('[1]Validation flags'!$H$3=1,0, IF( ISNUMBER(AB37), 0, 1 ))</f>
        <v>0</v>
      </c>
      <c r="CT37" s="158">
        <f>IF('[1]Validation flags'!$H$3=1,0, IF( ISNUMBER(AC37), 0, 1 ))</f>
        <v>0</v>
      </c>
      <c r="CU37" s="141"/>
      <c r="CV37" s="158">
        <f>IF('[1]Validation flags'!$H$3=1,0, IF( ISNUMBER(AE37), 0, 1 ))</f>
        <v>0</v>
      </c>
      <c r="CW37" s="158">
        <f>IF('[1]Validation flags'!$H$3=1,0, IF( ISNUMBER(AF37), 0, 1 ))</f>
        <v>0</v>
      </c>
      <c r="CX37" s="158">
        <f>IF('[1]Validation flags'!$H$3=1,0, IF( ISNUMBER(AG37), 0, 1 ))</f>
        <v>0</v>
      </c>
      <c r="CY37" s="158">
        <f>IF('[1]Validation flags'!$H$3=1,0, IF( ISNUMBER(AH37), 0, 1 ))</f>
        <v>0</v>
      </c>
      <c r="CZ37" s="158">
        <f>IF('[1]Validation flags'!$H$3=1,0, IF( ISNUMBER(AI37), 0, 1 ))</f>
        <v>0</v>
      </c>
      <c r="DA37" s="141"/>
      <c r="DB37" s="158">
        <f>IF('[1]Validation flags'!$H$3=1,0, IF( ISNUMBER(AK37), 0, 1 ))</f>
        <v>0</v>
      </c>
      <c r="DC37" s="158">
        <f>IF('[1]Validation flags'!$H$3=1,0, IF( ISNUMBER(AL37), 0, 1 ))</f>
        <v>0</v>
      </c>
      <c r="DD37" s="158">
        <f>IF('[1]Validation flags'!$H$3=1,0, IF( ISNUMBER(AM37), 0, 1 ))</f>
        <v>0</v>
      </c>
      <c r="DE37" s="158">
        <f>IF('[1]Validation flags'!$H$3=1,0, IF( ISNUMBER(AN37), 0, 1 ))</f>
        <v>0</v>
      </c>
      <c r="DF37" s="158">
        <f>IF('[1]Validation flags'!$H$3=1,0, IF( ISNUMBER(AO37), 0, 1 ))</f>
        <v>0</v>
      </c>
      <c r="DG37" s="141"/>
      <c r="DH37" s="158">
        <f>IF('[1]Validation flags'!$H$3=1,0, IF( ISNUMBER(AQ37), 0, 1 ))</f>
        <v>0</v>
      </c>
      <c r="DI37" s="158">
        <f>IF('[1]Validation flags'!$H$3=1,0, IF( ISNUMBER(AR37), 0, 1 ))</f>
        <v>0</v>
      </c>
      <c r="DJ37" s="158">
        <f>IF('[1]Validation flags'!$H$3=1,0, IF( ISNUMBER(AS37), 0, 1 ))</f>
        <v>0</v>
      </c>
      <c r="DK37" s="158">
        <f>IF('[1]Validation flags'!$H$3=1,0, IF( ISNUMBER(AT37), 0, 1 ))</f>
        <v>0</v>
      </c>
      <c r="DL37" s="158">
        <f>IF('[1]Validation flags'!$H$3=1,0, IF( ISNUMBER(AU37), 0, 1 ))</f>
        <v>0</v>
      </c>
      <c r="DM37" s="141"/>
      <c r="DN37" s="158">
        <f>IF('[1]Validation flags'!$H$3=1,0, IF( ISNUMBER(AW37), 0, 1 ))</f>
        <v>0</v>
      </c>
      <c r="DO37" s="158">
        <f>IF('[1]Validation flags'!$H$3=1,0, IF( ISNUMBER(AX37), 0, 1 ))</f>
        <v>0</v>
      </c>
      <c r="DP37" s="158">
        <f>IF('[1]Validation flags'!$H$3=1,0, IF( ISNUMBER(AY37), 0, 1 ))</f>
        <v>0</v>
      </c>
      <c r="DQ37" s="158">
        <f>IF('[1]Validation flags'!$H$3=1,0, IF( ISNUMBER(AZ37), 0, 1 ))</f>
        <v>0</v>
      </c>
      <c r="DR37" s="158">
        <f>IF('[1]Validation flags'!$H$3=1,0, IF( ISNUMBER(BA37), 0, 1 ))</f>
        <v>0</v>
      </c>
      <c r="DS37" s="141"/>
      <c r="DT37" s="197"/>
    </row>
    <row r="38" spans="2:124" ht="14.25" customHeight="1" x14ac:dyDescent="0.3">
      <c r="B38" s="838">
        <f t="shared" si="9"/>
        <v>29</v>
      </c>
      <c r="C38" s="592" t="s">
        <v>2226</v>
      </c>
      <c r="D38" s="840"/>
      <c r="E38" s="610" t="s">
        <v>341</v>
      </c>
      <c r="F38" s="830">
        <v>3</v>
      </c>
      <c r="G38" s="202">
        <v>0</v>
      </c>
      <c r="H38" s="169">
        <v>0</v>
      </c>
      <c r="I38" s="169">
        <v>0</v>
      </c>
      <c r="J38" s="169">
        <v>0</v>
      </c>
      <c r="K38" s="170">
        <v>0</v>
      </c>
      <c r="L38" s="831">
        <f t="shared" si="1"/>
        <v>0</v>
      </c>
      <c r="M38" s="202">
        <v>0</v>
      </c>
      <c r="N38" s="169">
        <v>0</v>
      </c>
      <c r="O38" s="169">
        <v>0</v>
      </c>
      <c r="P38" s="169">
        <v>0</v>
      </c>
      <c r="Q38" s="170">
        <v>0</v>
      </c>
      <c r="R38" s="831">
        <f t="shared" si="2"/>
        <v>0</v>
      </c>
      <c r="S38" s="202">
        <v>0</v>
      </c>
      <c r="T38" s="169">
        <v>0</v>
      </c>
      <c r="U38" s="169">
        <v>0</v>
      </c>
      <c r="V38" s="169">
        <v>0</v>
      </c>
      <c r="W38" s="170">
        <v>0</v>
      </c>
      <c r="X38" s="831">
        <f t="shared" si="3"/>
        <v>0</v>
      </c>
      <c r="Y38" s="837">
        <v>0</v>
      </c>
      <c r="Z38" s="823">
        <v>0</v>
      </c>
      <c r="AA38" s="823">
        <v>0</v>
      </c>
      <c r="AB38" s="823">
        <v>0</v>
      </c>
      <c r="AC38" s="823">
        <v>0</v>
      </c>
      <c r="AD38" s="831">
        <f t="shared" si="4"/>
        <v>0</v>
      </c>
      <c r="AE38" s="201">
        <v>0</v>
      </c>
      <c r="AF38" s="169">
        <v>0</v>
      </c>
      <c r="AG38" s="169">
        <v>0</v>
      </c>
      <c r="AH38" s="169">
        <v>0</v>
      </c>
      <c r="AI38" s="170">
        <v>0</v>
      </c>
      <c r="AJ38" s="831">
        <f t="shared" si="5"/>
        <v>0</v>
      </c>
      <c r="AK38" s="201">
        <v>0</v>
      </c>
      <c r="AL38" s="169">
        <v>0</v>
      </c>
      <c r="AM38" s="169">
        <v>0</v>
      </c>
      <c r="AN38" s="169">
        <v>0</v>
      </c>
      <c r="AO38" s="170">
        <v>0</v>
      </c>
      <c r="AP38" s="831">
        <f t="shared" si="6"/>
        <v>0</v>
      </c>
      <c r="AQ38" s="201">
        <v>0</v>
      </c>
      <c r="AR38" s="169">
        <v>0</v>
      </c>
      <c r="AS38" s="169">
        <v>0</v>
      </c>
      <c r="AT38" s="169">
        <v>0</v>
      </c>
      <c r="AU38" s="170">
        <v>0</v>
      </c>
      <c r="AV38" s="831">
        <f t="shared" si="7"/>
        <v>0</v>
      </c>
      <c r="AW38" s="201">
        <v>0</v>
      </c>
      <c r="AX38" s="169">
        <v>0</v>
      </c>
      <c r="AY38" s="169">
        <v>0</v>
      </c>
      <c r="AZ38" s="169">
        <v>0</v>
      </c>
      <c r="BA38" s="170">
        <v>0</v>
      </c>
      <c r="BB38" s="831">
        <f t="shared" si="8"/>
        <v>0</v>
      </c>
      <c r="BC38" s="700"/>
      <c r="BD38" s="167"/>
      <c r="BE38" s="706"/>
      <c r="BF38" s="249"/>
      <c r="BG38" s="144">
        <f t="shared" si="0"/>
        <v>0</v>
      </c>
      <c r="BH38" s="145"/>
      <c r="BJ38" s="838">
        <f t="shared" si="10"/>
        <v>29</v>
      </c>
      <c r="BK38" s="592" t="s">
        <v>2226</v>
      </c>
      <c r="BL38" s="610" t="s">
        <v>341</v>
      </c>
      <c r="BM38" s="830">
        <v>3</v>
      </c>
      <c r="BN38" s="832" t="s">
        <v>3112</v>
      </c>
      <c r="BO38" s="833" t="s">
        <v>3113</v>
      </c>
      <c r="BP38" s="833" t="s">
        <v>3114</v>
      </c>
      <c r="BQ38" s="833" t="s">
        <v>3115</v>
      </c>
      <c r="BR38" s="834" t="s">
        <v>3116</v>
      </c>
      <c r="BS38" s="835" t="s">
        <v>3117</v>
      </c>
      <c r="BX38" s="158">
        <f>IF('[1]Validation flags'!$H$3=1,0, IF( ISNUMBER(G38), 0, 1 ))</f>
        <v>0</v>
      </c>
      <c r="BY38" s="158">
        <f>IF('[1]Validation flags'!$H$3=1,0, IF( ISNUMBER(H38), 0, 1 ))</f>
        <v>0</v>
      </c>
      <c r="BZ38" s="158">
        <f>IF('[1]Validation flags'!$H$3=1,0, IF( ISNUMBER(I38), 0, 1 ))</f>
        <v>0</v>
      </c>
      <c r="CA38" s="158">
        <f>IF('[1]Validation flags'!$H$3=1,0, IF( ISNUMBER(J38), 0, 1 ))</f>
        <v>0</v>
      </c>
      <c r="CB38" s="158">
        <f>IF('[1]Validation flags'!$H$3=1,0, IF( ISNUMBER(K38), 0, 1 ))</f>
        <v>0</v>
      </c>
      <c r="CC38" s="828"/>
      <c r="CD38" s="158">
        <f>IF('[1]Validation flags'!$H$3=1,0, IF( ISNUMBER(M38), 0, 1 ))</f>
        <v>0</v>
      </c>
      <c r="CE38" s="158">
        <f>IF('[1]Validation flags'!$H$3=1,0, IF( ISNUMBER(N38), 0, 1 ))</f>
        <v>0</v>
      </c>
      <c r="CF38" s="158">
        <f>IF('[1]Validation flags'!$H$3=1,0, IF( ISNUMBER(O38), 0, 1 ))</f>
        <v>0</v>
      </c>
      <c r="CG38" s="158">
        <f>IF('[1]Validation flags'!$H$3=1,0, IF( ISNUMBER(P38), 0, 1 ))</f>
        <v>0</v>
      </c>
      <c r="CH38" s="158">
        <f>IF('[1]Validation flags'!$H$3=1,0, IF( ISNUMBER(Q38), 0, 1 ))</f>
        <v>0</v>
      </c>
      <c r="CI38" s="141"/>
      <c r="CJ38" s="158">
        <f>IF('[1]Validation flags'!$H$3=1,0, IF( ISNUMBER(S38), 0, 1 ))</f>
        <v>0</v>
      </c>
      <c r="CK38" s="158">
        <f>IF('[1]Validation flags'!$H$3=1,0, IF( ISNUMBER(T38), 0, 1 ))</f>
        <v>0</v>
      </c>
      <c r="CL38" s="158">
        <f>IF('[1]Validation flags'!$H$3=1,0, IF( ISNUMBER(U38), 0, 1 ))</f>
        <v>0</v>
      </c>
      <c r="CM38" s="158">
        <f>IF('[1]Validation flags'!$H$3=1,0, IF( ISNUMBER(V38), 0, 1 ))</f>
        <v>0</v>
      </c>
      <c r="CN38" s="158">
        <f>IF('[1]Validation flags'!$H$3=1,0, IF( ISNUMBER(W38), 0, 1 ))</f>
        <v>0</v>
      </c>
      <c r="CO38" s="141"/>
      <c r="CP38" s="158">
        <f>IF('[1]Validation flags'!$H$3=1,0, IF( ISNUMBER(Y38), 0, 1 ))</f>
        <v>0</v>
      </c>
      <c r="CQ38" s="158">
        <f>IF('[1]Validation flags'!$H$3=1,0, IF( ISNUMBER(Z38), 0, 1 ))</f>
        <v>0</v>
      </c>
      <c r="CR38" s="158">
        <f>IF('[1]Validation flags'!$H$3=1,0, IF( ISNUMBER(AA38), 0, 1 ))</f>
        <v>0</v>
      </c>
      <c r="CS38" s="158">
        <f>IF('[1]Validation flags'!$H$3=1,0, IF( ISNUMBER(AB38), 0, 1 ))</f>
        <v>0</v>
      </c>
      <c r="CT38" s="158">
        <f>IF('[1]Validation flags'!$H$3=1,0, IF( ISNUMBER(AC38), 0, 1 ))</f>
        <v>0</v>
      </c>
      <c r="CU38" s="141"/>
      <c r="CV38" s="158">
        <f>IF('[1]Validation flags'!$H$3=1,0, IF( ISNUMBER(AE38), 0, 1 ))</f>
        <v>0</v>
      </c>
      <c r="CW38" s="158">
        <f>IF('[1]Validation flags'!$H$3=1,0, IF( ISNUMBER(AF38), 0, 1 ))</f>
        <v>0</v>
      </c>
      <c r="CX38" s="158">
        <f>IF('[1]Validation flags'!$H$3=1,0, IF( ISNUMBER(AG38), 0, 1 ))</f>
        <v>0</v>
      </c>
      <c r="CY38" s="158">
        <f>IF('[1]Validation flags'!$H$3=1,0, IF( ISNUMBER(AH38), 0, 1 ))</f>
        <v>0</v>
      </c>
      <c r="CZ38" s="158">
        <f>IF('[1]Validation flags'!$H$3=1,0, IF( ISNUMBER(AI38), 0, 1 ))</f>
        <v>0</v>
      </c>
      <c r="DA38" s="141"/>
      <c r="DB38" s="158">
        <f>IF('[1]Validation flags'!$H$3=1,0, IF( ISNUMBER(AK38), 0, 1 ))</f>
        <v>0</v>
      </c>
      <c r="DC38" s="158">
        <f>IF('[1]Validation flags'!$H$3=1,0, IF( ISNUMBER(AL38), 0, 1 ))</f>
        <v>0</v>
      </c>
      <c r="DD38" s="158">
        <f>IF('[1]Validation flags'!$H$3=1,0, IF( ISNUMBER(AM38), 0, 1 ))</f>
        <v>0</v>
      </c>
      <c r="DE38" s="158">
        <f>IF('[1]Validation flags'!$H$3=1,0, IF( ISNUMBER(AN38), 0, 1 ))</f>
        <v>0</v>
      </c>
      <c r="DF38" s="158">
        <f>IF('[1]Validation flags'!$H$3=1,0, IF( ISNUMBER(AO38), 0, 1 ))</f>
        <v>0</v>
      </c>
      <c r="DG38" s="141"/>
      <c r="DH38" s="158">
        <f>IF('[1]Validation flags'!$H$3=1,0, IF( ISNUMBER(AQ38), 0, 1 ))</f>
        <v>0</v>
      </c>
      <c r="DI38" s="158">
        <f>IF('[1]Validation flags'!$H$3=1,0, IF( ISNUMBER(AR38), 0, 1 ))</f>
        <v>0</v>
      </c>
      <c r="DJ38" s="158">
        <f>IF('[1]Validation flags'!$H$3=1,0, IF( ISNUMBER(AS38), 0, 1 ))</f>
        <v>0</v>
      </c>
      <c r="DK38" s="158">
        <f>IF('[1]Validation flags'!$H$3=1,0, IF( ISNUMBER(AT38), 0, 1 ))</f>
        <v>0</v>
      </c>
      <c r="DL38" s="158">
        <f>IF('[1]Validation flags'!$H$3=1,0, IF( ISNUMBER(AU38), 0, 1 ))</f>
        <v>0</v>
      </c>
      <c r="DM38" s="141"/>
      <c r="DN38" s="158">
        <f>IF('[1]Validation flags'!$H$3=1,0, IF( ISNUMBER(AW38), 0, 1 ))</f>
        <v>0</v>
      </c>
      <c r="DO38" s="158">
        <f>IF('[1]Validation flags'!$H$3=1,0, IF( ISNUMBER(AX38), 0, 1 ))</f>
        <v>0</v>
      </c>
      <c r="DP38" s="158">
        <f>IF('[1]Validation flags'!$H$3=1,0, IF( ISNUMBER(AY38), 0, 1 ))</f>
        <v>0</v>
      </c>
      <c r="DQ38" s="158">
        <f>IF('[1]Validation flags'!$H$3=1,0, IF( ISNUMBER(AZ38), 0, 1 ))</f>
        <v>0</v>
      </c>
      <c r="DR38" s="158">
        <f>IF('[1]Validation flags'!$H$3=1,0, IF( ISNUMBER(BA38), 0, 1 ))</f>
        <v>0</v>
      </c>
      <c r="DS38" s="141"/>
      <c r="DT38" s="197"/>
    </row>
    <row r="39" spans="2:124" ht="14.25" customHeight="1" x14ac:dyDescent="0.3">
      <c r="B39" s="838">
        <f t="shared" si="9"/>
        <v>30</v>
      </c>
      <c r="C39" s="844" t="s">
        <v>3118</v>
      </c>
      <c r="D39" s="840"/>
      <c r="E39" s="610" t="s">
        <v>341</v>
      </c>
      <c r="F39" s="830">
        <v>3</v>
      </c>
      <c r="G39" s="202">
        <v>6.2229999999999999</v>
      </c>
      <c r="H39" s="169">
        <v>0</v>
      </c>
      <c r="I39" s="169">
        <v>0</v>
      </c>
      <c r="J39" s="169">
        <v>0</v>
      </c>
      <c r="K39" s="170">
        <v>0</v>
      </c>
      <c r="L39" s="831">
        <f t="shared" si="1"/>
        <v>6.2229999999999999</v>
      </c>
      <c r="M39" s="201">
        <v>3.8519999999999999</v>
      </c>
      <c r="N39" s="169">
        <v>0</v>
      </c>
      <c r="O39" s="169">
        <v>0</v>
      </c>
      <c r="P39" s="169">
        <v>0</v>
      </c>
      <c r="Q39" s="170">
        <v>0</v>
      </c>
      <c r="R39" s="831">
        <f t="shared" si="2"/>
        <v>3.8519999999999999</v>
      </c>
      <c r="S39" s="201">
        <v>6.4909999999999997</v>
      </c>
      <c r="T39" s="169">
        <v>0</v>
      </c>
      <c r="U39" s="169">
        <v>0</v>
      </c>
      <c r="V39" s="169">
        <v>0</v>
      </c>
      <c r="W39" s="170">
        <v>0</v>
      </c>
      <c r="X39" s="831">
        <f t="shared" si="3"/>
        <v>6.4909999999999997</v>
      </c>
      <c r="Y39" s="837">
        <v>15.250999999999999</v>
      </c>
      <c r="Z39" s="823">
        <v>0</v>
      </c>
      <c r="AA39" s="823">
        <v>0</v>
      </c>
      <c r="AB39" s="823">
        <v>0</v>
      </c>
      <c r="AC39" s="823">
        <v>0</v>
      </c>
      <c r="AD39" s="831">
        <f t="shared" si="4"/>
        <v>15.250999999999999</v>
      </c>
      <c r="AE39" s="201">
        <v>18.45</v>
      </c>
      <c r="AF39" s="169">
        <v>0</v>
      </c>
      <c r="AG39" s="169">
        <v>0</v>
      </c>
      <c r="AH39" s="169">
        <v>0</v>
      </c>
      <c r="AI39" s="170">
        <v>0</v>
      </c>
      <c r="AJ39" s="831">
        <f t="shared" si="5"/>
        <v>18.45</v>
      </c>
      <c r="AK39" s="201">
        <v>26.715</v>
      </c>
      <c r="AL39" s="169">
        <v>0</v>
      </c>
      <c r="AM39" s="169">
        <v>0</v>
      </c>
      <c r="AN39" s="169">
        <v>0</v>
      </c>
      <c r="AO39" s="170">
        <v>0</v>
      </c>
      <c r="AP39" s="831">
        <f t="shared" si="6"/>
        <v>26.715</v>
      </c>
      <c r="AQ39" s="202">
        <v>28.356999999999999</v>
      </c>
      <c r="AR39" s="169">
        <v>0</v>
      </c>
      <c r="AS39" s="169">
        <v>0</v>
      </c>
      <c r="AT39" s="169">
        <v>0</v>
      </c>
      <c r="AU39" s="170">
        <v>0</v>
      </c>
      <c r="AV39" s="831">
        <f t="shared" si="7"/>
        <v>28.356999999999999</v>
      </c>
      <c r="AW39" s="202">
        <v>6.3920000000000003</v>
      </c>
      <c r="AX39" s="169">
        <v>0</v>
      </c>
      <c r="AY39" s="169">
        <v>0</v>
      </c>
      <c r="AZ39" s="169">
        <v>0</v>
      </c>
      <c r="BA39" s="170">
        <v>0</v>
      </c>
      <c r="BB39" s="831">
        <f t="shared" si="8"/>
        <v>6.3920000000000003</v>
      </c>
      <c r="BC39" s="700"/>
      <c r="BD39" s="167"/>
      <c r="BE39" s="706"/>
      <c r="BF39" s="249"/>
      <c r="BG39" s="144">
        <f t="shared" si="0"/>
        <v>0</v>
      </c>
      <c r="BH39" s="145"/>
      <c r="BJ39" s="838">
        <f t="shared" si="10"/>
        <v>30</v>
      </c>
      <c r="BK39" s="844" t="s">
        <v>3118</v>
      </c>
      <c r="BL39" s="610" t="s">
        <v>341</v>
      </c>
      <c r="BM39" s="830">
        <v>3</v>
      </c>
      <c r="BN39" s="841" t="s">
        <v>3119</v>
      </c>
      <c r="BO39" s="842" t="s">
        <v>3120</v>
      </c>
      <c r="BP39" s="842" t="s">
        <v>3121</v>
      </c>
      <c r="BQ39" s="842" t="s">
        <v>3122</v>
      </c>
      <c r="BR39" s="843" t="s">
        <v>3123</v>
      </c>
      <c r="BS39" s="835" t="s">
        <v>3124</v>
      </c>
      <c r="BX39" s="158">
        <f>IF('[1]Validation flags'!$H$3=1,0, IF( ISNUMBER(G39), 0, 1 ))</f>
        <v>0</v>
      </c>
      <c r="BY39" s="158">
        <f>IF('[1]Validation flags'!$H$3=1,0, IF( ISNUMBER(H39), 0, 1 ))</f>
        <v>0</v>
      </c>
      <c r="BZ39" s="158">
        <f>IF('[1]Validation flags'!$H$3=1,0, IF( ISNUMBER(I39), 0, 1 ))</f>
        <v>0</v>
      </c>
      <c r="CA39" s="158">
        <f>IF('[1]Validation flags'!$H$3=1,0, IF( ISNUMBER(J39), 0, 1 ))</f>
        <v>0</v>
      </c>
      <c r="CB39" s="158">
        <f>IF('[1]Validation flags'!$H$3=1,0, IF( ISNUMBER(K39), 0, 1 ))</f>
        <v>0</v>
      </c>
      <c r="CC39" s="828"/>
      <c r="CD39" s="158">
        <f>IF('[1]Validation flags'!$H$3=1,0, IF( ISNUMBER(M39), 0, 1 ))</f>
        <v>0</v>
      </c>
      <c r="CE39" s="158">
        <f>IF('[1]Validation flags'!$H$3=1,0, IF( ISNUMBER(N39), 0, 1 ))</f>
        <v>0</v>
      </c>
      <c r="CF39" s="158">
        <f>IF('[1]Validation flags'!$H$3=1,0, IF( ISNUMBER(O39), 0, 1 ))</f>
        <v>0</v>
      </c>
      <c r="CG39" s="158">
        <f>IF('[1]Validation flags'!$H$3=1,0, IF( ISNUMBER(P39), 0, 1 ))</f>
        <v>0</v>
      </c>
      <c r="CH39" s="158">
        <f>IF('[1]Validation flags'!$H$3=1,0, IF( ISNUMBER(Q39), 0, 1 ))</f>
        <v>0</v>
      </c>
      <c r="CI39" s="141"/>
      <c r="CJ39" s="158">
        <f>IF('[1]Validation flags'!$H$3=1,0, IF( ISNUMBER(S39), 0, 1 ))</f>
        <v>0</v>
      </c>
      <c r="CK39" s="158">
        <f>IF('[1]Validation flags'!$H$3=1,0, IF( ISNUMBER(T39), 0, 1 ))</f>
        <v>0</v>
      </c>
      <c r="CL39" s="158">
        <f>IF('[1]Validation flags'!$H$3=1,0, IF( ISNUMBER(U39), 0, 1 ))</f>
        <v>0</v>
      </c>
      <c r="CM39" s="158">
        <f>IF('[1]Validation flags'!$H$3=1,0, IF( ISNUMBER(V39), 0, 1 ))</f>
        <v>0</v>
      </c>
      <c r="CN39" s="158">
        <f>IF('[1]Validation flags'!$H$3=1,0, IF( ISNUMBER(W39), 0, 1 ))</f>
        <v>0</v>
      </c>
      <c r="CO39" s="141"/>
      <c r="CP39" s="158">
        <f>IF('[1]Validation flags'!$H$3=1,0, IF( ISNUMBER(Y39), 0, 1 ))</f>
        <v>0</v>
      </c>
      <c r="CQ39" s="158">
        <f>IF('[1]Validation flags'!$H$3=1,0, IF( ISNUMBER(Z39), 0, 1 ))</f>
        <v>0</v>
      </c>
      <c r="CR39" s="158">
        <f>IF('[1]Validation flags'!$H$3=1,0, IF( ISNUMBER(AA39), 0, 1 ))</f>
        <v>0</v>
      </c>
      <c r="CS39" s="158">
        <f>IF('[1]Validation flags'!$H$3=1,0, IF( ISNUMBER(AB39), 0, 1 ))</f>
        <v>0</v>
      </c>
      <c r="CT39" s="158">
        <f>IF('[1]Validation flags'!$H$3=1,0, IF( ISNUMBER(AC39), 0, 1 ))</f>
        <v>0</v>
      </c>
      <c r="CU39" s="141"/>
      <c r="CV39" s="158">
        <f>IF('[1]Validation flags'!$H$3=1,0, IF( ISNUMBER(AE39), 0, 1 ))</f>
        <v>0</v>
      </c>
      <c r="CW39" s="158">
        <f>IF('[1]Validation flags'!$H$3=1,0, IF( ISNUMBER(AF39), 0, 1 ))</f>
        <v>0</v>
      </c>
      <c r="CX39" s="158">
        <f>IF('[1]Validation flags'!$H$3=1,0, IF( ISNUMBER(AG39), 0, 1 ))</f>
        <v>0</v>
      </c>
      <c r="CY39" s="158">
        <f>IF('[1]Validation flags'!$H$3=1,0, IF( ISNUMBER(AH39), 0, 1 ))</f>
        <v>0</v>
      </c>
      <c r="CZ39" s="158">
        <f>IF('[1]Validation flags'!$H$3=1,0, IF( ISNUMBER(AI39), 0, 1 ))</f>
        <v>0</v>
      </c>
      <c r="DA39" s="141"/>
      <c r="DB39" s="158">
        <f>IF('[1]Validation flags'!$H$3=1,0, IF( ISNUMBER(AK39), 0, 1 ))</f>
        <v>0</v>
      </c>
      <c r="DC39" s="158">
        <f>IF('[1]Validation flags'!$H$3=1,0, IF( ISNUMBER(AL39), 0, 1 ))</f>
        <v>0</v>
      </c>
      <c r="DD39" s="158">
        <f>IF('[1]Validation flags'!$H$3=1,0, IF( ISNUMBER(AM39), 0, 1 ))</f>
        <v>0</v>
      </c>
      <c r="DE39" s="158">
        <f>IF('[1]Validation flags'!$H$3=1,0, IF( ISNUMBER(AN39), 0, 1 ))</f>
        <v>0</v>
      </c>
      <c r="DF39" s="158">
        <f>IF('[1]Validation flags'!$H$3=1,0, IF( ISNUMBER(AO39), 0, 1 ))</f>
        <v>0</v>
      </c>
      <c r="DG39" s="141"/>
      <c r="DH39" s="158">
        <f>IF('[1]Validation flags'!$H$3=1,0, IF( ISNUMBER(AQ39), 0, 1 ))</f>
        <v>0</v>
      </c>
      <c r="DI39" s="158">
        <f>IF('[1]Validation flags'!$H$3=1,0, IF( ISNUMBER(AR39), 0, 1 ))</f>
        <v>0</v>
      </c>
      <c r="DJ39" s="158">
        <f>IF('[1]Validation flags'!$H$3=1,0, IF( ISNUMBER(AS39), 0, 1 ))</f>
        <v>0</v>
      </c>
      <c r="DK39" s="158">
        <f>IF('[1]Validation flags'!$H$3=1,0, IF( ISNUMBER(AT39), 0, 1 ))</f>
        <v>0</v>
      </c>
      <c r="DL39" s="158">
        <f>IF('[1]Validation flags'!$H$3=1,0, IF( ISNUMBER(AU39), 0, 1 ))</f>
        <v>0</v>
      </c>
      <c r="DM39" s="141"/>
      <c r="DN39" s="158">
        <f>IF('[1]Validation flags'!$H$3=1,0, IF( ISNUMBER(AW39), 0, 1 ))</f>
        <v>0</v>
      </c>
      <c r="DO39" s="158">
        <f>IF('[1]Validation flags'!$H$3=1,0, IF( ISNUMBER(AX39), 0, 1 ))</f>
        <v>0</v>
      </c>
      <c r="DP39" s="158">
        <f>IF('[1]Validation flags'!$H$3=1,0, IF( ISNUMBER(AY39), 0, 1 ))</f>
        <v>0</v>
      </c>
      <c r="DQ39" s="158">
        <f>IF('[1]Validation flags'!$H$3=1,0, IF( ISNUMBER(AZ39), 0, 1 ))</f>
        <v>0</v>
      </c>
      <c r="DR39" s="158">
        <f>IF('[1]Validation flags'!$H$3=1,0, IF( ISNUMBER(BA39), 0, 1 ))</f>
        <v>0</v>
      </c>
      <c r="DS39" s="141"/>
      <c r="DT39" s="197"/>
    </row>
    <row r="40" spans="2:124" ht="14.25" customHeight="1" x14ac:dyDescent="0.3">
      <c r="B40" s="838">
        <f t="shared" si="9"/>
        <v>31</v>
      </c>
      <c r="C40" s="844" t="s">
        <v>3125</v>
      </c>
      <c r="D40" s="840"/>
      <c r="E40" s="610" t="s">
        <v>341</v>
      </c>
      <c r="F40" s="830">
        <v>3</v>
      </c>
      <c r="G40" s="202">
        <v>4.6029999999999998</v>
      </c>
      <c r="H40" s="169">
        <v>0</v>
      </c>
      <c r="I40" s="169">
        <v>0</v>
      </c>
      <c r="J40" s="169">
        <v>0</v>
      </c>
      <c r="K40" s="170">
        <v>0</v>
      </c>
      <c r="L40" s="831">
        <f t="shared" si="1"/>
        <v>4.6029999999999998</v>
      </c>
      <c r="M40" s="201">
        <v>4.8380000000000001</v>
      </c>
      <c r="N40" s="169">
        <v>0</v>
      </c>
      <c r="O40" s="169">
        <v>0</v>
      </c>
      <c r="P40" s="169">
        <v>0</v>
      </c>
      <c r="Q40" s="170">
        <v>0</v>
      </c>
      <c r="R40" s="831">
        <f>SUM(M40:Q40)</f>
        <v>4.8380000000000001</v>
      </c>
      <c r="S40" s="201">
        <v>3.6469999999999998</v>
      </c>
      <c r="T40" s="169">
        <v>0</v>
      </c>
      <c r="U40" s="169">
        <v>0</v>
      </c>
      <c r="V40" s="169">
        <v>0</v>
      </c>
      <c r="W40" s="170">
        <v>0</v>
      </c>
      <c r="X40" s="831">
        <f>SUM(S40:W40)</f>
        <v>3.6469999999999998</v>
      </c>
      <c r="Y40" s="823">
        <v>0</v>
      </c>
      <c r="Z40" s="823">
        <v>0</v>
      </c>
      <c r="AA40" s="823">
        <v>0</v>
      </c>
      <c r="AB40" s="823">
        <v>0</v>
      </c>
      <c r="AC40" s="823">
        <v>0</v>
      </c>
      <c r="AD40" s="831">
        <f>SUM(Y40:AC40)</f>
        <v>0</v>
      </c>
      <c r="AE40" s="202">
        <v>0</v>
      </c>
      <c r="AF40" s="169">
        <v>0</v>
      </c>
      <c r="AG40" s="169">
        <v>0</v>
      </c>
      <c r="AH40" s="169">
        <v>0</v>
      </c>
      <c r="AI40" s="170">
        <v>0</v>
      </c>
      <c r="AJ40" s="831">
        <f>SUM(AE40:AI40)</f>
        <v>0</v>
      </c>
      <c r="AK40" s="202">
        <v>0</v>
      </c>
      <c r="AL40" s="169">
        <v>0</v>
      </c>
      <c r="AM40" s="169">
        <v>0</v>
      </c>
      <c r="AN40" s="169">
        <v>0</v>
      </c>
      <c r="AO40" s="170">
        <v>0</v>
      </c>
      <c r="AP40" s="831">
        <f>SUM(AK40:AO40)</f>
        <v>0</v>
      </c>
      <c r="AQ40" s="202">
        <v>0</v>
      </c>
      <c r="AR40" s="169">
        <v>0</v>
      </c>
      <c r="AS40" s="169">
        <v>0</v>
      </c>
      <c r="AT40" s="169">
        <v>0</v>
      </c>
      <c r="AU40" s="170">
        <v>0</v>
      </c>
      <c r="AV40" s="831">
        <f>SUM(AQ40:AU40)</f>
        <v>0</v>
      </c>
      <c r="AW40" s="202">
        <v>0</v>
      </c>
      <c r="AX40" s="169">
        <v>0</v>
      </c>
      <c r="AY40" s="169">
        <v>0</v>
      </c>
      <c r="AZ40" s="169">
        <v>0</v>
      </c>
      <c r="BA40" s="170">
        <v>0</v>
      </c>
      <c r="BB40" s="831">
        <f>SUM(AW40:BA40)</f>
        <v>0</v>
      </c>
      <c r="BC40" s="700"/>
      <c r="BD40" s="167"/>
      <c r="BE40" s="706"/>
      <c r="BF40" s="249"/>
      <c r="BG40" s="144">
        <f t="shared" si="0"/>
        <v>0</v>
      </c>
      <c r="BH40" s="145"/>
      <c r="BJ40" s="838">
        <f t="shared" si="10"/>
        <v>31</v>
      </c>
      <c r="BK40" s="844" t="s">
        <v>3125</v>
      </c>
      <c r="BL40" s="610" t="s">
        <v>341</v>
      </c>
      <c r="BM40" s="830">
        <v>3</v>
      </c>
      <c r="BN40" s="841" t="s">
        <v>3126</v>
      </c>
      <c r="BO40" s="842" t="s">
        <v>3127</v>
      </c>
      <c r="BP40" s="842" t="s">
        <v>3128</v>
      </c>
      <c r="BQ40" s="842" t="s">
        <v>3129</v>
      </c>
      <c r="BR40" s="843" t="s">
        <v>3130</v>
      </c>
      <c r="BS40" s="835" t="s">
        <v>3131</v>
      </c>
      <c r="BX40" s="158">
        <f>IF('[1]Validation flags'!$H$3=1,0, IF( ISNUMBER(G40), 0, 1 ))</f>
        <v>0</v>
      </c>
      <c r="BY40" s="158">
        <f>IF('[1]Validation flags'!$H$3=1,0, IF( ISNUMBER(H40), 0, 1 ))</f>
        <v>0</v>
      </c>
      <c r="BZ40" s="158">
        <f>IF('[1]Validation flags'!$H$3=1,0, IF( ISNUMBER(I40), 0, 1 ))</f>
        <v>0</v>
      </c>
      <c r="CA40" s="158">
        <f>IF('[1]Validation flags'!$H$3=1,0, IF( ISNUMBER(J40), 0, 1 ))</f>
        <v>0</v>
      </c>
      <c r="CB40" s="158">
        <f>IF('[1]Validation flags'!$H$3=1,0, IF( ISNUMBER(K40), 0, 1 ))</f>
        <v>0</v>
      </c>
      <c r="CC40" s="828"/>
      <c r="CD40" s="158">
        <f>IF('[1]Validation flags'!$H$3=1,0, IF( ISNUMBER(M40), 0, 1 ))</f>
        <v>0</v>
      </c>
      <c r="CE40" s="158">
        <f>IF('[1]Validation flags'!$H$3=1,0, IF( ISNUMBER(N40), 0, 1 ))</f>
        <v>0</v>
      </c>
      <c r="CF40" s="158">
        <f>IF('[1]Validation flags'!$H$3=1,0, IF( ISNUMBER(O40), 0, 1 ))</f>
        <v>0</v>
      </c>
      <c r="CG40" s="158">
        <f>IF('[1]Validation flags'!$H$3=1,0, IF( ISNUMBER(P40), 0, 1 ))</f>
        <v>0</v>
      </c>
      <c r="CH40" s="158">
        <f>IF('[1]Validation flags'!$H$3=1,0, IF( ISNUMBER(Q40), 0, 1 ))</f>
        <v>0</v>
      </c>
      <c r="CI40" s="141"/>
      <c r="CJ40" s="158">
        <f>IF('[1]Validation flags'!$H$3=1,0, IF( ISNUMBER(S40), 0, 1 ))</f>
        <v>0</v>
      </c>
      <c r="CK40" s="158">
        <f>IF('[1]Validation flags'!$H$3=1,0, IF( ISNUMBER(T40), 0, 1 ))</f>
        <v>0</v>
      </c>
      <c r="CL40" s="158">
        <f>IF('[1]Validation flags'!$H$3=1,0, IF( ISNUMBER(U40), 0, 1 ))</f>
        <v>0</v>
      </c>
      <c r="CM40" s="158">
        <f>IF('[1]Validation flags'!$H$3=1,0, IF( ISNUMBER(V40), 0, 1 ))</f>
        <v>0</v>
      </c>
      <c r="CN40" s="158">
        <f>IF('[1]Validation flags'!$H$3=1,0, IF( ISNUMBER(W40), 0, 1 ))</f>
        <v>0</v>
      </c>
      <c r="CO40" s="141"/>
      <c r="CP40" s="158">
        <f>IF('[1]Validation flags'!$H$3=1,0, IF( ISNUMBER(Y40), 0, 1 ))</f>
        <v>0</v>
      </c>
      <c r="CQ40" s="158">
        <f>IF('[1]Validation flags'!$H$3=1,0, IF( ISNUMBER(Z40), 0, 1 ))</f>
        <v>0</v>
      </c>
      <c r="CR40" s="158">
        <f>IF('[1]Validation flags'!$H$3=1,0, IF( ISNUMBER(AA40), 0, 1 ))</f>
        <v>0</v>
      </c>
      <c r="CS40" s="158">
        <f>IF('[1]Validation flags'!$H$3=1,0, IF( ISNUMBER(AB40), 0, 1 ))</f>
        <v>0</v>
      </c>
      <c r="CT40" s="158">
        <f>IF('[1]Validation flags'!$H$3=1,0, IF( ISNUMBER(AC40), 0, 1 ))</f>
        <v>0</v>
      </c>
      <c r="CU40" s="141"/>
      <c r="CV40" s="158">
        <f>IF('[1]Validation flags'!$H$3=1,0, IF( ISNUMBER(AE40), 0, 1 ))</f>
        <v>0</v>
      </c>
      <c r="CW40" s="158">
        <f>IF('[1]Validation flags'!$H$3=1,0, IF( ISNUMBER(AF40), 0, 1 ))</f>
        <v>0</v>
      </c>
      <c r="CX40" s="158">
        <f>IF('[1]Validation flags'!$H$3=1,0, IF( ISNUMBER(AG40), 0, 1 ))</f>
        <v>0</v>
      </c>
      <c r="CY40" s="158">
        <f>IF('[1]Validation flags'!$H$3=1,0, IF( ISNUMBER(AH40), 0, 1 ))</f>
        <v>0</v>
      </c>
      <c r="CZ40" s="158">
        <f>IF('[1]Validation flags'!$H$3=1,0, IF( ISNUMBER(AI40), 0, 1 ))</f>
        <v>0</v>
      </c>
      <c r="DA40" s="141"/>
      <c r="DB40" s="158">
        <f>IF('[1]Validation flags'!$H$3=1,0, IF( ISNUMBER(AK40), 0, 1 ))</f>
        <v>0</v>
      </c>
      <c r="DC40" s="158">
        <f>IF('[1]Validation flags'!$H$3=1,0, IF( ISNUMBER(AL40), 0, 1 ))</f>
        <v>0</v>
      </c>
      <c r="DD40" s="158">
        <f>IF('[1]Validation flags'!$H$3=1,0, IF( ISNUMBER(AM40), 0, 1 ))</f>
        <v>0</v>
      </c>
      <c r="DE40" s="158">
        <f>IF('[1]Validation flags'!$H$3=1,0, IF( ISNUMBER(AN40), 0, 1 ))</f>
        <v>0</v>
      </c>
      <c r="DF40" s="158">
        <f>IF('[1]Validation flags'!$H$3=1,0, IF( ISNUMBER(AO40), 0, 1 ))</f>
        <v>0</v>
      </c>
      <c r="DG40" s="141"/>
      <c r="DH40" s="158">
        <f>IF('[1]Validation flags'!$H$3=1,0, IF( ISNUMBER(AQ40), 0, 1 ))</f>
        <v>0</v>
      </c>
      <c r="DI40" s="158">
        <f>IF('[1]Validation flags'!$H$3=1,0, IF( ISNUMBER(AR40), 0, 1 ))</f>
        <v>0</v>
      </c>
      <c r="DJ40" s="158">
        <f>IF('[1]Validation flags'!$H$3=1,0, IF( ISNUMBER(AS40), 0, 1 ))</f>
        <v>0</v>
      </c>
      <c r="DK40" s="158">
        <f>IF('[1]Validation flags'!$H$3=1,0, IF( ISNUMBER(AT40), 0, 1 ))</f>
        <v>0</v>
      </c>
      <c r="DL40" s="158">
        <f>IF('[1]Validation flags'!$H$3=1,0, IF( ISNUMBER(AU40), 0, 1 ))</f>
        <v>0</v>
      </c>
      <c r="DM40" s="141"/>
      <c r="DN40" s="158">
        <f>IF('[1]Validation flags'!$H$3=1,0, IF( ISNUMBER(AW40), 0, 1 ))</f>
        <v>0</v>
      </c>
      <c r="DO40" s="158">
        <f>IF('[1]Validation flags'!$H$3=1,0, IF( ISNUMBER(AX40), 0, 1 ))</f>
        <v>0</v>
      </c>
      <c r="DP40" s="158">
        <f>IF('[1]Validation flags'!$H$3=1,0, IF( ISNUMBER(AY40), 0, 1 ))</f>
        <v>0</v>
      </c>
      <c r="DQ40" s="158">
        <f>IF('[1]Validation flags'!$H$3=1,0, IF( ISNUMBER(AZ40), 0, 1 ))</f>
        <v>0</v>
      </c>
      <c r="DR40" s="158">
        <f>IF('[1]Validation flags'!$H$3=1,0, IF( ISNUMBER(BA40), 0, 1 ))</f>
        <v>0</v>
      </c>
      <c r="DS40" s="141"/>
      <c r="DT40" s="197"/>
    </row>
    <row r="41" spans="2:124" ht="14.25" customHeight="1" x14ac:dyDescent="0.3">
      <c r="B41" s="838">
        <f t="shared" si="9"/>
        <v>32</v>
      </c>
      <c r="C41" s="845" t="s">
        <v>3132</v>
      </c>
      <c r="D41" s="840"/>
      <c r="E41" s="610" t="s">
        <v>341</v>
      </c>
      <c r="F41" s="830">
        <v>3</v>
      </c>
      <c r="G41" s="202">
        <v>0.63600000000000001</v>
      </c>
      <c r="H41" s="169">
        <v>0</v>
      </c>
      <c r="I41" s="169">
        <v>0</v>
      </c>
      <c r="J41" s="169">
        <v>0</v>
      </c>
      <c r="K41" s="170">
        <v>0</v>
      </c>
      <c r="L41" s="831">
        <f t="shared" si="1"/>
        <v>0.63600000000000001</v>
      </c>
      <c r="M41" s="201">
        <v>0.45500000000000002</v>
      </c>
      <c r="N41" s="169">
        <v>0</v>
      </c>
      <c r="O41" s="169">
        <v>0</v>
      </c>
      <c r="P41" s="169">
        <v>0</v>
      </c>
      <c r="Q41" s="170">
        <v>0</v>
      </c>
      <c r="R41" s="831">
        <f t="shared" si="2"/>
        <v>0.45500000000000002</v>
      </c>
      <c r="S41" s="201">
        <v>0.56200000000000006</v>
      </c>
      <c r="T41" s="169">
        <v>0</v>
      </c>
      <c r="U41" s="169">
        <v>0</v>
      </c>
      <c r="V41" s="169">
        <v>0</v>
      </c>
      <c r="W41" s="170">
        <v>0</v>
      </c>
      <c r="X41" s="831">
        <f t="shared" si="3"/>
        <v>0.56200000000000006</v>
      </c>
      <c r="Y41" s="837">
        <v>0</v>
      </c>
      <c r="Z41" s="823">
        <v>0</v>
      </c>
      <c r="AA41" s="823">
        <v>0</v>
      </c>
      <c r="AB41" s="823">
        <v>0</v>
      </c>
      <c r="AC41" s="823">
        <v>0</v>
      </c>
      <c r="AD41" s="831">
        <f t="shared" si="4"/>
        <v>0</v>
      </c>
      <c r="AE41" s="201">
        <v>0</v>
      </c>
      <c r="AF41" s="169">
        <v>0</v>
      </c>
      <c r="AG41" s="169">
        <v>0</v>
      </c>
      <c r="AH41" s="169">
        <v>0</v>
      </c>
      <c r="AI41" s="170">
        <v>0</v>
      </c>
      <c r="AJ41" s="831">
        <f t="shared" si="5"/>
        <v>0</v>
      </c>
      <c r="AK41" s="201">
        <v>0</v>
      </c>
      <c r="AL41" s="169">
        <v>0</v>
      </c>
      <c r="AM41" s="169">
        <v>0</v>
      </c>
      <c r="AN41" s="169">
        <v>0</v>
      </c>
      <c r="AO41" s="170">
        <v>0</v>
      </c>
      <c r="AP41" s="831">
        <f t="shared" si="6"/>
        <v>0</v>
      </c>
      <c r="AQ41" s="201">
        <v>0</v>
      </c>
      <c r="AR41" s="169">
        <v>0</v>
      </c>
      <c r="AS41" s="169">
        <v>0</v>
      </c>
      <c r="AT41" s="169">
        <v>0</v>
      </c>
      <c r="AU41" s="170">
        <v>0</v>
      </c>
      <c r="AV41" s="831">
        <f t="shared" si="7"/>
        <v>0</v>
      </c>
      <c r="AW41" s="201">
        <v>0</v>
      </c>
      <c r="AX41" s="169">
        <v>0</v>
      </c>
      <c r="AY41" s="169">
        <v>0</v>
      </c>
      <c r="AZ41" s="169">
        <v>0</v>
      </c>
      <c r="BA41" s="170">
        <v>0</v>
      </c>
      <c r="BB41" s="831">
        <f t="shared" si="8"/>
        <v>0</v>
      </c>
      <c r="BC41" s="700"/>
      <c r="BD41" s="167"/>
      <c r="BE41" s="706" t="s">
        <v>2275</v>
      </c>
      <c r="BF41" s="249"/>
      <c r="BG41" s="144">
        <f>(IF(SUM(BX41:DR41)=0,IF(BV41=1,$BV$5,0),$BX$5))</f>
        <v>0</v>
      </c>
      <c r="BH41" s="145"/>
      <c r="BJ41" s="838">
        <f t="shared" si="10"/>
        <v>32</v>
      </c>
      <c r="BK41" s="846" t="s">
        <v>3133</v>
      </c>
      <c r="BL41" s="610" t="s">
        <v>341</v>
      </c>
      <c r="BM41" s="830">
        <v>3</v>
      </c>
      <c r="BN41" s="841" t="s">
        <v>3134</v>
      </c>
      <c r="BO41" s="842" t="s">
        <v>3135</v>
      </c>
      <c r="BP41" s="842" t="s">
        <v>3136</v>
      </c>
      <c r="BQ41" s="842" t="s">
        <v>3137</v>
      </c>
      <c r="BR41" s="843" t="s">
        <v>3138</v>
      </c>
      <c r="BS41" s="835" t="s">
        <v>3139</v>
      </c>
      <c r="BV41" s="847">
        <f xml:space="preserve"> IF( AND( OR( C41 = DS41, C41=""), SUM(G41:BB41) &lt;&gt; 0), 1, 0 )</f>
        <v>0</v>
      </c>
      <c r="BX41" s="847">
        <f xml:space="preserve"> IF( OR( $C$41 = $DS$41, $C$41 =""), 0, IF( ISNUMBER( G41 ), 0, 1 ))</f>
        <v>0</v>
      </c>
      <c r="BY41" s="847">
        <f xml:space="preserve"> IF( OR( $C$41 = $DS$41, $C$41 =""), 0, IF( ISNUMBER( H41 ), 0, 1 ))</f>
        <v>0</v>
      </c>
      <c r="BZ41" s="847">
        <f xml:space="preserve"> IF( OR( $C$41 = $DS$41, $C$41 =""), 0, IF( ISNUMBER( I41 ), 0, 1 ))</f>
        <v>0</v>
      </c>
      <c r="CA41" s="847">
        <f xml:space="preserve"> IF( OR( $C$41 = $DS$41, $C$41 =""), 0, IF( ISNUMBER( J41 ), 0, 1 ))</f>
        <v>0</v>
      </c>
      <c r="CB41" s="847">
        <f xml:space="preserve"> IF( OR( $C$41 = $DS$41, $C$41 =""), 0, IF( ISNUMBER( K41 ), 0, 1 ))</f>
        <v>0</v>
      </c>
      <c r="CC41" s="828"/>
      <c r="CD41" s="847">
        <f xml:space="preserve"> IF( OR( $C$41 = $DS$41, $C$41 =""), 0, IF( ISNUMBER( M41 ), 0, 1 ))</f>
        <v>0</v>
      </c>
      <c r="CE41" s="847">
        <f xml:space="preserve"> IF( OR( $C$41 = $DS$41, $C$41 =""), 0, IF( ISNUMBER( N41 ), 0, 1 ))</f>
        <v>0</v>
      </c>
      <c r="CF41" s="847">
        <f xml:space="preserve"> IF( OR( $C$41 = $DS$41, $C$41 =""), 0, IF( ISNUMBER( O41 ), 0, 1 ))</f>
        <v>0</v>
      </c>
      <c r="CG41" s="847">
        <f xml:space="preserve"> IF( OR( $C$41 = $DS$41, $C$41 =""), 0, IF( ISNUMBER( P41 ), 0, 1 ))</f>
        <v>0</v>
      </c>
      <c r="CH41" s="847">
        <f xml:space="preserve"> IF( OR( $C$41 = $DS$41, $C$41 =""), 0, IF( ISNUMBER( Q41 ), 0, 1 ))</f>
        <v>0</v>
      </c>
      <c r="CI41" s="141"/>
      <c r="CJ41" s="847">
        <f xml:space="preserve"> IF( OR( $C$41 = $DS$41, $C$41 =""), 0, IF( ISNUMBER( S41 ), 0, 1 ))</f>
        <v>0</v>
      </c>
      <c r="CK41" s="847">
        <f xml:space="preserve"> IF( OR( $C$41 = $DS$41, $C$41 =""), 0, IF( ISNUMBER( T41 ), 0, 1 ))</f>
        <v>0</v>
      </c>
      <c r="CL41" s="847">
        <f xml:space="preserve"> IF( OR( $C$41 = $DS$41, $C$41 =""), 0, IF( ISNUMBER( U41 ), 0, 1 ))</f>
        <v>0</v>
      </c>
      <c r="CM41" s="847">
        <f xml:space="preserve"> IF( OR( $C$41 = $DS$41, $C$41 =""), 0, IF( ISNUMBER( V41 ), 0, 1 ))</f>
        <v>0</v>
      </c>
      <c r="CN41" s="847">
        <f xml:space="preserve"> IF( OR( $C$41 = $DS$41, $C$41 =""), 0, IF( ISNUMBER( W41 ), 0, 1 ))</f>
        <v>0</v>
      </c>
      <c r="CO41" s="141"/>
      <c r="CP41" s="847">
        <f xml:space="preserve"> IF( OR( $C$41 = $DS$41, $C$41 =""), 0, IF( ISNUMBER( Y41 ), 0, 1 ))</f>
        <v>0</v>
      </c>
      <c r="CQ41" s="847">
        <f xml:space="preserve"> IF( OR( $C$41 = $DS$41, $C$41 =""), 0, IF( ISNUMBER( Z41 ), 0, 1 ))</f>
        <v>0</v>
      </c>
      <c r="CR41" s="847">
        <f xml:space="preserve"> IF( OR( $C$41 = $DS$41, $C$41 =""), 0, IF( ISNUMBER( AA41 ), 0, 1 ))</f>
        <v>0</v>
      </c>
      <c r="CS41" s="847">
        <f xml:space="preserve"> IF( OR( $C$41 = $DS$41, $C$41 =""), 0, IF( ISNUMBER( AB41 ), 0, 1 ))</f>
        <v>0</v>
      </c>
      <c r="CT41" s="847">
        <f xml:space="preserve"> IF( OR( $C$41 = $DS$41, $C$41 =""), 0, IF( ISNUMBER( AC41 ), 0, 1 ))</f>
        <v>0</v>
      </c>
      <c r="CU41" s="141"/>
      <c r="CV41" s="847">
        <f xml:space="preserve"> IF( OR( $C$41 = $DS$41, $C$41 =""), 0, IF( ISNUMBER( AE41 ), 0, 1 ))</f>
        <v>0</v>
      </c>
      <c r="CW41" s="847">
        <f xml:space="preserve"> IF( OR( $C$41 = $DS$41, $C$41 =""), 0, IF( ISNUMBER( AF41 ), 0, 1 ))</f>
        <v>0</v>
      </c>
      <c r="CX41" s="847">
        <f xml:space="preserve"> IF( OR( $C$41 = $DS$41, $C$41 =""), 0, IF( ISNUMBER( AG41 ), 0, 1 ))</f>
        <v>0</v>
      </c>
      <c r="CY41" s="847">
        <f xml:space="preserve"> IF( OR( $C$41 = $DS$41, $C$41 =""), 0, IF( ISNUMBER( AH41 ), 0, 1 ))</f>
        <v>0</v>
      </c>
      <c r="CZ41" s="847">
        <f xml:space="preserve"> IF( OR( $C$41 = $DS$41, $C$41 =""), 0, IF( ISNUMBER( AI41 ), 0, 1 ))</f>
        <v>0</v>
      </c>
      <c r="DA41" s="141"/>
      <c r="DB41" s="847">
        <f xml:space="preserve"> IF( OR( $C$41 = $DS$41, $C$41 =""), 0, IF( ISNUMBER( AK41 ), 0, 1 ))</f>
        <v>0</v>
      </c>
      <c r="DC41" s="847">
        <f xml:space="preserve"> IF( OR( $C$41 = $DS$41, $C$41 =""), 0, IF( ISNUMBER( AL41 ), 0, 1 ))</f>
        <v>0</v>
      </c>
      <c r="DD41" s="847">
        <f xml:space="preserve"> IF( OR( $C$41 = $DS$41, $C$41 =""), 0, IF( ISNUMBER( AM41 ), 0, 1 ))</f>
        <v>0</v>
      </c>
      <c r="DE41" s="847">
        <f xml:space="preserve"> IF( OR( $C$41 = $DS$41, $C$41 =""), 0, IF( ISNUMBER( AN41 ), 0, 1 ))</f>
        <v>0</v>
      </c>
      <c r="DF41" s="847">
        <f xml:space="preserve"> IF( OR( $C$41 = $DS$41, $C$41 =""), 0, IF( ISNUMBER( AO41 ), 0, 1 ))</f>
        <v>0</v>
      </c>
      <c r="DG41" s="141"/>
      <c r="DH41" s="847">
        <f xml:space="preserve"> IF( OR( $C$41 = $DS$41, $C$41 =""), 0, IF( ISNUMBER( AQ41 ), 0, 1 ))</f>
        <v>0</v>
      </c>
      <c r="DI41" s="847">
        <f xml:space="preserve"> IF( OR( $C$41 = $DS$41, $C$41 =""), 0, IF( ISNUMBER( AR41 ), 0, 1 ))</f>
        <v>0</v>
      </c>
      <c r="DJ41" s="847">
        <f xml:space="preserve"> IF( OR( $C$41 = $DS$41, $C$41 =""), 0, IF( ISNUMBER( AS41 ), 0, 1 ))</f>
        <v>0</v>
      </c>
      <c r="DK41" s="847">
        <f xml:space="preserve"> IF( OR( $C$41 = $DS$41, $C$41 =""), 0, IF( ISNUMBER( AT41 ), 0, 1 ))</f>
        <v>0</v>
      </c>
      <c r="DL41" s="847">
        <f xml:space="preserve"> IF( OR( $C$41 = $DS$41, $C$41 =""), 0, IF( ISNUMBER( AU41 ), 0, 1 ))</f>
        <v>0</v>
      </c>
      <c r="DM41" s="141"/>
      <c r="DN41" s="847">
        <f xml:space="preserve"> IF( OR( $C$41 = $DS$41, $C$41 =""), 0, IF( ISNUMBER( AW41 ), 0, 1 ))</f>
        <v>0</v>
      </c>
      <c r="DO41" s="847">
        <f xml:space="preserve"> IF( OR( $C$41 = $DS$41, $C$41 =""), 0, IF( ISNUMBER( AX41 ), 0, 1 ))</f>
        <v>0</v>
      </c>
      <c r="DP41" s="847">
        <f xml:space="preserve"> IF( OR( $C$41 = $DS$41, $C$41 =""), 0, IF( ISNUMBER( AY41 ), 0, 1 ))</f>
        <v>0</v>
      </c>
      <c r="DQ41" s="847">
        <f xml:space="preserve"> IF( OR( $C$41 = $DS$41, $C$41 =""), 0, IF( ISNUMBER( AZ41 ), 0, 1 ))</f>
        <v>0</v>
      </c>
      <c r="DR41" s="847">
        <f xml:space="preserve"> IF( OR( $C$41 = $DS$41, $C$41 =""), 0, IF( ISNUMBER( BA41 ), 0, 1 ))</f>
        <v>0</v>
      </c>
      <c r="DS41" s="187" t="s">
        <v>3140</v>
      </c>
      <c r="DT41" s="197"/>
    </row>
    <row r="42" spans="2:124" ht="14.25" customHeight="1" x14ac:dyDescent="0.3">
      <c r="B42" s="838">
        <f t="shared" si="9"/>
        <v>33</v>
      </c>
      <c r="C42" s="845" t="s">
        <v>3141</v>
      </c>
      <c r="D42" s="840"/>
      <c r="E42" s="610" t="s">
        <v>341</v>
      </c>
      <c r="F42" s="830">
        <v>3</v>
      </c>
      <c r="G42" s="202">
        <v>0</v>
      </c>
      <c r="H42" s="169">
        <v>0</v>
      </c>
      <c r="I42" s="169">
        <v>0</v>
      </c>
      <c r="J42" s="169">
        <v>0</v>
      </c>
      <c r="K42" s="170">
        <v>0</v>
      </c>
      <c r="L42" s="831">
        <f t="shared" si="1"/>
        <v>0</v>
      </c>
      <c r="M42" s="202">
        <v>0</v>
      </c>
      <c r="N42" s="169">
        <v>0</v>
      </c>
      <c r="O42" s="169">
        <v>0</v>
      </c>
      <c r="P42" s="169">
        <v>0</v>
      </c>
      <c r="Q42" s="170">
        <v>0</v>
      </c>
      <c r="R42" s="831">
        <f t="shared" si="2"/>
        <v>0</v>
      </c>
      <c r="S42" s="202">
        <v>0</v>
      </c>
      <c r="T42" s="169">
        <v>0</v>
      </c>
      <c r="U42" s="169">
        <v>0</v>
      </c>
      <c r="V42" s="169">
        <v>0</v>
      </c>
      <c r="W42" s="170">
        <v>0</v>
      </c>
      <c r="X42" s="831">
        <f t="shared" si="3"/>
        <v>0</v>
      </c>
      <c r="Y42" s="837">
        <v>0</v>
      </c>
      <c r="Z42" s="823">
        <v>0</v>
      </c>
      <c r="AA42" s="823">
        <v>0</v>
      </c>
      <c r="AB42" s="823">
        <v>0</v>
      </c>
      <c r="AC42" s="823">
        <v>0</v>
      </c>
      <c r="AD42" s="831">
        <f t="shared" si="4"/>
        <v>0</v>
      </c>
      <c r="AE42" s="201">
        <v>0</v>
      </c>
      <c r="AF42" s="169">
        <v>0</v>
      </c>
      <c r="AG42" s="169">
        <v>0</v>
      </c>
      <c r="AH42" s="169">
        <v>0</v>
      </c>
      <c r="AI42" s="170">
        <v>0</v>
      </c>
      <c r="AJ42" s="831">
        <f t="shared" si="5"/>
        <v>0</v>
      </c>
      <c r="AK42" s="201">
        <v>0</v>
      </c>
      <c r="AL42" s="169">
        <v>0</v>
      </c>
      <c r="AM42" s="169">
        <v>0</v>
      </c>
      <c r="AN42" s="169">
        <v>0</v>
      </c>
      <c r="AO42" s="170">
        <v>0</v>
      </c>
      <c r="AP42" s="831">
        <f t="shared" si="6"/>
        <v>0</v>
      </c>
      <c r="AQ42" s="201">
        <v>0</v>
      </c>
      <c r="AR42" s="169">
        <v>0</v>
      </c>
      <c r="AS42" s="169">
        <v>0</v>
      </c>
      <c r="AT42" s="169">
        <v>0</v>
      </c>
      <c r="AU42" s="170">
        <v>0</v>
      </c>
      <c r="AV42" s="831">
        <f t="shared" si="7"/>
        <v>0</v>
      </c>
      <c r="AW42" s="201">
        <v>0</v>
      </c>
      <c r="AX42" s="169">
        <v>0</v>
      </c>
      <c r="AY42" s="169">
        <v>0</v>
      </c>
      <c r="AZ42" s="169">
        <v>0</v>
      </c>
      <c r="BA42" s="170">
        <v>0</v>
      </c>
      <c r="BB42" s="831">
        <f t="shared" si="8"/>
        <v>0</v>
      </c>
      <c r="BC42" s="700"/>
      <c r="BD42" s="167"/>
      <c r="BE42" s="706" t="s">
        <v>2275</v>
      </c>
      <c r="BF42" s="249"/>
      <c r="BG42" s="144">
        <f t="shared" ref="BG42:BG55" si="11">(IF(SUM(BX42:DR42)=0,IF(BV42=1,$BV$5,0),$BX$5))</f>
        <v>0</v>
      </c>
      <c r="BH42" s="145"/>
      <c r="BJ42" s="838">
        <f t="shared" si="10"/>
        <v>33</v>
      </c>
      <c r="BK42" s="848" t="s">
        <v>3142</v>
      </c>
      <c r="BL42" s="610" t="s">
        <v>341</v>
      </c>
      <c r="BM42" s="830">
        <v>3</v>
      </c>
      <c r="BN42" s="841" t="s">
        <v>3143</v>
      </c>
      <c r="BO42" s="842" t="s">
        <v>3144</v>
      </c>
      <c r="BP42" s="842" t="s">
        <v>3145</v>
      </c>
      <c r="BQ42" s="842" t="s">
        <v>3146</v>
      </c>
      <c r="BR42" s="843" t="s">
        <v>3147</v>
      </c>
      <c r="BS42" s="835" t="s">
        <v>3148</v>
      </c>
      <c r="BV42" s="847">
        <f t="shared" ref="BV42:BV55" si="12" xml:space="preserve"> IF( AND( OR( C42 = DS42, C42=""), SUM(G42:BB42) &lt;&gt; 0), 1, 0 )</f>
        <v>0</v>
      </c>
      <c r="BX42" s="847">
        <f xml:space="preserve"> IF( OR( $C$42 = $DS$42, $C$42 =""), 0, IF( ISNUMBER( G42 ), 0, 1 ))</f>
        <v>0</v>
      </c>
      <c r="BY42" s="847">
        <f xml:space="preserve"> IF( OR( $C$42 = $DS$42, $C$42 =""), 0, IF( ISNUMBER( H42 ), 0, 1 ))</f>
        <v>0</v>
      </c>
      <c r="BZ42" s="847">
        <f xml:space="preserve"> IF( OR( $C$42 = $DS$42, $C$42 =""), 0, IF( ISNUMBER( I42 ), 0, 1 ))</f>
        <v>0</v>
      </c>
      <c r="CA42" s="847">
        <f xml:space="preserve"> IF( OR( $C$42 = $DS$42, $C$42 =""), 0, IF( ISNUMBER( J42 ), 0, 1 ))</f>
        <v>0</v>
      </c>
      <c r="CB42" s="847">
        <f xml:space="preserve"> IF( OR( $C$42 = $DS$42, $C$42 =""), 0, IF( ISNUMBER( K42 ), 0, 1 ))</f>
        <v>0</v>
      </c>
      <c r="CC42" s="828"/>
      <c r="CD42" s="847">
        <f xml:space="preserve"> IF( OR( $C$42 = $DS$42, $C$42 =""), 0, IF( ISNUMBER( M42 ), 0, 1 ))</f>
        <v>0</v>
      </c>
      <c r="CE42" s="847">
        <f xml:space="preserve"> IF( OR( $C$42 = $DS$42, $C$42 =""), 0, IF( ISNUMBER( N42 ), 0, 1 ))</f>
        <v>0</v>
      </c>
      <c r="CF42" s="847">
        <f xml:space="preserve"> IF( OR( $C$42 = $DS$42, $C$42 =""), 0, IF( ISNUMBER( O42 ), 0, 1 ))</f>
        <v>0</v>
      </c>
      <c r="CG42" s="847">
        <f xml:space="preserve"> IF( OR( $C$42 = $DS$42, $C$42 =""), 0, IF( ISNUMBER( P42 ), 0, 1 ))</f>
        <v>0</v>
      </c>
      <c r="CH42" s="847">
        <f xml:space="preserve"> IF( OR( $C$42 = $DS$42, $C$42 =""), 0, IF( ISNUMBER( Q42 ), 0, 1 ))</f>
        <v>0</v>
      </c>
      <c r="CI42" s="141"/>
      <c r="CJ42" s="847">
        <f xml:space="preserve"> IF( OR( $C$42 = $DS$42, $C$42 =""), 0, IF( ISNUMBER( S42 ), 0, 1 ))</f>
        <v>0</v>
      </c>
      <c r="CK42" s="847">
        <f xml:space="preserve"> IF( OR( $C$42 = $DS$42, $C$42 =""), 0, IF( ISNUMBER( T42 ), 0, 1 ))</f>
        <v>0</v>
      </c>
      <c r="CL42" s="847">
        <f xml:space="preserve"> IF( OR( $C$42 = $DS$42, $C$42 =""), 0, IF( ISNUMBER( U42 ), 0, 1 ))</f>
        <v>0</v>
      </c>
      <c r="CM42" s="847">
        <f xml:space="preserve"> IF( OR( $C$42 = $DS$42, $C$42 =""), 0, IF( ISNUMBER( V42 ), 0, 1 ))</f>
        <v>0</v>
      </c>
      <c r="CN42" s="847">
        <f xml:space="preserve"> IF( OR( $C$42 = $DS$42, $C$42 =""), 0, IF( ISNUMBER( W42 ), 0, 1 ))</f>
        <v>0</v>
      </c>
      <c r="CO42" s="141"/>
      <c r="CP42" s="847">
        <f xml:space="preserve"> IF( OR( $C$42 = $DS$42, $C$42 =""), 0, IF( ISNUMBER( Y42 ), 0, 1 ))</f>
        <v>0</v>
      </c>
      <c r="CQ42" s="847">
        <f xml:space="preserve"> IF( OR( $C$42 = $DS$42, $C$42 =""), 0, IF( ISNUMBER( Z42 ), 0, 1 ))</f>
        <v>0</v>
      </c>
      <c r="CR42" s="847">
        <f xml:space="preserve"> IF( OR( $C$42 = $DS$42, $C$42 =""), 0, IF( ISNUMBER( AA42 ), 0, 1 ))</f>
        <v>0</v>
      </c>
      <c r="CS42" s="847">
        <f xml:space="preserve"> IF( OR( $C$42 = $DS$42, $C$42 =""), 0, IF( ISNUMBER( AB42 ), 0, 1 ))</f>
        <v>0</v>
      </c>
      <c r="CT42" s="847">
        <f xml:space="preserve"> IF( OR( $C$42 = $DS$42, $C$42 =""), 0, IF( ISNUMBER( AC42 ), 0, 1 ))</f>
        <v>0</v>
      </c>
      <c r="CU42" s="141"/>
      <c r="CV42" s="847">
        <f xml:space="preserve"> IF( OR( $C$42 = $DS$42, $C$42 =""), 0, IF( ISNUMBER( AE42 ), 0, 1 ))</f>
        <v>0</v>
      </c>
      <c r="CW42" s="847">
        <f xml:space="preserve"> IF( OR( $C$42 = $DS$42, $C$42 =""), 0, IF( ISNUMBER( AF42 ), 0, 1 ))</f>
        <v>0</v>
      </c>
      <c r="CX42" s="847">
        <f xml:space="preserve"> IF( OR( $C$42 = $DS$42, $C$42 =""), 0, IF( ISNUMBER( AG42 ), 0, 1 ))</f>
        <v>0</v>
      </c>
      <c r="CY42" s="847">
        <f xml:space="preserve"> IF( OR( $C$42 = $DS$42, $C$42 =""), 0, IF( ISNUMBER( AH42 ), 0, 1 ))</f>
        <v>0</v>
      </c>
      <c r="CZ42" s="847">
        <f xml:space="preserve"> IF( OR( $C$42 = $DS$42, $C$42 =""), 0, IF( ISNUMBER( AI42 ), 0, 1 ))</f>
        <v>0</v>
      </c>
      <c r="DA42" s="141"/>
      <c r="DB42" s="847">
        <f xml:space="preserve"> IF( OR( $C$42 = $DS$42, $C$42 =""), 0, IF( ISNUMBER( AK42 ), 0, 1 ))</f>
        <v>0</v>
      </c>
      <c r="DC42" s="847">
        <f xml:space="preserve"> IF( OR( $C$42 = $DS$42, $C$42 =""), 0, IF( ISNUMBER( AL42 ), 0, 1 ))</f>
        <v>0</v>
      </c>
      <c r="DD42" s="847">
        <f xml:space="preserve"> IF( OR( $C$42 = $DS$42, $C$42 =""), 0, IF( ISNUMBER( AM42 ), 0, 1 ))</f>
        <v>0</v>
      </c>
      <c r="DE42" s="847">
        <f xml:space="preserve"> IF( OR( $C$42 = $DS$42, $C$42 =""), 0, IF( ISNUMBER( AN42 ), 0, 1 ))</f>
        <v>0</v>
      </c>
      <c r="DF42" s="847">
        <f xml:space="preserve"> IF( OR( $C$42 = $DS$42, $C$42 =""), 0, IF( ISNUMBER( AO42 ), 0, 1 ))</f>
        <v>0</v>
      </c>
      <c r="DG42" s="141"/>
      <c r="DH42" s="847">
        <f xml:space="preserve"> IF( OR( $C$42 = $DS$42, $C$42 =""), 0, IF( ISNUMBER( AQ42 ), 0, 1 ))</f>
        <v>0</v>
      </c>
      <c r="DI42" s="847">
        <f xml:space="preserve"> IF( OR( $C$42 = $DS$42, $C$42 =""), 0, IF( ISNUMBER( AR42 ), 0, 1 ))</f>
        <v>0</v>
      </c>
      <c r="DJ42" s="847">
        <f xml:space="preserve"> IF( OR( $C$42 = $DS$42, $C$42 =""), 0, IF( ISNUMBER( AS42 ), 0, 1 ))</f>
        <v>0</v>
      </c>
      <c r="DK42" s="847">
        <f xml:space="preserve"> IF( OR( $C$42 = $DS$42, $C$42 =""), 0, IF( ISNUMBER( AT42 ), 0, 1 ))</f>
        <v>0</v>
      </c>
      <c r="DL42" s="847">
        <f xml:space="preserve"> IF( OR( $C$42 = $DS$42, $C$42 =""), 0, IF( ISNUMBER( AU42 ), 0, 1 ))</f>
        <v>0</v>
      </c>
      <c r="DM42" s="141"/>
      <c r="DN42" s="847">
        <f xml:space="preserve"> IF( OR( $C$42 = $DS$42, $C$42 =""), 0, IF( ISNUMBER( AW42 ), 0, 1 ))</f>
        <v>0</v>
      </c>
      <c r="DO42" s="847">
        <f xml:space="preserve"> IF( OR( $C$42 = $DS$42, $C$42 =""), 0, IF( ISNUMBER( AX42 ), 0, 1 ))</f>
        <v>0</v>
      </c>
      <c r="DP42" s="847">
        <f xml:space="preserve"> IF( OR( $C$42 = $DS$42, $C$42 =""), 0, IF( ISNUMBER( AY42 ), 0, 1 ))</f>
        <v>0</v>
      </c>
      <c r="DQ42" s="847">
        <f xml:space="preserve"> IF( OR( $C$42 = $DS$42, $C$42 =""), 0, IF( ISNUMBER( AZ42 ), 0, 1 ))</f>
        <v>0</v>
      </c>
      <c r="DR42" s="847">
        <f xml:space="preserve"> IF( OR( $C$42 = $DS$42, $C$42 =""), 0, IF( ISNUMBER( BA42 ), 0, 1 ))</f>
        <v>0</v>
      </c>
      <c r="DS42" s="187" t="s">
        <v>3149</v>
      </c>
      <c r="DT42" s="197"/>
    </row>
    <row r="43" spans="2:124" ht="14.25" customHeight="1" x14ac:dyDescent="0.3">
      <c r="B43" s="838">
        <f t="shared" si="9"/>
        <v>34</v>
      </c>
      <c r="C43" s="849" t="s">
        <v>3150</v>
      </c>
      <c r="D43" s="840"/>
      <c r="E43" s="610" t="s">
        <v>341</v>
      </c>
      <c r="F43" s="830">
        <v>3</v>
      </c>
      <c r="G43" s="202">
        <v>0</v>
      </c>
      <c r="H43" s="169">
        <v>0</v>
      </c>
      <c r="I43" s="169">
        <v>0</v>
      </c>
      <c r="J43" s="169">
        <v>0</v>
      </c>
      <c r="K43" s="170">
        <v>0</v>
      </c>
      <c r="L43" s="831">
        <f t="shared" si="1"/>
        <v>0</v>
      </c>
      <c r="M43" s="202">
        <v>0</v>
      </c>
      <c r="N43" s="169">
        <v>0</v>
      </c>
      <c r="O43" s="169">
        <v>0</v>
      </c>
      <c r="P43" s="169">
        <v>0</v>
      </c>
      <c r="Q43" s="170">
        <v>0</v>
      </c>
      <c r="R43" s="831">
        <f t="shared" si="2"/>
        <v>0</v>
      </c>
      <c r="S43" s="202">
        <v>0</v>
      </c>
      <c r="T43" s="169">
        <v>0</v>
      </c>
      <c r="U43" s="169">
        <v>0</v>
      </c>
      <c r="V43" s="169">
        <v>0</v>
      </c>
      <c r="W43" s="170">
        <v>0</v>
      </c>
      <c r="X43" s="831">
        <f t="shared" si="3"/>
        <v>0</v>
      </c>
      <c r="Y43" s="823">
        <v>0</v>
      </c>
      <c r="Z43" s="823">
        <v>0</v>
      </c>
      <c r="AA43" s="823">
        <v>0</v>
      </c>
      <c r="AB43" s="823">
        <v>0</v>
      </c>
      <c r="AC43" s="823">
        <v>0</v>
      </c>
      <c r="AD43" s="831">
        <f t="shared" si="4"/>
        <v>0</v>
      </c>
      <c r="AE43" s="202">
        <v>0</v>
      </c>
      <c r="AF43" s="169">
        <v>0</v>
      </c>
      <c r="AG43" s="169">
        <v>0</v>
      </c>
      <c r="AH43" s="169">
        <v>0</v>
      </c>
      <c r="AI43" s="170">
        <v>0</v>
      </c>
      <c r="AJ43" s="831">
        <f t="shared" si="5"/>
        <v>0</v>
      </c>
      <c r="AK43" s="202">
        <v>0</v>
      </c>
      <c r="AL43" s="169">
        <v>0</v>
      </c>
      <c r="AM43" s="169">
        <v>0</v>
      </c>
      <c r="AN43" s="169">
        <v>0</v>
      </c>
      <c r="AO43" s="170">
        <v>0</v>
      </c>
      <c r="AP43" s="831">
        <f t="shared" si="6"/>
        <v>0</v>
      </c>
      <c r="AQ43" s="202">
        <v>0</v>
      </c>
      <c r="AR43" s="169">
        <v>0</v>
      </c>
      <c r="AS43" s="169">
        <v>0</v>
      </c>
      <c r="AT43" s="169">
        <v>0</v>
      </c>
      <c r="AU43" s="170">
        <v>0</v>
      </c>
      <c r="AV43" s="831">
        <f t="shared" si="7"/>
        <v>0</v>
      </c>
      <c r="AW43" s="202">
        <v>0</v>
      </c>
      <c r="AX43" s="169">
        <v>0</v>
      </c>
      <c r="AY43" s="169">
        <v>0</v>
      </c>
      <c r="AZ43" s="169">
        <v>0</v>
      </c>
      <c r="BA43" s="170">
        <v>0</v>
      </c>
      <c r="BB43" s="831">
        <f t="shared" si="8"/>
        <v>0</v>
      </c>
      <c r="BC43" s="700"/>
      <c r="BD43" s="167"/>
      <c r="BE43" s="706" t="s">
        <v>2275</v>
      </c>
      <c r="BF43" s="249"/>
      <c r="BG43" s="144">
        <f t="shared" si="11"/>
        <v>0</v>
      </c>
      <c r="BH43" s="145"/>
      <c r="BJ43" s="838">
        <f t="shared" si="10"/>
        <v>34</v>
      </c>
      <c r="BK43" s="846" t="s">
        <v>3151</v>
      </c>
      <c r="BL43" s="610" t="s">
        <v>341</v>
      </c>
      <c r="BM43" s="830">
        <v>3</v>
      </c>
      <c r="BN43" s="841" t="s">
        <v>3152</v>
      </c>
      <c r="BO43" s="842" t="s">
        <v>3153</v>
      </c>
      <c r="BP43" s="842" t="s">
        <v>3154</v>
      </c>
      <c r="BQ43" s="842" t="s">
        <v>3155</v>
      </c>
      <c r="BR43" s="843" t="s">
        <v>3156</v>
      </c>
      <c r="BS43" s="835" t="s">
        <v>3157</v>
      </c>
      <c r="BV43" s="847">
        <f t="shared" si="12"/>
        <v>0</v>
      </c>
      <c r="BX43" s="847">
        <f xml:space="preserve"> IF( OR( $C$43 = $DS$43, $C$43 =""), 0, IF( ISNUMBER( G43 ), 0, 1 ))</f>
        <v>0</v>
      </c>
      <c r="BY43" s="847">
        <f xml:space="preserve"> IF( OR( $C$43 = $DS$43, $C$43 =""), 0, IF( ISNUMBER( H43 ), 0, 1 ))</f>
        <v>0</v>
      </c>
      <c r="BZ43" s="847">
        <f xml:space="preserve"> IF( OR( $C$43 = $DS$43, $C$43 =""), 0, IF( ISNUMBER( I43 ), 0, 1 ))</f>
        <v>0</v>
      </c>
      <c r="CA43" s="847">
        <f xml:space="preserve"> IF( OR( $C$43 = $DS$43, $C$43 =""), 0, IF( ISNUMBER( J43 ), 0, 1 ))</f>
        <v>0</v>
      </c>
      <c r="CB43" s="847">
        <f xml:space="preserve"> IF( OR( $C$43 = $DS$43, $C$43 =""), 0, IF( ISNUMBER( K43 ), 0, 1 ))</f>
        <v>0</v>
      </c>
      <c r="CC43" s="828"/>
      <c r="CD43" s="847">
        <f xml:space="preserve"> IF( OR( $C$43 = $DS$43, $C$43 =""), 0, IF( ISNUMBER( M43 ), 0, 1 ))</f>
        <v>0</v>
      </c>
      <c r="CE43" s="847">
        <f xml:space="preserve"> IF( OR( $C$43 = $DS$43, $C$43 =""), 0, IF( ISNUMBER( N43 ), 0, 1 ))</f>
        <v>0</v>
      </c>
      <c r="CF43" s="847">
        <f xml:space="preserve"> IF( OR( $C$43 = $DS$43, $C$43 =""), 0, IF( ISNUMBER( O43 ), 0, 1 ))</f>
        <v>0</v>
      </c>
      <c r="CG43" s="847">
        <f xml:space="preserve"> IF( OR( $C$43 = $DS$43, $C$43 =""), 0, IF( ISNUMBER( P43 ), 0, 1 ))</f>
        <v>0</v>
      </c>
      <c r="CH43" s="847">
        <f xml:space="preserve"> IF( OR( $C$43 = $DS$43, $C$43 =""), 0, IF( ISNUMBER( Q43 ), 0, 1 ))</f>
        <v>0</v>
      </c>
      <c r="CI43" s="141"/>
      <c r="CJ43" s="847">
        <f xml:space="preserve"> IF( OR( $C$43 = $DS$43, $C$43 =""), 0, IF( ISNUMBER( S43 ), 0, 1 ))</f>
        <v>0</v>
      </c>
      <c r="CK43" s="847">
        <f xml:space="preserve"> IF( OR( $C$43 = $DS$43, $C$43 =""), 0, IF( ISNUMBER( T43 ), 0, 1 ))</f>
        <v>0</v>
      </c>
      <c r="CL43" s="847">
        <f xml:space="preserve"> IF( OR( $C$43 = $DS$43, $C$43 =""), 0, IF( ISNUMBER( U43 ), 0, 1 ))</f>
        <v>0</v>
      </c>
      <c r="CM43" s="847">
        <f xml:space="preserve"> IF( OR( $C$43 = $DS$43, $C$43 =""), 0, IF( ISNUMBER( V43 ), 0, 1 ))</f>
        <v>0</v>
      </c>
      <c r="CN43" s="847">
        <f xml:space="preserve"> IF( OR( $C$43 = $DS$43, $C$43 =""), 0, IF( ISNUMBER( W43 ), 0, 1 ))</f>
        <v>0</v>
      </c>
      <c r="CO43" s="141"/>
      <c r="CP43" s="847">
        <f xml:space="preserve"> IF( OR( $C$43 = $DS$43, $C$43 =""), 0, IF( ISNUMBER( Y43 ), 0, 1 ))</f>
        <v>0</v>
      </c>
      <c r="CQ43" s="847">
        <f xml:space="preserve"> IF( OR( $C$43 = $DS$43, $C$43 =""), 0, IF( ISNUMBER( Z43 ), 0, 1 ))</f>
        <v>0</v>
      </c>
      <c r="CR43" s="847">
        <f xml:space="preserve"> IF( OR( $C$43 = $DS$43, $C$43 =""), 0, IF( ISNUMBER( AA43 ), 0, 1 ))</f>
        <v>0</v>
      </c>
      <c r="CS43" s="847">
        <f xml:space="preserve"> IF( OR( $C$43 = $DS$43, $C$43 =""), 0, IF( ISNUMBER( AB43 ), 0, 1 ))</f>
        <v>0</v>
      </c>
      <c r="CT43" s="847">
        <f xml:space="preserve"> IF( OR( $C$43 = $DS$43, $C$43 =""), 0, IF( ISNUMBER( AC43 ), 0, 1 ))</f>
        <v>0</v>
      </c>
      <c r="CU43" s="141"/>
      <c r="CV43" s="847">
        <f xml:space="preserve"> IF( OR( $C$43 = $DS$43, $C$43 =""), 0, IF( ISNUMBER( AE43 ), 0, 1 ))</f>
        <v>0</v>
      </c>
      <c r="CW43" s="847">
        <f xml:space="preserve"> IF( OR( $C$43 = $DS$43, $C$43 =""), 0, IF( ISNUMBER( AF43 ), 0, 1 ))</f>
        <v>0</v>
      </c>
      <c r="CX43" s="847">
        <f xml:space="preserve"> IF( OR( $C$43 = $DS$43, $C$43 =""), 0, IF( ISNUMBER( AG43 ), 0, 1 ))</f>
        <v>0</v>
      </c>
      <c r="CY43" s="847">
        <f xml:space="preserve"> IF( OR( $C$43 = $DS$43, $C$43 =""), 0, IF( ISNUMBER( AH43 ), 0, 1 ))</f>
        <v>0</v>
      </c>
      <c r="CZ43" s="847">
        <f xml:space="preserve"> IF( OR( $C$43 = $DS$43, $C$43 =""), 0, IF( ISNUMBER( AI43 ), 0, 1 ))</f>
        <v>0</v>
      </c>
      <c r="DA43" s="141"/>
      <c r="DB43" s="847">
        <f xml:space="preserve"> IF( OR( $C$43 = $DS$43, $C$43 =""), 0, IF( ISNUMBER( AK43 ), 0, 1 ))</f>
        <v>0</v>
      </c>
      <c r="DC43" s="847">
        <f xml:space="preserve"> IF( OR( $C$43 = $DS$43, $C$43 =""), 0, IF( ISNUMBER( AL43 ), 0, 1 ))</f>
        <v>0</v>
      </c>
      <c r="DD43" s="847">
        <f xml:space="preserve"> IF( OR( $C$43 = $DS$43, $C$43 =""), 0, IF( ISNUMBER( AM43 ), 0, 1 ))</f>
        <v>0</v>
      </c>
      <c r="DE43" s="847">
        <f xml:space="preserve"> IF( OR( $C$43 = $DS$43, $C$43 =""), 0, IF( ISNUMBER( AN43 ), 0, 1 ))</f>
        <v>0</v>
      </c>
      <c r="DF43" s="847">
        <f xml:space="preserve"> IF( OR( $C$43 = $DS$43, $C$43 =""), 0, IF( ISNUMBER( AO43 ), 0, 1 ))</f>
        <v>0</v>
      </c>
      <c r="DG43" s="141"/>
      <c r="DH43" s="847">
        <f xml:space="preserve"> IF( OR( $C$43 = $DS$43, $C$43 =""), 0, IF( ISNUMBER( AQ43 ), 0, 1 ))</f>
        <v>0</v>
      </c>
      <c r="DI43" s="847">
        <f xml:space="preserve"> IF( OR( $C$43 = $DS$43, $C$43 =""), 0, IF( ISNUMBER( AR43 ), 0, 1 ))</f>
        <v>0</v>
      </c>
      <c r="DJ43" s="847">
        <f xml:space="preserve"> IF( OR( $C$43 = $DS$43, $C$43 =""), 0, IF( ISNUMBER( AS43 ), 0, 1 ))</f>
        <v>0</v>
      </c>
      <c r="DK43" s="847">
        <f xml:space="preserve"> IF( OR( $C$43 = $DS$43, $C$43 =""), 0, IF( ISNUMBER( AT43 ), 0, 1 ))</f>
        <v>0</v>
      </c>
      <c r="DL43" s="847">
        <f xml:space="preserve"> IF( OR( $C$43 = $DS$43, $C$43 =""), 0, IF( ISNUMBER( AU43 ), 0, 1 ))</f>
        <v>0</v>
      </c>
      <c r="DM43" s="141"/>
      <c r="DN43" s="847">
        <f xml:space="preserve"> IF( OR( $C$43 = $DS$43, $C$43 =""), 0, IF( ISNUMBER( AW43 ), 0, 1 ))</f>
        <v>0</v>
      </c>
      <c r="DO43" s="847">
        <f xml:space="preserve"> IF( OR( $C$43 = $DS$43, $C$43 =""), 0, IF( ISNUMBER( AX43 ), 0, 1 ))</f>
        <v>0</v>
      </c>
      <c r="DP43" s="847">
        <f xml:space="preserve"> IF( OR( $C$43 = $DS$43, $C$43 =""), 0, IF( ISNUMBER( AY43 ), 0, 1 ))</f>
        <v>0</v>
      </c>
      <c r="DQ43" s="847">
        <f xml:space="preserve"> IF( OR( $C$43 = $DS$43, $C$43 =""), 0, IF( ISNUMBER( AZ43 ), 0, 1 ))</f>
        <v>0</v>
      </c>
      <c r="DR43" s="847">
        <f xml:space="preserve"> IF( OR( $C$43 = $DS$43, $C$43 =""), 0, IF( ISNUMBER( BA43 ), 0, 1 ))</f>
        <v>0</v>
      </c>
      <c r="DS43" s="187" t="s">
        <v>3150</v>
      </c>
      <c r="DT43" s="197"/>
    </row>
    <row r="44" spans="2:124" ht="14.25" customHeight="1" x14ac:dyDescent="0.3">
      <c r="B44" s="838">
        <f t="shared" si="9"/>
        <v>35</v>
      </c>
      <c r="C44" s="849" t="s">
        <v>3158</v>
      </c>
      <c r="D44" s="840"/>
      <c r="E44" s="610" t="s">
        <v>341</v>
      </c>
      <c r="F44" s="830">
        <v>3</v>
      </c>
      <c r="G44" s="202">
        <v>0</v>
      </c>
      <c r="H44" s="169">
        <v>0</v>
      </c>
      <c r="I44" s="169">
        <v>0</v>
      </c>
      <c r="J44" s="169">
        <v>0</v>
      </c>
      <c r="K44" s="170">
        <v>0</v>
      </c>
      <c r="L44" s="831">
        <f t="shared" si="1"/>
        <v>0</v>
      </c>
      <c r="M44" s="202">
        <v>0</v>
      </c>
      <c r="N44" s="169">
        <v>0</v>
      </c>
      <c r="O44" s="169">
        <v>0</v>
      </c>
      <c r="P44" s="169">
        <v>0</v>
      </c>
      <c r="Q44" s="170">
        <v>0</v>
      </c>
      <c r="R44" s="831">
        <f t="shared" si="2"/>
        <v>0</v>
      </c>
      <c r="S44" s="202">
        <v>0</v>
      </c>
      <c r="T44" s="169">
        <v>0</v>
      </c>
      <c r="U44" s="169">
        <v>0</v>
      </c>
      <c r="V44" s="169">
        <v>0</v>
      </c>
      <c r="W44" s="170">
        <v>0</v>
      </c>
      <c r="X44" s="831">
        <f t="shared" si="3"/>
        <v>0</v>
      </c>
      <c r="Y44" s="823">
        <v>0</v>
      </c>
      <c r="Z44" s="823">
        <v>0</v>
      </c>
      <c r="AA44" s="823">
        <v>0</v>
      </c>
      <c r="AB44" s="823">
        <v>0</v>
      </c>
      <c r="AC44" s="823">
        <v>0</v>
      </c>
      <c r="AD44" s="831">
        <f t="shared" si="4"/>
        <v>0</v>
      </c>
      <c r="AE44" s="202">
        <v>0</v>
      </c>
      <c r="AF44" s="169">
        <v>0</v>
      </c>
      <c r="AG44" s="169">
        <v>0</v>
      </c>
      <c r="AH44" s="169">
        <v>0</v>
      </c>
      <c r="AI44" s="170">
        <v>0</v>
      </c>
      <c r="AJ44" s="831">
        <f t="shared" si="5"/>
        <v>0</v>
      </c>
      <c r="AK44" s="202">
        <v>0</v>
      </c>
      <c r="AL44" s="169">
        <v>0</v>
      </c>
      <c r="AM44" s="169">
        <v>0</v>
      </c>
      <c r="AN44" s="169">
        <v>0</v>
      </c>
      <c r="AO44" s="170">
        <v>0</v>
      </c>
      <c r="AP44" s="831">
        <f t="shared" si="6"/>
        <v>0</v>
      </c>
      <c r="AQ44" s="202">
        <v>0</v>
      </c>
      <c r="AR44" s="169">
        <v>0</v>
      </c>
      <c r="AS44" s="169">
        <v>0</v>
      </c>
      <c r="AT44" s="169">
        <v>0</v>
      </c>
      <c r="AU44" s="170">
        <v>0</v>
      </c>
      <c r="AV44" s="831">
        <f t="shared" si="7"/>
        <v>0</v>
      </c>
      <c r="AW44" s="202">
        <v>0</v>
      </c>
      <c r="AX44" s="169">
        <v>0</v>
      </c>
      <c r="AY44" s="169">
        <v>0</v>
      </c>
      <c r="AZ44" s="169">
        <v>0</v>
      </c>
      <c r="BA44" s="170">
        <v>0</v>
      </c>
      <c r="BB44" s="831">
        <f t="shared" si="8"/>
        <v>0</v>
      </c>
      <c r="BC44" s="700"/>
      <c r="BD44" s="167"/>
      <c r="BE44" s="706" t="s">
        <v>2275</v>
      </c>
      <c r="BF44" s="249"/>
      <c r="BG44" s="144">
        <f t="shared" si="11"/>
        <v>0</v>
      </c>
      <c r="BH44" s="145"/>
      <c r="BJ44" s="838">
        <f t="shared" si="10"/>
        <v>35</v>
      </c>
      <c r="BK44" s="848" t="s">
        <v>3159</v>
      </c>
      <c r="BL44" s="610" t="s">
        <v>341</v>
      </c>
      <c r="BM44" s="830">
        <v>3</v>
      </c>
      <c r="BN44" s="841" t="s">
        <v>3160</v>
      </c>
      <c r="BO44" s="842" t="s">
        <v>3161</v>
      </c>
      <c r="BP44" s="842" t="s">
        <v>3162</v>
      </c>
      <c r="BQ44" s="842" t="s">
        <v>3163</v>
      </c>
      <c r="BR44" s="843" t="s">
        <v>3164</v>
      </c>
      <c r="BS44" s="835" t="s">
        <v>3165</v>
      </c>
      <c r="BV44" s="847">
        <f t="shared" si="12"/>
        <v>0</v>
      </c>
      <c r="BX44" s="847">
        <f xml:space="preserve"> IF( OR( $C$44 = $DS$44, $C$44 =""), 0, IF( ISNUMBER( G44 ), 0, 1 ))</f>
        <v>0</v>
      </c>
      <c r="BY44" s="847">
        <f xml:space="preserve"> IF( OR( $C$44 = $DS$44, $C$44 =""), 0, IF( ISNUMBER( H44 ), 0, 1 ))</f>
        <v>0</v>
      </c>
      <c r="BZ44" s="847">
        <f xml:space="preserve"> IF( OR( $C$44 = $DS$44, $C$44 =""), 0, IF( ISNUMBER( I44 ), 0, 1 ))</f>
        <v>0</v>
      </c>
      <c r="CA44" s="847">
        <f xml:space="preserve"> IF( OR( $C$44 = $DS$44, $C$44 =""), 0, IF( ISNUMBER( J44 ), 0, 1 ))</f>
        <v>0</v>
      </c>
      <c r="CB44" s="847">
        <f xml:space="preserve"> IF( OR( $C$44 = $DS$44, $C$44 =""), 0, IF( ISNUMBER( K44 ), 0, 1 ))</f>
        <v>0</v>
      </c>
      <c r="CC44" s="828"/>
      <c r="CD44" s="847">
        <f xml:space="preserve"> IF( OR( $C$44 = $DS$44, $C$44 =""), 0, IF( ISNUMBER( M44 ), 0, 1 ))</f>
        <v>0</v>
      </c>
      <c r="CE44" s="847">
        <f xml:space="preserve"> IF( OR( $C$44 = $DS$44, $C$44 =""), 0, IF( ISNUMBER( N44 ), 0, 1 ))</f>
        <v>0</v>
      </c>
      <c r="CF44" s="847">
        <f xml:space="preserve"> IF( OR( $C$44 = $DS$44, $C$44 =""), 0, IF( ISNUMBER( O44 ), 0, 1 ))</f>
        <v>0</v>
      </c>
      <c r="CG44" s="847">
        <f xml:space="preserve"> IF( OR( $C$44 = $DS$44, $C$44 =""), 0, IF( ISNUMBER( P44 ), 0, 1 ))</f>
        <v>0</v>
      </c>
      <c r="CH44" s="847">
        <f xml:space="preserve"> IF( OR( $C$44 = $DS$44, $C$44 =""), 0, IF( ISNUMBER( Q44 ), 0, 1 ))</f>
        <v>0</v>
      </c>
      <c r="CI44" s="141"/>
      <c r="CJ44" s="847">
        <f xml:space="preserve"> IF( OR( $C$44 = $DS$44, $C$44 =""), 0, IF( ISNUMBER( S44 ), 0, 1 ))</f>
        <v>0</v>
      </c>
      <c r="CK44" s="847">
        <f xml:space="preserve"> IF( OR( $C$44 = $DS$44, $C$44 =""), 0, IF( ISNUMBER( T44 ), 0, 1 ))</f>
        <v>0</v>
      </c>
      <c r="CL44" s="847">
        <f xml:space="preserve"> IF( OR( $C$44 = $DS$44, $C$44 =""), 0, IF( ISNUMBER( U44 ), 0, 1 ))</f>
        <v>0</v>
      </c>
      <c r="CM44" s="847">
        <f xml:space="preserve"> IF( OR( $C$44 = $DS$44, $C$44 =""), 0, IF( ISNUMBER( V44 ), 0, 1 ))</f>
        <v>0</v>
      </c>
      <c r="CN44" s="847">
        <f xml:space="preserve"> IF( OR( $C$44 = $DS$44, $C$44 =""), 0, IF( ISNUMBER( W44 ), 0, 1 ))</f>
        <v>0</v>
      </c>
      <c r="CO44" s="141"/>
      <c r="CP44" s="847">
        <f xml:space="preserve"> IF( OR( $C$44 = $DS$44, $C$44 =""), 0, IF( ISNUMBER( Y44 ), 0, 1 ))</f>
        <v>0</v>
      </c>
      <c r="CQ44" s="847">
        <f xml:space="preserve"> IF( OR( $C$44 = $DS$44, $C$44 =""), 0, IF( ISNUMBER( Z44 ), 0, 1 ))</f>
        <v>0</v>
      </c>
      <c r="CR44" s="847">
        <f xml:space="preserve"> IF( OR( $C$44 = $DS$44, $C$44 =""), 0, IF( ISNUMBER( AA44 ), 0, 1 ))</f>
        <v>0</v>
      </c>
      <c r="CS44" s="847">
        <f xml:space="preserve"> IF( OR( $C$44 = $DS$44, $C$44 =""), 0, IF( ISNUMBER( AB44 ), 0, 1 ))</f>
        <v>0</v>
      </c>
      <c r="CT44" s="847">
        <f xml:space="preserve"> IF( OR( $C$44 = $DS$44, $C$44 =""), 0, IF( ISNUMBER( AC44 ), 0, 1 ))</f>
        <v>0</v>
      </c>
      <c r="CU44" s="141"/>
      <c r="CV44" s="847">
        <f xml:space="preserve"> IF( OR( $C$44 = $DS$44, $C$44 =""), 0, IF( ISNUMBER( AE44 ), 0, 1 ))</f>
        <v>0</v>
      </c>
      <c r="CW44" s="847">
        <f xml:space="preserve"> IF( OR( $C$44 = $DS$44, $C$44 =""), 0, IF( ISNUMBER( AF44 ), 0, 1 ))</f>
        <v>0</v>
      </c>
      <c r="CX44" s="847">
        <f xml:space="preserve"> IF( OR( $C$44 = $DS$44, $C$44 =""), 0, IF( ISNUMBER( AG44 ), 0, 1 ))</f>
        <v>0</v>
      </c>
      <c r="CY44" s="847">
        <f xml:space="preserve"> IF( OR( $C$44 = $DS$44, $C$44 =""), 0, IF( ISNUMBER( AH44 ), 0, 1 ))</f>
        <v>0</v>
      </c>
      <c r="CZ44" s="847">
        <f xml:space="preserve"> IF( OR( $C$44 = $DS$44, $C$44 =""), 0, IF( ISNUMBER( AI44 ), 0, 1 ))</f>
        <v>0</v>
      </c>
      <c r="DA44" s="141"/>
      <c r="DB44" s="847">
        <f xml:space="preserve"> IF( OR( $C$44 = $DS$44, $C$44 =""), 0, IF( ISNUMBER( AK44 ), 0, 1 ))</f>
        <v>0</v>
      </c>
      <c r="DC44" s="847">
        <f xml:space="preserve"> IF( OR( $C$44 = $DS$44, $C$44 =""), 0, IF( ISNUMBER( AL44 ), 0, 1 ))</f>
        <v>0</v>
      </c>
      <c r="DD44" s="847">
        <f xml:space="preserve"> IF( OR( $C$44 = $DS$44, $C$44 =""), 0, IF( ISNUMBER( AM44 ), 0, 1 ))</f>
        <v>0</v>
      </c>
      <c r="DE44" s="847">
        <f xml:space="preserve"> IF( OR( $C$44 = $DS$44, $C$44 =""), 0, IF( ISNUMBER( AN44 ), 0, 1 ))</f>
        <v>0</v>
      </c>
      <c r="DF44" s="847">
        <f xml:space="preserve"> IF( OR( $C$44 = $DS$44, $C$44 =""), 0, IF( ISNUMBER( AO44 ), 0, 1 ))</f>
        <v>0</v>
      </c>
      <c r="DG44" s="141"/>
      <c r="DH44" s="847">
        <f xml:space="preserve"> IF( OR( $C$44 = $DS$44, $C$44 =""), 0, IF( ISNUMBER( AQ44 ), 0, 1 ))</f>
        <v>0</v>
      </c>
      <c r="DI44" s="847">
        <f xml:space="preserve"> IF( OR( $C$44 = $DS$44, $C$44 =""), 0, IF( ISNUMBER( AR44 ), 0, 1 ))</f>
        <v>0</v>
      </c>
      <c r="DJ44" s="847">
        <f xml:space="preserve"> IF( OR( $C$44 = $DS$44, $C$44 =""), 0, IF( ISNUMBER( AS44 ), 0, 1 ))</f>
        <v>0</v>
      </c>
      <c r="DK44" s="847">
        <f xml:space="preserve"> IF( OR( $C$44 = $DS$44, $C$44 =""), 0, IF( ISNUMBER( AT44 ), 0, 1 ))</f>
        <v>0</v>
      </c>
      <c r="DL44" s="847">
        <f xml:space="preserve"> IF( OR( $C$44 = $DS$44, $C$44 =""), 0, IF( ISNUMBER( AU44 ), 0, 1 ))</f>
        <v>0</v>
      </c>
      <c r="DM44" s="141"/>
      <c r="DN44" s="847">
        <f xml:space="preserve"> IF( OR( $C$44 = $DS$44, $C$44 =""), 0, IF( ISNUMBER( AW44 ), 0, 1 ))</f>
        <v>0</v>
      </c>
      <c r="DO44" s="847">
        <f xml:space="preserve"> IF( OR( $C$44 = $DS$44, $C$44 =""), 0, IF( ISNUMBER( AX44 ), 0, 1 ))</f>
        <v>0</v>
      </c>
      <c r="DP44" s="847">
        <f xml:space="preserve"> IF( OR( $C$44 = $DS$44, $C$44 =""), 0, IF( ISNUMBER( AY44 ), 0, 1 ))</f>
        <v>0</v>
      </c>
      <c r="DQ44" s="847">
        <f xml:space="preserve"> IF( OR( $C$44 = $DS$44, $C$44 =""), 0, IF( ISNUMBER( AZ44 ), 0, 1 ))</f>
        <v>0</v>
      </c>
      <c r="DR44" s="847">
        <f xml:space="preserve"> IF( OR( $C$44 = $DS$44, $C$44 =""), 0, IF( ISNUMBER( BA44 ), 0, 1 ))</f>
        <v>0</v>
      </c>
      <c r="DS44" s="187" t="s">
        <v>3158</v>
      </c>
      <c r="DT44" s="197"/>
    </row>
    <row r="45" spans="2:124" ht="14.25" customHeight="1" x14ac:dyDescent="0.3">
      <c r="B45" s="838">
        <f t="shared" si="9"/>
        <v>36</v>
      </c>
      <c r="C45" s="849" t="s">
        <v>3166</v>
      </c>
      <c r="D45" s="840"/>
      <c r="E45" s="610" t="s">
        <v>341</v>
      </c>
      <c r="F45" s="830">
        <v>3</v>
      </c>
      <c r="G45" s="202">
        <v>0</v>
      </c>
      <c r="H45" s="169">
        <v>0</v>
      </c>
      <c r="I45" s="169">
        <v>0</v>
      </c>
      <c r="J45" s="169">
        <v>0</v>
      </c>
      <c r="K45" s="170">
        <v>0</v>
      </c>
      <c r="L45" s="831">
        <f t="shared" si="1"/>
        <v>0</v>
      </c>
      <c r="M45" s="202">
        <v>0</v>
      </c>
      <c r="N45" s="169">
        <v>0</v>
      </c>
      <c r="O45" s="169">
        <v>0</v>
      </c>
      <c r="P45" s="169">
        <v>0</v>
      </c>
      <c r="Q45" s="170">
        <v>0</v>
      </c>
      <c r="R45" s="831">
        <f t="shared" si="2"/>
        <v>0</v>
      </c>
      <c r="S45" s="202">
        <v>0</v>
      </c>
      <c r="T45" s="169">
        <v>0</v>
      </c>
      <c r="U45" s="169">
        <v>0</v>
      </c>
      <c r="V45" s="169">
        <v>0</v>
      </c>
      <c r="W45" s="170">
        <v>0</v>
      </c>
      <c r="X45" s="831">
        <f t="shared" si="3"/>
        <v>0</v>
      </c>
      <c r="Y45" s="823">
        <v>0</v>
      </c>
      <c r="Z45" s="823">
        <v>0</v>
      </c>
      <c r="AA45" s="823">
        <v>0</v>
      </c>
      <c r="AB45" s="823">
        <v>0</v>
      </c>
      <c r="AC45" s="823">
        <v>0</v>
      </c>
      <c r="AD45" s="831">
        <f t="shared" si="4"/>
        <v>0</v>
      </c>
      <c r="AE45" s="202">
        <v>0</v>
      </c>
      <c r="AF45" s="169">
        <v>0</v>
      </c>
      <c r="AG45" s="169">
        <v>0</v>
      </c>
      <c r="AH45" s="169">
        <v>0</v>
      </c>
      <c r="AI45" s="170">
        <v>0</v>
      </c>
      <c r="AJ45" s="831">
        <f t="shared" si="5"/>
        <v>0</v>
      </c>
      <c r="AK45" s="202">
        <v>0</v>
      </c>
      <c r="AL45" s="169">
        <v>0</v>
      </c>
      <c r="AM45" s="169">
        <v>0</v>
      </c>
      <c r="AN45" s="169">
        <v>0</v>
      </c>
      <c r="AO45" s="170">
        <v>0</v>
      </c>
      <c r="AP45" s="831">
        <f t="shared" si="6"/>
        <v>0</v>
      </c>
      <c r="AQ45" s="202">
        <v>0</v>
      </c>
      <c r="AR45" s="169">
        <v>0</v>
      </c>
      <c r="AS45" s="169">
        <v>0</v>
      </c>
      <c r="AT45" s="169">
        <v>0</v>
      </c>
      <c r="AU45" s="170">
        <v>0</v>
      </c>
      <c r="AV45" s="831">
        <f t="shared" si="7"/>
        <v>0</v>
      </c>
      <c r="AW45" s="202">
        <v>0</v>
      </c>
      <c r="AX45" s="169">
        <v>0</v>
      </c>
      <c r="AY45" s="169">
        <v>0</v>
      </c>
      <c r="AZ45" s="169">
        <v>0</v>
      </c>
      <c r="BA45" s="170">
        <v>0</v>
      </c>
      <c r="BB45" s="831">
        <f t="shared" si="8"/>
        <v>0</v>
      </c>
      <c r="BC45" s="700"/>
      <c r="BD45" s="167"/>
      <c r="BE45" s="706" t="s">
        <v>2275</v>
      </c>
      <c r="BF45" s="249"/>
      <c r="BG45" s="144">
        <f t="shared" si="11"/>
        <v>0</v>
      </c>
      <c r="BH45" s="145"/>
      <c r="BJ45" s="838">
        <f t="shared" si="10"/>
        <v>36</v>
      </c>
      <c r="BK45" s="846" t="s">
        <v>3167</v>
      </c>
      <c r="BL45" s="610" t="s">
        <v>341</v>
      </c>
      <c r="BM45" s="830">
        <v>3</v>
      </c>
      <c r="BN45" s="841" t="s">
        <v>3168</v>
      </c>
      <c r="BO45" s="842" t="s">
        <v>3169</v>
      </c>
      <c r="BP45" s="842" t="s">
        <v>3170</v>
      </c>
      <c r="BQ45" s="842" t="s">
        <v>3171</v>
      </c>
      <c r="BR45" s="843" t="s">
        <v>3172</v>
      </c>
      <c r="BS45" s="835" t="s">
        <v>3173</v>
      </c>
      <c r="BV45" s="847">
        <f t="shared" si="12"/>
        <v>0</v>
      </c>
      <c r="BX45" s="847">
        <f xml:space="preserve"> IF( OR( $C$45 = $DS$45, $C$45 =""), 0, IF( ISNUMBER( G45 ), 0, 1 ))</f>
        <v>0</v>
      </c>
      <c r="BY45" s="847">
        <f xml:space="preserve"> IF( OR( $C$45 = $DS$45, $C$45 =""), 0, IF( ISNUMBER( H45 ), 0, 1 ))</f>
        <v>0</v>
      </c>
      <c r="BZ45" s="847">
        <f xml:space="preserve"> IF( OR( $C$45 = $DS$45, $C$45 =""), 0, IF( ISNUMBER( I45 ), 0, 1 ))</f>
        <v>0</v>
      </c>
      <c r="CA45" s="847">
        <f xml:space="preserve"> IF( OR( $C$45 = $DS$45, $C$45 =""), 0, IF( ISNUMBER( J45 ), 0, 1 ))</f>
        <v>0</v>
      </c>
      <c r="CB45" s="847">
        <f xml:space="preserve"> IF( OR( $C$45 = $DS$45, $C$45 =""), 0, IF( ISNUMBER( K45 ), 0, 1 ))</f>
        <v>0</v>
      </c>
      <c r="CC45" s="828"/>
      <c r="CD45" s="847">
        <f xml:space="preserve"> IF( OR( $C$45 = $DS$45, $C$45 =""), 0, IF( ISNUMBER( M45 ), 0, 1 ))</f>
        <v>0</v>
      </c>
      <c r="CE45" s="847">
        <f xml:space="preserve"> IF( OR( $C$45 = $DS$45, $C$45 =""), 0, IF( ISNUMBER( N45 ), 0, 1 ))</f>
        <v>0</v>
      </c>
      <c r="CF45" s="847">
        <f xml:space="preserve"> IF( OR( $C$45 = $DS$45, $C$45 =""), 0, IF( ISNUMBER( O45 ), 0, 1 ))</f>
        <v>0</v>
      </c>
      <c r="CG45" s="847">
        <f xml:space="preserve"> IF( OR( $C$45 = $DS$45, $C$45 =""), 0, IF( ISNUMBER( P45 ), 0, 1 ))</f>
        <v>0</v>
      </c>
      <c r="CH45" s="847">
        <f xml:space="preserve"> IF( OR( $C$45 = $DS$45, $C$45 =""), 0, IF( ISNUMBER( Q45 ), 0, 1 ))</f>
        <v>0</v>
      </c>
      <c r="CI45" s="141"/>
      <c r="CJ45" s="847">
        <f xml:space="preserve"> IF( OR( $C$45 = $DS$45, $C$45 =""), 0, IF( ISNUMBER( S45 ), 0, 1 ))</f>
        <v>0</v>
      </c>
      <c r="CK45" s="847">
        <f xml:space="preserve"> IF( OR( $C$45 = $DS$45, $C$45 =""), 0, IF( ISNUMBER( T45 ), 0, 1 ))</f>
        <v>0</v>
      </c>
      <c r="CL45" s="847">
        <f xml:space="preserve"> IF( OR( $C$45 = $DS$45, $C$45 =""), 0, IF( ISNUMBER( U45 ), 0, 1 ))</f>
        <v>0</v>
      </c>
      <c r="CM45" s="847">
        <f xml:space="preserve"> IF( OR( $C$45 = $DS$45, $C$45 =""), 0, IF( ISNUMBER( V45 ), 0, 1 ))</f>
        <v>0</v>
      </c>
      <c r="CN45" s="847">
        <f xml:space="preserve"> IF( OR( $C$45 = $DS$45, $C$45 =""), 0, IF( ISNUMBER( W45 ), 0, 1 ))</f>
        <v>0</v>
      </c>
      <c r="CO45" s="141"/>
      <c r="CP45" s="847">
        <f xml:space="preserve"> IF( OR( $C$45 = $DS$45, $C$45 =""), 0, IF( ISNUMBER( Y45 ), 0, 1 ))</f>
        <v>0</v>
      </c>
      <c r="CQ45" s="847">
        <f xml:space="preserve"> IF( OR( $C$45 = $DS$45, $C$45 =""), 0, IF( ISNUMBER( Z45 ), 0, 1 ))</f>
        <v>0</v>
      </c>
      <c r="CR45" s="847">
        <f xml:space="preserve"> IF( OR( $C$45 = $DS$45, $C$45 =""), 0, IF( ISNUMBER( AA45 ), 0, 1 ))</f>
        <v>0</v>
      </c>
      <c r="CS45" s="847">
        <f xml:space="preserve"> IF( OR( $C$45 = $DS$45, $C$45 =""), 0, IF( ISNUMBER( AB45 ), 0, 1 ))</f>
        <v>0</v>
      </c>
      <c r="CT45" s="847">
        <f xml:space="preserve"> IF( OR( $C$45 = $DS$45, $C$45 =""), 0, IF( ISNUMBER( AC45 ), 0, 1 ))</f>
        <v>0</v>
      </c>
      <c r="CU45" s="141"/>
      <c r="CV45" s="847">
        <f xml:space="preserve"> IF( OR( $C$45 = $DS$45, $C$45 =""), 0, IF( ISNUMBER( AE45 ), 0, 1 ))</f>
        <v>0</v>
      </c>
      <c r="CW45" s="847">
        <f xml:space="preserve"> IF( OR( $C$45 = $DS$45, $C$45 =""), 0, IF( ISNUMBER( AF45 ), 0, 1 ))</f>
        <v>0</v>
      </c>
      <c r="CX45" s="847">
        <f xml:space="preserve"> IF( OR( $C$45 = $DS$45, $C$45 =""), 0, IF( ISNUMBER( AG45 ), 0, 1 ))</f>
        <v>0</v>
      </c>
      <c r="CY45" s="847">
        <f xml:space="preserve"> IF( OR( $C$45 = $DS$45, $C$45 =""), 0, IF( ISNUMBER( AH45 ), 0, 1 ))</f>
        <v>0</v>
      </c>
      <c r="CZ45" s="847">
        <f xml:space="preserve"> IF( OR( $C$45 = $DS$45, $C$45 =""), 0, IF( ISNUMBER( AI45 ), 0, 1 ))</f>
        <v>0</v>
      </c>
      <c r="DA45" s="141"/>
      <c r="DB45" s="847">
        <f xml:space="preserve"> IF( OR( $C$45 = $DS$45, $C$45 =""), 0, IF( ISNUMBER( AK45 ), 0, 1 ))</f>
        <v>0</v>
      </c>
      <c r="DC45" s="847">
        <f xml:space="preserve"> IF( OR( $C$45 = $DS$45, $C$45 =""), 0, IF( ISNUMBER( AL45 ), 0, 1 ))</f>
        <v>0</v>
      </c>
      <c r="DD45" s="847">
        <f xml:space="preserve"> IF( OR( $C$45 = $DS$45, $C$45 =""), 0, IF( ISNUMBER( AM45 ), 0, 1 ))</f>
        <v>0</v>
      </c>
      <c r="DE45" s="847">
        <f xml:space="preserve"> IF( OR( $C$45 = $DS$45, $C$45 =""), 0, IF( ISNUMBER( AN45 ), 0, 1 ))</f>
        <v>0</v>
      </c>
      <c r="DF45" s="847">
        <f xml:space="preserve"> IF( OR( $C$45 = $DS$45, $C$45 =""), 0, IF( ISNUMBER( AO45 ), 0, 1 ))</f>
        <v>0</v>
      </c>
      <c r="DG45" s="141"/>
      <c r="DH45" s="847">
        <f xml:space="preserve"> IF( OR( $C$45 = $DS$45, $C$45 =""), 0, IF( ISNUMBER( AQ45 ), 0, 1 ))</f>
        <v>0</v>
      </c>
      <c r="DI45" s="847">
        <f xml:space="preserve"> IF( OR( $C$45 = $DS$45, $C$45 =""), 0, IF( ISNUMBER( AR45 ), 0, 1 ))</f>
        <v>0</v>
      </c>
      <c r="DJ45" s="847">
        <f xml:space="preserve"> IF( OR( $C$45 = $DS$45, $C$45 =""), 0, IF( ISNUMBER( AS45 ), 0, 1 ))</f>
        <v>0</v>
      </c>
      <c r="DK45" s="847">
        <f xml:space="preserve"> IF( OR( $C$45 = $DS$45, $C$45 =""), 0, IF( ISNUMBER( AT45 ), 0, 1 ))</f>
        <v>0</v>
      </c>
      <c r="DL45" s="847">
        <f xml:space="preserve"> IF( OR( $C$45 = $DS$45, $C$45 =""), 0, IF( ISNUMBER( AU45 ), 0, 1 ))</f>
        <v>0</v>
      </c>
      <c r="DM45" s="141"/>
      <c r="DN45" s="847">
        <f xml:space="preserve"> IF( OR( $C$45 = $DS$45, $C$45 =""), 0, IF( ISNUMBER( AW45 ), 0, 1 ))</f>
        <v>0</v>
      </c>
      <c r="DO45" s="847">
        <f xml:space="preserve"> IF( OR( $C$45 = $DS$45, $C$45 =""), 0, IF( ISNUMBER( AX45 ), 0, 1 ))</f>
        <v>0</v>
      </c>
      <c r="DP45" s="847">
        <f xml:space="preserve"> IF( OR( $C$45 = $DS$45, $C$45 =""), 0, IF( ISNUMBER( AY45 ), 0, 1 ))</f>
        <v>0</v>
      </c>
      <c r="DQ45" s="847">
        <f xml:space="preserve"> IF( OR( $C$45 = $DS$45, $C$45 =""), 0, IF( ISNUMBER( AZ45 ), 0, 1 ))</f>
        <v>0</v>
      </c>
      <c r="DR45" s="847">
        <f xml:space="preserve"> IF( OR( $C$45 = $DS$45, $C$45 =""), 0, IF( ISNUMBER( BA45 ), 0, 1 ))</f>
        <v>0</v>
      </c>
      <c r="DS45" s="187" t="s">
        <v>3166</v>
      </c>
      <c r="DT45" s="197"/>
    </row>
    <row r="46" spans="2:124" ht="14.25" customHeight="1" x14ac:dyDescent="0.3">
      <c r="B46" s="838">
        <f t="shared" si="9"/>
        <v>37</v>
      </c>
      <c r="C46" s="849" t="s">
        <v>3174</v>
      </c>
      <c r="D46" s="840"/>
      <c r="E46" s="610" t="s">
        <v>341</v>
      </c>
      <c r="F46" s="830">
        <v>3</v>
      </c>
      <c r="G46" s="202">
        <v>0</v>
      </c>
      <c r="H46" s="169">
        <v>0</v>
      </c>
      <c r="I46" s="169">
        <v>0</v>
      </c>
      <c r="J46" s="169">
        <v>0</v>
      </c>
      <c r="K46" s="170">
        <v>0</v>
      </c>
      <c r="L46" s="831">
        <f t="shared" si="1"/>
        <v>0</v>
      </c>
      <c r="M46" s="202">
        <v>0</v>
      </c>
      <c r="N46" s="169">
        <v>0</v>
      </c>
      <c r="O46" s="169">
        <v>0</v>
      </c>
      <c r="P46" s="169">
        <v>0</v>
      </c>
      <c r="Q46" s="170">
        <v>0</v>
      </c>
      <c r="R46" s="831">
        <f t="shared" si="2"/>
        <v>0</v>
      </c>
      <c r="S46" s="202">
        <v>0</v>
      </c>
      <c r="T46" s="169">
        <v>0</v>
      </c>
      <c r="U46" s="169">
        <v>0</v>
      </c>
      <c r="V46" s="169">
        <v>0</v>
      </c>
      <c r="W46" s="170">
        <v>0</v>
      </c>
      <c r="X46" s="831">
        <f t="shared" si="3"/>
        <v>0</v>
      </c>
      <c r="Y46" s="823">
        <v>0</v>
      </c>
      <c r="Z46" s="823">
        <v>0</v>
      </c>
      <c r="AA46" s="823">
        <v>0</v>
      </c>
      <c r="AB46" s="823">
        <v>0</v>
      </c>
      <c r="AC46" s="823">
        <v>0</v>
      </c>
      <c r="AD46" s="831">
        <f t="shared" si="4"/>
        <v>0</v>
      </c>
      <c r="AE46" s="202">
        <v>0</v>
      </c>
      <c r="AF46" s="169">
        <v>0</v>
      </c>
      <c r="AG46" s="169">
        <v>0</v>
      </c>
      <c r="AH46" s="169">
        <v>0</v>
      </c>
      <c r="AI46" s="170">
        <v>0</v>
      </c>
      <c r="AJ46" s="831">
        <f t="shared" si="5"/>
        <v>0</v>
      </c>
      <c r="AK46" s="202">
        <v>0</v>
      </c>
      <c r="AL46" s="169">
        <v>0</v>
      </c>
      <c r="AM46" s="169">
        <v>0</v>
      </c>
      <c r="AN46" s="169">
        <v>0</v>
      </c>
      <c r="AO46" s="170">
        <v>0</v>
      </c>
      <c r="AP46" s="831">
        <f t="shared" si="6"/>
        <v>0</v>
      </c>
      <c r="AQ46" s="202">
        <v>0</v>
      </c>
      <c r="AR46" s="169">
        <v>0</v>
      </c>
      <c r="AS46" s="169">
        <v>0</v>
      </c>
      <c r="AT46" s="169">
        <v>0</v>
      </c>
      <c r="AU46" s="170">
        <v>0</v>
      </c>
      <c r="AV46" s="831">
        <f t="shared" si="7"/>
        <v>0</v>
      </c>
      <c r="AW46" s="202">
        <v>0</v>
      </c>
      <c r="AX46" s="169">
        <v>0</v>
      </c>
      <c r="AY46" s="169">
        <v>0</v>
      </c>
      <c r="AZ46" s="169">
        <v>0</v>
      </c>
      <c r="BA46" s="170">
        <v>0</v>
      </c>
      <c r="BB46" s="831">
        <f t="shared" si="8"/>
        <v>0</v>
      </c>
      <c r="BC46" s="700"/>
      <c r="BD46" s="167"/>
      <c r="BE46" s="706" t="s">
        <v>2275</v>
      </c>
      <c r="BF46" s="249"/>
      <c r="BG46" s="144">
        <f t="shared" si="11"/>
        <v>0</v>
      </c>
      <c r="BH46" s="145"/>
      <c r="BJ46" s="838">
        <f t="shared" si="10"/>
        <v>37</v>
      </c>
      <c r="BK46" s="848" t="s">
        <v>3175</v>
      </c>
      <c r="BL46" s="610" t="s">
        <v>341</v>
      </c>
      <c r="BM46" s="830">
        <v>3</v>
      </c>
      <c r="BN46" s="841" t="s">
        <v>3176</v>
      </c>
      <c r="BO46" s="842" t="s">
        <v>3177</v>
      </c>
      <c r="BP46" s="842" t="s">
        <v>3178</v>
      </c>
      <c r="BQ46" s="842" t="s">
        <v>3179</v>
      </c>
      <c r="BR46" s="843" t="s">
        <v>3180</v>
      </c>
      <c r="BS46" s="835" t="s">
        <v>3181</v>
      </c>
      <c r="BV46" s="847">
        <f t="shared" si="12"/>
        <v>0</v>
      </c>
      <c r="BX46" s="847">
        <f xml:space="preserve"> IF( OR( $C$46 = $DS$46, $C$46 =""), 0, IF( ISNUMBER( G46 ), 0, 1 ))</f>
        <v>0</v>
      </c>
      <c r="BY46" s="847">
        <f xml:space="preserve"> IF( OR( $C$46 = $DS$46, $C$46 =""), 0, IF( ISNUMBER( H46 ), 0, 1 ))</f>
        <v>0</v>
      </c>
      <c r="BZ46" s="847">
        <f xml:space="preserve"> IF( OR( $C$46 = $DS$46, $C$46 =""), 0, IF( ISNUMBER( I46 ), 0, 1 ))</f>
        <v>0</v>
      </c>
      <c r="CA46" s="847">
        <f xml:space="preserve"> IF( OR( $C$46 = $DS$46, $C$46 =""), 0, IF( ISNUMBER( J46 ), 0, 1 ))</f>
        <v>0</v>
      </c>
      <c r="CB46" s="847">
        <f xml:space="preserve"> IF( OR( $C$46 = $DS$46, $C$46 =""), 0, IF( ISNUMBER( K46 ), 0, 1 ))</f>
        <v>0</v>
      </c>
      <c r="CC46" s="828"/>
      <c r="CD46" s="847">
        <f xml:space="preserve"> IF( OR( $C$46 = $DS$46, $C$46 =""), 0, IF( ISNUMBER( M46 ), 0, 1 ))</f>
        <v>0</v>
      </c>
      <c r="CE46" s="847">
        <f xml:space="preserve"> IF( OR( $C$46 = $DS$46, $C$46 =""), 0, IF( ISNUMBER( N46 ), 0, 1 ))</f>
        <v>0</v>
      </c>
      <c r="CF46" s="847">
        <f xml:space="preserve"> IF( OR( $C$46 = $DS$46, $C$46 =""), 0, IF( ISNUMBER( O46 ), 0, 1 ))</f>
        <v>0</v>
      </c>
      <c r="CG46" s="847">
        <f xml:space="preserve"> IF( OR( $C$46 = $DS$46, $C$46 =""), 0, IF( ISNUMBER( P46 ), 0, 1 ))</f>
        <v>0</v>
      </c>
      <c r="CH46" s="847">
        <f xml:space="preserve"> IF( OR( $C$46 = $DS$46, $C$46 =""), 0, IF( ISNUMBER( Q46 ), 0, 1 ))</f>
        <v>0</v>
      </c>
      <c r="CI46" s="141"/>
      <c r="CJ46" s="847">
        <f xml:space="preserve"> IF( OR( $C$46 = $DS$46, $C$46 =""), 0, IF( ISNUMBER( S46 ), 0, 1 ))</f>
        <v>0</v>
      </c>
      <c r="CK46" s="847">
        <f xml:space="preserve"> IF( OR( $C$46 = $DS$46, $C$46 =""), 0, IF( ISNUMBER( T46 ), 0, 1 ))</f>
        <v>0</v>
      </c>
      <c r="CL46" s="847">
        <f xml:space="preserve"> IF( OR( $C$46 = $DS$46, $C$46 =""), 0, IF( ISNUMBER( U46 ), 0, 1 ))</f>
        <v>0</v>
      </c>
      <c r="CM46" s="847">
        <f xml:space="preserve"> IF( OR( $C$46 = $DS$46, $C$46 =""), 0, IF( ISNUMBER( V46 ), 0, 1 ))</f>
        <v>0</v>
      </c>
      <c r="CN46" s="847">
        <f xml:space="preserve"> IF( OR( $C$46 = $DS$46, $C$46 =""), 0, IF( ISNUMBER( W46 ), 0, 1 ))</f>
        <v>0</v>
      </c>
      <c r="CO46" s="141"/>
      <c r="CP46" s="847">
        <f xml:space="preserve"> IF( OR( $C$46 = $DS$46, $C$46 =""), 0, IF( ISNUMBER( Y46 ), 0, 1 ))</f>
        <v>0</v>
      </c>
      <c r="CQ46" s="847">
        <f xml:space="preserve"> IF( OR( $C$46 = $DS$46, $C$46 =""), 0, IF( ISNUMBER( Z46 ), 0, 1 ))</f>
        <v>0</v>
      </c>
      <c r="CR46" s="847">
        <f xml:space="preserve"> IF( OR( $C$46 = $DS$46, $C$46 =""), 0, IF( ISNUMBER( AA46 ), 0, 1 ))</f>
        <v>0</v>
      </c>
      <c r="CS46" s="847">
        <f xml:space="preserve"> IF( OR( $C$46 = $DS$46, $C$46 =""), 0, IF( ISNUMBER( AB46 ), 0, 1 ))</f>
        <v>0</v>
      </c>
      <c r="CT46" s="847">
        <f xml:space="preserve"> IF( OR( $C$46 = $DS$46, $C$46 =""), 0, IF( ISNUMBER( AC46 ), 0, 1 ))</f>
        <v>0</v>
      </c>
      <c r="CU46" s="141"/>
      <c r="CV46" s="847">
        <f xml:space="preserve"> IF( OR( $C$46 = $DS$46, $C$46 =""), 0, IF( ISNUMBER( AE46 ), 0, 1 ))</f>
        <v>0</v>
      </c>
      <c r="CW46" s="847">
        <f xml:space="preserve"> IF( OR( $C$46 = $DS$46, $C$46 =""), 0, IF( ISNUMBER( AF46 ), 0, 1 ))</f>
        <v>0</v>
      </c>
      <c r="CX46" s="847">
        <f xml:space="preserve"> IF( OR( $C$46 = $DS$46, $C$46 =""), 0, IF( ISNUMBER( AG46 ), 0, 1 ))</f>
        <v>0</v>
      </c>
      <c r="CY46" s="847">
        <f xml:space="preserve"> IF( OR( $C$46 = $DS$46, $C$46 =""), 0, IF( ISNUMBER( AH46 ), 0, 1 ))</f>
        <v>0</v>
      </c>
      <c r="CZ46" s="847">
        <f xml:space="preserve"> IF( OR( $C$46 = $DS$46, $C$46 =""), 0, IF( ISNUMBER( AI46 ), 0, 1 ))</f>
        <v>0</v>
      </c>
      <c r="DA46" s="141"/>
      <c r="DB46" s="847">
        <f xml:space="preserve"> IF( OR( $C$46 = $DS$46, $C$46 =""), 0, IF( ISNUMBER( AK46 ), 0, 1 ))</f>
        <v>0</v>
      </c>
      <c r="DC46" s="847">
        <f xml:space="preserve"> IF( OR( $C$46 = $DS$46, $C$46 =""), 0, IF( ISNUMBER( AL46 ), 0, 1 ))</f>
        <v>0</v>
      </c>
      <c r="DD46" s="847">
        <f xml:space="preserve"> IF( OR( $C$46 = $DS$46, $C$46 =""), 0, IF( ISNUMBER( AM46 ), 0, 1 ))</f>
        <v>0</v>
      </c>
      <c r="DE46" s="847">
        <f xml:space="preserve"> IF( OR( $C$46 = $DS$46, $C$46 =""), 0, IF( ISNUMBER( AN46 ), 0, 1 ))</f>
        <v>0</v>
      </c>
      <c r="DF46" s="847">
        <f xml:space="preserve"> IF( OR( $C$46 = $DS$46, $C$46 =""), 0, IF( ISNUMBER( AO46 ), 0, 1 ))</f>
        <v>0</v>
      </c>
      <c r="DG46" s="141"/>
      <c r="DH46" s="847">
        <f xml:space="preserve"> IF( OR( $C$46 = $DS$46, $C$46 =""), 0, IF( ISNUMBER( AQ46 ), 0, 1 ))</f>
        <v>0</v>
      </c>
      <c r="DI46" s="847">
        <f xml:space="preserve"> IF( OR( $C$46 = $DS$46, $C$46 =""), 0, IF( ISNUMBER( AR46 ), 0, 1 ))</f>
        <v>0</v>
      </c>
      <c r="DJ46" s="847">
        <f xml:space="preserve"> IF( OR( $C$46 = $DS$46, $C$46 =""), 0, IF( ISNUMBER( AS46 ), 0, 1 ))</f>
        <v>0</v>
      </c>
      <c r="DK46" s="847">
        <f xml:space="preserve"> IF( OR( $C$46 = $DS$46, $C$46 =""), 0, IF( ISNUMBER( AT46 ), 0, 1 ))</f>
        <v>0</v>
      </c>
      <c r="DL46" s="847">
        <f xml:space="preserve"> IF( OR( $C$46 = $DS$46, $C$46 =""), 0, IF( ISNUMBER( AU46 ), 0, 1 ))</f>
        <v>0</v>
      </c>
      <c r="DM46" s="141"/>
      <c r="DN46" s="847">
        <f xml:space="preserve"> IF( OR( $C$46 = $DS$46, $C$46 =""), 0, IF( ISNUMBER( AW46 ), 0, 1 ))</f>
        <v>0</v>
      </c>
      <c r="DO46" s="847">
        <f xml:space="preserve"> IF( OR( $C$46 = $DS$46, $C$46 =""), 0, IF( ISNUMBER( AX46 ), 0, 1 ))</f>
        <v>0</v>
      </c>
      <c r="DP46" s="847">
        <f xml:space="preserve"> IF( OR( $C$46 = $DS$46, $C$46 =""), 0, IF( ISNUMBER( AY46 ), 0, 1 ))</f>
        <v>0</v>
      </c>
      <c r="DQ46" s="847">
        <f xml:space="preserve"> IF( OR( $C$46 = $DS$46, $C$46 =""), 0, IF( ISNUMBER( AZ46 ), 0, 1 ))</f>
        <v>0</v>
      </c>
      <c r="DR46" s="847">
        <f xml:space="preserve"> IF( OR( $C$46 = $DS$46, $C$46 =""), 0, IF( ISNUMBER( BA46 ), 0, 1 ))</f>
        <v>0</v>
      </c>
      <c r="DS46" s="187" t="s">
        <v>3174</v>
      </c>
      <c r="DT46" s="188"/>
    </row>
    <row r="47" spans="2:124" ht="14.25" customHeight="1" x14ac:dyDescent="0.3">
      <c r="B47" s="838">
        <f t="shared" si="9"/>
        <v>38</v>
      </c>
      <c r="C47" s="849" t="s">
        <v>3182</v>
      </c>
      <c r="D47" s="840"/>
      <c r="E47" s="610" t="s">
        <v>341</v>
      </c>
      <c r="F47" s="830">
        <v>3</v>
      </c>
      <c r="G47" s="202">
        <v>0</v>
      </c>
      <c r="H47" s="169">
        <v>0</v>
      </c>
      <c r="I47" s="169">
        <v>0</v>
      </c>
      <c r="J47" s="169">
        <v>0</v>
      </c>
      <c r="K47" s="170">
        <v>0</v>
      </c>
      <c r="L47" s="831">
        <f t="shared" si="1"/>
        <v>0</v>
      </c>
      <c r="M47" s="202">
        <v>0</v>
      </c>
      <c r="N47" s="169">
        <v>0</v>
      </c>
      <c r="O47" s="169">
        <v>0</v>
      </c>
      <c r="P47" s="169">
        <v>0</v>
      </c>
      <c r="Q47" s="170">
        <v>0</v>
      </c>
      <c r="R47" s="831">
        <f t="shared" si="2"/>
        <v>0</v>
      </c>
      <c r="S47" s="202">
        <v>0</v>
      </c>
      <c r="T47" s="169">
        <v>0</v>
      </c>
      <c r="U47" s="169">
        <v>0</v>
      </c>
      <c r="V47" s="169">
        <v>0</v>
      </c>
      <c r="W47" s="170">
        <v>0</v>
      </c>
      <c r="X47" s="831">
        <f t="shared" si="3"/>
        <v>0</v>
      </c>
      <c r="Y47" s="823">
        <v>0</v>
      </c>
      <c r="Z47" s="823">
        <v>0</v>
      </c>
      <c r="AA47" s="823">
        <v>0</v>
      </c>
      <c r="AB47" s="823">
        <v>0</v>
      </c>
      <c r="AC47" s="823">
        <v>0</v>
      </c>
      <c r="AD47" s="831">
        <f t="shared" si="4"/>
        <v>0</v>
      </c>
      <c r="AE47" s="202">
        <v>0</v>
      </c>
      <c r="AF47" s="169">
        <v>0</v>
      </c>
      <c r="AG47" s="169">
        <v>0</v>
      </c>
      <c r="AH47" s="169">
        <v>0</v>
      </c>
      <c r="AI47" s="170">
        <v>0</v>
      </c>
      <c r="AJ47" s="831">
        <f t="shared" si="5"/>
        <v>0</v>
      </c>
      <c r="AK47" s="202">
        <v>0</v>
      </c>
      <c r="AL47" s="169">
        <v>0</v>
      </c>
      <c r="AM47" s="169">
        <v>0</v>
      </c>
      <c r="AN47" s="169">
        <v>0</v>
      </c>
      <c r="AO47" s="170">
        <v>0</v>
      </c>
      <c r="AP47" s="831">
        <f t="shared" si="6"/>
        <v>0</v>
      </c>
      <c r="AQ47" s="202">
        <v>0</v>
      </c>
      <c r="AR47" s="169">
        <v>0</v>
      </c>
      <c r="AS47" s="169">
        <v>0</v>
      </c>
      <c r="AT47" s="169">
        <v>0</v>
      </c>
      <c r="AU47" s="170">
        <v>0</v>
      </c>
      <c r="AV47" s="831">
        <f t="shared" si="7"/>
        <v>0</v>
      </c>
      <c r="AW47" s="202">
        <v>0</v>
      </c>
      <c r="AX47" s="169">
        <v>0</v>
      </c>
      <c r="AY47" s="169">
        <v>0</v>
      </c>
      <c r="AZ47" s="169">
        <v>0</v>
      </c>
      <c r="BA47" s="170">
        <v>0</v>
      </c>
      <c r="BB47" s="831">
        <f t="shared" si="8"/>
        <v>0</v>
      </c>
      <c r="BC47" s="700"/>
      <c r="BD47" s="167"/>
      <c r="BE47" s="706" t="s">
        <v>2275</v>
      </c>
      <c r="BF47" s="249"/>
      <c r="BG47" s="144">
        <f t="shared" si="11"/>
        <v>0</v>
      </c>
      <c r="BH47" s="145"/>
      <c r="BJ47" s="838">
        <f t="shared" si="10"/>
        <v>38</v>
      </c>
      <c r="BK47" s="846" t="s">
        <v>3183</v>
      </c>
      <c r="BL47" s="610" t="s">
        <v>341</v>
      </c>
      <c r="BM47" s="830">
        <v>3</v>
      </c>
      <c r="BN47" s="841" t="s">
        <v>3184</v>
      </c>
      <c r="BO47" s="842" t="s">
        <v>3185</v>
      </c>
      <c r="BP47" s="842" t="s">
        <v>3186</v>
      </c>
      <c r="BQ47" s="842" t="s">
        <v>3187</v>
      </c>
      <c r="BR47" s="843" t="s">
        <v>3188</v>
      </c>
      <c r="BS47" s="835" t="s">
        <v>3189</v>
      </c>
      <c r="BV47" s="847">
        <f t="shared" si="12"/>
        <v>0</v>
      </c>
      <c r="BX47" s="847">
        <f xml:space="preserve"> IF( OR( $C$47 = $DS$47, $C$47 =""), 0, IF( ISNUMBER( G47 ), 0, 1 ))</f>
        <v>0</v>
      </c>
      <c r="BY47" s="847">
        <f xml:space="preserve"> IF( OR( $C$47 = $DS$47, $C$47 =""), 0, IF( ISNUMBER( H47 ), 0, 1 ))</f>
        <v>0</v>
      </c>
      <c r="BZ47" s="847">
        <f xml:space="preserve"> IF( OR( $C$47 = $DS$47, $C$47 =""), 0, IF( ISNUMBER( I47 ), 0, 1 ))</f>
        <v>0</v>
      </c>
      <c r="CA47" s="847">
        <f xml:space="preserve"> IF( OR( $C$47 = $DS$47, $C$47 =""), 0, IF( ISNUMBER( J47 ), 0, 1 ))</f>
        <v>0</v>
      </c>
      <c r="CB47" s="847">
        <f xml:space="preserve"> IF( OR( $C$47 = $DS$47, $C$47 =""), 0, IF( ISNUMBER( K47 ), 0, 1 ))</f>
        <v>0</v>
      </c>
      <c r="CC47" s="828"/>
      <c r="CD47" s="847">
        <f xml:space="preserve"> IF( OR( $C$47 = $DS$47, $C$47 =""), 0, IF( ISNUMBER( M47 ), 0, 1 ))</f>
        <v>0</v>
      </c>
      <c r="CE47" s="847">
        <f xml:space="preserve"> IF( OR( $C$47 = $DS$47, $C$47 =""), 0, IF( ISNUMBER( N47 ), 0, 1 ))</f>
        <v>0</v>
      </c>
      <c r="CF47" s="847">
        <f xml:space="preserve"> IF( OR( $C$47 = $DS$47, $C$47 =""), 0, IF( ISNUMBER( O47 ), 0, 1 ))</f>
        <v>0</v>
      </c>
      <c r="CG47" s="847">
        <f xml:space="preserve"> IF( OR( $C$47 = $DS$47, $C$47 =""), 0, IF( ISNUMBER( P47 ), 0, 1 ))</f>
        <v>0</v>
      </c>
      <c r="CH47" s="847">
        <f xml:space="preserve"> IF( OR( $C$47 = $DS$47, $C$47 =""), 0, IF( ISNUMBER( Q47 ), 0, 1 ))</f>
        <v>0</v>
      </c>
      <c r="CI47" s="141"/>
      <c r="CJ47" s="847">
        <f xml:space="preserve"> IF( OR( $C$47 = $DS$47, $C$47 =""), 0, IF( ISNUMBER( S47 ), 0, 1 ))</f>
        <v>0</v>
      </c>
      <c r="CK47" s="847">
        <f xml:space="preserve"> IF( OR( $C$47 = $DS$47, $C$47 =""), 0, IF( ISNUMBER( T47 ), 0, 1 ))</f>
        <v>0</v>
      </c>
      <c r="CL47" s="847">
        <f xml:space="preserve"> IF( OR( $C$47 = $DS$47, $C$47 =""), 0, IF( ISNUMBER( U47 ), 0, 1 ))</f>
        <v>0</v>
      </c>
      <c r="CM47" s="847">
        <f xml:space="preserve"> IF( OR( $C$47 = $DS$47, $C$47 =""), 0, IF( ISNUMBER( V47 ), 0, 1 ))</f>
        <v>0</v>
      </c>
      <c r="CN47" s="847">
        <f xml:space="preserve"> IF( OR( $C$47 = $DS$47, $C$47 =""), 0, IF( ISNUMBER( W47 ), 0, 1 ))</f>
        <v>0</v>
      </c>
      <c r="CO47" s="141"/>
      <c r="CP47" s="847">
        <f xml:space="preserve"> IF( OR( $C$47 = $DS$47, $C$47 =""), 0, IF( ISNUMBER( Y47 ), 0, 1 ))</f>
        <v>0</v>
      </c>
      <c r="CQ47" s="847">
        <f xml:space="preserve"> IF( OR( $C$47 = $DS$47, $C$47 =""), 0, IF( ISNUMBER( Z47 ), 0, 1 ))</f>
        <v>0</v>
      </c>
      <c r="CR47" s="847">
        <f xml:space="preserve"> IF( OR( $C$47 = $DS$47, $C$47 =""), 0, IF( ISNUMBER( AA47 ), 0, 1 ))</f>
        <v>0</v>
      </c>
      <c r="CS47" s="847">
        <f xml:space="preserve"> IF( OR( $C$47 = $DS$47, $C$47 =""), 0, IF( ISNUMBER( AB47 ), 0, 1 ))</f>
        <v>0</v>
      </c>
      <c r="CT47" s="847">
        <f xml:space="preserve"> IF( OR( $C$47 = $DS$47, $C$47 =""), 0, IF( ISNUMBER( AC47 ), 0, 1 ))</f>
        <v>0</v>
      </c>
      <c r="CU47" s="141"/>
      <c r="CV47" s="847">
        <f xml:space="preserve"> IF( OR( $C$47 = $DS$47, $C$47 =""), 0, IF( ISNUMBER( AE47 ), 0, 1 ))</f>
        <v>0</v>
      </c>
      <c r="CW47" s="847">
        <f xml:space="preserve"> IF( OR( $C$47 = $DS$47, $C$47 =""), 0, IF( ISNUMBER( AF47 ), 0, 1 ))</f>
        <v>0</v>
      </c>
      <c r="CX47" s="847">
        <f xml:space="preserve"> IF( OR( $C$47 = $DS$47, $C$47 =""), 0, IF( ISNUMBER( AG47 ), 0, 1 ))</f>
        <v>0</v>
      </c>
      <c r="CY47" s="847">
        <f xml:space="preserve"> IF( OR( $C$47 = $DS$47, $C$47 =""), 0, IF( ISNUMBER( AH47 ), 0, 1 ))</f>
        <v>0</v>
      </c>
      <c r="CZ47" s="847">
        <f xml:space="preserve"> IF( OR( $C$47 = $DS$47, $C$47 =""), 0, IF( ISNUMBER( AI47 ), 0, 1 ))</f>
        <v>0</v>
      </c>
      <c r="DA47" s="141"/>
      <c r="DB47" s="847">
        <f xml:space="preserve"> IF( OR( $C$47 = $DS$47, $C$47 =""), 0, IF( ISNUMBER( AK47 ), 0, 1 ))</f>
        <v>0</v>
      </c>
      <c r="DC47" s="847">
        <f xml:space="preserve"> IF( OR( $C$47 = $DS$47, $C$47 =""), 0, IF( ISNUMBER( AL47 ), 0, 1 ))</f>
        <v>0</v>
      </c>
      <c r="DD47" s="847">
        <f xml:space="preserve"> IF( OR( $C$47 = $DS$47, $C$47 =""), 0, IF( ISNUMBER( AM47 ), 0, 1 ))</f>
        <v>0</v>
      </c>
      <c r="DE47" s="847">
        <f xml:space="preserve"> IF( OR( $C$47 = $DS$47, $C$47 =""), 0, IF( ISNUMBER( AN47 ), 0, 1 ))</f>
        <v>0</v>
      </c>
      <c r="DF47" s="847">
        <f xml:space="preserve"> IF( OR( $C$47 = $DS$47, $C$47 =""), 0, IF( ISNUMBER( AO47 ), 0, 1 ))</f>
        <v>0</v>
      </c>
      <c r="DG47" s="141"/>
      <c r="DH47" s="847">
        <f xml:space="preserve"> IF( OR( $C$47 = $DS$47, $C$47 =""), 0, IF( ISNUMBER( AQ47 ), 0, 1 ))</f>
        <v>0</v>
      </c>
      <c r="DI47" s="847">
        <f xml:space="preserve"> IF( OR( $C$47 = $DS$47, $C$47 =""), 0, IF( ISNUMBER( AR47 ), 0, 1 ))</f>
        <v>0</v>
      </c>
      <c r="DJ47" s="847">
        <f xml:space="preserve"> IF( OR( $C$47 = $DS$47, $C$47 =""), 0, IF( ISNUMBER( AS47 ), 0, 1 ))</f>
        <v>0</v>
      </c>
      <c r="DK47" s="847">
        <f xml:space="preserve"> IF( OR( $C$47 = $DS$47, $C$47 =""), 0, IF( ISNUMBER( AT47 ), 0, 1 ))</f>
        <v>0</v>
      </c>
      <c r="DL47" s="847">
        <f xml:space="preserve"> IF( OR( $C$47 = $DS$47, $C$47 =""), 0, IF( ISNUMBER( AU47 ), 0, 1 ))</f>
        <v>0</v>
      </c>
      <c r="DM47" s="141"/>
      <c r="DN47" s="847">
        <f xml:space="preserve"> IF( OR( $C$47 = $DS$47, $C$47 =""), 0, IF( ISNUMBER( AW47 ), 0, 1 ))</f>
        <v>0</v>
      </c>
      <c r="DO47" s="847">
        <f xml:space="preserve"> IF( OR( $C$47 = $DS$47, $C$47 =""), 0, IF( ISNUMBER( AX47 ), 0, 1 ))</f>
        <v>0</v>
      </c>
      <c r="DP47" s="847">
        <f xml:space="preserve"> IF( OR( $C$47 = $DS$47, $C$47 =""), 0, IF( ISNUMBER( AY47 ), 0, 1 ))</f>
        <v>0</v>
      </c>
      <c r="DQ47" s="847">
        <f xml:space="preserve"> IF( OR( $C$47 = $DS$47, $C$47 =""), 0, IF( ISNUMBER( AZ47 ), 0, 1 ))</f>
        <v>0</v>
      </c>
      <c r="DR47" s="847">
        <f xml:space="preserve"> IF( OR( $C$47 = $DS$47, $C$47 =""), 0, IF( ISNUMBER( BA47 ), 0, 1 ))</f>
        <v>0</v>
      </c>
      <c r="DS47" s="187" t="s">
        <v>3182</v>
      </c>
      <c r="DT47" s="188"/>
    </row>
    <row r="48" spans="2:124" ht="14.25" customHeight="1" x14ac:dyDescent="0.3">
      <c r="B48" s="838">
        <f t="shared" si="9"/>
        <v>39</v>
      </c>
      <c r="C48" s="849" t="s">
        <v>3190</v>
      </c>
      <c r="D48" s="840"/>
      <c r="E48" s="610" t="s">
        <v>341</v>
      </c>
      <c r="F48" s="830">
        <v>3</v>
      </c>
      <c r="G48" s="202">
        <v>0</v>
      </c>
      <c r="H48" s="169">
        <v>0</v>
      </c>
      <c r="I48" s="169">
        <v>0</v>
      </c>
      <c r="J48" s="169">
        <v>0</v>
      </c>
      <c r="K48" s="170">
        <v>0</v>
      </c>
      <c r="L48" s="831">
        <f t="shared" si="1"/>
        <v>0</v>
      </c>
      <c r="M48" s="202">
        <v>0</v>
      </c>
      <c r="N48" s="169">
        <v>0</v>
      </c>
      <c r="O48" s="169">
        <v>0</v>
      </c>
      <c r="P48" s="169">
        <v>0</v>
      </c>
      <c r="Q48" s="170">
        <v>0</v>
      </c>
      <c r="R48" s="831">
        <f t="shared" si="2"/>
        <v>0</v>
      </c>
      <c r="S48" s="202">
        <v>0</v>
      </c>
      <c r="T48" s="169">
        <v>0</v>
      </c>
      <c r="U48" s="169">
        <v>0</v>
      </c>
      <c r="V48" s="169">
        <v>0</v>
      </c>
      <c r="W48" s="170">
        <v>0</v>
      </c>
      <c r="X48" s="831">
        <f t="shared" si="3"/>
        <v>0</v>
      </c>
      <c r="Y48" s="823">
        <v>0</v>
      </c>
      <c r="Z48" s="823">
        <v>0</v>
      </c>
      <c r="AA48" s="823">
        <v>0</v>
      </c>
      <c r="AB48" s="823">
        <v>0</v>
      </c>
      <c r="AC48" s="823">
        <v>0</v>
      </c>
      <c r="AD48" s="831">
        <f t="shared" si="4"/>
        <v>0</v>
      </c>
      <c r="AE48" s="202">
        <v>0</v>
      </c>
      <c r="AF48" s="169">
        <v>0</v>
      </c>
      <c r="AG48" s="169">
        <v>0</v>
      </c>
      <c r="AH48" s="169">
        <v>0</v>
      </c>
      <c r="AI48" s="170">
        <v>0</v>
      </c>
      <c r="AJ48" s="831">
        <f t="shared" si="5"/>
        <v>0</v>
      </c>
      <c r="AK48" s="202">
        <v>0</v>
      </c>
      <c r="AL48" s="169">
        <v>0</v>
      </c>
      <c r="AM48" s="169">
        <v>0</v>
      </c>
      <c r="AN48" s="169">
        <v>0</v>
      </c>
      <c r="AO48" s="170">
        <v>0</v>
      </c>
      <c r="AP48" s="831">
        <f t="shared" si="6"/>
        <v>0</v>
      </c>
      <c r="AQ48" s="202">
        <v>0</v>
      </c>
      <c r="AR48" s="169">
        <v>0</v>
      </c>
      <c r="AS48" s="169">
        <v>0</v>
      </c>
      <c r="AT48" s="169">
        <v>0</v>
      </c>
      <c r="AU48" s="170">
        <v>0</v>
      </c>
      <c r="AV48" s="831">
        <f t="shared" si="7"/>
        <v>0</v>
      </c>
      <c r="AW48" s="202">
        <v>0</v>
      </c>
      <c r="AX48" s="169">
        <v>0</v>
      </c>
      <c r="AY48" s="169">
        <v>0</v>
      </c>
      <c r="AZ48" s="169">
        <v>0</v>
      </c>
      <c r="BA48" s="170">
        <v>0</v>
      </c>
      <c r="BB48" s="831">
        <f t="shared" si="8"/>
        <v>0</v>
      </c>
      <c r="BC48" s="700"/>
      <c r="BD48" s="167"/>
      <c r="BE48" s="706" t="s">
        <v>2275</v>
      </c>
      <c r="BF48" s="249"/>
      <c r="BG48" s="144">
        <f t="shared" si="11"/>
        <v>0</v>
      </c>
      <c r="BH48" s="145"/>
      <c r="BJ48" s="838">
        <f t="shared" si="10"/>
        <v>39</v>
      </c>
      <c r="BK48" s="848" t="s">
        <v>3191</v>
      </c>
      <c r="BL48" s="610" t="s">
        <v>341</v>
      </c>
      <c r="BM48" s="830">
        <v>3</v>
      </c>
      <c r="BN48" s="841" t="s">
        <v>3192</v>
      </c>
      <c r="BO48" s="842" t="s">
        <v>3193</v>
      </c>
      <c r="BP48" s="842" t="s">
        <v>3194</v>
      </c>
      <c r="BQ48" s="842" t="s">
        <v>3195</v>
      </c>
      <c r="BR48" s="843" t="s">
        <v>3196</v>
      </c>
      <c r="BS48" s="835" t="s">
        <v>3197</v>
      </c>
      <c r="BV48" s="847">
        <f t="shared" si="12"/>
        <v>0</v>
      </c>
      <c r="BX48" s="847">
        <f xml:space="preserve"> IF( OR( $C$48 = $DS$48, $C$48 =""), 0, IF( ISNUMBER( G48 ), 0, 1 ))</f>
        <v>0</v>
      </c>
      <c r="BY48" s="847">
        <f xml:space="preserve"> IF( OR( $C$48 = $DS$48, $C$48 =""), 0, IF( ISNUMBER( H48 ), 0, 1 ))</f>
        <v>0</v>
      </c>
      <c r="BZ48" s="847">
        <f xml:space="preserve"> IF( OR( $C$48 = $DS$48, $C$48 =""), 0, IF( ISNUMBER( I48 ), 0, 1 ))</f>
        <v>0</v>
      </c>
      <c r="CA48" s="847">
        <f xml:space="preserve"> IF( OR( $C$48 = $DS$48, $C$48 =""), 0, IF( ISNUMBER( J48 ), 0, 1 ))</f>
        <v>0</v>
      </c>
      <c r="CB48" s="847">
        <f xml:space="preserve"> IF( OR( $C$48 = $DS$48, $C$48 =""), 0, IF( ISNUMBER( K48 ), 0, 1 ))</f>
        <v>0</v>
      </c>
      <c r="CC48" s="828"/>
      <c r="CD48" s="847">
        <f xml:space="preserve"> IF( OR( $C$48 = $DS$48, $C$48 =""), 0, IF( ISNUMBER( M48 ), 0, 1 ))</f>
        <v>0</v>
      </c>
      <c r="CE48" s="847">
        <f xml:space="preserve"> IF( OR( $C$48 = $DS$48, $C$48 =""), 0, IF( ISNUMBER( N48 ), 0, 1 ))</f>
        <v>0</v>
      </c>
      <c r="CF48" s="847">
        <f xml:space="preserve"> IF( OR( $C$48 = $DS$48, $C$48 =""), 0, IF( ISNUMBER( O48 ), 0, 1 ))</f>
        <v>0</v>
      </c>
      <c r="CG48" s="847">
        <f xml:space="preserve"> IF( OR( $C$48 = $DS$48, $C$48 =""), 0, IF( ISNUMBER( P48 ), 0, 1 ))</f>
        <v>0</v>
      </c>
      <c r="CH48" s="847">
        <f xml:space="preserve"> IF( OR( $C$48 = $DS$48, $C$48 =""), 0, IF( ISNUMBER( Q48 ), 0, 1 ))</f>
        <v>0</v>
      </c>
      <c r="CI48" s="141"/>
      <c r="CJ48" s="847">
        <f xml:space="preserve"> IF( OR( $C$48 = $DS$48, $C$48 =""), 0, IF( ISNUMBER( S48 ), 0, 1 ))</f>
        <v>0</v>
      </c>
      <c r="CK48" s="847">
        <f xml:space="preserve"> IF( OR( $C$48 = $DS$48, $C$48 =""), 0, IF( ISNUMBER( T48 ), 0, 1 ))</f>
        <v>0</v>
      </c>
      <c r="CL48" s="847">
        <f xml:space="preserve"> IF( OR( $C$48 = $DS$48, $C$48 =""), 0, IF( ISNUMBER( U48 ), 0, 1 ))</f>
        <v>0</v>
      </c>
      <c r="CM48" s="847">
        <f xml:space="preserve"> IF( OR( $C$48 = $DS$48, $C$48 =""), 0, IF( ISNUMBER( V48 ), 0, 1 ))</f>
        <v>0</v>
      </c>
      <c r="CN48" s="847">
        <f xml:space="preserve"> IF( OR( $C$48 = $DS$48, $C$48 =""), 0, IF( ISNUMBER( W48 ), 0, 1 ))</f>
        <v>0</v>
      </c>
      <c r="CO48" s="141"/>
      <c r="CP48" s="847">
        <f xml:space="preserve"> IF( OR( $C$48 = $DS$48, $C$48 =""), 0, IF( ISNUMBER( Y48 ), 0, 1 ))</f>
        <v>0</v>
      </c>
      <c r="CQ48" s="847">
        <f xml:space="preserve"> IF( OR( $C$48 = $DS$48, $C$48 =""), 0, IF( ISNUMBER( Z48 ), 0, 1 ))</f>
        <v>0</v>
      </c>
      <c r="CR48" s="847">
        <f xml:space="preserve"> IF( OR( $C$48 = $DS$48, $C$48 =""), 0, IF( ISNUMBER( AA48 ), 0, 1 ))</f>
        <v>0</v>
      </c>
      <c r="CS48" s="847">
        <f xml:space="preserve"> IF( OR( $C$48 = $DS$48, $C$48 =""), 0, IF( ISNUMBER( AB48 ), 0, 1 ))</f>
        <v>0</v>
      </c>
      <c r="CT48" s="847">
        <f xml:space="preserve"> IF( OR( $C$48 = $DS$48, $C$48 =""), 0, IF( ISNUMBER( AC48 ), 0, 1 ))</f>
        <v>0</v>
      </c>
      <c r="CU48" s="141"/>
      <c r="CV48" s="847">
        <f xml:space="preserve"> IF( OR( $C$48 = $DS$48, $C$48 =""), 0, IF( ISNUMBER( AE48 ), 0, 1 ))</f>
        <v>0</v>
      </c>
      <c r="CW48" s="847">
        <f xml:space="preserve"> IF( OR( $C$48 = $DS$48, $C$48 =""), 0, IF( ISNUMBER( AF48 ), 0, 1 ))</f>
        <v>0</v>
      </c>
      <c r="CX48" s="847">
        <f xml:space="preserve"> IF( OR( $C$48 = $DS$48, $C$48 =""), 0, IF( ISNUMBER( AG48 ), 0, 1 ))</f>
        <v>0</v>
      </c>
      <c r="CY48" s="847">
        <f xml:space="preserve"> IF( OR( $C$48 = $DS$48, $C$48 =""), 0, IF( ISNUMBER( AH48 ), 0, 1 ))</f>
        <v>0</v>
      </c>
      <c r="CZ48" s="847">
        <f xml:space="preserve"> IF( OR( $C$48 = $DS$48, $C$48 =""), 0, IF( ISNUMBER( AI48 ), 0, 1 ))</f>
        <v>0</v>
      </c>
      <c r="DA48" s="141"/>
      <c r="DB48" s="847">
        <f xml:space="preserve"> IF( OR( $C$48 = $DS$48, $C$48 =""), 0, IF( ISNUMBER( AK48 ), 0, 1 ))</f>
        <v>0</v>
      </c>
      <c r="DC48" s="847">
        <f xml:space="preserve"> IF( OR( $C$48 = $DS$48, $C$48 =""), 0, IF( ISNUMBER( AL48 ), 0, 1 ))</f>
        <v>0</v>
      </c>
      <c r="DD48" s="847">
        <f xml:space="preserve"> IF( OR( $C$48 = $DS$48, $C$48 =""), 0, IF( ISNUMBER( AM48 ), 0, 1 ))</f>
        <v>0</v>
      </c>
      <c r="DE48" s="847">
        <f xml:space="preserve"> IF( OR( $C$48 = $DS$48, $C$48 =""), 0, IF( ISNUMBER( AN48 ), 0, 1 ))</f>
        <v>0</v>
      </c>
      <c r="DF48" s="847">
        <f xml:space="preserve"> IF( OR( $C$48 = $DS$48, $C$48 =""), 0, IF( ISNUMBER( AO48 ), 0, 1 ))</f>
        <v>0</v>
      </c>
      <c r="DG48" s="141"/>
      <c r="DH48" s="847">
        <f xml:space="preserve"> IF( OR( $C$48 = $DS$48, $C$48 =""), 0, IF( ISNUMBER( AQ48 ), 0, 1 ))</f>
        <v>0</v>
      </c>
      <c r="DI48" s="847">
        <f xml:space="preserve"> IF( OR( $C$48 = $DS$48, $C$48 =""), 0, IF( ISNUMBER( AR48 ), 0, 1 ))</f>
        <v>0</v>
      </c>
      <c r="DJ48" s="847">
        <f xml:space="preserve"> IF( OR( $C$48 = $DS$48, $C$48 =""), 0, IF( ISNUMBER( AS48 ), 0, 1 ))</f>
        <v>0</v>
      </c>
      <c r="DK48" s="847">
        <f xml:space="preserve"> IF( OR( $C$48 = $DS$48, $C$48 =""), 0, IF( ISNUMBER( AT48 ), 0, 1 ))</f>
        <v>0</v>
      </c>
      <c r="DL48" s="847">
        <f xml:space="preserve"> IF( OR( $C$48 = $DS$48, $C$48 =""), 0, IF( ISNUMBER( AU48 ), 0, 1 ))</f>
        <v>0</v>
      </c>
      <c r="DM48" s="141"/>
      <c r="DN48" s="847">
        <f xml:space="preserve"> IF( OR( $C$48 = $DS$48, $C$48 =""), 0, IF( ISNUMBER( AW48 ), 0, 1 ))</f>
        <v>0</v>
      </c>
      <c r="DO48" s="847">
        <f xml:space="preserve"> IF( OR( $C$48 = $DS$48, $C$48 =""), 0, IF( ISNUMBER( AX48 ), 0, 1 ))</f>
        <v>0</v>
      </c>
      <c r="DP48" s="847">
        <f xml:space="preserve"> IF( OR( $C$48 = $DS$48, $C$48 =""), 0, IF( ISNUMBER( AY48 ), 0, 1 ))</f>
        <v>0</v>
      </c>
      <c r="DQ48" s="847">
        <f xml:space="preserve"> IF( OR( $C$48 = $DS$48, $C$48 =""), 0, IF( ISNUMBER( AZ48 ), 0, 1 ))</f>
        <v>0</v>
      </c>
      <c r="DR48" s="847">
        <f xml:space="preserve"> IF( OR( $C$48 = $DS$48, $C$48 =""), 0, IF( ISNUMBER( BA48 ), 0, 1 ))</f>
        <v>0</v>
      </c>
      <c r="DS48" s="187" t="s">
        <v>3190</v>
      </c>
      <c r="DT48" s="188"/>
    </row>
    <row r="49" spans="2:124" ht="14.25" customHeight="1" x14ac:dyDescent="0.3">
      <c r="B49" s="838">
        <f t="shared" si="9"/>
        <v>40</v>
      </c>
      <c r="C49" s="849" t="s">
        <v>3198</v>
      </c>
      <c r="D49" s="840"/>
      <c r="E49" s="610" t="s">
        <v>341</v>
      </c>
      <c r="F49" s="830">
        <v>3</v>
      </c>
      <c r="G49" s="202">
        <v>0</v>
      </c>
      <c r="H49" s="169">
        <v>0</v>
      </c>
      <c r="I49" s="169">
        <v>0</v>
      </c>
      <c r="J49" s="169">
        <v>0</v>
      </c>
      <c r="K49" s="170">
        <v>0</v>
      </c>
      <c r="L49" s="831">
        <f t="shared" si="1"/>
        <v>0</v>
      </c>
      <c r="M49" s="202">
        <v>0</v>
      </c>
      <c r="N49" s="169">
        <v>0</v>
      </c>
      <c r="O49" s="169">
        <v>0</v>
      </c>
      <c r="P49" s="169">
        <v>0</v>
      </c>
      <c r="Q49" s="170">
        <v>0</v>
      </c>
      <c r="R49" s="831">
        <f t="shared" si="2"/>
        <v>0</v>
      </c>
      <c r="S49" s="202">
        <v>0</v>
      </c>
      <c r="T49" s="169">
        <v>0</v>
      </c>
      <c r="U49" s="169">
        <v>0</v>
      </c>
      <c r="V49" s="169">
        <v>0</v>
      </c>
      <c r="W49" s="170">
        <v>0</v>
      </c>
      <c r="X49" s="831">
        <f t="shared" si="3"/>
        <v>0</v>
      </c>
      <c r="Y49" s="823">
        <v>0</v>
      </c>
      <c r="Z49" s="823">
        <v>0</v>
      </c>
      <c r="AA49" s="823">
        <v>0</v>
      </c>
      <c r="AB49" s="823">
        <v>0</v>
      </c>
      <c r="AC49" s="823">
        <v>0</v>
      </c>
      <c r="AD49" s="831">
        <f t="shared" si="4"/>
        <v>0</v>
      </c>
      <c r="AE49" s="202">
        <v>0</v>
      </c>
      <c r="AF49" s="169">
        <v>0</v>
      </c>
      <c r="AG49" s="169">
        <v>0</v>
      </c>
      <c r="AH49" s="169">
        <v>0</v>
      </c>
      <c r="AI49" s="170">
        <v>0</v>
      </c>
      <c r="AJ49" s="831">
        <f t="shared" si="5"/>
        <v>0</v>
      </c>
      <c r="AK49" s="202">
        <v>0</v>
      </c>
      <c r="AL49" s="169">
        <v>0</v>
      </c>
      <c r="AM49" s="169">
        <v>0</v>
      </c>
      <c r="AN49" s="169">
        <v>0</v>
      </c>
      <c r="AO49" s="170">
        <v>0</v>
      </c>
      <c r="AP49" s="831">
        <f t="shared" si="6"/>
        <v>0</v>
      </c>
      <c r="AQ49" s="202">
        <v>0</v>
      </c>
      <c r="AR49" s="169">
        <v>0</v>
      </c>
      <c r="AS49" s="169">
        <v>0</v>
      </c>
      <c r="AT49" s="169">
        <v>0</v>
      </c>
      <c r="AU49" s="170">
        <v>0</v>
      </c>
      <c r="AV49" s="831">
        <f t="shared" si="7"/>
        <v>0</v>
      </c>
      <c r="AW49" s="202">
        <v>0</v>
      </c>
      <c r="AX49" s="169">
        <v>0</v>
      </c>
      <c r="AY49" s="169">
        <v>0</v>
      </c>
      <c r="AZ49" s="169">
        <v>0</v>
      </c>
      <c r="BA49" s="170">
        <v>0</v>
      </c>
      <c r="BB49" s="831">
        <f t="shared" si="8"/>
        <v>0</v>
      </c>
      <c r="BC49" s="700"/>
      <c r="BD49" s="167"/>
      <c r="BE49" s="706" t="s">
        <v>2275</v>
      </c>
      <c r="BF49" s="184"/>
      <c r="BG49" s="144">
        <f t="shared" si="11"/>
        <v>0</v>
      </c>
      <c r="BH49" s="145"/>
      <c r="BJ49" s="838">
        <f t="shared" si="10"/>
        <v>40</v>
      </c>
      <c r="BK49" s="846" t="s">
        <v>3199</v>
      </c>
      <c r="BL49" s="610" t="s">
        <v>341</v>
      </c>
      <c r="BM49" s="830">
        <v>3</v>
      </c>
      <c r="BN49" s="841" t="s">
        <v>3200</v>
      </c>
      <c r="BO49" s="842" t="s">
        <v>3201</v>
      </c>
      <c r="BP49" s="842" t="s">
        <v>3202</v>
      </c>
      <c r="BQ49" s="842" t="s">
        <v>3203</v>
      </c>
      <c r="BR49" s="843" t="s">
        <v>3204</v>
      </c>
      <c r="BS49" s="835" t="s">
        <v>3205</v>
      </c>
      <c r="BV49" s="847">
        <f t="shared" si="12"/>
        <v>0</v>
      </c>
      <c r="BX49" s="847">
        <f xml:space="preserve"> IF( OR( $C$49 = $DS$49, $C$49 =""), 0, IF( ISNUMBER( G49 ), 0, 1 ))</f>
        <v>0</v>
      </c>
      <c r="BY49" s="847">
        <f xml:space="preserve"> IF( OR( $C$49 = $DS$49, $C$49 =""), 0, IF( ISNUMBER( H49 ), 0, 1 ))</f>
        <v>0</v>
      </c>
      <c r="BZ49" s="847">
        <f xml:space="preserve"> IF( OR( $C$49 = $DS$49, $C$49 =""), 0, IF( ISNUMBER( I49 ), 0, 1 ))</f>
        <v>0</v>
      </c>
      <c r="CA49" s="847">
        <f xml:space="preserve"> IF( OR( $C$49 = $DS$49, $C$49 =""), 0, IF( ISNUMBER( J49 ), 0, 1 ))</f>
        <v>0</v>
      </c>
      <c r="CB49" s="847">
        <f xml:space="preserve"> IF( OR( $C$49 = $DS$49, $C$49 =""), 0, IF( ISNUMBER( K49 ), 0, 1 ))</f>
        <v>0</v>
      </c>
      <c r="CC49" s="828"/>
      <c r="CD49" s="847">
        <f xml:space="preserve"> IF( OR( $C$49 = $DS$49, $C$49 =""), 0, IF( ISNUMBER( M49 ), 0, 1 ))</f>
        <v>0</v>
      </c>
      <c r="CE49" s="847">
        <f xml:space="preserve"> IF( OR( $C$49 = $DS$49, $C$49 =""), 0, IF( ISNUMBER( N49 ), 0, 1 ))</f>
        <v>0</v>
      </c>
      <c r="CF49" s="847">
        <f xml:space="preserve"> IF( OR( $C$49 = $DS$49, $C$49 =""), 0, IF( ISNUMBER( O49 ), 0, 1 ))</f>
        <v>0</v>
      </c>
      <c r="CG49" s="847">
        <f xml:space="preserve"> IF( OR( $C$49 = $DS$49, $C$49 =""), 0, IF( ISNUMBER( P49 ), 0, 1 ))</f>
        <v>0</v>
      </c>
      <c r="CH49" s="847">
        <f xml:space="preserve"> IF( OR( $C$49 = $DS$49, $C$49 =""), 0, IF( ISNUMBER( Q49 ), 0, 1 ))</f>
        <v>0</v>
      </c>
      <c r="CI49" s="141"/>
      <c r="CJ49" s="847">
        <f xml:space="preserve"> IF( OR( $C$49 = $DS$49, $C$49 =""), 0, IF( ISNUMBER( S49 ), 0, 1 ))</f>
        <v>0</v>
      </c>
      <c r="CK49" s="847">
        <f xml:space="preserve"> IF( OR( $C$49 = $DS$49, $C$49 =""), 0, IF( ISNUMBER( T49 ), 0, 1 ))</f>
        <v>0</v>
      </c>
      <c r="CL49" s="847">
        <f xml:space="preserve"> IF( OR( $C$49 = $DS$49, $C$49 =""), 0, IF( ISNUMBER( U49 ), 0, 1 ))</f>
        <v>0</v>
      </c>
      <c r="CM49" s="847">
        <f xml:space="preserve"> IF( OR( $C$49 = $DS$49, $C$49 =""), 0, IF( ISNUMBER( V49 ), 0, 1 ))</f>
        <v>0</v>
      </c>
      <c r="CN49" s="847">
        <f xml:space="preserve"> IF( OR( $C$49 = $DS$49, $C$49 =""), 0, IF( ISNUMBER( W49 ), 0, 1 ))</f>
        <v>0</v>
      </c>
      <c r="CO49" s="141"/>
      <c r="CP49" s="847">
        <f xml:space="preserve"> IF( OR( $C$49 = $DS$49, $C$49 =""), 0, IF( ISNUMBER( Y49 ), 0, 1 ))</f>
        <v>0</v>
      </c>
      <c r="CQ49" s="847">
        <f xml:space="preserve"> IF( OR( $C$49 = $DS$49, $C$49 =""), 0, IF( ISNUMBER( Z49 ), 0, 1 ))</f>
        <v>0</v>
      </c>
      <c r="CR49" s="847">
        <f xml:space="preserve"> IF( OR( $C$49 = $DS$49, $C$49 =""), 0, IF( ISNUMBER( AA49 ), 0, 1 ))</f>
        <v>0</v>
      </c>
      <c r="CS49" s="847">
        <f xml:space="preserve"> IF( OR( $C$49 = $DS$49, $C$49 =""), 0, IF( ISNUMBER( AB49 ), 0, 1 ))</f>
        <v>0</v>
      </c>
      <c r="CT49" s="847">
        <f xml:space="preserve"> IF( OR( $C$49 = $DS$49, $C$49 =""), 0, IF( ISNUMBER( AC49 ), 0, 1 ))</f>
        <v>0</v>
      </c>
      <c r="CU49" s="141"/>
      <c r="CV49" s="847">
        <f xml:space="preserve"> IF( OR( $C$49 = $DS$49, $C$49 =""), 0, IF( ISNUMBER( AE49 ), 0, 1 ))</f>
        <v>0</v>
      </c>
      <c r="CW49" s="847">
        <f xml:space="preserve"> IF( OR( $C$49 = $DS$49, $C$49 =""), 0, IF( ISNUMBER( AF49 ), 0, 1 ))</f>
        <v>0</v>
      </c>
      <c r="CX49" s="847">
        <f xml:space="preserve"> IF( OR( $C$49 = $DS$49, $C$49 =""), 0, IF( ISNUMBER( AG49 ), 0, 1 ))</f>
        <v>0</v>
      </c>
      <c r="CY49" s="847">
        <f xml:space="preserve"> IF( OR( $C$49 = $DS$49, $C$49 =""), 0, IF( ISNUMBER( AH49 ), 0, 1 ))</f>
        <v>0</v>
      </c>
      <c r="CZ49" s="847">
        <f xml:space="preserve"> IF( OR( $C$49 = $DS$49, $C$49 =""), 0, IF( ISNUMBER( AI49 ), 0, 1 ))</f>
        <v>0</v>
      </c>
      <c r="DA49" s="141"/>
      <c r="DB49" s="847">
        <f xml:space="preserve"> IF( OR( $C$49 = $DS$49, $C$49 =""), 0, IF( ISNUMBER( AK49 ), 0, 1 ))</f>
        <v>0</v>
      </c>
      <c r="DC49" s="847">
        <f xml:space="preserve"> IF( OR( $C$49 = $DS$49, $C$49 =""), 0, IF( ISNUMBER( AL49 ), 0, 1 ))</f>
        <v>0</v>
      </c>
      <c r="DD49" s="847">
        <f xml:space="preserve"> IF( OR( $C$49 = $DS$49, $C$49 =""), 0, IF( ISNUMBER( AM49 ), 0, 1 ))</f>
        <v>0</v>
      </c>
      <c r="DE49" s="847">
        <f xml:space="preserve"> IF( OR( $C$49 = $DS$49, $C$49 =""), 0, IF( ISNUMBER( AN49 ), 0, 1 ))</f>
        <v>0</v>
      </c>
      <c r="DF49" s="847">
        <f xml:space="preserve"> IF( OR( $C$49 = $DS$49, $C$49 =""), 0, IF( ISNUMBER( AO49 ), 0, 1 ))</f>
        <v>0</v>
      </c>
      <c r="DG49" s="141"/>
      <c r="DH49" s="847">
        <f xml:space="preserve"> IF( OR( $C$49 = $DS$49, $C$49 =""), 0, IF( ISNUMBER( AQ49 ), 0, 1 ))</f>
        <v>0</v>
      </c>
      <c r="DI49" s="847">
        <f xml:space="preserve"> IF( OR( $C$49 = $DS$49, $C$49 =""), 0, IF( ISNUMBER( AR49 ), 0, 1 ))</f>
        <v>0</v>
      </c>
      <c r="DJ49" s="847">
        <f xml:space="preserve"> IF( OR( $C$49 = $DS$49, $C$49 =""), 0, IF( ISNUMBER( AS49 ), 0, 1 ))</f>
        <v>0</v>
      </c>
      <c r="DK49" s="847">
        <f xml:space="preserve"> IF( OR( $C$49 = $DS$49, $C$49 =""), 0, IF( ISNUMBER( AT49 ), 0, 1 ))</f>
        <v>0</v>
      </c>
      <c r="DL49" s="847">
        <f xml:space="preserve"> IF( OR( $C$49 = $DS$49, $C$49 =""), 0, IF( ISNUMBER( AU49 ), 0, 1 ))</f>
        <v>0</v>
      </c>
      <c r="DM49" s="141"/>
      <c r="DN49" s="847">
        <f xml:space="preserve"> IF( OR( $C$49 = $DS$49, $C$49 =""), 0, IF( ISNUMBER( AW49 ), 0, 1 ))</f>
        <v>0</v>
      </c>
      <c r="DO49" s="847">
        <f xml:space="preserve"> IF( OR( $C$49 = $DS$49, $C$49 =""), 0, IF( ISNUMBER( AX49 ), 0, 1 ))</f>
        <v>0</v>
      </c>
      <c r="DP49" s="847">
        <f xml:space="preserve"> IF( OR( $C$49 = $DS$49, $C$49 =""), 0, IF( ISNUMBER( AY49 ), 0, 1 ))</f>
        <v>0</v>
      </c>
      <c r="DQ49" s="847">
        <f xml:space="preserve"> IF( OR( $C$49 = $DS$49, $C$49 =""), 0, IF( ISNUMBER( AZ49 ), 0, 1 ))</f>
        <v>0</v>
      </c>
      <c r="DR49" s="847">
        <f xml:space="preserve"> IF( OR( $C$49 = $DS$49, $C$49 =""), 0, IF( ISNUMBER( BA49 ), 0, 1 ))</f>
        <v>0</v>
      </c>
      <c r="DS49" s="187" t="s">
        <v>3198</v>
      </c>
      <c r="DT49" s="207"/>
    </row>
    <row r="50" spans="2:124" ht="14.25" customHeight="1" x14ac:dyDescent="0.3">
      <c r="B50" s="838">
        <f t="shared" si="9"/>
        <v>41</v>
      </c>
      <c r="C50" s="849" t="s">
        <v>3206</v>
      </c>
      <c r="D50" s="850"/>
      <c r="E50" s="851" t="s">
        <v>341</v>
      </c>
      <c r="F50" s="852">
        <v>3</v>
      </c>
      <c r="G50" s="202">
        <v>0</v>
      </c>
      <c r="H50" s="169">
        <v>0</v>
      </c>
      <c r="I50" s="169">
        <v>0</v>
      </c>
      <c r="J50" s="169">
        <v>0</v>
      </c>
      <c r="K50" s="170">
        <v>0</v>
      </c>
      <c r="L50" s="831">
        <f t="shared" si="1"/>
        <v>0</v>
      </c>
      <c r="M50" s="202">
        <v>0</v>
      </c>
      <c r="N50" s="169">
        <v>0</v>
      </c>
      <c r="O50" s="169">
        <v>0</v>
      </c>
      <c r="P50" s="169">
        <v>0</v>
      </c>
      <c r="Q50" s="170">
        <v>0</v>
      </c>
      <c r="R50" s="831">
        <f t="shared" si="2"/>
        <v>0</v>
      </c>
      <c r="S50" s="202">
        <v>0</v>
      </c>
      <c r="T50" s="169">
        <v>0</v>
      </c>
      <c r="U50" s="169">
        <v>0</v>
      </c>
      <c r="V50" s="169">
        <v>0</v>
      </c>
      <c r="W50" s="170">
        <v>0</v>
      </c>
      <c r="X50" s="831">
        <f t="shared" si="3"/>
        <v>0</v>
      </c>
      <c r="Y50" s="823">
        <v>0</v>
      </c>
      <c r="Z50" s="823">
        <v>0</v>
      </c>
      <c r="AA50" s="823">
        <v>0</v>
      </c>
      <c r="AB50" s="823">
        <v>0</v>
      </c>
      <c r="AC50" s="823">
        <v>0</v>
      </c>
      <c r="AD50" s="831">
        <f t="shared" si="4"/>
        <v>0</v>
      </c>
      <c r="AE50" s="202">
        <v>0</v>
      </c>
      <c r="AF50" s="169">
        <v>0</v>
      </c>
      <c r="AG50" s="169">
        <v>0</v>
      </c>
      <c r="AH50" s="169">
        <v>0</v>
      </c>
      <c r="AI50" s="170">
        <v>0</v>
      </c>
      <c r="AJ50" s="831">
        <f t="shared" si="5"/>
        <v>0</v>
      </c>
      <c r="AK50" s="202">
        <v>0</v>
      </c>
      <c r="AL50" s="169">
        <v>0</v>
      </c>
      <c r="AM50" s="169">
        <v>0</v>
      </c>
      <c r="AN50" s="169">
        <v>0</v>
      </c>
      <c r="AO50" s="170">
        <v>0</v>
      </c>
      <c r="AP50" s="831">
        <f t="shared" si="6"/>
        <v>0</v>
      </c>
      <c r="AQ50" s="202">
        <v>0</v>
      </c>
      <c r="AR50" s="169">
        <v>0</v>
      </c>
      <c r="AS50" s="169">
        <v>0</v>
      </c>
      <c r="AT50" s="169">
        <v>0</v>
      </c>
      <c r="AU50" s="170">
        <v>0</v>
      </c>
      <c r="AV50" s="831">
        <f t="shared" si="7"/>
        <v>0</v>
      </c>
      <c r="AW50" s="202">
        <v>0</v>
      </c>
      <c r="AX50" s="169">
        <v>0</v>
      </c>
      <c r="AY50" s="169">
        <v>0</v>
      </c>
      <c r="AZ50" s="169">
        <v>0</v>
      </c>
      <c r="BA50" s="170">
        <v>0</v>
      </c>
      <c r="BB50" s="831">
        <f t="shared" si="8"/>
        <v>0</v>
      </c>
      <c r="BC50" s="700"/>
      <c r="BD50" s="167"/>
      <c r="BE50" s="706" t="s">
        <v>2275</v>
      </c>
      <c r="BF50" s="184"/>
      <c r="BG50" s="144">
        <f t="shared" si="11"/>
        <v>0</v>
      </c>
      <c r="BH50" s="145"/>
      <c r="BJ50" s="838">
        <f t="shared" si="10"/>
        <v>41</v>
      </c>
      <c r="BK50" s="853" t="s">
        <v>3207</v>
      </c>
      <c r="BL50" s="851" t="s">
        <v>341</v>
      </c>
      <c r="BM50" s="852">
        <v>3</v>
      </c>
      <c r="BN50" s="854" t="s">
        <v>3208</v>
      </c>
      <c r="BO50" s="833" t="s">
        <v>3209</v>
      </c>
      <c r="BP50" s="833" t="s">
        <v>3210</v>
      </c>
      <c r="BQ50" s="833" t="s">
        <v>3211</v>
      </c>
      <c r="BR50" s="855" t="s">
        <v>3212</v>
      </c>
      <c r="BS50" s="835" t="s">
        <v>3213</v>
      </c>
      <c r="BV50" s="847">
        <f t="shared" si="12"/>
        <v>0</v>
      </c>
      <c r="BX50" s="847">
        <f xml:space="preserve"> IF( OR( $C$50 = $DS$50, $C$50 =""), 0, IF( ISNUMBER( G50 ), 0, 1 ))</f>
        <v>0</v>
      </c>
      <c r="BY50" s="847">
        <f xml:space="preserve"> IF( OR( $C$50 = $DS$50, $C$50 =""), 0, IF( ISNUMBER( H50 ), 0, 1 ))</f>
        <v>0</v>
      </c>
      <c r="BZ50" s="847">
        <f xml:space="preserve"> IF( OR( $C$50 = $DS$50, $C$50 =""), 0, IF( ISNUMBER( I50 ), 0, 1 ))</f>
        <v>0</v>
      </c>
      <c r="CA50" s="847">
        <f xml:space="preserve"> IF( OR( $C$50 = $DS$50, $C$50 =""), 0, IF( ISNUMBER( J50 ), 0, 1 ))</f>
        <v>0</v>
      </c>
      <c r="CB50" s="847">
        <f xml:space="preserve"> IF( OR( $C$50 = $DS$50, $C$50 =""), 0, IF( ISNUMBER( K50 ), 0, 1 ))</f>
        <v>0</v>
      </c>
      <c r="CC50" s="828"/>
      <c r="CD50" s="847">
        <f xml:space="preserve"> IF( OR( $C$50 = $DS$50, $C$50 =""), 0, IF( ISNUMBER( M50 ), 0, 1 ))</f>
        <v>0</v>
      </c>
      <c r="CE50" s="847">
        <f xml:space="preserve"> IF( OR( $C$50 = $DS$50, $C$50 =""), 0, IF( ISNUMBER( N50 ), 0, 1 ))</f>
        <v>0</v>
      </c>
      <c r="CF50" s="847">
        <f xml:space="preserve"> IF( OR( $C$50 = $DS$50, $C$50 =""), 0, IF( ISNUMBER( O50 ), 0, 1 ))</f>
        <v>0</v>
      </c>
      <c r="CG50" s="847">
        <f xml:space="preserve"> IF( OR( $C$50 = $DS$50, $C$50 =""), 0, IF( ISNUMBER( P50 ), 0, 1 ))</f>
        <v>0</v>
      </c>
      <c r="CH50" s="847">
        <f xml:space="preserve"> IF( OR( $C$50 = $DS$50, $C$50 =""), 0, IF( ISNUMBER( Q50 ), 0, 1 ))</f>
        <v>0</v>
      </c>
      <c r="CI50" s="141"/>
      <c r="CJ50" s="847">
        <f xml:space="preserve"> IF( OR( $C$50 = $DS$50, $C$50 =""), 0, IF( ISNUMBER( S50 ), 0, 1 ))</f>
        <v>0</v>
      </c>
      <c r="CK50" s="847">
        <f xml:space="preserve"> IF( OR( $C$50 = $DS$50, $C$50 =""), 0, IF( ISNUMBER( T50 ), 0, 1 ))</f>
        <v>0</v>
      </c>
      <c r="CL50" s="847">
        <f xml:space="preserve"> IF( OR( $C$50 = $DS$50, $C$50 =""), 0, IF( ISNUMBER( U50 ), 0, 1 ))</f>
        <v>0</v>
      </c>
      <c r="CM50" s="847">
        <f xml:space="preserve"> IF( OR( $C$50 = $DS$50, $C$50 =""), 0, IF( ISNUMBER( V50 ), 0, 1 ))</f>
        <v>0</v>
      </c>
      <c r="CN50" s="847">
        <f xml:space="preserve"> IF( OR( $C$50 = $DS$50, $C$50 =""), 0, IF( ISNUMBER( W50 ), 0, 1 ))</f>
        <v>0</v>
      </c>
      <c r="CO50" s="141"/>
      <c r="CP50" s="847">
        <f xml:space="preserve"> IF( OR( $C$50 = $DS$50, $C$50 =""), 0, IF( ISNUMBER( Y50 ), 0, 1 ))</f>
        <v>0</v>
      </c>
      <c r="CQ50" s="847">
        <f xml:space="preserve"> IF( OR( $C$50 = $DS$50, $C$50 =""), 0, IF( ISNUMBER( Z50 ), 0, 1 ))</f>
        <v>0</v>
      </c>
      <c r="CR50" s="847">
        <f xml:space="preserve"> IF( OR( $C$50 = $DS$50, $C$50 =""), 0, IF( ISNUMBER( AA50 ), 0, 1 ))</f>
        <v>0</v>
      </c>
      <c r="CS50" s="847">
        <f xml:space="preserve"> IF( OR( $C$50 = $DS$50, $C$50 =""), 0, IF( ISNUMBER( AB50 ), 0, 1 ))</f>
        <v>0</v>
      </c>
      <c r="CT50" s="847">
        <f xml:space="preserve"> IF( OR( $C$50 = $DS$50, $C$50 =""), 0, IF( ISNUMBER( AC50 ), 0, 1 ))</f>
        <v>0</v>
      </c>
      <c r="CU50" s="141"/>
      <c r="CV50" s="847">
        <f xml:space="preserve"> IF( OR( $C$50 = $DS$50, $C$50 =""), 0, IF( ISNUMBER( AE50 ), 0, 1 ))</f>
        <v>0</v>
      </c>
      <c r="CW50" s="847">
        <f xml:space="preserve"> IF( OR( $C$50 = $DS$50, $C$50 =""), 0, IF( ISNUMBER( AF50 ), 0, 1 ))</f>
        <v>0</v>
      </c>
      <c r="CX50" s="847">
        <f xml:space="preserve"> IF( OR( $C$50 = $DS$50, $C$50 =""), 0, IF( ISNUMBER( AG50 ), 0, 1 ))</f>
        <v>0</v>
      </c>
      <c r="CY50" s="847">
        <f xml:space="preserve"> IF( OR( $C$50 = $DS$50, $C$50 =""), 0, IF( ISNUMBER( AH50 ), 0, 1 ))</f>
        <v>0</v>
      </c>
      <c r="CZ50" s="847">
        <f xml:space="preserve"> IF( OR( $C$50 = $DS$50, $C$50 =""), 0, IF( ISNUMBER( AI50 ), 0, 1 ))</f>
        <v>0</v>
      </c>
      <c r="DA50" s="141"/>
      <c r="DB50" s="847">
        <f xml:space="preserve"> IF( OR( $C$50 = $DS$50, $C$50 =""), 0, IF( ISNUMBER( AK50 ), 0, 1 ))</f>
        <v>0</v>
      </c>
      <c r="DC50" s="847">
        <f xml:space="preserve"> IF( OR( $C$50 = $DS$50, $C$50 =""), 0, IF( ISNUMBER( AL50 ), 0, 1 ))</f>
        <v>0</v>
      </c>
      <c r="DD50" s="847">
        <f xml:space="preserve"> IF( OR( $C$50 = $DS$50, $C$50 =""), 0, IF( ISNUMBER( AM50 ), 0, 1 ))</f>
        <v>0</v>
      </c>
      <c r="DE50" s="847">
        <f xml:space="preserve"> IF( OR( $C$50 = $DS$50, $C$50 =""), 0, IF( ISNUMBER( AN50 ), 0, 1 ))</f>
        <v>0</v>
      </c>
      <c r="DF50" s="847">
        <f xml:space="preserve"> IF( OR( $C$50 = $DS$50, $C$50 =""), 0, IF( ISNUMBER( AO50 ), 0, 1 ))</f>
        <v>0</v>
      </c>
      <c r="DG50" s="141"/>
      <c r="DH50" s="847">
        <f xml:space="preserve"> IF( OR( $C$50 = $DS$50, $C$50 =""), 0, IF( ISNUMBER( AQ50 ), 0, 1 ))</f>
        <v>0</v>
      </c>
      <c r="DI50" s="847">
        <f xml:space="preserve"> IF( OR( $C$50 = $DS$50, $C$50 =""), 0, IF( ISNUMBER( AR50 ), 0, 1 ))</f>
        <v>0</v>
      </c>
      <c r="DJ50" s="847">
        <f xml:space="preserve"> IF( OR( $C$50 = $DS$50, $C$50 =""), 0, IF( ISNUMBER( AS50 ), 0, 1 ))</f>
        <v>0</v>
      </c>
      <c r="DK50" s="847">
        <f xml:space="preserve"> IF( OR( $C$50 = $DS$50, $C$50 =""), 0, IF( ISNUMBER( AT50 ), 0, 1 ))</f>
        <v>0</v>
      </c>
      <c r="DL50" s="847">
        <f xml:space="preserve"> IF( OR( $C$50 = $DS$50, $C$50 =""), 0, IF( ISNUMBER( AU50 ), 0, 1 ))</f>
        <v>0</v>
      </c>
      <c r="DM50" s="141"/>
      <c r="DN50" s="847">
        <f xml:space="preserve"> IF( OR( $C$50 = $DS$50, $C$50 =""), 0, IF( ISNUMBER( AW50 ), 0, 1 ))</f>
        <v>0</v>
      </c>
      <c r="DO50" s="847">
        <f xml:space="preserve"> IF( OR( $C$50 = $DS$50, $C$50 =""), 0, IF( ISNUMBER( AX50 ), 0, 1 ))</f>
        <v>0</v>
      </c>
      <c r="DP50" s="847">
        <f xml:space="preserve"> IF( OR( $C$50 = $DS$50, $C$50 =""), 0, IF( ISNUMBER( AY50 ), 0, 1 ))</f>
        <v>0</v>
      </c>
      <c r="DQ50" s="847">
        <f xml:space="preserve"> IF( OR( $C$50 = $DS$50, $C$50 =""), 0, IF( ISNUMBER( AZ50 ), 0, 1 ))</f>
        <v>0</v>
      </c>
      <c r="DR50" s="847">
        <f xml:space="preserve"> IF( OR( $C$50 = $DS$50, $C$50 =""), 0, IF( ISNUMBER( BA50 ), 0, 1 ))</f>
        <v>0</v>
      </c>
      <c r="DS50" s="187" t="s">
        <v>3206</v>
      </c>
      <c r="DT50" s="207"/>
    </row>
    <row r="51" spans="2:124" ht="14.25" customHeight="1" x14ac:dyDescent="0.3">
      <c r="B51" s="838">
        <f t="shared" si="9"/>
        <v>42</v>
      </c>
      <c r="C51" s="849" t="s">
        <v>3214</v>
      </c>
      <c r="D51" s="850"/>
      <c r="E51" s="851" t="s">
        <v>341</v>
      </c>
      <c r="F51" s="852">
        <v>3</v>
      </c>
      <c r="G51" s="202">
        <v>0</v>
      </c>
      <c r="H51" s="169">
        <v>0</v>
      </c>
      <c r="I51" s="169">
        <v>0</v>
      </c>
      <c r="J51" s="169">
        <v>0</v>
      </c>
      <c r="K51" s="170">
        <v>0</v>
      </c>
      <c r="L51" s="831">
        <f>SUM(G51:K51)</f>
        <v>0</v>
      </c>
      <c r="M51" s="202">
        <v>0</v>
      </c>
      <c r="N51" s="169">
        <v>0</v>
      </c>
      <c r="O51" s="169">
        <v>0</v>
      </c>
      <c r="P51" s="169">
        <v>0</v>
      </c>
      <c r="Q51" s="170">
        <v>0</v>
      </c>
      <c r="R51" s="831">
        <f>SUM(M51:Q51)</f>
        <v>0</v>
      </c>
      <c r="S51" s="202">
        <v>0</v>
      </c>
      <c r="T51" s="169">
        <v>0</v>
      </c>
      <c r="U51" s="169">
        <v>0</v>
      </c>
      <c r="V51" s="169">
        <v>0</v>
      </c>
      <c r="W51" s="170">
        <v>0</v>
      </c>
      <c r="X51" s="831">
        <f>SUM(S51:W51)</f>
        <v>0</v>
      </c>
      <c r="Y51" s="823">
        <v>0</v>
      </c>
      <c r="Z51" s="823">
        <v>0</v>
      </c>
      <c r="AA51" s="823">
        <v>0</v>
      </c>
      <c r="AB51" s="823">
        <v>0</v>
      </c>
      <c r="AC51" s="823">
        <v>0</v>
      </c>
      <c r="AD51" s="831">
        <f>SUM(Y51:AC51)</f>
        <v>0</v>
      </c>
      <c r="AE51" s="202">
        <v>0</v>
      </c>
      <c r="AF51" s="169">
        <v>0</v>
      </c>
      <c r="AG51" s="169">
        <v>0</v>
      </c>
      <c r="AH51" s="169">
        <v>0</v>
      </c>
      <c r="AI51" s="170">
        <v>0</v>
      </c>
      <c r="AJ51" s="831">
        <f>SUM(AE51:AI51)</f>
        <v>0</v>
      </c>
      <c r="AK51" s="202">
        <v>0</v>
      </c>
      <c r="AL51" s="169">
        <v>0</v>
      </c>
      <c r="AM51" s="169">
        <v>0</v>
      </c>
      <c r="AN51" s="169">
        <v>0</v>
      </c>
      <c r="AO51" s="170">
        <v>0</v>
      </c>
      <c r="AP51" s="831">
        <f>SUM(AK51:AO51)</f>
        <v>0</v>
      </c>
      <c r="AQ51" s="202">
        <v>0</v>
      </c>
      <c r="AR51" s="169">
        <v>0</v>
      </c>
      <c r="AS51" s="169">
        <v>0</v>
      </c>
      <c r="AT51" s="169">
        <v>0</v>
      </c>
      <c r="AU51" s="170">
        <v>0</v>
      </c>
      <c r="AV51" s="831">
        <f>SUM(AQ51:AU51)</f>
        <v>0</v>
      </c>
      <c r="AW51" s="202">
        <v>0</v>
      </c>
      <c r="AX51" s="169">
        <v>0</v>
      </c>
      <c r="AY51" s="169">
        <v>0</v>
      </c>
      <c r="AZ51" s="169">
        <v>0</v>
      </c>
      <c r="BA51" s="170">
        <v>0</v>
      </c>
      <c r="BB51" s="831">
        <f>SUM(AW51:BA51)</f>
        <v>0</v>
      </c>
      <c r="BC51" s="700"/>
      <c r="BD51" s="167"/>
      <c r="BE51" s="706" t="s">
        <v>2275</v>
      </c>
      <c r="BF51" s="404"/>
      <c r="BG51" s="144">
        <f t="shared" si="11"/>
        <v>0</v>
      </c>
      <c r="BH51" s="145"/>
      <c r="BJ51" s="838">
        <f t="shared" si="10"/>
        <v>42</v>
      </c>
      <c r="BK51" s="853" t="s">
        <v>3215</v>
      </c>
      <c r="BL51" s="851" t="s">
        <v>341</v>
      </c>
      <c r="BM51" s="852">
        <v>3</v>
      </c>
      <c r="BN51" s="854" t="s">
        <v>3216</v>
      </c>
      <c r="BO51" s="833" t="s">
        <v>3217</v>
      </c>
      <c r="BP51" s="833" t="s">
        <v>3218</v>
      </c>
      <c r="BQ51" s="833" t="s">
        <v>3219</v>
      </c>
      <c r="BR51" s="855" t="s">
        <v>3220</v>
      </c>
      <c r="BS51" s="835" t="s">
        <v>3221</v>
      </c>
      <c r="BV51" s="847">
        <f t="shared" si="12"/>
        <v>0</v>
      </c>
      <c r="BX51" s="847">
        <f xml:space="preserve"> IF( OR( $C$51 = $DS$51, $C$51 =""), 0, IF( ISNUMBER( G51 ), 0, 1 ))</f>
        <v>0</v>
      </c>
      <c r="BY51" s="847">
        <f xml:space="preserve"> IF( OR( $C$51 = $DS$51, $C$51 =""), 0, IF( ISNUMBER( H51 ), 0, 1 ))</f>
        <v>0</v>
      </c>
      <c r="BZ51" s="847">
        <f xml:space="preserve"> IF( OR( $C$51 = $DS$51, $C$51 =""), 0, IF( ISNUMBER( I51 ), 0, 1 ))</f>
        <v>0</v>
      </c>
      <c r="CA51" s="847">
        <f xml:space="preserve"> IF( OR( $C$51 = $DS$51, $C$51 =""), 0, IF( ISNUMBER( J51 ), 0, 1 ))</f>
        <v>0</v>
      </c>
      <c r="CB51" s="847">
        <f xml:space="preserve"> IF( OR( $C$51 = $DS$51, $C$51 =""), 0, IF( ISNUMBER( K51 ), 0, 1 ))</f>
        <v>0</v>
      </c>
      <c r="CC51" s="828"/>
      <c r="CD51" s="847">
        <f xml:space="preserve"> IF( OR( $C$51 = $DS$51, $C$51 =""), 0, IF( ISNUMBER( M51 ), 0, 1 ))</f>
        <v>0</v>
      </c>
      <c r="CE51" s="847">
        <f xml:space="preserve"> IF( OR( $C$51 = $DS$51, $C$51 =""), 0, IF( ISNUMBER( N51 ), 0, 1 ))</f>
        <v>0</v>
      </c>
      <c r="CF51" s="847">
        <f xml:space="preserve"> IF( OR( $C$51 = $DS$51, $C$51 =""), 0, IF( ISNUMBER( O51 ), 0, 1 ))</f>
        <v>0</v>
      </c>
      <c r="CG51" s="847">
        <f xml:space="preserve"> IF( OR( $C$51 = $DS$51, $C$51 =""), 0, IF( ISNUMBER( P51 ), 0, 1 ))</f>
        <v>0</v>
      </c>
      <c r="CH51" s="847">
        <f xml:space="preserve"> IF( OR( $C$51 = $DS$51, $C$51 =""), 0, IF( ISNUMBER( Q51 ), 0, 1 ))</f>
        <v>0</v>
      </c>
      <c r="CI51" s="141"/>
      <c r="CJ51" s="847">
        <f xml:space="preserve"> IF( OR( $C$51 = $DS$51, $C$51 =""), 0, IF( ISNUMBER( S51 ), 0, 1 ))</f>
        <v>0</v>
      </c>
      <c r="CK51" s="847">
        <f xml:space="preserve"> IF( OR( $C$51 = $DS$51, $C$51 =""), 0, IF( ISNUMBER( T51 ), 0, 1 ))</f>
        <v>0</v>
      </c>
      <c r="CL51" s="847">
        <f xml:space="preserve"> IF( OR( $C$51 = $DS$51, $C$51 =""), 0, IF( ISNUMBER( U51 ), 0, 1 ))</f>
        <v>0</v>
      </c>
      <c r="CM51" s="847">
        <f xml:space="preserve"> IF( OR( $C$51 = $DS$51, $C$51 =""), 0, IF( ISNUMBER( V51 ), 0, 1 ))</f>
        <v>0</v>
      </c>
      <c r="CN51" s="847">
        <f xml:space="preserve"> IF( OR( $C$51 = $DS$51, $C$51 =""), 0, IF( ISNUMBER( W51 ), 0, 1 ))</f>
        <v>0</v>
      </c>
      <c r="CO51" s="141"/>
      <c r="CP51" s="847">
        <f xml:space="preserve"> IF( OR( $C$51 = $DS$51, $C$51 =""), 0, IF( ISNUMBER( Y51 ), 0, 1 ))</f>
        <v>0</v>
      </c>
      <c r="CQ51" s="847">
        <f xml:space="preserve"> IF( OR( $C$51 = $DS$51, $C$51 =""), 0, IF( ISNUMBER( Z51 ), 0, 1 ))</f>
        <v>0</v>
      </c>
      <c r="CR51" s="847">
        <f xml:space="preserve"> IF( OR( $C$51 = $DS$51, $C$51 =""), 0, IF( ISNUMBER( AA51 ), 0, 1 ))</f>
        <v>0</v>
      </c>
      <c r="CS51" s="847">
        <f xml:space="preserve"> IF( OR( $C$51 = $DS$51, $C$51 =""), 0, IF( ISNUMBER( AB51 ), 0, 1 ))</f>
        <v>0</v>
      </c>
      <c r="CT51" s="847">
        <f xml:space="preserve"> IF( OR( $C$51 = $DS$51, $C$51 =""), 0, IF( ISNUMBER( AC51 ), 0, 1 ))</f>
        <v>0</v>
      </c>
      <c r="CU51" s="141"/>
      <c r="CV51" s="847">
        <f xml:space="preserve"> IF( OR( $C$51 = $DS$51, $C$51 =""), 0, IF( ISNUMBER( AE51 ), 0, 1 ))</f>
        <v>0</v>
      </c>
      <c r="CW51" s="847">
        <f xml:space="preserve"> IF( OR( $C$51 = $DS$51, $C$51 =""), 0, IF( ISNUMBER( AF51 ), 0, 1 ))</f>
        <v>0</v>
      </c>
      <c r="CX51" s="847">
        <f xml:space="preserve"> IF( OR( $C$51 = $DS$51, $C$51 =""), 0, IF( ISNUMBER( AG51 ), 0, 1 ))</f>
        <v>0</v>
      </c>
      <c r="CY51" s="847">
        <f xml:space="preserve"> IF( OR( $C$51 = $DS$51, $C$51 =""), 0, IF( ISNUMBER( AH51 ), 0, 1 ))</f>
        <v>0</v>
      </c>
      <c r="CZ51" s="847">
        <f xml:space="preserve"> IF( OR( $C$51 = $DS$51, $C$51 =""), 0, IF( ISNUMBER( AI51 ), 0, 1 ))</f>
        <v>0</v>
      </c>
      <c r="DA51" s="141"/>
      <c r="DB51" s="847">
        <f xml:space="preserve"> IF( OR( $C$51 = $DS$51, $C$51 =""), 0, IF( ISNUMBER( AK51 ), 0, 1 ))</f>
        <v>0</v>
      </c>
      <c r="DC51" s="847">
        <f xml:space="preserve"> IF( OR( $C$51 = $DS$51, $C$51 =""), 0, IF( ISNUMBER( AL51 ), 0, 1 ))</f>
        <v>0</v>
      </c>
      <c r="DD51" s="847">
        <f xml:space="preserve"> IF( OR( $C$51 = $DS$51, $C$51 =""), 0, IF( ISNUMBER( AM51 ), 0, 1 ))</f>
        <v>0</v>
      </c>
      <c r="DE51" s="847">
        <f xml:space="preserve"> IF( OR( $C$51 = $DS$51, $C$51 =""), 0, IF( ISNUMBER( AN51 ), 0, 1 ))</f>
        <v>0</v>
      </c>
      <c r="DF51" s="847">
        <f xml:space="preserve"> IF( OR( $C$51 = $DS$51, $C$51 =""), 0, IF( ISNUMBER( AO51 ), 0, 1 ))</f>
        <v>0</v>
      </c>
      <c r="DG51" s="141"/>
      <c r="DH51" s="847">
        <f xml:space="preserve"> IF( OR( $C$51 = $DS$51, $C$51 =""), 0, IF( ISNUMBER( AQ51 ), 0, 1 ))</f>
        <v>0</v>
      </c>
      <c r="DI51" s="847">
        <f xml:space="preserve"> IF( OR( $C$51 = $DS$51, $C$51 =""), 0, IF( ISNUMBER( AR51 ), 0, 1 ))</f>
        <v>0</v>
      </c>
      <c r="DJ51" s="847">
        <f xml:space="preserve"> IF( OR( $C$51 = $DS$51, $C$51 =""), 0, IF( ISNUMBER( AS51 ), 0, 1 ))</f>
        <v>0</v>
      </c>
      <c r="DK51" s="847">
        <f xml:space="preserve"> IF( OR( $C$51 = $DS$51, $C$51 =""), 0, IF( ISNUMBER( AT51 ), 0, 1 ))</f>
        <v>0</v>
      </c>
      <c r="DL51" s="847">
        <f xml:space="preserve"> IF( OR( $C$51 = $DS$51, $C$51 =""), 0, IF( ISNUMBER( AU51 ), 0, 1 ))</f>
        <v>0</v>
      </c>
      <c r="DM51" s="141"/>
      <c r="DN51" s="847">
        <f xml:space="preserve"> IF( OR( $C$51 = $DS$51, $C$51 =""), 0, IF( ISNUMBER( AW51 ), 0, 1 ))</f>
        <v>0</v>
      </c>
      <c r="DO51" s="847">
        <f xml:space="preserve"> IF( OR( $C$51 = $DS$51, $C$51 =""), 0, IF( ISNUMBER( AX51 ), 0, 1 ))</f>
        <v>0</v>
      </c>
      <c r="DP51" s="847">
        <f xml:space="preserve"> IF( OR( $C$51 = $DS$51, $C$51 =""), 0, IF( ISNUMBER( AY51 ), 0, 1 ))</f>
        <v>0</v>
      </c>
      <c r="DQ51" s="847">
        <f xml:space="preserve"> IF( OR( $C$51 = $DS$51, $C$51 =""), 0, IF( ISNUMBER( AZ51 ), 0, 1 ))</f>
        <v>0</v>
      </c>
      <c r="DR51" s="847">
        <f xml:space="preserve"> IF( OR( $C$51 = $DS$51, $C$51 =""), 0, IF( ISNUMBER( BA51 ), 0, 1 ))</f>
        <v>0</v>
      </c>
      <c r="DS51" s="187" t="s">
        <v>3214</v>
      </c>
      <c r="DT51" s="207"/>
    </row>
    <row r="52" spans="2:124" ht="14.25" customHeight="1" x14ac:dyDescent="0.3">
      <c r="B52" s="838">
        <f t="shared" si="9"/>
        <v>43</v>
      </c>
      <c r="C52" s="849" t="s">
        <v>3222</v>
      </c>
      <c r="D52" s="850"/>
      <c r="E52" s="851" t="s">
        <v>341</v>
      </c>
      <c r="F52" s="852">
        <v>3</v>
      </c>
      <c r="G52" s="202">
        <v>0</v>
      </c>
      <c r="H52" s="169">
        <v>0</v>
      </c>
      <c r="I52" s="169">
        <v>0</v>
      </c>
      <c r="J52" s="169">
        <v>0</v>
      </c>
      <c r="K52" s="170">
        <v>0</v>
      </c>
      <c r="L52" s="831">
        <f>SUM(G52:K52)</f>
        <v>0</v>
      </c>
      <c r="M52" s="202">
        <v>0</v>
      </c>
      <c r="N52" s="169">
        <v>0</v>
      </c>
      <c r="O52" s="169">
        <v>0</v>
      </c>
      <c r="P52" s="169">
        <v>0</v>
      </c>
      <c r="Q52" s="170">
        <v>0</v>
      </c>
      <c r="R52" s="831">
        <f>SUM(M52:Q52)</f>
        <v>0</v>
      </c>
      <c r="S52" s="202">
        <v>0</v>
      </c>
      <c r="T52" s="169">
        <v>0</v>
      </c>
      <c r="U52" s="169">
        <v>0</v>
      </c>
      <c r="V52" s="169">
        <v>0</v>
      </c>
      <c r="W52" s="170">
        <v>0</v>
      </c>
      <c r="X52" s="831">
        <f>SUM(S52:W52)</f>
        <v>0</v>
      </c>
      <c r="Y52" s="823">
        <v>0</v>
      </c>
      <c r="Z52" s="823">
        <v>0</v>
      </c>
      <c r="AA52" s="823">
        <v>0</v>
      </c>
      <c r="AB52" s="823">
        <v>0</v>
      </c>
      <c r="AC52" s="823">
        <v>0</v>
      </c>
      <c r="AD52" s="831">
        <f>SUM(Y52:AC52)</f>
        <v>0</v>
      </c>
      <c r="AE52" s="202">
        <v>0</v>
      </c>
      <c r="AF52" s="169">
        <v>0</v>
      </c>
      <c r="AG52" s="169">
        <v>0</v>
      </c>
      <c r="AH52" s="169">
        <v>0</v>
      </c>
      <c r="AI52" s="170">
        <v>0</v>
      </c>
      <c r="AJ52" s="831">
        <f>SUM(AE52:AI52)</f>
        <v>0</v>
      </c>
      <c r="AK52" s="202">
        <v>0</v>
      </c>
      <c r="AL52" s="169">
        <v>0</v>
      </c>
      <c r="AM52" s="169">
        <v>0</v>
      </c>
      <c r="AN52" s="169">
        <v>0</v>
      </c>
      <c r="AO52" s="170">
        <v>0</v>
      </c>
      <c r="AP52" s="831">
        <f>SUM(AK52:AO52)</f>
        <v>0</v>
      </c>
      <c r="AQ52" s="202">
        <v>0</v>
      </c>
      <c r="AR52" s="169">
        <v>0</v>
      </c>
      <c r="AS52" s="169">
        <v>0</v>
      </c>
      <c r="AT52" s="169">
        <v>0</v>
      </c>
      <c r="AU52" s="170">
        <v>0</v>
      </c>
      <c r="AV52" s="831">
        <f>SUM(AQ52:AU52)</f>
        <v>0</v>
      </c>
      <c r="AW52" s="202">
        <v>0</v>
      </c>
      <c r="AX52" s="169">
        <v>0</v>
      </c>
      <c r="AY52" s="169">
        <v>0</v>
      </c>
      <c r="AZ52" s="169">
        <v>0</v>
      </c>
      <c r="BA52" s="170">
        <v>0</v>
      </c>
      <c r="BB52" s="831">
        <f>SUM(AW52:BA52)</f>
        <v>0</v>
      </c>
      <c r="BC52" s="700"/>
      <c r="BD52" s="167"/>
      <c r="BE52" s="706" t="s">
        <v>2275</v>
      </c>
      <c r="BF52" s="586"/>
      <c r="BG52" s="144">
        <f t="shared" si="11"/>
        <v>0</v>
      </c>
      <c r="BH52" s="145"/>
      <c r="BJ52" s="838">
        <f t="shared" si="10"/>
        <v>43</v>
      </c>
      <c r="BK52" s="853" t="s">
        <v>3223</v>
      </c>
      <c r="BL52" s="851" t="s">
        <v>341</v>
      </c>
      <c r="BM52" s="852">
        <v>3</v>
      </c>
      <c r="BN52" s="854" t="s">
        <v>3224</v>
      </c>
      <c r="BO52" s="833" t="s">
        <v>3225</v>
      </c>
      <c r="BP52" s="833" t="s">
        <v>3226</v>
      </c>
      <c r="BQ52" s="833" t="s">
        <v>3227</v>
      </c>
      <c r="BR52" s="855" t="s">
        <v>3228</v>
      </c>
      <c r="BS52" s="835" t="s">
        <v>3229</v>
      </c>
      <c r="BV52" s="847">
        <f t="shared" si="12"/>
        <v>0</v>
      </c>
      <c r="BX52" s="847">
        <f xml:space="preserve"> IF( OR( $C$52 = $DS$52, $C$52 =""), 0, IF( ISNUMBER( G52 ), 0, 1 ))</f>
        <v>0</v>
      </c>
      <c r="BY52" s="847">
        <f xml:space="preserve"> IF( OR( $C$52 = $DS$52, $C$52 =""), 0, IF( ISNUMBER( H52 ), 0, 1 ))</f>
        <v>0</v>
      </c>
      <c r="BZ52" s="847">
        <f xml:space="preserve"> IF( OR( $C$52 = $DS$52, $C$52 =""), 0, IF( ISNUMBER( I52 ), 0, 1 ))</f>
        <v>0</v>
      </c>
      <c r="CA52" s="847">
        <f xml:space="preserve"> IF( OR( $C$52 = $DS$52, $C$52 =""), 0, IF( ISNUMBER( J52 ), 0, 1 ))</f>
        <v>0</v>
      </c>
      <c r="CB52" s="847">
        <f xml:space="preserve"> IF( OR( $C$52 = $DS$52, $C$52 =""), 0, IF( ISNUMBER( K52 ), 0, 1 ))</f>
        <v>0</v>
      </c>
      <c r="CC52" s="828"/>
      <c r="CD52" s="847">
        <f xml:space="preserve"> IF( OR( $C$52 = $DS$52, $C$52 =""), 0, IF( ISNUMBER( M52 ), 0, 1 ))</f>
        <v>0</v>
      </c>
      <c r="CE52" s="847">
        <f xml:space="preserve"> IF( OR( $C$52 = $DS$52, $C$52 =""), 0, IF( ISNUMBER( N52 ), 0, 1 ))</f>
        <v>0</v>
      </c>
      <c r="CF52" s="847">
        <f xml:space="preserve"> IF( OR( $C$52 = $DS$52, $C$52 =""), 0, IF( ISNUMBER( O52 ), 0, 1 ))</f>
        <v>0</v>
      </c>
      <c r="CG52" s="847">
        <f xml:space="preserve"> IF( OR( $C$52 = $DS$52, $C$52 =""), 0, IF( ISNUMBER( P52 ), 0, 1 ))</f>
        <v>0</v>
      </c>
      <c r="CH52" s="847">
        <f xml:space="preserve"> IF( OR( $C$52 = $DS$52, $C$52 =""), 0, IF( ISNUMBER( Q52 ), 0, 1 ))</f>
        <v>0</v>
      </c>
      <c r="CI52" s="141"/>
      <c r="CJ52" s="847">
        <f xml:space="preserve"> IF( OR( $C$52 = $DS$52, $C$52 =""), 0, IF( ISNUMBER( S52 ), 0, 1 ))</f>
        <v>0</v>
      </c>
      <c r="CK52" s="847">
        <f xml:space="preserve"> IF( OR( $C$52 = $DS$52, $C$52 =""), 0, IF( ISNUMBER( T52 ), 0, 1 ))</f>
        <v>0</v>
      </c>
      <c r="CL52" s="847">
        <f xml:space="preserve"> IF( OR( $C$52 = $DS$52, $C$52 =""), 0, IF( ISNUMBER( U52 ), 0, 1 ))</f>
        <v>0</v>
      </c>
      <c r="CM52" s="847">
        <f xml:space="preserve"> IF( OR( $C$52 = $DS$52, $C$52 =""), 0, IF( ISNUMBER( V52 ), 0, 1 ))</f>
        <v>0</v>
      </c>
      <c r="CN52" s="847">
        <f xml:space="preserve"> IF( OR( $C$52 = $DS$52, $C$52 =""), 0, IF( ISNUMBER( W52 ), 0, 1 ))</f>
        <v>0</v>
      </c>
      <c r="CO52" s="141"/>
      <c r="CP52" s="847">
        <f xml:space="preserve"> IF( OR( $C$52 = $DS$52, $C$52 =""), 0, IF( ISNUMBER( Y52 ), 0, 1 ))</f>
        <v>0</v>
      </c>
      <c r="CQ52" s="847">
        <f xml:space="preserve"> IF( OR( $C$52 = $DS$52, $C$52 =""), 0, IF( ISNUMBER( Z52 ), 0, 1 ))</f>
        <v>0</v>
      </c>
      <c r="CR52" s="847">
        <f xml:space="preserve"> IF( OR( $C$52 = $DS$52, $C$52 =""), 0, IF( ISNUMBER( AA52 ), 0, 1 ))</f>
        <v>0</v>
      </c>
      <c r="CS52" s="847">
        <f xml:space="preserve"> IF( OR( $C$52 = $DS$52, $C$52 =""), 0, IF( ISNUMBER( AB52 ), 0, 1 ))</f>
        <v>0</v>
      </c>
      <c r="CT52" s="847">
        <f xml:space="preserve"> IF( OR( $C$52 = $DS$52, $C$52 =""), 0, IF( ISNUMBER( AC52 ), 0, 1 ))</f>
        <v>0</v>
      </c>
      <c r="CU52" s="141"/>
      <c r="CV52" s="847">
        <f xml:space="preserve"> IF( OR( $C$52 = $DS$52, $C$52 =""), 0, IF( ISNUMBER( AE52 ), 0, 1 ))</f>
        <v>0</v>
      </c>
      <c r="CW52" s="847">
        <f xml:space="preserve"> IF( OR( $C$52 = $DS$52, $C$52 =""), 0, IF( ISNUMBER( AF52 ), 0, 1 ))</f>
        <v>0</v>
      </c>
      <c r="CX52" s="847">
        <f xml:space="preserve"> IF( OR( $C$52 = $DS$52, $C$52 =""), 0, IF( ISNUMBER( AG52 ), 0, 1 ))</f>
        <v>0</v>
      </c>
      <c r="CY52" s="847">
        <f xml:space="preserve"> IF( OR( $C$52 = $DS$52, $C$52 =""), 0, IF( ISNUMBER( AH52 ), 0, 1 ))</f>
        <v>0</v>
      </c>
      <c r="CZ52" s="847">
        <f xml:space="preserve"> IF( OR( $C$52 = $DS$52, $C$52 =""), 0, IF( ISNUMBER( AI52 ), 0, 1 ))</f>
        <v>0</v>
      </c>
      <c r="DA52" s="141"/>
      <c r="DB52" s="847">
        <f xml:space="preserve"> IF( OR( $C$52 = $DS$52, $C$52 =""), 0, IF( ISNUMBER( AK52 ), 0, 1 ))</f>
        <v>0</v>
      </c>
      <c r="DC52" s="847">
        <f xml:space="preserve"> IF( OR( $C$52 = $DS$52, $C$52 =""), 0, IF( ISNUMBER( AL52 ), 0, 1 ))</f>
        <v>0</v>
      </c>
      <c r="DD52" s="847">
        <f xml:space="preserve"> IF( OR( $C$52 = $DS$52, $C$52 =""), 0, IF( ISNUMBER( AM52 ), 0, 1 ))</f>
        <v>0</v>
      </c>
      <c r="DE52" s="847">
        <f xml:space="preserve"> IF( OR( $C$52 = $DS$52, $C$52 =""), 0, IF( ISNUMBER( AN52 ), 0, 1 ))</f>
        <v>0</v>
      </c>
      <c r="DF52" s="847">
        <f xml:space="preserve"> IF( OR( $C$52 = $DS$52, $C$52 =""), 0, IF( ISNUMBER( AO52 ), 0, 1 ))</f>
        <v>0</v>
      </c>
      <c r="DG52" s="141"/>
      <c r="DH52" s="847">
        <f xml:space="preserve"> IF( OR( $C$52 = $DS$52, $C$52 =""), 0, IF( ISNUMBER( AQ52 ), 0, 1 ))</f>
        <v>0</v>
      </c>
      <c r="DI52" s="847">
        <f xml:space="preserve"> IF( OR( $C$52 = $DS$52, $C$52 =""), 0, IF( ISNUMBER( AR52 ), 0, 1 ))</f>
        <v>0</v>
      </c>
      <c r="DJ52" s="847">
        <f xml:space="preserve"> IF( OR( $C$52 = $DS$52, $C$52 =""), 0, IF( ISNUMBER( AS52 ), 0, 1 ))</f>
        <v>0</v>
      </c>
      <c r="DK52" s="847">
        <f xml:space="preserve"> IF( OR( $C$52 = $DS$52, $C$52 =""), 0, IF( ISNUMBER( AT52 ), 0, 1 ))</f>
        <v>0</v>
      </c>
      <c r="DL52" s="847">
        <f xml:space="preserve"> IF( OR( $C$52 = $DS$52, $C$52 =""), 0, IF( ISNUMBER( AU52 ), 0, 1 ))</f>
        <v>0</v>
      </c>
      <c r="DM52" s="141"/>
      <c r="DN52" s="847">
        <f xml:space="preserve"> IF( OR( $C$52 = $DS$52, $C$52 =""), 0, IF( ISNUMBER( AW52 ), 0, 1 ))</f>
        <v>0</v>
      </c>
      <c r="DO52" s="847">
        <f xml:space="preserve"> IF( OR( $C$52 = $DS$52, $C$52 =""), 0, IF( ISNUMBER( AX52 ), 0, 1 ))</f>
        <v>0</v>
      </c>
      <c r="DP52" s="847">
        <f xml:space="preserve"> IF( OR( $C$52 = $DS$52, $C$52 =""), 0, IF( ISNUMBER( AY52 ), 0, 1 ))</f>
        <v>0</v>
      </c>
      <c r="DQ52" s="847">
        <f xml:space="preserve"> IF( OR( $C$52 = $DS$52, $C$52 =""), 0, IF( ISNUMBER( AZ52 ), 0, 1 ))</f>
        <v>0</v>
      </c>
      <c r="DR52" s="847">
        <f xml:space="preserve"> IF( OR( $C$52 = $DS$52, $C$52 =""), 0, IF( ISNUMBER( BA52 ), 0, 1 ))</f>
        <v>0</v>
      </c>
      <c r="DS52" s="187" t="s">
        <v>3222</v>
      </c>
      <c r="DT52" s="207"/>
    </row>
    <row r="53" spans="2:124" ht="14.25" customHeight="1" x14ac:dyDescent="0.3">
      <c r="B53" s="838">
        <f t="shared" si="9"/>
        <v>44</v>
      </c>
      <c r="C53" s="849" t="s">
        <v>3230</v>
      </c>
      <c r="D53" s="850"/>
      <c r="E53" s="851" t="s">
        <v>341</v>
      </c>
      <c r="F53" s="852">
        <v>3</v>
      </c>
      <c r="G53" s="202">
        <v>0</v>
      </c>
      <c r="H53" s="169">
        <v>0</v>
      </c>
      <c r="I53" s="169">
        <v>0</v>
      </c>
      <c r="J53" s="169">
        <v>0</v>
      </c>
      <c r="K53" s="170">
        <v>0</v>
      </c>
      <c r="L53" s="831">
        <f>SUM(G53:K53)</f>
        <v>0</v>
      </c>
      <c r="M53" s="202">
        <v>0</v>
      </c>
      <c r="N53" s="169">
        <v>0</v>
      </c>
      <c r="O53" s="169">
        <v>0</v>
      </c>
      <c r="P53" s="169">
        <v>0</v>
      </c>
      <c r="Q53" s="170">
        <v>0</v>
      </c>
      <c r="R53" s="831">
        <f>SUM(M53:Q53)</f>
        <v>0</v>
      </c>
      <c r="S53" s="202">
        <v>0</v>
      </c>
      <c r="T53" s="169">
        <v>0</v>
      </c>
      <c r="U53" s="169">
        <v>0</v>
      </c>
      <c r="V53" s="169">
        <v>0</v>
      </c>
      <c r="W53" s="170">
        <v>0</v>
      </c>
      <c r="X53" s="831">
        <f>SUM(S53:W53)</f>
        <v>0</v>
      </c>
      <c r="Y53" s="823">
        <v>0</v>
      </c>
      <c r="Z53" s="823">
        <v>0</v>
      </c>
      <c r="AA53" s="823">
        <v>0</v>
      </c>
      <c r="AB53" s="823">
        <v>0</v>
      </c>
      <c r="AC53" s="823">
        <v>0</v>
      </c>
      <c r="AD53" s="831">
        <f>SUM(Y53:AC53)</f>
        <v>0</v>
      </c>
      <c r="AE53" s="202">
        <v>0</v>
      </c>
      <c r="AF53" s="169">
        <v>0</v>
      </c>
      <c r="AG53" s="169">
        <v>0</v>
      </c>
      <c r="AH53" s="169">
        <v>0</v>
      </c>
      <c r="AI53" s="170">
        <v>0</v>
      </c>
      <c r="AJ53" s="831">
        <f>SUM(AE53:AI53)</f>
        <v>0</v>
      </c>
      <c r="AK53" s="202">
        <v>0</v>
      </c>
      <c r="AL53" s="169">
        <v>0</v>
      </c>
      <c r="AM53" s="169">
        <v>0</v>
      </c>
      <c r="AN53" s="169">
        <v>0</v>
      </c>
      <c r="AO53" s="170">
        <v>0</v>
      </c>
      <c r="AP53" s="831">
        <f>SUM(AK53:AO53)</f>
        <v>0</v>
      </c>
      <c r="AQ53" s="202">
        <v>0</v>
      </c>
      <c r="AR53" s="169">
        <v>0</v>
      </c>
      <c r="AS53" s="169">
        <v>0</v>
      </c>
      <c r="AT53" s="169">
        <v>0</v>
      </c>
      <c r="AU53" s="170">
        <v>0</v>
      </c>
      <c r="AV53" s="831">
        <f>SUM(AQ53:AU53)</f>
        <v>0</v>
      </c>
      <c r="AW53" s="202">
        <v>0</v>
      </c>
      <c r="AX53" s="169">
        <v>0</v>
      </c>
      <c r="AY53" s="169">
        <v>0</v>
      </c>
      <c r="AZ53" s="169">
        <v>0</v>
      </c>
      <c r="BA53" s="170">
        <v>0</v>
      </c>
      <c r="BB53" s="831">
        <f>SUM(AW53:BA53)</f>
        <v>0</v>
      </c>
      <c r="BC53" s="700"/>
      <c r="BD53" s="167"/>
      <c r="BE53" s="706" t="s">
        <v>2275</v>
      </c>
      <c r="BF53" s="249"/>
      <c r="BG53" s="144">
        <f t="shared" si="11"/>
        <v>0</v>
      </c>
      <c r="BH53" s="145"/>
      <c r="BJ53" s="838">
        <f t="shared" si="10"/>
        <v>44</v>
      </c>
      <c r="BK53" s="853" t="s">
        <v>3231</v>
      </c>
      <c r="BL53" s="851" t="s">
        <v>341</v>
      </c>
      <c r="BM53" s="852">
        <v>3</v>
      </c>
      <c r="BN53" s="854" t="s">
        <v>3232</v>
      </c>
      <c r="BO53" s="833" t="s">
        <v>3233</v>
      </c>
      <c r="BP53" s="833" t="s">
        <v>3234</v>
      </c>
      <c r="BQ53" s="833" t="s">
        <v>3235</v>
      </c>
      <c r="BR53" s="855" t="s">
        <v>3236</v>
      </c>
      <c r="BS53" s="835" t="s">
        <v>3237</v>
      </c>
      <c r="BV53" s="847">
        <f t="shared" si="12"/>
        <v>0</v>
      </c>
      <c r="BX53" s="847">
        <f xml:space="preserve"> IF( OR( $C$53 = $DS$53, $C$53 =""), 0, IF( ISNUMBER( G53 ), 0, 1 ))</f>
        <v>0</v>
      </c>
      <c r="BY53" s="847">
        <f xml:space="preserve"> IF( OR( $C$53 = $DS$53, $C$53 =""), 0, IF( ISNUMBER( H53 ), 0, 1 ))</f>
        <v>0</v>
      </c>
      <c r="BZ53" s="847">
        <f xml:space="preserve"> IF( OR( $C$53 = $DS$53, $C$53 =""), 0, IF( ISNUMBER( I53 ), 0, 1 ))</f>
        <v>0</v>
      </c>
      <c r="CA53" s="847">
        <f xml:space="preserve"> IF( OR( $C$53 = $DS$53, $C$53 =""), 0, IF( ISNUMBER( J53 ), 0, 1 ))</f>
        <v>0</v>
      </c>
      <c r="CB53" s="847">
        <f xml:space="preserve"> IF( OR( $C$53 = $DS$53, $C$53 =""), 0, IF( ISNUMBER( K53 ), 0, 1 ))</f>
        <v>0</v>
      </c>
      <c r="CC53" s="828"/>
      <c r="CD53" s="847">
        <f xml:space="preserve"> IF( OR( $C$53 = $DS$53, $C$53 =""), 0, IF( ISNUMBER( M53 ), 0, 1 ))</f>
        <v>0</v>
      </c>
      <c r="CE53" s="847">
        <f xml:space="preserve"> IF( OR( $C$53 = $DS$53, $C$53 =""), 0, IF( ISNUMBER( N53 ), 0, 1 ))</f>
        <v>0</v>
      </c>
      <c r="CF53" s="847">
        <f xml:space="preserve"> IF( OR( $C$53 = $DS$53, $C$53 =""), 0, IF( ISNUMBER( O53 ), 0, 1 ))</f>
        <v>0</v>
      </c>
      <c r="CG53" s="847">
        <f xml:space="preserve"> IF( OR( $C$53 = $DS$53, $C$53 =""), 0, IF( ISNUMBER( P53 ), 0, 1 ))</f>
        <v>0</v>
      </c>
      <c r="CH53" s="847">
        <f xml:space="preserve"> IF( OR( $C$53 = $DS$53, $C$53 =""), 0, IF( ISNUMBER( Q53 ), 0, 1 ))</f>
        <v>0</v>
      </c>
      <c r="CI53" s="141"/>
      <c r="CJ53" s="847">
        <f xml:space="preserve"> IF( OR( $C$53 = $DS$53, $C$53 =""), 0, IF( ISNUMBER( S53 ), 0, 1 ))</f>
        <v>0</v>
      </c>
      <c r="CK53" s="847">
        <f xml:space="preserve"> IF( OR( $C$53 = $DS$53, $C$53 =""), 0, IF( ISNUMBER( T53 ), 0, 1 ))</f>
        <v>0</v>
      </c>
      <c r="CL53" s="847">
        <f xml:space="preserve"> IF( OR( $C$53 = $DS$53, $C$53 =""), 0, IF( ISNUMBER( U53 ), 0, 1 ))</f>
        <v>0</v>
      </c>
      <c r="CM53" s="847">
        <f xml:space="preserve"> IF( OR( $C$53 = $DS$53, $C$53 =""), 0, IF( ISNUMBER( V53 ), 0, 1 ))</f>
        <v>0</v>
      </c>
      <c r="CN53" s="847">
        <f xml:space="preserve"> IF( OR( $C$53 = $DS$53, $C$53 =""), 0, IF( ISNUMBER( W53 ), 0, 1 ))</f>
        <v>0</v>
      </c>
      <c r="CO53" s="141"/>
      <c r="CP53" s="847">
        <f xml:space="preserve"> IF( OR( $C$53 = $DS$53, $C$53 =""), 0, IF( ISNUMBER( Y53 ), 0, 1 ))</f>
        <v>0</v>
      </c>
      <c r="CQ53" s="847">
        <f xml:space="preserve"> IF( OR( $C$53 = $DS$53, $C$53 =""), 0, IF( ISNUMBER( Z53 ), 0, 1 ))</f>
        <v>0</v>
      </c>
      <c r="CR53" s="847">
        <f xml:space="preserve"> IF( OR( $C$53 = $DS$53, $C$53 =""), 0, IF( ISNUMBER( AA53 ), 0, 1 ))</f>
        <v>0</v>
      </c>
      <c r="CS53" s="847">
        <f xml:space="preserve"> IF( OR( $C$53 = $DS$53, $C$53 =""), 0, IF( ISNUMBER( AB53 ), 0, 1 ))</f>
        <v>0</v>
      </c>
      <c r="CT53" s="847">
        <f xml:space="preserve"> IF( OR( $C$53 = $DS$53, $C$53 =""), 0, IF( ISNUMBER( AC53 ), 0, 1 ))</f>
        <v>0</v>
      </c>
      <c r="CU53" s="141"/>
      <c r="CV53" s="847">
        <f xml:space="preserve"> IF( OR( $C$53 = $DS$53, $C$53 =""), 0, IF( ISNUMBER( AE53 ), 0, 1 ))</f>
        <v>0</v>
      </c>
      <c r="CW53" s="847">
        <f xml:space="preserve"> IF( OR( $C$53 = $DS$53, $C$53 =""), 0, IF( ISNUMBER( AF53 ), 0, 1 ))</f>
        <v>0</v>
      </c>
      <c r="CX53" s="847">
        <f xml:space="preserve"> IF( OR( $C$53 = $DS$53, $C$53 =""), 0, IF( ISNUMBER( AG53 ), 0, 1 ))</f>
        <v>0</v>
      </c>
      <c r="CY53" s="847">
        <f xml:space="preserve"> IF( OR( $C$53 = $DS$53, $C$53 =""), 0, IF( ISNUMBER( AH53 ), 0, 1 ))</f>
        <v>0</v>
      </c>
      <c r="CZ53" s="847">
        <f xml:space="preserve"> IF( OR( $C$53 = $DS$53, $C$53 =""), 0, IF( ISNUMBER( AI53 ), 0, 1 ))</f>
        <v>0</v>
      </c>
      <c r="DA53" s="141"/>
      <c r="DB53" s="847">
        <f xml:space="preserve"> IF( OR( $C$53 = $DS$53, $C$53 =""), 0, IF( ISNUMBER( AK53 ), 0, 1 ))</f>
        <v>0</v>
      </c>
      <c r="DC53" s="847">
        <f xml:space="preserve"> IF( OR( $C$53 = $DS$53, $C$53 =""), 0, IF( ISNUMBER( AL53 ), 0, 1 ))</f>
        <v>0</v>
      </c>
      <c r="DD53" s="847">
        <f xml:space="preserve"> IF( OR( $C$53 = $DS$53, $C$53 =""), 0, IF( ISNUMBER( AM53 ), 0, 1 ))</f>
        <v>0</v>
      </c>
      <c r="DE53" s="847">
        <f xml:space="preserve"> IF( OR( $C$53 = $DS$53, $C$53 =""), 0, IF( ISNUMBER( AN53 ), 0, 1 ))</f>
        <v>0</v>
      </c>
      <c r="DF53" s="847">
        <f xml:space="preserve"> IF( OR( $C$53 = $DS$53, $C$53 =""), 0, IF( ISNUMBER( AO53 ), 0, 1 ))</f>
        <v>0</v>
      </c>
      <c r="DG53" s="141"/>
      <c r="DH53" s="847">
        <f xml:space="preserve"> IF( OR( $C$53 = $DS$53, $C$53 =""), 0, IF( ISNUMBER( AQ53 ), 0, 1 ))</f>
        <v>0</v>
      </c>
      <c r="DI53" s="847">
        <f xml:space="preserve"> IF( OR( $C$53 = $DS$53, $C$53 =""), 0, IF( ISNUMBER( AR53 ), 0, 1 ))</f>
        <v>0</v>
      </c>
      <c r="DJ53" s="847">
        <f xml:space="preserve"> IF( OR( $C$53 = $DS$53, $C$53 =""), 0, IF( ISNUMBER( AS53 ), 0, 1 ))</f>
        <v>0</v>
      </c>
      <c r="DK53" s="847">
        <f xml:space="preserve"> IF( OR( $C$53 = $DS$53, $C$53 =""), 0, IF( ISNUMBER( AT53 ), 0, 1 ))</f>
        <v>0</v>
      </c>
      <c r="DL53" s="847">
        <f xml:space="preserve"> IF( OR( $C$53 = $DS$53, $C$53 =""), 0, IF( ISNUMBER( AU53 ), 0, 1 ))</f>
        <v>0</v>
      </c>
      <c r="DM53" s="141"/>
      <c r="DN53" s="847">
        <f xml:space="preserve"> IF( OR( $C$53 = $DS$53, $C$53 =""), 0, IF( ISNUMBER( AW53 ), 0, 1 ))</f>
        <v>0</v>
      </c>
      <c r="DO53" s="847">
        <f xml:space="preserve"> IF( OR( $C$53 = $DS$53, $C$53 =""), 0, IF( ISNUMBER( AX53 ), 0, 1 ))</f>
        <v>0</v>
      </c>
      <c r="DP53" s="847">
        <f xml:space="preserve"> IF( OR( $C$53 = $DS$53, $C$53 =""), 0, IF( ISNUMBER( AY53 ), 0, 1 ))</f>
        <v>0</v>
      </c>
      <c r="DQ53" s="847">
        <f xml:space="preserve"> IF( OR( $C$53 = $DS$53, $C$53 =""), 0, IF( ISNUMBER( AZ53 ), 0, 1 ))</f>
        <v>0</v>
      </c>
      <c r="DR53" s="847">
        <f xml:space="preserve"> IF( OR( $C$53 = $DS$53, $C$53 =""), 0, IF( ISNUMBER( BA53 ), 0, 1 ))</f>
        <v>0</v>
      </c>
      <c r="DS53" s="187" t="s">
        <v>3230</v>
      </c>
      <c r="DT53" s="207"/>
    </row>
    <row r="54" spans="2:124" ht="14.25" customHeight="1" x14ac:dyDescent="0.3">
      <c r="B54" s="838">
        <f t="shared" si="9"/>
        <v>45</v>
      </c>
      <c r="C54" s="849" t="s">
        <v>3238</v>
      </c>
      <c r="D54" s="850"/>
      <c r="E54" s="851" t="s">
        <v>341</v>
      </c>
      <c r="F54" s="852">
        <v>3</v>
      </c>
      <c r="G54" s="202">
        <v>0</v>
      </c>
      <c r="H54" s="169">
        <v>0</v>
      </c>
      <c r="I54" s="169">
        <v>0</v>
      </c>
      <c r="J54" s="169">
        <v>0</v>
      </c>
      <c r="K54" s="170">
        <v>0</v>
      </c>
      <c r="L54" s="831">
        <f>SUM(G54:K54)</f>
        <v>0</v>
      </c>
      <c r="M54" s="202">
        <v>0</v>
      </c>
      <c r="N54" s="169">
        <v>0</v>
      </c>
      <c r="O54" s="169">
        <v>0</v>
      </c>
      <c r="P54" s="169">
        <v>0</v>
      </c>
      <c r="Q54" s="170">
        <v>0</v>
      </c>
      <c r="R54" s="831">
        <f>SUM(M54:Q54)</f>
        <v>0</v>
      </c>
      <c r="S54" s="202">
        <v>0</v>
      </c>
      <c r="T54" s="169">
        <v>0</v>
      </c>
      <c r="U54" s="169">
        <v>0</v>
      </c>
      <c r="V54" s="169">
        <v>0</v>
      </c>
      <c r="W54" s="170">
        <v>0</v>
      </c>
      <c r="X54" s="831">
        <f>SUM(S54:W54)</f>
        <v>0</v>
      </c>
      <c r="Y54" s="823">
        <v>0</v>
      </c>
      <c r="Z54" s="823">
        <v>0</v>
      </c>
      <c r="AA54" s="823">
        <v>0</v>
      </c>
      <c r="AB54" s="823">
        <v>0</v>
      </c>
      <c r="AC54" s="823">
        <v>0</v>
      </c>
      <c r="AD54" s="831">
        <f>SUM(Y54:AC54)</f>
        <v>0</v>
      </c>
      <c r="AE54" s="202">
        <v>0</v>
      </c>
      <c r="AF54" s="169">
        <v>0</v>
      </c>
      <c r="AG54" s="169">
        <v>0</v>
      </c>
      <c r="AH54" s="169">
        <v>0</v>
      </c>
      <c r="AI54" s="170">
        <v>0</v>
      </c>
      <c r="AJ54" s="831">
        <f>SUM(AE54:AI54)</f>
        <v>0</v>
      </c>
      <c r="AK54" s="202">
        <v>0</v>
      </c>
      <c r="AL54" s="169">
        <v>0</v>
      </c>
      <c r="AM54" s="169">
        <v>0</v>
      </c>
      <c r="AN54" s="169">
        <v>0</v>
      </c>
      <c r="AO54" s="170">
        <v>0</v>
      </c>
      <c r="AP54" s="831">
        <f>SUM(AK54:AO54)</f>
        <v>0</v>
      </c>
      <c r="AQ54" s="202">
        <v>0</v>
      </c>
      <c r="AR54" s="169">
        <v>0</v>
      </c>
      <c r="AS54" s="169">
        <v>0</v>
      </c>
      <c r="AT54" s="169">
        <v>0</v>
      </c>
      <c r="AU54" s="170">
        <v>0</v>
      </c>
      <c r="AV54" s="831">
        <f>SUM(AQ54:AU54)</f>
        <v>0</v>
      </c>
      <c r="AW54" s="202">
        <v>0</v>
      </c>
      <c r="AX54" s="169">
        <v>0</v>
      </c>
      <c r="AY54" s="169">
        <v>0</v>
      </c>
      <c r="AZ54" s="169">
        <v>0</v>
      </c>
      <c r="BA54" s="170">
        <v>0</v>
      </c>
      <c r="BB54" s="831">
        <f>SUM(AW54:BA54)</f>
        <v>0</v>
      </c>
      <c r="BC54" s="700"/>
      <c r="BD54" s="167"/>
      <c r="BE54" s="706" t="s">
        <v>2275</v>
      </c>
      <c r="BF54" s="249"/>
      <c r="BG54" s="144">
        <f t="shared" si="11"/>
        <v>0</v>
      </c>
      <c r="BH54" s="145"/>
      <c r="BJ54" s="838">
        <f t="shared" si="10"/>
        <v>45</v>
      </c>
      <c r="BK54" s="853" t="s">
        <v>3239</v>
      </c>
      <c r="BL54" s="851" t="s">
        <v>341</v>
      </c>
      <c r="BM54" s="852">
        <v>3</v>
      </c>
      <c r="BN54" s="854" t="s">
        <v>3240</v>
      </c>
      <c r="BO54" s="833" t="s">
        <v>3241</v>
      </c>
      <c r="BP54" s="833" t="s">
        <v>3242</v>
      </c>
      <c r="BQ54" s="833" t="s">
        <v>3243</v>
      </c>
      <c r="BR54" s="855" t="s">
        <v>3244</v>
      </c>
      <c r="BS54" s="835" t="s">
        <v>3245</v>
      </c>
      <c r="BV54" s="847">
        <f t="shared" si="12"/>
        <v>0</v>
      </c>
      <c r="BX54" s="847">
        <f xml:space="preserve"> IF( OR( $C$54 = $DS$54, $C$54 =""), 0, IF( ISNUMBER( G54 ), 0, 1 ))</f>
        <v>0</v>
      </c>
      <c r="BY54" s="847">
        <f xml:space="preserve"> IF( OR( $C$54 = $DS$54, $C$54 =""), 0, IF( ISNUMBER( H54 ), 0, 1 ))</f>
        <v>0</v>
      </c>
      <c r="BZ54" s="847">
        <f xml:space="preserve"> IF( OR( $C$54 = $DS$54, $C$54 =""), 0, IF( ISNUMBER( I54 ), 0, 1 ))</f>
        <v>0</v>
      </c>
      <c r="CA54" s="847">
        <f xml:space="preserve"> IF( OR( $C$54 = $DS$54, $C$54 =""), 0, IF( ISNUMBER( J54 ), 0, 1 ))</f>
        <v>0</v>
      </c>
      <c r="CB54" s="847">
        <f xml:space="preserve"> IF( OR( $C$54 = $DS$54, $C$54 =""), 0, IF( ISNUMBER( K54 ), 0, 1 ))</f>
        <v>0</v>
      </c>
      <c r="CC54" s="828"/>
      <c r="CD54" s="847">
        <f xml:space="preserve"> IF( OR( $C$54 = $DS$54, $C$54 =""), 0, IF( ISNUMBER( M54 ), 0, 1 ))</f>
        <v>0</v>
      </c>
      <c r="CE54" s="847">
        <f xml:space="preserve"> IF( OR( $C$54 = $DS$54, $C$54 =""), 0, IF( ISNUMBER( N54 ), 0, 1 ))</f>
        <v>0</v>
      </c>
      <c r="CF54" s="847">
        <f xml:space="preserve"> IF( OR( $C$54 = $DS$54, $C$54 =""), 0, IF( ISNUMBER( O54 ), 0, 1 ))</f>
        <v>0</v>
      </c>
      <c r="CG54" s="847">
        <f xml:space="preserve"> IF( OR( $C$54 = $DS$54, $C$54 =""), 0, IF( ISNUMBER( P54 ), 0, 1 ))</f>
        <v>0</v>
      </c>
      <c r="CH54" s="847">
        <f xml:space="preserve"> IF( OR( $C$54 = $DS$54, $C$54 =""), 0, IF( ISNUMBER( Q54 ), 0, 1 ))</f>
        <v>0</v>
      </c>
      <c r="CI54" s="141"/>
      <c r="CJ54" s="847">
        <f xml:space="preserve"> IF( OR( $C$54 = $DS$54, $C$54 =""), 0, IF( ISNUMBER( S54 ), 0, 1 ))</f>
        <v>0</v>
      </c>
      <c r="CK54" s="847">
        <f xml:space="preserve"> IF( OR( $C$54 = $DS$54, $C$54 =""), 0, IF( ISNUMBER( T54 ), 0, 1 ))</f>
        <v>0</v>
      </c>
      <c r="CL54" s="847">
        <f xml:space="preserve"> IF( OR( $C$54 = $DS$54, $C$54 =""), 0, IF( ISNUMBER( U54 ), 0, 1 ))</f>
        <v>0</v>
      </c>
      <c r="CM54" s="847">
        <f xml:space="preserve"> IF( OR( $C$54 = $DS$54, $C$54 =""), 0, IF( ISNUMBER( V54 ), 0, 1 ))</f>
        <v>0</v>
      </c>
      <c r="CN54" s="847">
        <f xml:space="preserve"> IF( OR( $C$54 = $DS$54, $C$54 =""), 0, IF( ISNUMBER( W54 ), 0, 1 ))</f>
        <v>0</v>
      </c>
      <c r="CO54" s="141"/>
      <c r="CP54" s="847">
        <f xml:space="preserve"> IF( OR( $C$54 = $DS$54, $C$54 =""), 0, IF( ISNUMBER( Y54 ), 0, 1 ))</f>
        <v>0</v>
      </c>
      <c r="CQ54" s="847">
        <f xml:space="preserve"> IF( OR( $C$54 = $DS$54, $C$54 =""), 0, IF( ISNUMBER( Z54 ), 0, 1 ))</f>
        <v>0</v>
      </c>
      <c r="CR54" s="847">
        <f xml:space="preserve"> IF( OR( $C$54 = $DS$54, $C$54 =""), 0, IF( ISNUMBER( AA54 ), 0, 1 ))</f>
        <v>0</v>
      </c>
      <c r="CS54" s="847">
        <f xml:space="preserve"> IF( OR( $C$54 = $DS$54, $C$54 =""), 0, IF( ISNUMBER( AB54 ), 0, 1 ))</f>
        <v>0</v>
      </c>
      <c r="CT54" s="847">
        <f xml:space="preserve"> IF( OR( $C$54 = $DS$54, $C$54 =""), 0, IF( ISNUMBER( AC54 ), 0, 1 ))</f>
        <v>0</v>
      </c>
      <c r="CU54" s="141"/>
      <c r="CV54" s="847">
        <f xml:space="preserve"> IF( OR( $C$54 = $DS$54, $C$54 =""), 0, IF( ISNUMBER( AE54 ), 0, 1 ))</f>
        <v>0</v>
      </c>
      <c r="CW54" s="847">
        <f xml:space="preserve"> IF( OR( $C$54 = $DS$54, $C$54 =""), 0, IF( ISNUMBER( AF54 ), 0, 1 ))</f>
        <v>0</v>
      </c>
      <c r="CX54" s="847">
        <f xml:space="preserve"> IF( OR( $C$54 = $DS$54, $C$54 =""), 0, IF( ISNUMBER( AG54 ), 0, 1 ))</f>
        <v>0</v>
      </c>
      <c r="CY54" s="847">
        <f xml:space="preserve"> IF( OR( $C$54 = $DS$54, $C$54 =""), 0, IF( ISNUMBER( AH54 ), 0, 1 ))</f>
        <v>0</v>
      </c>
      <c r="CZ54" s="847">
        <f xml:space="preserve"> IF( OR( $C$54 = $DS$54, $C$54 =""), 0, IF( ISNUMBER( AI54 ), 0, 1 ))</f>
        <v>0</v>
      </c>
      <c r="DA54" s="141"/>
      <c r="DB54" s="847">
        <f xml:space="preserve"> IF( OR( $C$54 = $DS$54, $C$54 =""), 0, IF( ISNUMBER( AK54 ), 0, 1 ))</f>
        <v>0</v>
      </c>
      <c r="DC54" s="847">
        <f xml:space="preserve"> IF( OR( $C$54 = $DS$54, $C$54 =""), 0, IF( ISNUMBER( AL54 ), 0, 1 ))</f>
        <v>0</v>
      </c>
      <c r="DD54" s="847">
        <f xml:space="preserve"> IF( OR( $C$54 = $DS$54, $C$54 =""), 0, IF( ISNUMBER( AM54 ), 0, 1 ))</f>
        <v>0</v>
      </c>
      <c r="DE54" s="847">
        <f xml:space="preserve"> IF( OR( $C$54 = $DS$54, $C$54 =""), 0, IF( ISNUMBER( AN54 ), 0, 1 ))</f>
        <v>0</v>
      </c>
      <c r="DF54" s="847">
        <f xml:space="preserve"> IF( OR( $C$54 = $DS$54, $C$54 =""), 0, IF( ISNUMBER( AO54 ), 0, 1 ))</f>
        <v>0</v>
      </c>
      <c r="DG54" s="141"/>
      <c r="DH54" s="847">
        <f xml:space="preserve"> IF( OR( $C$54 = $DS$54, $C$54 =""), 0, IF( ISNUMBER( AQ54 ), 0, 1 ))</f>
        <v>0</v>
      </c>
      <c r="DI54" s="847">
        <f xml:space="preserve"> IF( OR( $C$54 = $DS$54, $C$54 =""), 0, IF( ISNUMBER( AR54 ), 0, 1 ))</f>
        <v>0</v>
      </c>
      <c r="DJ54" s="847">
        <f xml:space="preserve"> IF( OR( $C$54 = $DS$54, $C$54 =""), 0, IF( ISNUMBER( AS54 ), 0, 1 ))</f>
        <v>0</v>
      </c>
      <c r="DK54" s="847">
        <f xml:space="preserve"> IF( OR( $C$54 = $DS$54, $C$54 =""), 0, IF( ISNUMBER( AT54 ), 0, 1 ))</f>
        <v>0</v>
      </c>
      <c r="DL54" s="847">
        <f xml:space="preserve"> IF( OR( $C$54 = $DS$54, $C$54 =""), 0, IF( ISNUMBER( AU54 ), 0, 1 ))</f>
        <v>0</v>
      </c>
      <c r="DM54" s="141"/>
      <c r="DN54" s="847">
        <f xml:space="preserve"> IF( OR( $C$54 = $DS$54, $C$54 =""), 0, IF( ISNUMBER( AW54 ), 0, 1 ))</f>
        <v>0</v>
      </c>
      <c r="DO54" s="847">
        <f xml:space="preserve"> IF( OR( $C$54 = $DS$54, $C$54 =""), 0, IF( ISNUMBER( AX54 ), 0, 1 ))</f>
        <v>0</v>
      </c>
      <c r="DP54" s="847">
        <f xml:space="preserve"> IF( OR( $C$54 = $DS$54, $C$54 =""), 0, IF( ISNUMBER( AY54 ), 0, 1 ))</f>
        <v>0</v>
      </c>
      <c r="DQ54" s="847">
        <f xml:space="preserve"> IF( OR( $C$54 = $DS$54, $C$54 =""), 0, IF( ISNUMBER( AZ54 ), 0, 1 ))</f>
        <v>0</v>
      </c>
      <c r="DR54" s="847">
        <f xml:space="preserve"> IF( OR( $C$54 = $DS$54, $C$54 =""), 0, IF( ISNUMBER( BA54 ), 0, 1 ))</f>
        <v>0</v>
      </c>
      <c r="DS54" s="187" t="s">
        <v>3238</v>
      </c>
      <c r="DT54" s="207"/>
    </row>
    <row r="55" spans="2:124" ht="14.25" customHeight="1" thickBot="1" x14ac:dyDescent="0.35">
      <c r="B55" s="838">
        <f t="shared" si="9"/>
        <v>46</v>
      </c>
      <c r="C55" s="849" t="s">
        <v>3246</v>
      </c>
      <c r="D55" s="850"/>
      <c r="E55" s="851" t="s">
        <v>341</v>
      </c>
      <c r="F55" s="852">
        <v>3</v>
      </c>
      <c r="G55" s="238">
        <v>0</v>
      </c>
      <c r="H55" s="239">
        <v>0</v>
      </c>
      <c r="I55" s="239">
        <v>0</v>
      </c>
      <c r="J55" s="239">
        <v>0</v>
      </c>
      <c r="K55" s="240">
        <v>0</v>
      </c>
      <c r="L55" s="831">
        <f>SUM(G55:K55)</f>
        <v>0</v>
      </c>
      <c r="M55" s="202">
        <v>0</v>
      </c>
      <c r="N55" s="169">
        <v>0</v>
      </c>
      <c r="O55" s="169">
        <v>0</v>
      </c>
      <c r="P55" s="169">
        <v>0</v>
      </c>
      <c r="Q55" s="170">
        <v>0</v>
      </c>
      <c r="R55" s="831">
        <f>SUM(M55:Q55)</f>
        <v>0</v>
      </c>
      <c r="S55" s="202">
        <v>0</v>
      </c>
      <c r="T55" s="169">
        <v>0</v>
      </c>
      <c r="U55" s="169">
        <v>0</v>
      </c>
      <c r="V55" s="169">
        <v>0</v>
      </c>
      <c r="W55" s="170">
        <v>0</v>
      </c>
      <c r="X55" s="831">
        <f>SUM(S55:W55)</f>
        <v>0</v>
      </c>
      <c r="Y55" s="823">
        <v>0</v>
      </c>
      <c r="Z55" s="823">
        <v>0</v>
      </c>
      <c r="AA55" s="823">
        <v>0</v>
      </c>
      <c r="AB55" s="823">
        <v>0</v>
      </c>
      <c r="AC55" s="823">
        <v>0</v>
      </c>
      <c r="AD55" s="831">
        <f>SUM(Y55:AC55)</f>
        <v>0</v>
      </c>
      <c r="AE55" s="238">
        <v>0</v>
      </c>
      <c r="AF55" s="239">
        <v>0</v>
      </c>
      <c r="AG55" s="239">
        <v>0</v>
      </c>
      <c r="AH55" s="239">
        <v>0</v>
      </c>
      <c r="AI55" s="240">
        <v>0</v>
      </c>
      <c r="AJ55" s="831">
        <f>SUM(AE55:AI55)</f>
        <v>0</v>
      </c>
      <c r="AK55" s="238">
        <v>0</v>
      </c>
      <c r="AL55" s="239">
        <v>0</v>
      </c>
      <c r="AM55" s="239">
        <v>0</v>
      </c>
      <c r="AN55" s="239">
        <v>0</v>
      </c>
      <c r="AO55" s="240">
        <v>0</v>
      </c>
      <c r="AP55" s="831">
        <f>SUM(AK55:AO55)</f>
        <v>0</v>
      </c>
      <c r="AQ55" s="238">
        <v>0</v>
      </c>
      <c r="AR55" s="239">
        <v>0</v>
      </c>
      <c r="AS55" s="239">
        <v>0</v>
      </c>
      <c r="AT55" s="239">
        <v>0</v>
      </c>
      <c r="AU55" s="240">
        <v>0</v>
      </c>
      <c r="AV55" s="831">
        <f>SUM(AQ55:AU55)</f>
        <v>0</v>
      </c>
      <c r="AW55" s="238">
        <v>0</v>
      </c>
      <c r="AX55" s="239">
        <v>0</v>
      </c>
      <c r="AY55" s="239">
        <v>0</v>
      </c>
      <c r="AZ55" s="239">
        <v>0</v>
      </c>
      <c r="BA55" s="240">
        <v>0</v>
      </c>
      <c r="BB55" s="831">
        <f>SUM(AW55:BA55)</f>
        <v>0</v>
      </c>
      <c r="BC55" s="700"/>
      <c r="BD55" s="167"/>
      <c r="BE55" s="706" t="s">
        <v>2275</v>
      </c>
      <c r="BF55" s="249"/>
      <c r="BG55" s="144">
        <f t="shared" si="11"/>
        <v>0</v>
      </c>
      <c r="BH55" s="145"/>
      <c r="BJ55" s="838">
        <f t="shared" si="10"/>
        <v>46</v>
      </c>
      <c r="BK55" s="853" t="s">
        <v>3247</v>
      </c>
      <c r="BL55" s="851" t="s">
        <v>341</v>
      </c>
      <c r="BM55" s="852">
        <v>3</v>
      </c>
      <c r="BN55" s="856" t="s">
        <v>3248</v>
      </c>
      <c r="BO55" s="857" t="s">
        <v>3249</v>
      </c>
      <c r="BP55" s="857" t="s">
        <v>3250</v>
      </c>
      <c r="BQ55" s="857" t="s">
        <v>3251</v>
      </c>
      <c r="BR55" s="858" t="s">
        <v>3252</v>
      </c>
      <c r="BS55" s="859" t="s">
        <v>3253</v>
      </c>
      <c r="BV55" s="847">
        <f t="shared" si="12"/>
        <v>0</v>
      </c>
      <c r="BX55" s="847">
        <f xml:space="preserve"> IF( OR( $C$55 = $DS$55, $C$55 =""), 0, IF( ISNUMBER( G55 ), 0, 1 ))</f>
        <v>0</v>
      </c>
      <c r="BY55" s="847">
        <f xml:space="preserve"> IF( OR( $C$55 = $DS$55, $C$55 =""), 0, IF( ISNUMBER( H55 ), 0, 1 ))</f>
        <v>0</v>
      </c>
      <c r="BZ55" s="847">
        <f xml:space="preserve"> IF( OR( $C$55 = $DS$55, $C$55 =""), 0, IF( ISNUMBER( I55 ), 0, 1 ))</f>
        <v>0</v>
      </c>
      <c r="CA55" s="847">
        <f xml:space="preserve"> IF( OR( $C$55 = $DS$55, $C$55 =""), 0, IF( ISNUMBER( J55 ), 0, 1 ))</f>
        <v>0</v>
      </c>
      <c r="CB55" s="847">
        <f xml:space="preserve"> IF( OR( $C$55 = $DS$55, $C$55 =""), 0, IF( ISNUMBER( K55 ), 0, 1 ))</f>
        <v>0</v>
      </c>
      <c r="CC55" s="828"/>
      <c r="CD55" s="847">
        <f xml:space="preserve"> IF( OR( $C$55 = $DS$55, $C$55 =""), 0, IF( ISNUMBER( M55 ), 0, 1 ))</f>
        <v>0</v>
      </c>
      <c r="CE55" s="847">
        <f xml:space="preserve"> IF( OR( $C$55 = $DS$55, $C$55 =""), 0, IF( ISNUMBER( N55 ), 0, 1 ))</f>
        <v>0</v>
      </c>
      <c r="CF55" s="847">
        <f xml:space="preserve"> IF( OR( $C$55 = $DS$55, $C$55 =""), 0, IF( ISNUMBER( O55 ), 0, 1 ))</f>
        <v>0</v>
      </c>
      <c r="CG55" s="847">
        <f xml:space="preserve"> IF( OR( $C$55 = $DS$55, $C$55 =""), 0, IF( ISNUMBER( P55 ), 0, 1 ))</f>
        <v>0</v>
      </c>
      <c r="CH55" s="847">
        <f xml:space="preserve"> IF( OR( $C$55 = $DS$55, $C$55 =""), 0, IF( ISNUMBER( Q55 ), 0, 1 ))</f>
        <v>0</v>
      </c>
      <c r="CI55" s="141"/>
      <c r="CJ55" s="847">
        <f xml:space="preserve"> IF( OR( $C$55 = $DS$55, $C$55 =""), 0, IF( ISNUMBER( S55 ), 0, 1 ))</f>
        <v>0</v>
      </c>
      <c r="CK55" s="847">
        <f xml:space="preserve"> IF( OR( $C$55 = $DS$55, $C$55 =""), 0, IF( ISNUMBER( T55 ), 0, 1 ))</f>
        <v>0</v>
      </c>
      <c r="CL55" s="847">
        <f xml:space="preserve"> IF( OR( $C$55 = $DS$55, $C$55 =""), 0, IF( ISNUMBER( U55 ), 0, 1 ))</f>
        <v>0</v>
      </c>
      <c r="CM55" s="847">
        <f xml:space="preserve"> IF( OR( $C$55 = $DS$55, $C$55 =""), 0, IF( ISNUMBER( V55 ), 0, 1 ))</f>
        <v>0</v>
      </c>
      <c r="CN55" s="847">
        <f xml:space="preserve"> IF( OR( $C$55 = $DS$55, $C$55 =""), 0, IF( ISNUMBER( W55 ), 0, 1 ))</f>
        <v>0</v>
      </c>
      <c r="CO55" s="141"/>
      <c r="CP55" s="847">
        <f xml:space="preserve"> IF( OR( $C$55 = $DS$55, $C$55 =""), 0, IF( ISNUMBER( Y55 ), 0, 1 ))</f>
        <v>0</v>
      </c>
      <c r="CQ55" s="847">
        <f xml:space="preserve"> IF( OR( $C$55 = $DS$55, $C$55 =""), 0, IF( ISNUMBER( Z55 ), 0, 1 ))</f>
        <v>0</v>
      </c>
      <c r="CR55" s="847">
        <f xml:space="preserve"> IF( OR( $C$55 = $DS$55, $C$55 =""), 0, IF( ISNUMBER( AA55 ), 0, 1 ))</f>
        <v>0</v>
      </c>
      <c r="CS55" s="847">
        <f xml:space="preserve"> IF( OR( $C$55 = $DS$55, $C$55 =""), 0, IF( ISNUMBER( AB55 ), 0, 1 ))</f>
        <v>0</v>
      </c>
      <c r="CT55" s="847">
        <f xml:space="preserve"> IF( OR( $C$55 = $DS$55, $C$55 =""), 0, IF( ISNUMBER( AC55 ), 0, 1 ))</f>
        <v>0</v>
      </c>
      <c r="CU55" s="141"/>
      <c r="CV55" s="847">
        <f xml:space="preserve"> IF( OR( $C$55 = $DS$55, $C$55 =""), 0, IF( ISNUMBER( AE55 ), 0, 1 ))</f>
        <v>0</v>
      </c>
      <c r="CW55" s="847">
        <f xml:space="preserve"> IF( OR( $C$55 = $DS$55, $C$55 =""), 0, IF( ISNUMBER( AF55 ), 0, 1 ))</f>
        <v>0</v>
      </c>
      <c r="CX55" s="847">
        <f xml:space="preserve"> IF( OR( $C$55 = $DS$55, $C$55 =""), 0, IF( ISNUMBER( AG55 ), 0, 1 ))</f>
        <v>0</v>
      </c>
      <c r="CY55" s="847">
        <f xml:space="preserve"> IF( OR( $C$55 = $DS$55, $C$55 =""), 0, IF( ISNUMBER( AH55 ), 0, 1 ))</f>
        <v>0</v>
      </c>
      <c r="CZ55" s="847">
        <f xml:space="preserve"> IF( OR( $C$55 = $DS$55, $C$55 =""), 0, IF( ISNUMBER( AI55 ), 0, 1 ))</f>
        <v>0</v>
      </c>
      <c r="DA55" s="141"/>
      <c r="DB55" s="847">
        <f xml:space="preserve"> IF( OR( $C$55 = $DS$55, $C$55 =""), 0, IF( ISNUMBER( AK55 ), 0, 1 ))</f>
        <v>0</v>
      </c>
      <c r="DC55" s="847">
        <f xml:space="preserve"> IF( OR( $C$55 = $DS$55, $C$55 =""), 0, IF( ISNUMBER( AL55 ), 0, 1 ))</f>
        <v>0</v>
      </c>
      <c r="DD55" s="847">
        <f xml:space="preserve"> IF( OR( $C$55 = $DS$55, $C$55 =""), 0, IF( ISNUMBER( AM55 ), 0, 1 ))</f>
        <v>0</v>
      </c>
      <c r="DE55" s="847">
        <f xml:space="preserve"> IF( OR( $C$55 = $DS$55, $C$55 =""), 0, IF( ISNUMBER( AN55 ), 0, 1 ))</f>
        <v>0</v>
      </c>
      <c r="DF55" s="847">
        <f xml:space="preserve"> IF( OR( $C$55 = $DS$55, $C$55 =""), 0, IF( ISNUMBER( AO55 ), 0, 1 ))</f>
        <v>0</v>
      </c>
      <c r="DG55" s="141"/>
      <c r="DH55" s="847">
        <f xml:space="preserve"> IF( OR( $C$55 = $DS$55, $C$55 =""), 0, IF( ISNUMBER( AQ55 ), 0, 1 ))</f>
        <v>0</v>
      </c>
      <c r="DI55" s="847">
        <f xml:space="preserve"> IF( OR( $C$55 = $DS$55, $C$55 =""), 0, IF( ISNUMBER( AR55 ), 0, 1 ))</f>
        <v>0</v>
      </c>
      <c r="DJ55" s="847">
        <f xml:space="preserve"> IF( OR( $C$55 = $DS$55, $C$55 =""), 0, IF( ISNUMBER( AS55 ), 0, 1 ))</f>
        <v>0</v>
      </c>
      <c r="DK55" s="847">
        <f xml:space="preserve"> IF( OR( $C$55 = $DS$55, $C$55 =""), 0, IF( ISNUMBER( AT55 ), 0, 1 ))</f>
        <v>0</v>
      </c>
      <c r="DL55" s="847">
        <f xml:space="preserve"> IF( OR( $C$55 = $DS$55, $C$55 =""), 0, IF( ISNUMBER( AU55 ), 0, 1 ))</f>
        <v>0</v>
      </c>
      <c r="DM55" s="141"/>
      <c r="DN55" s="847">
        <f xml:space="preserve"> IF( OR( $C$55 = $DS$55, $C$55 =""), 0, IF( ISNUMBER( AW55 ), 0, 1 ))</f>
        <v>0</v>
      </c>
      <c r="DO55" s="847">
        <f xml:space="preserve"> IF( OR( $C$55 = $DS$55, $C$55 =""), 0, IF( ISNUMBER( AX55 ), 0, 1 ))</f>
        <v>0</v>
      </c>
      <c r="DP55" s="847">
        <f xml:space="preserve"> IF( OR( $C$55 = $DS$55, $C$55 =""), 0, IF( ISNUMBER( AY55 ), 0, 1 ))</f>
        <v>0</v>
      </c>
      <c r="DQ55" s="847">
        <f xml:space="preserve"> IF( OR( $C$55 = $DS$55, $C$55 =""), 0, IF( ISNUMBER( AZ55 ), 0, 1 ))</f>
        <v>0</v>
      </c>
      <c r="DR55" s="847">
        <f xml:space="preserve"> IF( OR( $C$55 = $DS$55, $C$55 =""), 0, IF( ISNUMBER( BA55 ), 0, 1 ))</f>
        <v>0</v>
      </c>
      <c r="DS55" s="187" t="s">
        <v>3246</v>
      </c>
      <c r="DT55" s="196"/>
    </row>
    <row r="56" spans="2:124" ht="14.25" customHeight="1" thickBot="1" x14ac:dyDescent="0.35">
      <c r="B56" s="860">
        <f>B55+1</f>
        <v>47</v>
      </c>
      <c r="C56" s="861" t="s">
        <v>3254</v>
      </c>
      <c r="D56" s="862"/>
      <c r="E56" s="863" t="s">
        <v>341</v>
      </c>
      <c r="F56" s="864">
        <v>3</v>
      </c>
      <c r="G56" s="865">
        <f>SUM(G10:G55)</f>
        <v>17.684000000000001</v>
      </c>
      <c r="H56" s="650">
        <f>SUM(H10:H55)</f>
        <v>9.8790000000000013</v>
      </c>
      <c r="I56" s="650">
        <f>SUM(I10:I55)</f>
        <v>0</v>
      </c>
      <c r="J56" s="650">
        <f>SUM(J10:J55)</f>
        <v>0</v>
      </c>
      <c r="K56" s="866">
        <f>SUM(K10:K55)</f>
        <v>0</v>
      </c>
      <c r="L56" s="867">
        <f t="shared" si="1"/>
        <v>27.563000000000002</v>
      </c>
      <c r="M56" s="865">
        <f>SUM(M10:M55)</f>
        <v>12.031000000000001</v>
      </c>
      <c r="N56" s="650">
        <f>SUM(N10:N55)</f>
        <v>12.062000000000001</v>
      </c>
      <c r="O56" s="650">
        <f>SUM(O10:O55)</f>
        <v>0</v>
      </c>
      <c r="P56" s="650">
        <f>SUM(P10:P55)</f>
        <v>0</v>
      </c>
      <c r="Q56" s="866">
        <f>SUM(Q10:Q55)</f>
        <v>0</v>
      </c>
      <c r="R56" s="867">
        <f t="shared" si="2"/>
        <v>24.093000000000004</v>
      </c>
      <c r="S56" s="865">
        <f>SUM(S10:S55)</f>
        <v>12.629</v>
      </c>
      <c r="T56" s="650">
        <f>SUM(T10:T55)</f>
        <v>11.452999999999999</v>
      </c>
      <c r="U56" s="650">
        <f>SUM(U10:U55)</f>
        <v>0</v>
      </c>
      <c r="V56" s="650">
        <f>SUM(V10:V55)</f>
        <v>0</v>
      </c>
      <c r="W56" s="866">
        <f>SUM(W10:W55)</f>
        <v>0</v>
      </c>
      <c r="X56" s="867">
        <f t="shared" si="3"/>
        <v>24.082000000000001</v>
      </c>
      <c r="Y56" s="865">
        <f>SUM(Y10:Y55)</f>
        <v>27.845999999999997</v>
      </c>
      <c r="Z56" s="650">
        <f>SUM(Z10:Z55)</f>
        <v>9.5020000000000007</v>
      </c>
      <c r="AA56" s="650">
        <f>SUM(AA10:AA55)</f>
        <v>0</v>
      </c>
      <c r="AB56" s="650">
        <f>SUM(AB10:AB55)</f>
        <v>0</v>
      </c>
      <c r="AC56" s="866">
        <f>SUM(AC10:AC55)</f>
        <v>0</v>
      </c>
      <c r="AD56" s="867">
        <f t="shared" si="4"/>
        <v>37.347999999999999</v>
      </c>
      <c r="AE56" s="865">
        <f>SUM(AE10:AE55)</f>
        <v>36.896000000000001</v>
      </c>
      <c r="AF56" s="650">
        <f>SUM(AF10:AF55)</f>
        <v>23.875999999999998</v>
      </c>
      <c r="AG56" s="650">
        <f>SUM(AG10:AG55)</f>
        <v>0</v>
      </c>
      <c r="AH56" s="650">
        <f>SUM(AH10:AH55)</f>
        <v>0</v>
      </c>
      <c r="AI56" s="866">
        <f>SUM(AI10:AI55)</f>
        <v>0</v>
      </c>
      <c r="AJ56" s="867">
        <f t="shared" si="5"/>
        <v>60.771999999999998</v>
      </c>
      <c r="AK56" s="865">
        <f>SUM(AK10:AK55)</f>
        <v>37.421999999999997</v>
      </c>
      <c r="AL56" s="650">
        <f>SUM(AL10:AL55)</f>
        <v>49.012</v>
      </c>
      <c r="AM56" s="650">
        <f>SUM(AM10:AM55)</f>
        <v>0</v>
      </c>
      <c r="AN56" s="650">
        <f>SUM(AN10:AN55)</f>
        <v>0</v>
      </c>
      <c r="AO56" s="866">
        <f>SUM(AO10:AO55)</f>
        <v>0</v>
      </c>
      <c r="AP56" s="867">
        <f t="shared" si="6"/>
        <v>86.433999999999997</v>
      </c>
      <c r="AQ56" s="865">
        <f>SUM(AQ10:AQ55)</f>
        <v>38.963999999999999</v>
      </c>
      <c r="AR56" s="650">
        <f>SUM(AR10:AR55)</f>
        <v>112.80700000000002</v>
      </c>
      <c r="AS56" s="650">
        <f>SUM(AS10:AS55)</f>
        <v>0</v>
      </c>
      <c r="AT56" s="650">
        <f>SUM(AT10:AT55)</f>
        <v>0</v>
      </c>
      <c r="AU56" s="866">
        <f>SUM(AU10:AU55)</f>
        <v>0</v>
      </c>
      <c r="AV56" s="867">
        <f t="shared" si="7"/>
        <v>151.77100000000002</v>
      </c>
      <c r="AW56" s="865">
        <f>SUM(AW10:AW55)</f>
        <v>16.998999999999999</v>
      </c>
      <c r="AX56" s="650">
        <f>SUM(AX10:AX55)</f>
        <v>83.085999999999999</v>
      </c>
      <c r="AY56" s="650">
        <f>SUM(AY10:AY55)</f>
        <v>0</v>
      </c>
      <c r="AZ56" s="650">
        <f>SUM(AZ10:AZ55)</f>
        <v>0</v>
      </c>
      <c r="BA56" s="866">
        <f>SUM(BA10:BA55)</f>
        <v>0</v>
      </c>
      <c r="BB56" s="867">
        <f t="shared" si="8"/>
        <v>100.08499999999999</v>
      </c>
      <c r="BC56" s="700"/>
      <c r="BD56" s="212" t="s">
        <v>3255</v>
      </c>
      <c r="BE56" s="713"/>
      <c r="BF56" s="249"/>
      <c r="BG56" s="144"/>
      <c r="BH56" s="145"/>
      <c r="BJ56" s="860">
        <f>BJ55+1</f>
        <v>47</v>
      </c>
      <c r="BK56" s="861" t="s">
        <v>3254</v>
      </c>
      <c r="BL56" s="863" t="s">
        <v>341</v>
      </c>
      <c r="BM56" s="864">
        <v>3</v>
      </c>
      <c r="BN56" s="868" t="s">
        <v>3256</v>
      </c>
      <c r="BO56" s="654" t="s">
        <v>3257</v>
      </c>
      <c r="BP56" s="654" t="s">
        <v>3258</v>
      </c>
      <c r="BQ56" s="654" t="s">
        <v>3259</v>
      </c>
      <c r="BR56" s="869" t="s">
        <v>3260</v>
      </c>
      <c r="BS56" s="870" t="s">
        <v>3261</v>
      </c>
      <c r="BX56" s="141"/>
      <c r="BY56" s="141"/>
      <c r="BZ56" s="141"/>
      <c r="CA56" s="141"/>
      <c r="CB56" s="141"/>
      <c r="CC56" s="141"/>
      <c r="CD56" s="141"/>
      <c r="CE56" s="141"/>
      <c r="CF56" s="141"/>
      <c r="CG56" s="141"/>
      <c r="CH56" s="141"/>
      <c r="CI56" s="141"/>
      <c r="CJ56" s="141"/>
      <c r="CK56" s="141"/>
      <c r="CL56" s="141"/>
      <c r="CM56" s="141"/>
      <c r="CN56" s="141"/>
      <c r="CO56" s="141"/>
      <c r="CP56" s="141"/>
      <c r="CQ56" s="141"/>
      <c r="CR56" s="141"/>
      <c r="CS56" s="141"/>
      <c r="CT56" s="141"/>
      <c r="CU56" s="141"/>
      <c r="CV56" s="141"/>
      <c r="CW56" s="141"/>
      <c r="CX56" s="141"/>
      <c r="CY56" s="141"/>
      <c r="CZ56" s="141"/>
      <c r="DA56" s="141"/>
      <c r="DB56" s="141"/>
      <c r="DC56" s="141"/>
      <c r="DD56" s="141"/>
      <c r="DE56" s="141"/>
      <c r="DF56" s="141"/>
      <c r="DG56" s="141"/>
      <c r="DH56" s="141"/>
      <c r="DI56" s="141"/>
      <c r="DJ56" s="141"/>
      <c r="DK56" s="141"/>
      <c r="DL56" s="141"/>
      <c r="DM56" s="141"/>
      <c r="DN56" s="141"/>
      <c r="DO56" s="141"/>
      <c r="DP56" s="141"/>
      <c r="DQ56" s="141"/>
      <c r="DR56" s="141"/>
      <c r="DS56" s="141"/>
      <c r="DT56" s="196"/>
    </row>
    <row r="57" spans="2:124" ht="14.25" customHeight="1" thickBot="1" x14ac:dyDescent="0.35">
      <c r="B57" s="700"/>
      <c r="C57" s="700"/>
      <c r="D57" s="741"/>
      <c r="E57" s="700"/>
      <c r="F57" s="700"/>
      <c r="G57" s="871"/>
      <c r="H57" s="871"/>
      <c r="I57" s="871"/>
      <c r="J57" s="871"/>
      <c r="K57" s="871"/>
      <c r="L57" s="871"/>
      <c r="M57" s="871"/>
      <c r="N57" s="871"/>
      <c r="O57" s="871"/>
      <c r="P57" s="871"/>
      <c r="Q57" s="871"/>
      <c r="R57" s="871"/>
      <c r="S57" s="871"/>
      <c r="T57" s="871"/>
      <c r="U57" s="871"/>
      <c r="V57" s="871"/>
      <c r="W57" s="871"/>
      <c r="X57" s="871"/>
      <c r="Y57" s="871"/>
      <c r="Z57" s="871"/>
      <c r="AA57" s="871"/>
      <c r="AB57" s="871"/>
      <c r="AC57" s="871"/>
      <c r="AD57" s="871"/>
      <c r="AE57" s="871"/>
      <c r="AF57" s="871"/>
      <c r="AG57" s="871"/>
      <c r="AH57" s="871"/>
      <c r="AI57" s="871"/>
      <c r="AJ57" s="871"/>
      <c r="AK57" s="871"/>
      <c r="AL57" s="871"/>
      <c r="AM57" s="871"/>
      <c r="AN57" s="871"/>
      <c r="AO57" s="871"/>
      <c r="AP57" s="871"/>
      <c r="AQ57" s="871"/>
      <c r="AR57" s="871"/>
      <c r="AS57" s="871"/>
      <c r="AT57" s="871"/>
      <c r="AU57" s="871"/>
      <c r="AV57" s="871"/>
      <c r="AW57" s="871"/>
      <c r="AX57" s="871"/>
      <c r="AY57" s="871"/>
      <c r="AZ57" s="871"/>
      <c r="BA57" s="871"/>
      <c r="BB57" s="871"/>
      <c r="BC57" s="700"/>
      <c r="BD57" s="700"/>
      <c r="BF57" s="249"/>
      <c r="BG57" s="144"/>
      <c r="BH57" s="145"/>
      <c r="BJ57" s="700"/>
      <c r="BK57" s="700"/>
      <c r="BL57" s="700"/>
      <c r="BM57" s="700"/>
      <c r="BN57" s="872"/>
      <c r="BO57" s="872"/>
      <c r="BP57" s="872"/>
      <c r="BQ57" s="872"/>
      <c r="BR57" s="872"/>
      <c r="BS57" s="872"/>
      <c r="BX57" s="141"/>
      <c r="BY57" s="141"/>
      <c r="BZ57" s="141"/>
      <c r="CA57" s="141"/>
      <c r="CB57" s="141"/>
      <c r="CC57" s="141"/>
      <c r="CD57" s="141"/>
      <c r="CE57" s="141"/>
      <c r="CF57" s="141"/>
      <c r="CG57" s="141"/>
      <c r="CH57" s="141"/>
      <c r="CI57" s="141"/>
      <c r="CJ57" s="141"/>
      <c r="CK57" s="141"/>
      <c r="CL57" s="141"/>
      <c r="CM57" s="141"/>
      <c r="CN57" s="141"/>
      <c r="CO57" s="141"/>
      <c r="CP57" s="141"/>
      <c r="CQ57" s="141"/>
      <c r="CR57" s="141"/>
      <c r="CS57" s="141"/>
      <c r="CT57" s="141"/>
      <c r="CU57" s="141"/>
      <c r="CV57" s="141"/>
      <c r="CW57" s="141"/>
      <c r="CX57" s="141"/>
      <c r="CY57" s="141"/>
      <c r="CZ57" s="141"/>
      <c r="DA57" s="141"/>
      <c r="DB57" s="141"/>
      <c r="DC57" s="141"/>
      <c r="DD57" s="141"/>
      <c r="DE57" s="141"/>
      <c r="DF57" s="141"/>
      <c r="DG57" s="141"/>
      <c r="DH57" s="141"/>
      <c r="DI57" s="141"/>
      <c r="DJ57" s="141"/>
      <c r="DK57" s="141"/>
      <c r="DL57" s="141"/>
      <c r="DM57" s="141"/>
      <c r="DN57" s="141"/>
      <c r="DO57" s="141"/>
      <c r="DP57" s="141"/>
      <c r="DQ57" s="141"/>
      <c r="DR57" s="141"/>
      <c r="DS57" s="141"/>
      <c r="DT57" s="196"/>
    </row>
    <row r="58" spans="2:124" ht="15.75" thickBot="1" x14ac:dyDescent="0.35">
      <c r="B58" s="556" t="s">
        <v>1139</v>
      </c>
      <c r="C58" s="819" t="s">
        <v>3262</v>
      </c>
      <c r="D58" s="820"/>
      <c r="E58" s="280"/>
      <c r="F58" s="280"/>
      <c r="G58" s="873"/>
      <c r="H58" s="873"/>
      <c r="I58" s="873"/>
      <c r="J58" s="873"/>
      <c r="K58" s="873"/>
      <c r="L58" s="873"/>
      <c r="M58" s="873"/>
      <c r="N58" s="873"/>
      <c r="O58" s="873"/>
      <c r="P58" s="873"/>
      <c r="Q58" s="873"/>
      <c r="R58" s="873"/>
      <c r="S58" s="873"/>
      <c r="T58" s="873"/>
      <c r="U58" s="873"/>
      <c r="V58" s="873"/>
      <c r="W58" s="873"/>
      <c r="X58" s="873"/>
      <c r="Y58" s="873"/>
      <c r="Z58" s="873"/>
      <c r="AA58" s="873"/>
      <c r="AB58" s="873"/>
      <c r="AC58" s="873"/>
      <c r="AD58" s="873"/>
      <c r="AE58" s="873"/>
      <c r="AF58" s="873"/>
      <c r="AG58" s="873"/>
      <c r="AH58" s="873"/>
      <c r="AI58" s="873"/>
      <c r="AJ58" s="873"/>
      <c r="AK58" s="873"/>
      <c r="AL58" s="873"/>
      <c r="AM58" s="873"/>
      <c r="AN58" s="873"/>
      <c r="AO58" s="873"/>
      <c r="AP58" s="873"/>
      <c r="AQ58" s="873"/>
      <c r="AR58" s="873"/>
      <c r="AS58" s="873"/>
      <c r="AT58" s="873"/>
      <c r="AU58" s="873"/>
      <c r="AV58" s="873"/>
      <c r="AW58" s="873"/>
      <c r="AX58" s="873"/>
      <c r="AY58" s="873"/>
      <c r="AZ58" s="873"/>
      <c r="BA58" s="873"/>
      <c r="BB58" s="873"/>
      <c r="BC58" s="814"/>
      <c r="BD58" s="123"/>
      <c r="BF58" s="249"/>
      <c r="BG58" s="144"/>
      <c r="BH58" s="145"/>
      <c r="BJ58" s="556" t="s">
        <v>1139</v>
      </c>
      <c r="BK58" s="819" t="s">
        <v>3262</v>
      </c>
      <c r="BL58" s="280"/>
      <c r="BM58" s="280"/>
      <c r="BN58" s="874"/>
      <c r="BO58" s="874"/>
      <c r="BP58" s="874"/>
      <c r="BQ58" s="874"/>
      <c r="BR58" s="874"/>
      <c r="BS58" s="874"/>
      <c r="BX58" s="141"/>
      <c r="BY58" s="141"/>
      <c r="BZ58" s="141"/>
      <c r="CA58" s="141"/>
      <c r="CB58" s="141"/>
      <c r="CC58" s="141"/>
      <c r="CD58" s="141"/>
      <c r="CE58" s="141"/>
      <c r="CF58" s="141"/>
      <c r="CG58" s="141"/>
      <c r="CH58" s="141"/>
      <c r="CI58" s="141"/>
      <c r="CJ58" s="141"/>
      <c r="CK58" s="141"/>
      <c r="CL58" s="141"/>
      <c r="CM58" s="141"/>
      <c r="CN58" s="141"/>
      <c r="CO58" s="141"/>
      <c r="CP58" s="141"/>
      <c r="CQ58" s="141"/>
      <c r="CR58" s="141"/>
      <c r="CS58" s="141"/>
      <c r="CT58" s="141"/>
      <c r="CU58" s="141"/>
      <c r="CV58" s="141"/>
      <c r="CW58" s="141"/>
      <c r="CX58" s="141"/>
      <c r="CY58" s="141"/>
      <c r="CZ58" s="141"/>
      <c r="DA58" s="141"/>
      <c r="DB58" s="141"/>
      <c r="DC58" s="141"/>
      <c r="DD58" s="141"/>
      <c r="DE58" s="141"/>
      <c r="DF58" s="141"/>
      <c r="DG58" s="141"/>
      <c r="DH58" s="141"/>
      <c r="DI58" s="141"/>
      <c r="DJ58" s="141"/>
      <c r="DK58" s="141"/>
      <c r="DL58" s="141"/>
      <c r="DM58" s="141"/>
      <c r="DN58" s="141"/>
      <c r="DO58" s="141"/>
      <c r="DP58" s="141"/>
      <c r="DQ58" s="141"/>
      <c r="DR58" s="141"/>
      <c r="DS58" s="141"/>
      <c r="DT58" s="196"/>
    </row>
    <row r="59" spans="2:124" ht="14.25" customHeight="1" x14ac:dyDescent="0.3">
      <c r="B59" s="147">
        <v>48</v>
      </c>
      <c r="C59" s="318" t="s">
        <v>2919</v>
      </c>
      <c r="D59" s="150" t="s">
        <v>1843</v>
      </c>
      <c r="E59" s="150" t="s">
        <v>341</v>
      </c>
      <c r="F59" s="715">
        <v>3</v>
      </c>
      <c r="G59" s="716">
        <v>0</v>
      </c>
      <c r="H59" s="717">
        <v>0</v>
      </c>
      <c r="I59" s="717">
        <v>0</v>
      </c>
      <c r="J59" s="717">
        <v>0</v>
      </c>
      <c r="K59" s="821">
        <v>0</v>
      </c>
      <c r="L59" s="822">
        <f t="shared" ref="L59:L105" si="13">SUM(G59:K59)</f>
        <v>0</v>
      </c>
      <c r="M59" s="716">
        <v>0</v>
      </c>
      <c r="N59" s="717">
        <v>0</v>
      </c>
      <c r="O59" s="717">
        <v>0</v>
      </c>
      <c r="P59" s="717">
        <v>0</v>
      </c>
      <c r="Q59" s="821">
        <v>0</v>
      </c>
      <c r="R59" s="822">
        <f t="shared" ref="R59:R105" si="14">SUM(M59:Q59)</f>
        <v>0</v>
      </c>
      <c r="S59" s="716">
        <v>0</v>
      </c>
      <c r="T59" s="717">
        <v>0</v>
      </c>
      <c r="U59" s="717">
        <v>0</v>
      </c>
      <c r="V59" s="717">
        <v>0</v>
      </c>
      <c r="W59" s="821">
        <v>0</v>
      </c>
      <c r="X59" s="822">
        <f t="shared" ref="X59:X105" si="15">SUM(S59:W59)</f>
        <v>0</v>
      </c>
      <c r="Y59" s="716">
        <v>0</v>
      </c>
      <c r="Z59" s="717">
        <v>0</v>
      </c>
      <c r="AA59" s="717">
        <v>0</v>
      </c>
      <c r="AB59" s="717">
        <v>0</v>
      </c>
      <c r="AC59" s="821">
        <v>0</v>
      </c>
      <c r="AD59" s="822">
        <f t="shared" ref="AD59:AD105" si="16">SUM(Y59:AC59)</f>
        <v>0</v>
      </c>
      <c r="AE59" s="716">
        <v>0</v>
      </c>
      <c r="AF59" s="717">
        <v>0</v>
      </c>
      <c r="AG59" s="717">
        <v>0</v>
      </c>
      <c r="AH59" s="717">
        <v>0</v>
      </c>
      <c r="AI59" s="821">
        <v>0</v>
      </c>
      <c r="AJ59" s="822">
        <f t="shared" ref="AJ59:AJ105" si="17">SUM(AE59:AI59)</f>
        <v>0</v>
      </c>
      <c r="AK59" s="716">
        <v>0</v>
      </c>
      <c r="AL59" s="717">
        <v>0</v>
      </c>
      <c r="AM59" s="717">
        <v>0</v>
      </c>
      <c r="AN59" s="717">
        <v>0</v>
      </c>
      <c r="AO59" s="821">
        <v>0</v>
      </c>
      <c r="AP59" s="822">
        <f t="shared" ref="AP59:AP105" si="18">SUM(AK59:AO59)</f>
        <v>0</v>
      </c>
      <c r="AQ59" s="716">
        <v>0</v>
      </c>
      <c r="AR59" s="717">
        <v>0</v>
      </c>
      <c r="AS59" s="717">
        <v>0</v>
      </c>
      <c r="AT59" s="717">
        <v>0</v>
      </c>
      <c r="AU59" s="821">
        <v>0</v>
      </c>
      <c r="AV59" s="822">
        <f t="shared" ref="AV59:AV105" si="19">SUM(AQ59:AU59)</f>
        <v>0</v>
      </c>
      <c r="AW59" s="716">
        <v>0</v>
      </c>
      <c r="AX59" s="717">
        <v>0</v>
      </c>
      <c r="AY59" s="717">
        <v>0</v>
      </c>
      <c r="AZ59" s="717">
        <v>0</v>
      </c>
      <c r="BA59" s="821">
        <v>0</v>
      </c>
      <c r="BB59" s="822">
        <f t="shared" ref="BB59:BB105" si="20">SUM(AW59:BA59)</f>
        <v>0</v>
      </c>
      <c r="BC59" s="700"/>
      <c r="BD59" s="722"/>
      <c r="BE59" s="723"/>
      <c r="BF59" s="249"/>
      <c r="BG59" s="144">
        <f t="shared" ref="BG59:BG89" si="21" xml:space="preserve"> IF( SUM( BX59:DR59 ) = 0, 0, $BX$5 )</f>
        <v>0</v>
      </c>
      <c r="BH59" s="145"/>
      <c r="BJ59" s="147">
        <v>48</v>
      </c>
      <c r="BK59" s="318" t="s">
        <v>2919</v>
      </c>
      <c r="BL59" s="150" t="s">
        <v>341</v>
      </c>
      <c r="BM59" s="715">
        <v>3</v>
      </c>
      <c r="BN59" s="824" t="s">
        <v>3263</v>
      </c>
      <c r="BO59" s="825" t="s">
        <v>3264</v>
      </c>
      <c r="BP59" s="825" t="s">
        <v>3265</v>
      </c>
      <c r="BQ59" s="825" t="s">
        <v>3266</v>
      </c>
      <c r="BR59" s="826" t="s">
        <v>3267</v>
      </c>
      <c r="BS59" s="827" t="s">
        <v>3268</v>
      </c>
      <c r="BX59" s="158">
        <f>IF('[1]Validation flags'!$H$3=1,0, IF( ISNUMBER(G59), 0, 1 ))</f>
        <v>0</v>
      </c>
      <c r="BY59" s="158">
        <f>IF('[1]Validation flags'!$H$3=1,0, IF( ISNUMBER(H59), 0, 1 ))</f>
        <v>0</v>
      </c>
      <c r="BZ59" s="158">
        <f>IF('[1]Validation flags'!$H$3=1,0, IF( ISNUMBER(I59), 0, 1 ))</f>
        <v>0</v>
      </c>
      <c r="CA59" s="158">
        <f>IF('[1]Validation flags'!$H$3=1,0, IF( ISNUMBER(J59), 0, 1 ))</f>
        <v>0</v>
      </c>
      <c r="CB59" s="158">
        <f>IF('[1]Validation flags'!$H$3=1,0, IF( ISNUMBER(K59), 0, 1 ))</f>
        <v>0</v>
      </c>
      <c r="CC59" s="828"/>
      <c r="CD59" s="158">
        <f>IF('[1]Validation flags'!$H$3=1,0, IF( ISNUMBER(M59), 0, 1 ))</f>
        <v>0</v>
      </c>
      <c r="CE59" s="158">
        <f>IF('[1]Validation flags'!$H$3=1,0, IF( ISNUMBER(N59), 0, 1 ))</f>
        <v>0</v>
      </c>
      <c r="CF59" s="158">
        <f>IF('[1]Validation flags'!$H$3=1,0, IF( ISNUMBER(O59), 0, 1 ))</f>
        <v>0</v>
      </c>
      <c r="CG59" s="158">
        <f>IF('[1]Validation flags'!$H$3=1,0, IF( ISNUMBER(P59), 0, 1 ))</f>
        <v>0</v>
      </c>
      <c r="CH59" s="158">
        <f>IF('[1]Validation flags'!$H$3=1,0, IF( ISNUMBER(Q59), 0, 1 ))</f>
        <v>0</v>
      </c>
      <c r="CI59" s="141"/>
      <c r="CJ59" s="158">
        <f>IF('[1]Validation flags'!$H$3=1,0, IF( ISNUMBER(S59), 0, 1 ))</f>
        <v>0</v>
      </c>
      <c r="CK59" s="158">
        <f>IF('[1]Validation flags'!$H$3=1,0, IF( ISNUMBER(T59), 0, 1 ))</f>
        <v>0</v>
      </c>
      <c r="CL59" s="158">
        <f>IF('[1]Validation flags'!$H$3=1,0, IF( ISNUMBER(U59), 0, 1 ))</f>
        <v>0</v>
      </c>
      <c r="CM59" s="158">
        <f>IF('[1]Validation flags'!$H$3=1,0, IF( ISNUMBER(V59), 0, 1 ))</f>
        <v>0</v>
      </c>
      <c r="CN59" s="158">
        <f>IF('[1]Validation flags'!$H$3=1,0, IF( ISNUMBER(W59), 0, 1 ))</f>
        <v>0</v>
      </c>
      <c r="CO59" s="141"/>
      <c r="CP59" s="158">
        <f>IF('[1]Validation flags'!$H$3=1,0, IF( ISNUMBER(Y59), 0, 1 ))</f>
        <v>0</v>
      </c>
      <c r="CQ59" s="158">
        <f>IF('[1]Validation flags'!$H$3=1,0, IF( ISNUMBER(Z59), 0, 1 ))</f>
        <v>0</v>
      </c>
      <c r="CR59" s="158">
        <f>IF('[1]Validation flags'!$H$3=1,0, IF( ISNUMBER(AA59), 0, 1 ))</f>
        <v>0</v>
      </c>
      <c r="CS59" s="158">
        <f>IF('[1]Validation flags'!$H$3=1,0, IF( ISNUMBER(AB59), 0, 1 ))</f>
        <v>0</v>
      </c>
      <c r="CT59" s="158">
        <f>IF('[1]Validation flags'!$H$3=1,0, IF( ISNUMBER(AC59), 0, 1 ))</f>
        <v>0</v>
      </c>
      <c r="CU59" s="141"/>
      <c r="CV59" s="158">
        <f>IF('[1]Validation flags'!$H$3=1,0, IF( ISNUMBER(AE59), 0, 1 ))</f>
        <v>0</v>
      </c>
      <c r="CW59" s="158">
        <f>IF('[1]Validation flags'!$H$3=1,0, IF( ISNUMBER(AF59), 0, 1 ))</f>
        <v>0</v>
      </c>
      <c r="CX59" s="158">
        <f>IF('[1]Validation flags'!$H$3=1,0, IF( ISNUMBER(AG59), 0, 1 ))</f>
        <v>0</v>
      </c>
      <c r="CY59" s="158">
        <f>IF('[1]Validation flags'!$H$3=1,0, IF( ISNUMBER(AH59), 0, 1 ))</f>
        <v>0</v>
      </c>
      <c r="CZ59" s="158">
        <f>IF('[1]Validation flags'!$H$3=1,0, IF( ISNUMBER(AI59), 0, 1 ))</f>
        <v>0</v>
      </c>
      <c r="DA59" s="141"/>
      <c r="DB59" s="158">
        <f>IF('[1]Validation flags'!$H$3=1,0, IF( ISNUMBER(AK59), 0, 1 ))</f>
        <v>0</v>
      </c>
      <c r="DC59" s="158">
        <f>IF('[1]Validation flags'!$H$3=1,0, IF( ISNUMBER(AL59), 0, 1 ))</f>
        <v>0</v>
      </c>
      <c r="DD59" s="158">
        <f>IF('[1]Validation flags'!$H$3=1,0, IF( ISNUMBER(AM59), 0, 1 ))</f>
        <v>0</v>
      </c>
      <c r="DE59" s="158">
        <f>IF('[1]Validation flags'!$H$3=1,0, IF( ISNUMBER(AN59), 0, 1 ))</f>
        <v>0</v>
      </c>
      <c r="DF59" s="158">
        <f>IF('[1]Validation flags'!$H$3=1,0, IF( ISNUMBER(AO59), 0, 1 ))</f>
        <v>0</v>
      </c>
      <c r="DG59" s="141"/>
      <c r="DH59" s="158">
        <f>IF('[1]Validation flags'!$H$3=1,0, IF( ISNUMBER(AQ59), 0, 1 ))</f>
        <v>0</v>
      </c>
      <c r="DI59" s="158">
        <f>IF('[1]Validation flags'!$H$3=1,0, IF( ISNUMBER(AR59), 0, 1 ))</f>
        <v>0</v>
      </c>
      <c r="DJ59" s="158">
        <f>IF('[1]Validation flags'!$H$3=1,0, IF( ISNUMBER(AS59), 0, 1 ))</f>
        <v>0</v>
      </c>
      <c r="DK59" s="158">
        <f>IF('[1]Validation flags'!$H$3=1,0, IF( ISNUMBER(AT59), 0, 1 ))</f>
        <v>0</v>
      </c>
      <c r="DL59" s="158">
        <f>IF('[1]Validation flags'!$H$3=1,0, IF( ISNUMBER(AU59), 0, 1 ))</f>
        <v>0</v>
      </c>
      <c r="DM59" s="141"/>
      <c r="DN59" s="158">
        <f>IF('[1]Validation flags'!$H$3=1,0, IF( ISNUMBER(AW59), 0, 1 ))</f>
        <v>0</v>
      </c>
      <c r="DO59" s="158">
        <f>IF('[1]Validation flags'!$H$3=1,0, IF( ISNUMBER(AX59), 0, 1 ))</f>
        <v>0</v>
      </c>
      <c r="DP59" s="158">
        <f>IF('[1]Validation flags'!$H$3=1,0, IF( ISNUMBER(AY59), 0, 1 ))</f>
        <v>0</v>
      </c>
      <c r="DQ59" s="158">
        <f>IF('[1]Validation flags'!$H$3=1,0, IF( ISNUMBER(AZ59), 0, 1 ))</f>
        <v>0</v>
      </c>
      <c r="DR59" s="158">
        <f>IF('[1]Validation flags'!$H$3=1,0, IF( ISNUMBER(BA59), 0, 1 ))</f>
        <v>0</v>
      </c>
      <c r="DS59" s="141"/>
      <c r="DT59" s="196"/>
    </row>
    <row r="60" spans="2:124" ht="14.25" customHeight="1" x14ac:dyDescent="0.3">
      <c r="B60" s="591">
        <f t="shared" ref="B60:B105" si="22">B59+1</f>
        <v>49</v>
      </c>
      <c r="C60" s="829" t="s">
        <v>2926</v>
      </c>
      <c r="D60" s="162" t="s">
        <v>1851</v>
      </c>
      <c r="E60" s="610" t="s">
        <v>341</v>
      </c>
      <c r="F60" s="830">
        <v>3</v>
      </c>
      <c r="G60" s="202">
        <v>0</v>
      </c>
      <c r="H60" s="169">
        <v>0</v>
      </c>
      <c r="I60" s="169">
        <v>0</v>
      </c>
      <c r="J60" s="169">
        <v>0</v>
      </c>
      <c r="K60" s="170">
        <v>0</v>
      </c>
      <c r="L60" s="831">
        <f t="shared" si="13"/>
        <v>0</v>
      </c>
      <c r="M60" s="202">
        <v>0</v>
      </c>
      <c r="N60" s="169">
        <v>0</v>
      </c>
      <c r="O60" s="169">
        <v>0</v>
      </c>
      <c r="P60" s="169">
        <v>0</v>
      </c>
      <c r="Q60" s="170">
        <v>0</v>
      </c>
      <c r="R60" s="831">
        <f t="shared" si="14"/>
        <v>0</v>
      </c>
      <c r="S60" s="202">
        <v>0</v>
      </c>
      <c r="T60" s="169">
        <v>0</v>
      </c>
      <c r="U60" s="169">
        <v>0</v>
      </c>
      <c r="V60" s="169">
        <v>0</v>
      </c>
      <c r="W60" s="170">
        <v>0</v>
      </c>
      <c r="X60" s="831">
        <f t="shared" si="15"/>
        <v>0</v>
      </c>
      <c r="Y60" s="202">
        <v>0</v>
      </c>
      <c r="Z60" s="169">
        <v>0</v>
      </c>
      <c r="AA60" s="169">
        <v>0</v>
      </c>
      <c r="AB60" s="169">
        <v>0</v>
      </c>
      <c r="AC60" s="170">
        <v>0</v>
      </c>
      <c r="AD60" s="831">
        <f t="shared" si="16"/>
        <v>0</v>
      </c>
      <c r="AE60" s="202">
        <v>0</v>
      </c>
      <c r="AF60" s="169">
        <v>0</v>
      </c>
      <c r="AG60" s="169">
        <v>0</v>
      </c>
      <c r="AH60" s="169">
        <v>0</v>
      </c>
      <c r="AI60" s="170">
        <v>0</v>
      </c>
      <c r="AJ60" s="831">
        <f t="shared" si="17"/>
        <v>0</v>
      </c>
      <c r="AK60" s="202">
        <v>0</v>
      </c>
      <c r="AL60" s="169">
        <v>0</v>
      </c>
      <c r="AM60" s="169">
        <v>0</v>
      </c>
      <c r="AN60" s="169">
        <v>0</v>
      </c>
      <c r="AO60" s="170">
        <v>0</v>
      </c>
      <c r="AP60" s="831">
        <f t="shared" si="18"/>
        <v>0</v>
      </c>
      <c r="AQ60" s="202">
        <v>0</v>
      </c>
      <c r="AR60" s="169">
        <v>0</v>
      </c>
      <c r="AS60" s="169">
        <v>0</v>
      </c>
      <c r="AT60" s="169">
        <v>0</v>
      </c>
      <c r="AU60" s="170">
        <v>0</v>
      </c>
      <c r="AV60" s="831">
        <f t="shared" si="19"/>
        <v>0</v>
      </c>
      <c r="AW60" s="202">
        <v>0</v>
      </c>
      <c r="AX60" s="169">
        <v>0</v>
      </c>
      <c r="AY60" s="169">
        <v>0</v>
      </c>
      <c r="AZ60" s="169">
        <v>0</v>
      </c>
      <c r="BA60" s="170">
        <v>0</v>
      </c>
      <c r="BB60" s="831">
        <f t="shared" si="20"/>
        <v>0</v>
      </c>
      <c r="BC60" s="700"/>
      <c r="BD60" s="167"/>
      <c r="BE60" s="706"/>
      <c r="BF60" s="249"/>
      <c r="BG60" s="144">
        <f t="shared" si="21"/>
        <v>0</v>
      </c>
      <c r="BH60" s="145"/>
      <c r="BJ60" s="591">
        <f t="shared" ref="BJ60:BJ104" si="23">BJ59+1</f>
        <v>49</v>
      </c>
      <c r="BK60" s="829" t="s">
        <v>2926</v>
      </c>
      <c r="BL60" s="610" t="s">
        <v>341</v>
      </c>
      <c r="BM60" s="830">
        <v>3</v>
      </c>
      <c r="BN60" s="832" t="s">
        <v>3269</v>
      </c>
      <c r="BO60" s="833" t="s">
        <v>3270</v>
      </c>
      <c r="BP60" s="833" t="s">
        <v>3271</v>
      </c>
      <c r="BQ60" s="833" t="s">
        <v>3272</v>
      </c>
      <c r="BR60" s="834" t="s">
        <v>3273</v>
      </c>
      <c r="BS60" s="835" t="s">
        <v>3274</v>
      </c>
      <c r="BU60" s="196"/>
      <c r="BV60" s="797"/>
      <c r="BW60" s="797"/>
      <c r="BX60" s="158">
        <f>IF('[1]Validation flags'!$H$3=1,0, IF( ISNUMBER(G60), 0, 1 ))</f>
        <v>0</v>
      </c>
      <c r="BY60" s="158">
        <f>IF('[1]Validation flags'!$H$3=1,0, IF( ISNUMBER(H60), 0, 1 ))</f>
        <v>0</v>
      </c>
      <c r="BZ60" s="158">
        <f>IF('[1]Validation flags'!$H$3=1,0, IF( ISNUMBER(I60), 0, 1 ))</f>
        <v>0</v>
      </c>
      <c r="CA60" s="158">
        <f>IF('[1]Validation flags'!$H$3=1,0, IF( ISNUMBER(J60), 0, 1 ))</f>
        <v>0</v>
      </c>
      <c r="CB60" s="158">
        <f>IF('[1]Validation flags'!$H$3=1,0, IF( ISNUMBER(K60), 0, 1 ))</f>
        <v>0</v>
      </c>
      <c r="CC60" s="828"/>
      <c r="CD60" s="158">
        <f>IF('[1]Validation flags'!$H$3=1,0, IF( ISNUMBER(M60), 0, 1 ))</f>
        <v>0</v>
      </c>
      <c r="CE60" s="158">
        <f>IF('[1]Validation flags'!$H$3=1,0, IF( ISNUMBER(N60), 0, 1 ))</f>
        <v>0</v>
      </c>
      <c r="CF60" s="158">
        <f>IF('[1]Validation flags'!$H$3=1,0, IF( ISNUMBER(O60), 0, 1 ))</f>
        <v>0</v>
      </c>
      <c r="CG60" s="158">
        <f>IF('[1]Validation flags'!$H$3=1,0, IF( ISNUMBER(P60), 0, 1 ))</f>
        <v>0</v>
      </c>
      <c r="CH60" s="158">
        <f>IF('[1]Validation flags'!$H$3=1,0, IF( ISNUMBER(Q60), 0, 1 ))</f>
        <v>0</v>
      </c>
      <c r="CI60" s="141"/>
      <c r="CJ60" s="158">
        <f>IF('[1]Validation flags'!$H$3=1,0, IF( ISNUMBER(S60), 0, 1 ))</f>
        <v>0</v>
      </c>
      <c r="CK60" s="158">
        <f>IF('[1]Validation flags'!$H$3=1,0, IF( ISNUMBER(T60), 0, 1 ))</f>
        <v>0</v>
      </c>
      <c r="CL60" s="158">
        <f>IF('[1]Validation flags'!$H$3=1,0, IF( ISNUMBER(U60), 0, 1 ))</f>
        <v>0</v>
      </c>
      <c r="CM60" s="158">
        <f>IF('[1]Validation flags'!$H$3=1,0, IF( ISNUMBER(V60), 0, 1 ))</f>
        <v>0</v>
      </c>
      <c r="CN60" s="158">
        <f>IF('[1]Validation flags'!$H$3=1,0, IF( ISNUMBER(W60), 0, 1 ))</f>
        <v>0</v>
      </c>
      <c r="CO60" s="141"/>
      <c r="CP60" s="158">
        <f>IF('[1]Validation flags'!$H$3=1,0, IF( ISNUMBER(Y60), 0, 1 ))</f>
        <v>0</v>
      </c>
      <c r="CQ60" s="158">
        <f>IF('[1]Validation flags'!$H$3=1,0, IF( ISNUMBER(Z60), 0, 1 ))</f>
        <v>0</v>
      </c>
      <c r="CR60" s="158">
        <f>IF('[1]Validation flags'!$H$3=1,0, IF( ISNUMBER(AA60), 0, 1 ))</f>
        <v>0</v>
      </c>
      <c r="CS60" s="158">
        <f>IF('[1]Validation flags'!$H$3=1,0, IF( ISNUMBER(AB60), 0, 1 ))</f>
        <v>0</v>
      </c>
      <c r="CT60" s="158">
        <f>IF('[1]Validation flags'!$H$3=1,0, IF( ISNUMBER(AC60), 0, 1 ))</f>
        <v>0</v>
      </c>
      <c r="CU60" s="141"/>
      <c r="CV60" s="158">
        <f>IF('[1]Validation flags'!$H$3=1,0, IF( ISNUMBER(AE60), 0, 1 ))</f>
        <v>0</v>
      </c>
      <c r="CW60" s="158">
        <f>IF('[1]Validation flags'!$H$3=1,0, IF( ISNUMBER(AF60), 0, 1 ))</f>
        <v>0</v>
      </c>
      <c r="CX60" s="158">
        <f>IF('[1]Validation flags'!$H$3=1,0, IF( ISNUMBER(AG60), 0, 1 ))</f>
        <v>0</v>
      </c>
      <c r="CY60" s="158">
        <f>IF('[1]Validation flags'!$H$3=1,0, IF( ISNUMBER(AH60), 0, 1 ))</f>
        <v>0</v>
      </c>
      <c r="CZ60" s="158">
        <f>IF('[1]Validation flags'!$H$3=1,0, IF( ISNUMBER(AI60), 0, 1 ))</f>
        <v>0</v>
      </c>
      <c r="DA60" s="141"/>
      <c r="DB60" s="158">
        <f>IF('[1]Validation flags'!$H$3=1,0, IF( ISNUMBER(AK60), 0, 1 ))</f>
        <v>0</v>
      </c>
      <c r="DC60" s="158">
        <f>IF('[1]Validation flags'!$H$3=1,0, IF( ISNUMBER(AL60), 0, 1 ))</f>
        <v>0</v>
      </c>
      <c r="DD60" s="158">
        <f>IF('[1]Validation flags'!$H$3=1,0, IF( ISNUMBER(AM60), 0, 1 ))</f>
        <v>0</v>
      </c>
      <c r="DE60" s="158">
        <f>IF('[1]Validation flags'!$H$3=1,0, IF( ISNUMBER(AN60), 0, 1 ))</f>
        <v>0</v>
      </c>
      <c r="DF60" s="158">
        <f>IF('[1]Validation flags'!$H$3=1,0, IF( ISNUMBER(AO60), 0, 1 ))</f>
        <v>0</v>
      </c>
      <c r="DG60" s="141"/>
      <c r="DH60" s="158">
        <f>IF('[1]Validation flags'!$H$3=1,0, IF( ISNUMBER(AQ60), 0, 1 ))</f>
        <v>0</v>
      </c>
      <c r="DI60" s="158">
        <f>IF('[1]Validation flags'!$H$3=1,0, IF( ISNUMBER(AR60), 0, 1 ))</f>
        <v>0</v>
      </c>
      <c r="DJ60" s="158">
        <f>IF('[1]Validation flags'!$H$3=1,0, IF( ISNUMBER(AS60), 0, 1 ))</f>
        <v>0</v>
      </c>
      <c r="DK60" s="158">
        <f>IF('[1]Validation flags'!$H$3=1,0, IF( ISNUMBER(AT60), 0, 1 ))</f>
        <v>0</v>
      </c>
      <c r="DL60" s="158">
        <f>IF('[1]Validation flags'!$H$3=1,0, IF( ISNUMBER(AU60), 0, 1 ))</f>
        <v>0</v>
      </c>
      <c r="DM60" s="141"/>
      <c r="DN60" s="158">
        <f>IF('[1]Validation flags'!$H$3=1,0, IF( ISNUMBER(AW60), 0, 1 ))</f>
        <v>0</v>
      </c>
      <c r="DO60" s="158">
        <f>IF('[1]Validation flags'!$H$3=1,0, IF( ISNUMBER(AX60), 0, 1 ))</f>
        <v>0</v>
      </c>
      <c r="DP60" s="158">
        <f>IF('[1]Validation flags'!$H$3=1,0, IF( ISNUMBER(AY60), 0, 1 ))</f>
        <v>0</v>
      </c>
      <c r="DQ60" s="158">
        <f>IF('[1]Validation flags'!$H$3=1,0, IF( ISNUMBER(AZ60), 0, 1 ))</f>
        <v>0</v>
      </c>
      <c r="DR60" s="158">
        <f>IF('[1]Validation flags'!$H$3=1,0, IF( ISNUMBER(BA60), 0, 1 ))</f>
        <v>0</v>
      </c>
      <c r="DS60" s="141"/>
      <c r="DT60" s="196"/>
    </row>
    <row r="61" spans="2:124" ht="14.25" customHeight="1" x14ac:dyDescent="0.3">
      <c r="B61" s="591">
        <f t="shared" si="22"/>
        <v>50</v>
      </c>
      <c r="C61" s="829" t="s">
        <v>2933</v>
      </c>
      <c r="D61" s="162" t="s">
        <v>1858</v>
      </c>
      <c r="E61" s="610" t="s">
        <v>341</v>
      </c>
      <c r="F61" s="830">
        <v>3</v>
      </c>
      <c r="G61" s="202">
        <v>0</v>
      </c>
      <c r="H61" s="169">
        <v>0</v>
      </c>
      <c r="I61" s="169">
        <v>0</v>
      </c>
      <c r="J61" s="169">
        <v>0</v>
      </c>
      <c r="K61" s="170">
        <v>0</v>
      </c>
      <c r="L61" s="831">
        <f t="shared" si="13"/>
        <v>0</v>
      </c>
      <c r="M61" s="202">
        <v>0</v>
      </c>
      <c r="N61" s="169">
        <v>0</v>
      </c>
      <c r="O61" s="169">
        <v>0</v>
      </c>
      <c r="P61" s="169">
        <v>0</v>
      </c>
      <c r="Q61" s="170">
        <v>0</v>
      </c>
      <c r="R61" s="831">
        <f t="shared" si="14"/>
        <v>0</v>
      </c>
      <c r="S61" s="202">
        <v>0</v>
      </c>
      <c r="T61" s="169">
        <v>0</v>
      </c>
      <c r="U61" s="169">
        <v>0</v>
      </c>
      <c r="V61" s="169">
        <v>0</v>
      </c>
      <c r="W61" s="170">
        <v>0</v>
      </c>
      <c r="X61" s="831">
        <f t="shared" si="15"/>
        <v>0</v>
      </c>
      <c r="Y61" s="202">
        <v>0</v>
      </c>
      <c r="Z61" s="169">
        <v>0</v>
      </c>
      <c r="AA61" s="169">
        <v>0</v>
      </c>
      <c r="AB61" s="169">
        <v>0</v>
      </c>
      <c r="AC61" s="170">
        <v>0</v>
      </c>
      <c r="AD61" s="831">
        <f t="shared" si="16"/>
        <v>0</v>
      </c>
      <c r="AE61" s="202">
        <v>0</v>
      </c>
      <c r="AF61" s="169">
        <v>0</v>
      </c>
      <c r="AG61" s="169">
        <v>0</v>
      </c>
      <c r="AH61" s="169">
        <v>0</v>
      </c>
      <c r="AI61" s="170">
        <v>0</v>
      </c>
      <c r="AJ61" s="831">
        <f t="shared" si="17"/>
        <v>0</v>
      </c>
      <c r="AK61" s="202">
        <v>0</v>
      </c>
      <c r="AL61" s="169">
        <v>0</v>
      </c>
      <c r="AM61" s="169">
        <v>0</v>
      </c>
      <c r="AN61" s="169">
        <v>0</v>
      </c>
      <c r="AO61" s="170">
        <v>0</v>
      </c>
      <c r="AP61" s="831">
        <f t="shared" si="18"/>
        <v>0</v>
      </c>
      <c r="AQ61" s="202">
        <v>0</v>
      </c>
      <c r="AR61" s="169">
        <v>0</v>
      </c>
      <c r="AS61" s="169">
        <v>0</v>
      </c>
      <c r="AT61" s="169">
        <v>0</v>
      </c>
      <c r="AU61" s="170">
        <v>0</v>
      </c>
      <c r="AV61" s="831">
        <f t="shared" si="19"/>
        <v>0</v>
      </c>
      <c r="AW61" s="202">
        <v>0</v>
      </c>
      <c r="AX61" s="169">
        <v>0</v>
      </c>
      <c r="AY61" s="169">
        <v>0</v>
      </c>
      <c r="AZ61" s="169">
        <v>0</v>
      </c>
      <c r="BA61" s="170">
        <v>0</v>
      </c>
      <c r="BB61" s="831">
        <f t="shared" si="20"/>
        <v>0</v>
      </c>
      <c r="BC61" s="700"/>
      <c r="BD61" s="167"/>
      <c r="BE61" s="706"/>
      <c r="BF61" s="249"/>
      <c r="BG61" s="144">
        <f t="shared" si="21"/>
        <v>0</v>
      </c>
      <c r="BH61" s="145"/>
      <c r="BJ61" s="591">
        <f t="shared" si="23"/>
        <v>50</v>
      </c>
      <c r="BK61" s="829" t="s">
        <v>2933</v>
      </c>
      <c r="BL61" s="610" t="s">
        <v>341</v>
      </c>
      <c r="BM61" s="830">
        <v>3</v>
      </c>
      <c r="BN61" s="832" t="s">
        <v>3275</v>
      </c>
      <c r="BO61" s="833" t="s">
        <v>3276</v>
      </c>
      <c r="BP61" s="833" t="s">
        <v>3277</v>
      </c>
      <c r="BQ61" s="833" t="s">
        <v>3278</v>
      </c>
      <c r="BR61" s="834" t="s">
        <v>3279</v>
      </c>
      <c r="BS61" s="835" t="s">
        <v>3280</v>
      </c>
      <c r="BU61" s="196"/>
      <c r="BV61" s="797"/>
      <c r="BW61" s="797"/>
      <c r="BX61" s="158">
        <f>IF('[1]Validation flags'!$H$3=1,0, IF( ISNUMBER(G61), 0, 1 ))</f>
        <v>0</v>
      </c>
      <c r="BY61" s="158">
        <f>IF('[1]Validation flags'!$H$3=1,0, IF( ISNUMBER(H61), 0, 1 ))</f>
        <v>0</v>
      </c>
      <c r="BZ61" s="158">
        <f>IF('[1]Validation flags'!$H$3=1,0, IF( ISNUMBER(I61), 0, 1 ))</f>
        <v>0</v>
      </c>
      <c r="CA61" s="158">
        <f>IF('[1]Validation flags'!$H$3=1,0, IF( ISNUMBER(J61), 0, 1 ))</f>
        <v>0</v>
      </c>
      <c r="CB61" s="158">
        <f>IF('[1]Validation flags'!$H$3=1,0, IF( ISNUMBER(K61), 0, 1 ))</f>
        <v>0</v>
      </c>
      <c r="CC61" s="828"/>
      <c r="CD61" s="158">
        <f>IF('[1]Validation flags'!$H$3=1,0, IF( ISNUMBER(M61), 0, 1 ))</f>
        <v>0</v>
      </c>
      <c r="CE61" s="158">
        <f>IF('[1]Validation flags'!$H$3=1,0, IF( ISNUMBER(N61), 0, 1 ))</f>
        <v>0</v>
      </c>
      <c r="CF61" s="158">
        <f>IF('[1]Validation flags'!$H$3=1,0, IF( ISNUMBER(O61), 0, 1 ))</f>
        <v>0</v>
      </c>
      <c r="CG61" s="158">
        <f>IF('[1]Validation flags'!$H$3=1,0, IF( ISNUMBER(P61), 0, 1 ))</f>
        <v>0</v>
      </c>
      <c r="CH61" s="158">
        <f>IF('[1]Validation flags'!$H$3=1,0, IF( ISNUMBER(Q61), 0, 1 ))</f>
        <v>0</v>
      </c>
      <c r="CI61" s="141"/>
      <c r="CJ61" s="158">
        <f>IF('[1]Validation flags'!$H$3=1,0, IF( ISNUMBER(S61), 0, 1 ))</f>
        <v>0</v>
      </c>
      <c r="CK61" s="158">
        <f>IF('[1]Validation flags'!$H$3=1,0, IF( ISNUMBER(T61), 0, 1 ))</f>
        <v>0</v>
      </c>
      <c r="CL61" s="158">
        <f>IF('[1]Validation flags'!$H$3=1,0, IF( ISNUMBER(U61), 0, 1 ))</f>
        <v>0</v>
      </c>
      <c r="CM61" s="158">
        <f>IF('[1]Validation flags'!$H$3=1,0, IF( ISNUMBER(V61), 0, 1 ))</f>
        <v>0</v>
      </c>
      <c r="CN61" s="158">
        <f>IF('[1]Validation flags'!$H$3=1,0, IF( ISNUMBER(W61), 0, 1 ))</f>
        <v>0</v>
      </c>
      <c r="CO61" s="141"/>
      <c r="CP61" s="158">
        <f>IF('[1]Validation flags'!$H$3=1,0, IF( ISNUMBER(Y61), 0, 1 ))</f>
        <v>0</v>
      </c>
      <c r="CQ61" s="158">
        <f>IF('[1]Validation flags'!$H$3=1,0, IF( ISNUMBER(Z61), 0, 1 ))</f>
        <v>0</v>
      </c>
      <c r="CR61" s="158">
        <f>IF('[1]Validation flags'!$H$3=1,0, IF( ISNUMBER(AA61), 0, 1 ))</f>
        <v>0</v>
      </c>
      <c r="CS61" s="158">
        <f>IF('[1]Validation flags'!$H$3=1,0, IF( ISNUMBER(AB61), 0, 1 ))</f>
        <v>0</v>
      </c>
      <c r="CT61" s="158">
        <f>IF('[1]Validation flags'!$H$3=1,0, IF( ISNUMBER(AC61), 0, 1 ))</f>
        <v>0</v>
      </c>
      <c r="CU61" s="141"/>
      <c r="CV61" s="158">
        <f>IF('[1]Validation flags'!$H$3=1,0, IF( ISNUMBER(AE61), 0, 1 ))</f>
        <v>0</v>
      </c>
      <c r="CW61" s="158">
        <f>IF('[1]Validation flags'!$H$3=1,0, IF( ISNUMBER(AF61), 0, 1 ))</f>
        <v>0</v>
      </c>
      <c r="CX61" s="158">
        <f>IF('[1]Validation flags'!$H$3=1,0, IF( ISNUMBER(AG61), 0, 1 ))</f>
        <v>0</v>
      </c>
      <c r="CY61" s="158">
        <f>IF('[1]Validation flags'!$H$3=1,0, IF( ISNUMBER(AH61), 0, 1 ))</f>
        <v>0</v>
      </c>
      <c r="CZ61" s="158">
        <f>IF('[1]Validation flags'!$H$3=1,0, IF( ISNUMBER(AI61), 0, 1 ))</f>
        <v>0</v>
      </c>
      <c r="DA61" s="141"/>
      <c r="DB61" s="158">
        <f>IF('[1]Validation flags'!$H$3=1,0, IF( ISNUMBER(AK61), 0, 1 ))</f>
        <v>0</v>
      </c>
      <c r="DC61" s="158">
        <f>IF('[1]Validation flags'!$H$3=1,0, IF( ISNUMBER(AL61), 0, 1 ))</f>
        <v>0</v>
      </c>
      <c r="DD61" s="158">
        <f>IF('[1]Validation flags'!$H$3=1,0, IF( ISNUMBER(AM61), 0, 1 ))</f>
        <v>0</v>
      </c>
      <c r="DE61" s="158">
        <f>IF('[1]Validation flags'!$H$3=1,0, IF( ISNUMBER(AN61), 0, 1 ))</f>
        <v>0</v>
      </c>
      <c r="DF61" s="158">
        <f>IF('[1]Validation flags'!$H$3=1,0, IF( ISNUMBER(AO61), 0, 1 ))</f>
        <v>0</v>
      </c>
      <c r="DG61" s="141"/>
      <c r="DH61" s="158">
        <f>IF('[1]Validation flags'!$H$3=1,0, IF( ISNUMBER(AQ61), 0, 1 ))</f>
        <v>0</v>
      </c>
      <c r="DI61" s="158">
        <f>IF('[1]Validation flags'!$H$3=1,0, IF( ISNUMBER(AR61), 0, 1 ))</f>
        <v>0</v>
      </c>
      <c r="DJ61" s="158">
        <f>IF('[1]Validation flags'!$H$3=1,0, IF( ISNUMBER(AS61), 0, 1 ))</f>
        <v>0</v>
      </c>
      <c r="DK61" s="158">
        <f>IF('[1]Validation flags'!$H$3=1,0, IF( ISNUMBER(AT61), 0, 1 ))</f>
        <v>0</v>
      </c>
      <c r="DL61" s="158">
        <f>IF('[1]Validation flags'!$H$3=1,0, IF( ISNUMBER(AU61), 0, 1 ))</f>
        <v>0</v>
      </c>
      <c r="DM61" s="141"/>
      <c r="DN61" s="158">
        <f>IF('[1]Validation flags'!$H$3=1,0, IF( ISNUMBER(AW61), 0, 1 ))</f>
        <v>0</v>
      </c>
      <c r="DO61" s="158">
        <f>IF('[1]Validation flags'!$H$3=1,0, IF( ISNUMBER(AX61), 0, 1 ))</f>
        <v>0</v>
      </c>
      <c r="DP61" s="158">
        <f>IF('[1]Validation flags'!$H$3=1,0, IF( ISNUMBER(AY61), 0, 1 ))</f>
        <v>0</v>
      </c>
      <c r="DQ61" s="158">
        <f>IF('[1]Validation flags'!$H$3=1,0, IF( ISNUMBER(AZ61), 0, 1 ))</f>
        <v>0</v>
      </c>
      <c r="DR61" s="158">
        <f>IF('[1]Validation flags'!$H$3=1,0, IF( ISNUMBER(BA61), 0, 1 ))</f>
        <v>0</v>
      </c>
      <c r="DS61" s="141"/>
      <c r="DT61" s="196"/>
    </row>
    <row r="62" spans="2:124" ht="14.25" customHeight="1" x14ac:dyDescent="0.3">
      <c r="B62" s="591">
        <f t="shared" si="22"/>
        <v>51</v>
      </c>
      <c r="C62" s="829" t="s">
        <v>2940</v>
      </c>
      <c r="D62" s="162" t="s">
        <v>2682</v>
      </c>
      <c r="E62" s="610" t="s">
        <v>341</v>
      </c>
      <c r="F62" s="830">
        <v>3</v>
      </c>
      <c r="G62" s="202">
        <v>0</v>
      </c>
      <c r="H62" s="169">
        <v>0</v>
      </c>
      <c r="I62" s="169">
        <v>0</v>
      </c>
      <c r="J62" s="169">
        <v>0</v>
      </c>
      <c r="K62" s="170">
        <v>0</v>
      </c>
      <c r="L62" s="831">
        <f t="shared" si="13"/>
        <v>0</v>
      </c>
      <c r="M62" s="202">
        <v>0</v>
      </c>
      <c r="N62" s="169">
        <v>0</v>
      </c>
      <c r="O62" s="169">
        <v>0</v>
      </c>
      <c r="P62" s="169">
        <v>0</v>
      </c>
      <c r="Q62" s="170">
        <v>0</v>
      </c>
      <c r="R62" s="831">
        <f t="shared" si="14"/>
        <v>0</v>
      </c>
      <c r="S62" s="202">
        <v>0</v>
      </c>
      <c r="T62" s="169">
        <v>0</v>
      </c>
      <c r="U62" s="169">
        <v>0</v>
      </c>
      <c r="V62" s="169">
        <v>0</v>
      </c>
      <c r="W62" s="170">
        <v>0</v>
      </c>
      <c r="X62" s="831">
        <f t="shared" si="15"/>
        <v>0</v>
      </c>
      <c r="Y62" s="202">
        <v>0</v>
      </c>
      <c r="Z62" s="169">
        <v>0</v>
      </c>
      <c r="AA62" s="169">
        <v>0</v>
      </c>
      <c r="AB62" s="169">
        <v>0</v>
      </c>
      <c r="AC62" s="170">
        <v>0</v>
      </c>
      <c r="AD62" s="831">
        <f t="shared" si="16"/>
        <v>0</v>
      </c>
      <c r="AE62" s="202">
        <v>0</v>
      </c>
      <c r="AF62" s="169">
        <v>0</v>
      </c>
      <c r="AG62" s="169">
        <v>0</v>
      </c>
      <c r="AH62" s="169">
        <v>0</v>
      </c>
      <c r="AI62" s="170">
        <v>0</v>
      </c>
      <c r="AJ62" s="831">
        <f t="shared" si="17"/>
        <v>0</v>
      </c>
      <c r="AK62" s="202">
        <v>0</v>
      </c>
      <c r="AL62" s="169">
        <v>0</v>
      </c>
      <c r="AM62" s="169">
        <v>0</v>
      </c>
      <c r="AN62" s="169">
        <v>0</v>
      </c>
      <c r="AO62" s="170">
        <v>0</v>
      </c>
      <c r="AP62" s="831">
        <f t="shared" si="18"/>
        <v>0</v>
      </c>
      <c r="AQ62" s="202">
        <v>0</v>
      </c>
      <c r="AR62" s="169">
        <v>0</v>
      </c>
      <c r="AS62" s="169">
        <v>0</v>
      </c>
      <c r="AT62" s="169">
        <v>0</v>
      </c>
      <c r="AU62" s="170">
        <v>0</v>
      </c>
      <c r="AV62" s="831">
        <f t="shared" si="19"/>
        <v>0</v>
      </c>
      <c r="AW62" s="202">
        <v>0</v>
      </c>
      <c r="AX62" s="169">
        <v>0</v>
      </c>
      <c r="AY62" s="169">
        <v>0</v>
      </c>
      <c r="AZ62" s="169">
        <v>0</v>
      </c>
      <c r="BA62" s="170">
        <v>0</v>
      </c>
      <c r="BB62" s="831">
        <f t="shared" si="20"/>
        <v>0</v>
      </c>
      <c r="BC62" s="700"/>
      <c r="BD62" s="167"/>
      <c r="BE62" s="706"/>
      <c r="BF62" s="249"/>
      <c r="BG62" s="144">
        <f t="shared" si="21"/>
        <v>0</v>
      </c>
      <c r="BH62" s="145"/>
      <c r="BJ62" s="591">
        <f t="shared" si="23"/>
        <v>51</v>
      </c>
      <c r="BK62" s="829" t="s">
        <v>2940</v>
      </c>
      <c r="BL62" s="610" t="s">
        <v>341</v>
      </c>
      <c r="BM62" s="830">
        <v>3</v>
      </c>
      <c r="BN62" s="832" t="s">
        <v>3281</v>
      </c>
      <c r="BO62" s="833" t="s">
        <v>3282</v>
      </c>
      <c r="BP62" s="833" t="s">
        <v>3283</v>
      </c>
      <c r="BQ62" s="833" t="s">
        <v>3284</v>
      </c>
      <c r="BR62" s="834" t="s">
        <v>3285</v>
      </c>
      <c r="BS62" s="835" t="s">
        <v>3286</v>
      </c>
      <c r="BU62" s="196"/>
      <c r="BV62" s="797"/>
      <c r="BW62" s="797"/>
      <c r="BX62" s="158">
        <f>IF('[1]Validation flags'!$H$3=1,0, IF( ISNUMBER(G62), 0, 1 ))</f>
        <v>0</v>
      </c>
      <c r="BY62" s="158">
        <f>IF('[1]Validation flags'!$H$3=1,0, IF( ISNUMBER(H62), 0, 1 ))</f>
        <v>0</v>
      </c>
      <c r="BZ62" s="158">
        <f>IF('[1]Validation flags'!$H$3=1,0, IF( ISNUMBER(I62), 0, 1 ))</f>
        <v>0</v>
      </c>
      <c r="CA62" s="158">
        <f>IF('[1]Validation flags'!$H$3=1,0, IF( ISNUMBER(J62), 0, 1 ))</f>
        <v>0</v>
      </c>
      <c r="CB62" s="158">
        <f>IF('[1]Validation flags'!$H$3=1,0, IF( ISNUMBER(K62), 0, 1 ))</f>
        <v>0</v>
      </c>
      <c r="CC62" s="828"/>
      <c r="CD62" s="158">
        <f>IF('[1]Validation flags'!$H$3=1,0, IF( ISNUMBER(M62), 0, 1 ))</f>
        <v>0</v>
      </c>
      <c r="CE62" s="158">
        <f>IF('[1]Validation flags'!$H$3=1,0, IF( ISNUMBER(N62), 0, 1 ))</f>
        <v>0</v>
      </c>
      <c r="CF62" s="158">
        <f>IF('[1]Validation flags'!$H$3=1,0, IF( ISNUMBER(O62), 0, 1 ))</f>
        <v>0</v>
      </c>
      <c r="CG62" s="158">
        <f>IF('[1]Validation flags'!$H$3=1,0, IF( ISNUMBER(P62), 0, 1 ))</f>
        <v>0</v>
      </c>
      <c r="CH62" s="158">
        <f>IF('[1]Validation flags'!$H$3=1,0, IF( ISNUMBER(Q62), 0, 1 ))</f>
        <v>0</v>
      </c>
      <c r="CI62" s="141"/>
      <c r="CJ62" s="158">
        <f>IF('[1]Validation flags'!$H$3=1,0, IF( ISNUMBER(S62), 0, 1 ))</f>
        <v>0</v>
      </c>
      <c r="CK62" s="158">
        <f>IF('[1]Validation flags'!$H$3=1,0, IF( ISNUMBER(T62), 0, 1 ))</f>
        <v>0</v>
      </c>
      <c r="CL62" s="158">
        <f>IF('[1]Validation flags'!$H$3=1,0, IF( ISNUMBER(U62), 0, 1 ))</f>
        <v>0</v>
      </c>
      <c r="CM62" s="158">
        <f>IF('[1]Validation flags'!$H$3=1,0, IF( ISNUMBER(V62), 0, 1 ))</f>
        <v>0</v>
      </c>
      <c r="CN62" s="158">
        <f>IF('[1]Validation flags'!$H$3=1,0, IF( ISNUMBER(W62), 0, 1 ))</f>
        <v>0</v>
      </c>
      <c r="CO62" s="141"/>
      <c r="CP62" s="158">
        <f>IF('[1]Validation flags'!$H$3=1,0, IF( ISNUMBER(Y62), 0, 1 ))</f>
        <v>0</v>
      </c>
      <c r="CQ62" s="158">
        <f>IF('[1]Validation flags'!$H$3=1,0, IF( ISNUMBER(Z62), 0, 1 ))</f>
        <v>0</v>
      </c>
      <c r="CR62" s="158">
        <f>IF('[1]Validation flags'!$H$3=1,0, IF( ISNUMBER(AA62), 0, 1 ))</f>
        <v>0</v>
      </c>
      <c r="CS62" s="158">
        <f>IF('[1]Validation flags'!$H$3=1,0, IF( ISNUMBER(AB62), 0, 1 ))</f>
        <v>0</v>
      </c>
      <c r="CT62" s="158">
        <f>IF('[1]Validation flags'!$H$3=1,0, IF( ISNUMBER(AC62), 0, 1 ))</f>
        <v>0</v>
      </c>
      <c r="CU62" s="141"/>
      <c r="CV62" s="158">
        <f>IF('[1]Validation flags'!$H$3=1,0, IF( ISNUMBER(AE62), 0, 1 ))</f>
        <v>0</v>
      </c>
      <c r="CW62" s="158">
        <f>IF('[1]Validation flags'!$H$3=1,0, IF( ISNUMBER(AF62), 0, 1 ))</f>
        <v>0</v>
      </c>
      <c r="CX62" s="158">
        <f>IF('[1]Validation flags'!$H$3=1,0, IF( ISNUMBER(AG62), 0, 1 ))</f>
        <v>0</v>
      </c>
      <c r="CY62" s="158">
        <f>IF('[1]Validation flags'!$H$3=1,0, IF( ISNUMBER(AH62), 0, 1 ))</f>
        <v>0</v>
      </c>
      <c r="CZ62" s="158">
        <f>IF('[1]Validation flags'!$H$3=1,0, IF( ISNUMBER(AI62), 0, 1 ))</f>
        <v>0</v>
      </c>
      <c r="DA62" s="141"/>
      <c r="DB62" s="158">
        <f>IF('[1]Validation flags'!$H$3=1,0, IF( ISNUMBER(AK62), 0, 1 ))</f>
        <v>0</v>
      </c>
      <c r="DC62" s="158">
        <f>IF('[1]Validation flags'!$H$3=1,0, IF( ISNUMBER(AL62), 0, 1 ))</f>
        <v>0</v>
      </c>
      <c r="DD62" s="158">
        <f>IF('[1]Validation flags'!$H$3=1,0, IF( ISNUMBER(AM62), 0, 1 ))</f>
        <v>0</v>
      </c>
      <c r="DE62" s="158">
        <f>IF('[1]Validation flags'!$H$3=1,0, IF( ISNUMBER(AN62), 0, 1 ))</f>
        <v>0</v>
      </c>
      <c r="DF62" s="158">
        <f>IF('[1]Validation flags'!$H$3=1,0, IF( ISNUMBER(AO62), 0, 1 ))</f>
        <v>0</v>
      </c>
      <c r="DG62" s="141"/>
      <c r="DH62" s="158">
        <f>IF('[1]Validation flags'!$H$3=1,0, IF( ISNUMBER(AQ62), 0, 1 ))</f>
        <v>0</v>
      </c>
      <c r="DI62" s="158">
        <f>IF('[1]Validation flags'!$H$3=1,0, IF( ISNUMBER(AR62), 0, 1 ))</f>
        <v>0</v>
      </c>
      <c r="DJ62" s="158">
        <f>IF('[1]Validation flags'!$H$3=1,0, IF( ISNUMBER(AS62), 0, 1 ))</f>
        <v>0</v>
      </c>
      <c r="DK62" s="158">
        <f>IF('[1]Validation flags'!$H$3=1,0, IF( ISNUMBER(AT62), 0, 1 ))</f>
        <v>0</v>
      </c>
      <c r="DL62" s="158">
        <f>IF('[1]Validation flags'!$H$3=1,0, IF( ISNUMBER(AU62), 0, 1 ))</f>
        <v>0</v>
      </c>
      <c r="DM62" s="141"/>
      <c r="DN62" s="158">
        <f>IF('[1]Validation flags'!$H$3=1,0, IF( ISNUMBER(AW62), 0, 1 ))</f>
        <v>0</v>
      </c>
      <c r="DO62" s="158">
        <f>IF('[1]Validation flags'!$H$3=1,0, IF( ISNUMBER(AX62), 0, 1 ))</f>
        <v>0</v>
      </c>
      <c r="DP62" s="158">
        <f>IF('[1]Validation flags'!$H$3=1,0, IF( ISNUMBER(AY62), 0, 1 ))</f>
        <v>0</v>
      </c>
      <c r="DQ62" s="158">
        <f>IF('[1]Validation flags'!$H$3=1,0, IF( ISNUMBER(AZ62), 0, 1 ))</f>
        <v>0</v>
      </c>
      <c r="DR62" s="158">
        <f>IF('[1]Validation flags'!$H$3=1,0, IF( ISNUMBER(BA62), 0, 1 ))</f>
        <v>0</v>
      </c>
      <c r="DS62" s="141"/>
      <c r="DT62" s="196"/>
    </row>
    <row r="63" spans="2:124" ht="14.25" customHeight="1" x14ac:dyDescent="0.3">
      <c r="B63" s="591">
        <f t="shared" si="22"/>
        <v>52</v>
      </c>
      <c r="C63" s="829" t="s">
        <v>2947</v>
      </c>
      <c r="D63" s="836"/>
      <c r="E63" s="610" t="s">
        <v>341</v>
      </c>
      <c r="F63" s="830">
        <v>3</v>
      </c>
      <c r="G63" s="202">
        <v>0</v>
      </c>
      <c r="H63" s="169">
        <v>0</v>
      </c>
      <c r="I63" s="169">
        <v>0</v>
      </c>
      <c r="J63" s="169">
        <v>0</v>
      </c>
      <c r="K63" s="170">
        <v>0</v>
      </c>
      <c r="L63" s="831">
        <f t="shared" si="13"/>
        <v>0</v>
      </c>
      <c r="M63" s="202">
        <v>0</v>
      </c>
      <c r="N63" s="169">
        <v>0</v>
      </c>
      <c r="O63" s="169">
        <v>0</v>
      </c>
      <c r="P63" s="169">
        <v>0</v>
      </c>
      <c r="Q63" s="170">
        <v>0</v>
      </c>
      <c r="R63" s="831">
        <f t="shared" si="14"/>
        <v>0</v>
      </c>
      <c r="S63" s="202">
        <v>0</v>
      </c>
      <c r="T63" s="169">
        <v>0</v>
      </c>
      <c r="U63" s="169">
        <v>0</v>
      </c>
      <c r="V63" s="169">
        <v>0</v>
      </c>
      <c r="W63" s="170">
        <v>0</v>
      </c>
      <c r="X63" s="831">
        <f t="shared" si="15"/>
        <v>0</v>
      </c>
      <c r="Y63" s="202">
        <v>0</v>
      </c>
      <c r="Z63" s="169">
        <v>0</v>
      </c>
      <c r="AA63" s="169">
        <v>0</v>
      </c>
      <c r="AB63" s="169">
        <v>0</v>
      </c>
      <c r="AC63" s="170">
        <v>0</v>
      </c>
      <c r="AD63" s="831">
        <f t="shared" si="16"/>
        <v>0</v>
      </c>
      <c r="AE63" s="202">
        <v>0</v>
      </c>
      <c r="AF63" s="169">
        <v>0</v>
      </c>
      <c r="AG63" s="169">
        <v>0</v>
      </c>
      <c r="AH63" s="169">
        <v>0</v>
      </c>
      <c r="AI63" s="170">
        <v>0</v>
      </c>
      <c r="AJ63" s="831">
        <f t="shared" si="17"/>
        <v>0</v>
      </c>
      <c r="AK63" s="202">
        <v>0</v>
      </c>
      <c r="AL63" s="169">
        <v>0</v>
      </c>
      <c r="AM63" s="169">
        <v>0</v>
      </c>
      <c r="AN63" s="169">
        <v>0</v>
      </c>
      <c r="AO63" s="170">
        <v>0</v>
      </c>
      <c r="AP63" s="831">
        <f t="shared" si="18"/>
        <v>0</v>
      </c>
      <c r="AQ63" s="202">
        <v>0</v>
      </c>
      <c r="AR63" s="169">
        <v>0</v>
      </c>
      <c r="AS63" s="169">
        <v>0</v>
      </c>
      <c r="AT63" s="169">
        <v>0</v>
      </c>
      <c r="AU63" s="170">
        <v>0</v>
      </c>
      <c r="AV63" s="831">
        <f t="shared" si="19"/>
        <v>0</v>
      </c>
      <c r="AW63" s="202">
        <v>0</v>
      </c>
      <c r="AX63" s="169">
        <v>0</v>
      </c>
      <c r="AY63" s="169">
        <v>0</v>
      </c>
      <c r="AZ63" s="169">
        <v>0</v>
      </c>
      <c r="BA63" s="170">
        <v>0</v>
      </c>
      <c r="BB63" s="831">
        <f t="shared" si="20"/>
        <v>0</v>
      </c>
      <c r="BC63" s="700"/>
      <c r="BD63" s="167"/>
      <c r="BE63" s="706"/>
      <c r="BF63" s="249"/>
      <c r="BG63" s="144">
        <f t="shared" si="21"/>
        <v>0</v>
      </c>
      <c r="BH63" s="145"/>
      <c r="BJ63" s="591">
        <f t="shared" si="23"/>
        <v>52</v>
      </c>
      <c r="BK63" s="829" t="s">
        <v>2947</v>
      </c>
      <c r="BL63" s="610" t="s">
        <v>341</v>
      </c>
      <c r="BM63" s="830">
        <v>3</v>
      </c>
      <c r="BN63" s="832" t="s">
        <v>3287</v>
      </c>
      <c r="BO63" s="833" t="s">
        <v>3288</v>
      </c>
      <c r="BP63" s="833" t="s">
        <v>3289</v>
      </c>
      <c r="BQ63" s="833" t="s">
        <v>3290</v>
      </c>
      <c r="BR63" s="834" t="s">
        <v>3291</v>
      </c>
      <c r="BS63" s="835" t="s">
        <v>3292</v>
      </c>
      <c r="BX63" s="158">
        <f>IF('[1]Validation flags'!$H$3=1,0, IF( ISNUMBER(G63), 0, 1 ))</f>
        <v>0</v>
      </c>
      <c r="BY63" s="158">
        <f>IF('[1]Validation flags'!$H$3=1,0, IF( ISNUMBER(H63), 0, 1 ))</f>
        <v>0</v>
      </c>
      <c r="BZ63" s="158">
        <f>IF('[1]Validation flags'!$H$3=1,0, IF( ISNUMBER(I63), 0, 1 ))</f>
        <v>0</v>
      </c>
      <c r="CA63" s="158">
        <f>IF('[1]Validation flags'!$H$3=1,0, IF( ISNUMBER(J63), 0, 1 ))</f>
        <v>0</v>
      </c>
      <c r="CB63" s="158">
        <f>IF('[1]Validation flags'!$H$3=1,0, IF( ISNUMBER(K63), 0, 1 ))</f>
        <v>0</v>
      </c>
      <c r="CC63" s="828"/>
      <c r="CD63" s="158">
        <f>IF('[1]Validation flags'!$H$3=1,0, IF( ISNUMBER(M63), 0, 1 ))</f>
        <v>0</v>
      </c>
      <c r="CE63" s="158">
        <f>IF('[1]Validation flags'!$H$3=1,0, IF( ISNUMBER(N63), 0, 1 ))</f>
        <v>0</v>
      </c>
      <c r="CF63" s="158">
        <f>IF('[1]Validation flags'!$H$3=1,0, IF( ISNUMBER(O63), 0, 1 ))</f>
        <v>0</v>
      </c>
      <c r="CG63" s="158">
        <f>IF('[1]Validation flags'!$H$3=1,0, IF( ISNUMBER(P63), 0, 1 ))</f>
        <v>0</v>
      </c>
      <c r="CH63" s="158">
        <f>IF('[1]Validation flags'!$H$3=1,0, IF( ISNUMBER(Q63), 0, 1 ))</f>
        <v>0</v>
      </c>
      <c r="CI63" s="141"/>
      <c r="CJ63" s="158">
        <f>IF('[1]Validation flags'!$H$3=1,0, IF( ISNUMBER(S63), 0, 1 ))</f>
        <v>0</v>
      </c>
      <c r="CK63" s="158">
        <f>IF('[1]Validation flags'!$H$3=1,0, IF( ISNUMBER(T63), 0, 1 ))</f>
        <v>0</v>
      </c>
      <c r="CL63" s="158">
        <f>IF('[1]Validation flags'!$H$3=1,0, IF( ISNUMBER(U63), 0, 1 ))</f>
        <v>0</v>
      </c>
      <c r="CM63" s="158">
        <f>IF('[1]Validation flags'!$H$3=1,0, IF( ISNUMBER(V63), 0, 1 ))</f>
        <v>0</v>
      </c>
      <c r="CN63" s="158">
        <f>IF('[1]Validation flags'!$H$3=1,0, IF( ISNUMBER(W63), 0, 1 ))</f>
        <v>0</v>
      </c>
      <c r="CO63" s="141"/>
      <c r="CP63" s="158">
        <f>IF('[1]Validation flags'!$H$3=1,0, IF( ISNUMBER(Y63), 0, 1 ))</f>
        <v>0</v>
      </c>
      <c r="CQ63" s="158">
        <f>IF('[1]Validation flags'!$H$3=1,0, IF( ISNUMBER(Z63), 0, 1 ))</f>
        <v>0</v>
      </c>
      <c r="CR63" s="158">
        <f>IF('[1]Validation flags'!$H$3=1,0, IF( ISNUMBER(AA63), 0, 1 ))</f>
        <v>0</v>
      </c>
      <c r="CS63" s="158">
        <f>IF('[1]Validation flags'!$H$3=1,0, IF( ISNUMBER(AB63), 0, 1 ))</f>
        <v>0</v>
      </c>
      <c r="CT63" s="158">
        <f>IF('[1]Validation flags'!$H$3=1,0, IF( ISNUMBER(AC63), 0, 1 ))</f>
        <v>0</v>
      </c>
      <c r="CU63" s="141"/>
      <c r="CV63" s="158">
        <f>IF('[1]Validation flags'!$H$3=1,0, IF( ISNUMBER(AE63), 0, 1 ))</f>
        <v>0</v>
      </c>
      <c r="CW63" s="158">
        <f>IF('[1]Validation flags'!$H$3=1,0, IF( ISNUMBER(AF63), 0, 1 ))</f>
        <v>0</v>
      </c>
      <c r="CX63" s="158">
        <f>IF('[1]Validation flags'!$H$3=1,0, IF( ISNUMBER(AG63), 0, 1 ))</f>
        <v>0</v>
      </c>
      <c r="CY63" s="158">
        <f>IF('[1]Validation flags'!$H$3=1,0, IF( ISNUMBER(AH63), 0, 1 ))</f>
        <v>0</v>
      </c>
      <c r="CZ63" s="158">
        <f>IF('[1]Validation flags'!$H$3=1,0, IF( ISNUMBER(AI63), 0, 1 ))</f>
        <v>0</v>
      </c>
      <c r="DA63" s="141"/>
      <c r="DB63" s="158">
        <f>IF('[1]Validation flags'!$H$3=1,0, IF( ISNUMBER(AK63), 0, 1 ))</f>
        <v>0</v>
      </c>
      <c r="DC63" s="158">
        <f>IF('[1]Validation flags'!$H$3=1,0, IF( ISNUMBER(AL63), 0, 1 ))</f>
        <v>0</v>
      </c>
      <c r="DD63" s="158">
        <f>IF('[1]Validation flags'!$H$3=1,0, IF( ISNUMBER(AM63), 0, 1 ))</f>
        <v>0</v>
      </c>
      <c r="DE63" s="158">
        <f>IF('[1]Validation flags'!$H$3=1,0, IF( ISNUMBER(AN63), 0, 1 ))</f>
        <v>0</v>
      </c>
      <c r="DF63" s="158">
        <f>IF('[1]Validation flags'!$H$3=1,0, IF( ISNUMBER(AO63), 0, 1 ))</f>
        <v>0</v>
      </c>
      <c r="DG63" s="141"/>
      <c r="DH63" s="158">
        <f>IF('[1]Validation flags'!$H$3=1,0, IF( ISNUMBER(AQ63), 0, 1 ))</f>
        <v>0</v>
      </c>
      <c r="DI63" s="158">
        <f>IF('[1]Validation flags'!$H$3=1,0, IF( ISNUMBER(AR63), 0, 1 ))</f>
        <v>0</v>
      </c>
      <c r="DJ63" s="158">
        <f>IF('[1]Validation flags'!$H$3=1,0, IF( ISNUMBER(AS63), 0, 1 ))</f>
        <v>0</v>
      </c>
      <c r="DK63" s="158">
        <f>IF('[1]Validation flags'!$H$3=1,0, IF( ISNUMBER(AT63), 0, 1 ))</f>
        <v>0</v>
      </c>
      <c r="DL63" s="158">
        <f>IF('[1]Validation flags'!$H$3=1,0, IF( ISNUMBER(AU63), 0, 1 ))</f>
        <v>0</v>
      </c>
      <c r="DM63" s="141"/>
      <c r="DN63" s="158">
        <f>IF('[1]Validation flags'!$H$3=1,0, IF( ISNUMBER(AW63), 0, 1 ))</f>
        <v>0</v>
      </c>
      <c r="DO63" s="158">
        <f>IF('[1]Validation flags'!$H$3=1,0, IF( ISNUMBER(AX63), 0, 1 ))</f>
        <v>0</v>
      </c>
      <c r="DP63" s="158">
        <f>IF('[1]Validation flags'!$H$3=1,0, IF( ISNUMBER(AY63), 0, 1 ))</f>
        <v>0</v>
      </c>
      <c r="DQ63" s="158">
        <f>IF('[1]Validation flags'!$H$3=1,0, IF( ISNUMBER(AZ63), 0, 1 ))</f>
        <v>0</v>
      </c>
      <c r="DR63" s="158">
        <f>IF('[1]Validation flags'!$H$3=1,0, IF( ISNUMBER(BA63), 0, 1 ))</f>
        <v>0</v>
      </c>
      <c r="DS63" s="141"/>
      <c r="DT63" s="196"/>
    </row>
    <row r="64" spans="2:124" ht="14.25" customHeight="1" x14ac:dyDescent="0.3">
      <c r="B64" s="591">
        <f t="shared" si="22"/>
        <v>53</v>
      </c>
      <c r="C64" s="829" t="s">
        <v>2954</v>
      </c>
      <c r="D64" s="836"/>
      <c r="E64" s="610" t="s">
        <v>341</v>
      </c>
      <c r="F64" s="830">
        <v>3</v>
      </c>
      <c r="G64" s="202">
        <v>0</v>
      </c>
      <c r="H64" s="169">
        <v>0</v>
      </c>
      <c r="I64" s="169">
        <v>0</v>
      </c>
      <c r="J64" s="169">
        <v>0</v>
      </c>
      <c r="K64" s="170">
        <v>0</v>
      </c>
      <c r="L64" s="831">
        <f t="shared" si="13"/>
        <v>0</v>
      </c>
      <c r="M64" s="202">
        <v>0</v>
      </c>
      <c r="N64" s="169">
        <v>0</v>
      </c>
      <c r="O64" s="169">
        <v>0</v>
      </c>
      <c r="P64" s="169">
        <v>0</v>
      </c>
      <c r="Q64" s="170">
        <v>0</v>
      </c>
      <c r="R64" s="831">
        <f t="shared" si="14"/>
        <v>0</v>
      </c>
      <c r="S64" s="202">
        <v>0</v>
      </c>
      <c r="T64" s="169">
        <v>0</v>
      </c>
      <c r="U64" s="169">
        <v>0</v>
      </c>
      <c r="V64" s="169">
        <v>0</v>
      </c>
      <c r="W64" s="170">
        <v>0</v>
      </c>
      <c r="X64" s="831">
        <f t="shared" si="15"/>
        <v>0</v>
      </c>
      <c r="Y64" s="202">
        <v>0</v>
      </c>
      <c r="Z64" s="169">
        <v>0</v>
      </c>
      <c r="AA64" s="169">
        <v>0</v>
      </c>
      <c r="AB64" s="169">
        <v>0</v>
      </c>
      <c r="AC64" s="170">
        <v>0</v>
      </c>
      <c r="AD64" s="831">
        <f t="shared" si="16"/>
        <v>0</v>
      </c>
      <c r="AE64" s="202">
        <v>0</v>
      </c>
      <c r="AF64" s="169">
        <v>0</v>
      </c>
      <c r="AG64" s="169">
        <v>0</v>
      </c>
      <c r="AH64" s="169">
        <v>0</v>
      </c>
      <c r="AI64" s="170">
        <v>0</v>
      </c>
      <c r="AJ64" s="831">
        <f t="shared" si="17"/>
        <v>0</v>
      </c>
      <c r="AK64" s="202">
        <v>0</v>
      </c>
      <c r="AL64" s="169">
        <v>0</v>
      </c>
      <c r="AM64" s="169">
        <v>0</v>
      </c>
      <c r="AN64" s="169">
        <v>0</v>
      </c>
      <c r="AO64" s="170">
        <v>0</v>
      </c>
      <c r="AP64" s="831">
        <f t="shared" si="18"/>
        <v>0</v>
      </c>
      <c r="AQ64" s="202">
        <v>0</v>
      </c>
      <c r="AR64" s="169">
        <v>0</v>
      </c>
      <c r="AS64" s="169">
        <v>0</v>
      </c>
      <c r="AT64" s="169">
        <v>0</v>
      </c>
      <c r="AU64" s="170">
        <v>0</v>
      </c>
      <c r="AV64" s="831">
        <f t="shared" si="19"/>
        <v>0</v>
      </c>
      <c r="AW64" s="202">
        <v>0</v>
      </c>
      <c r="AX64" s="169">
        <v>0</v>
      </c>
      <c r="AY64" s="169">
        <v>0</v>
      </c>
      <c r="AZ64" s="169">
        <v>0</v>
      </c>
      <c r="BA64" s="170">
        <v>0</v>
      </c>
      <c r="BB64" s="831">
        <f t="shared" si="20"/>
        <v>0</v>
      </c>
      <c r="BC64" s="700"/>
      <c r="BD64" s="167"/>
      <c r="BE64" s="706"/>
      <c r="BF64" s="598"/>
      <c r="BG64" s="144">
        <f t="shared" si="21"/>
        <v>0</v>
      </c>
      <c r="BH64" s="145"/>
      <c r="BJ64" s="591">
        <f t="shared" si="23"/>
        <v>53</v>
      </c>
      <c r="BK64" s="829" t="s">
        <v>2954</v>
      </c>
      <c r="BL64" s="610" t="s">
        <v>341</v>
      </c>
      <c r="BM64" s="830">
        <v>3</v>
      </c>
      <c r="BN64" s="832" t="s">
        <v>3293</v>
      </c>
      <c r="BO64" s="833" t="s">
        <v>3294</v>
      </c>
      <c r="BP64" s="833" t="s">
        <v>3295</v>
      </c>
      <c r="BQ64" s="833" t="s">
        <v>3296</v>
      </c>
      <c r="BR64" s="834" t="s">
        <v>3297</v>
      </c>
      <c r="BS64" s="835" t="s">
        <v>3298</v>
      </c>
      <c r="BU64" s="196"/>
      <c r="BV64" s="797"/>
      <c r="BW64" s="797"/>
      <c r="BX64" s="158">
        <f>IF('[1]Validation flags'!$H$3=1,0, IF( ISNUMBER(G64), 0, 1 ))</f>
        <v>0</v>
      </c>
      <c r="BY64" s="158">
        <f>IF('[1]Validation flags'!$H$3=1,0, IF( ISNUMBER(H64), 0, 1 ))</f>
        <v>0</v>
      </c>
      <c r="BZ64" s="158">
        <f>IF('[1]Validation flags'!$H$3=1,0, IF( ISNUMBER(I64), 0, 1 ))</f>
        <v>0</v>
      </c>
      <c r="CA64" s="158">
        <f>IF('[1]Validation flags'!$H$3=1,0, IF( ISNUMBER(J64), 0, 1 ))</f>
        <v>0</v>
      </c>
      <c r="CB64" s="158">
        <f>IF('[1]Validation flags'!$H$3=1,0, IF( ISNUMBER(K64), 0, 1 ))</f>
        <v>0</v>
      </c>
      <c r="CC64" s="828"/>
      <c r="CD64" s="158">
        <f>IF('[1]Validation flags'!$H$3=1,0, IF( ISNUMBER(M64), 0, 1 ))</f>
        <v>0</v>
      </c>
      <c r="CE64" s="158">
        <f>IF('[1]Validation flags'!$H$3=1,0, IF( ISNUMBER(N64), 0, 1 ))</f>
        <v>0</v>
      </c>
      <c r="CF64" s="158">
        <f>IF('[1]Validation flags'!$H$3=1,0, IF( ISNUMBER(O64), 0, 1 ))</f>
        <v>0</v>
      </c>
      <c r="CG64" s="158">
        <f>IF('[1]Validation flags'!$H$3=1,0, IF( ISNUMBER(P64), 0, 1 ))</f>
        <v>0</v>
      </c>
      <c r="CH64" s="158">
        <f>IF('[1]Validation flags'!$H$3=1,0, IF( ISNUMBER(Q64), 0, 1 ))</f>
        <v>0</v>
      </c>
      <c r="CI64" s="141"/>
      <c r="CJ64" s="158">
        <f>IF('[1]Validation flags'!$H$3=1,0, IF( ISNUMBER(S64), 0, 1 ))</f>
        <v>0</v>
      </c>
      <c r="CK64" s="158">
        <f>IF('[1]Validation flags'!$H$3=1,0, IF( ISNUMBER(T64), 0, 1 ))</f>
        <v>0</v>
      </c>
      <c r="CL64" s="158">
        <f>IF('[1]Validation flags'!$H$3=1,0, IF( ISNUMBER(U64), 0, 1 ))</f>
        <v>0</v>
      </c>
      <c r="CM64" s="158">
        <f>IF('[1]Validation flags'!$H$3=1,0, IF( ISNUMBER(V64), 0, 1 ))</f>
        <v>0</v>
      </c>
      <c r="CN64" s="158">
        <f>IF('[1]Validation flags'!$H$3=1,0, IF( ISNUMBER(W64), 0, 1 ))</f>
        <v>0</v>
      </c>
      <c r="CO64" s="141"/>
      <c r="CP64" s="158">
        <f>IF('[1]Validation flags'!$H$3=1,0, IF( ISNUMBER(Y64), 0, 1 ))</f>
        <v>0</v>
      </c>
      <c r="CQ64" s="158">
        <f>IF('[1]Validation flags'!$H$3=1,0, IF( ISNUMBER(Z64), 0, 1 ))</f>
        <v>0</v>
      </c>
      <c r="CR64" s="158">
        <f>IF('[1]Validation flags'!$H$3=1,0, IF( ISNUMBER(AA64), 0, 1 ))</f>
        <v>0</v>
      </c>
      <c r="CS64" s="158">
        <f>IF('[1]Validation flags'!$H$3=1,0, IF( ISNUMBER(AB64), 0, 1 ))</f>
        <v>0</v>
      </c>
      <c r="CT64" s="158">
        <f>IF('[1]Validation flags'!$H$3=1,0, IF( ISNUMBER(AC64), 0, 1 ))</f>
        <v>0</v>
      </c>
      <c r="CU64" s="141"/>
      <c r="CV64" s="158">
        <f>IF('[1]Validation flags'!$H$3=1,0, IF( ISNUMBER(AE64), 0, 1 ))</f>
        <v>0</v>
      </c>
      <c r="CW64" s="158">
        <f>IF('[1]Validation flags'!$H$3=1,0, IF( ISNUMBER(AF64), 0, 1 ))</f>
        <v>0</v>
      </c>
      <c r="CX64" s="158">
        <f>IF('[1]Validation flags'!$H$3=1,0, IF( ISNUMBER(AG64), 0, 1 ))</f>
        <v>0</v>
      </c>
      <c r="CY64" s="158">
        <f>IF('[1]Validation flags'!$H$3=1,0, IF( ISNUMBER(AH64), 0, 1 ))</f>
        <v>0</v>
      </c>
      <c r="CZ64" s="158">
        <f>IF('[1]Validation flags'!$H$3=1,0, IF( ISNUMBER(AI64), 0, 1 ))</f>
        <v>0</v>
      </c>
      <c r="DA64" s="141"/>
      <c r="DB64" s="158">
        <f>IF('[1]Validation flags'!$H$3=1,0, IF( ISNUMBER(AK64), 0, 1 ))</f>
        <v>0</v>
      </c>
      <c r="DC64" s="158">
        <f>IF('[1]Validation flags'!$H$3=1,0, IF( ISNUMBER(AL64), 0, 1 ))</f>
        <v>0</v>
      </c>
      <c r="DD64" s="158">
        <f>IF('[1]Validation flags'!$H$3=1,0, IF( ISNUMBER(AM64), 0, 1 ))</f>
        <v>0</v>
      </c>
      <c r="DE64" s="158">
        <f>IF('[1]Validation flags'!$H$3=1,0, IF( ISNUMBER(AN64), 0, 1 ))</f>
        <v>0</v>
      </c>
      <c r="DF64" s="158">
        <f>IF('[1]Validation flags'!$H$3=1,0, IF( ISNUMBER(AO64), 0, 1 ))</f>
        <v>0</v>
      </c>
      <c r="DG64" s="141"/>
      <c r="DH64" s="158">
        <f>IF('[1]Validation flags'!$H$3=1,0, IF( ISNUMBER(AQ64), 0, 1 ))</f>
        <v>0</v>
      </c>
      <c r="DI64" s="158">
        <f>IF('[1]Validation flags'!$H$3=1,0, IF( ISNUMBER(AR64), 0, 1 ))</f>
        <v>0</v>
      </c>
      <c r="DJ64" s="158">
        <f>IF('[1]Validation flags'!$H$3=1,0, IF( ISNUMBER(AS64), 0, 1 ))</f>
        <v>0</v>
      </c>
      <c r="DK64" s="158">
        <f>IF('[1]Validation flags'!$H$3=1,0, IF( ISNUMBER(AT64), 0, 1 ))</f>
        <v>0</v>
      </c>
      <c r="DL64" s="158">
        <f>IF('[1]Validation flags'!$H$3=1,0, IF( ISNUMBER(AU64), 0, 1 ))</f>
        <v>0</v>
      </c>
      <c r="DM64" s="141"/>
      <c r="DN64" s="158">
        <f>IF('[1]Validation flags'!$H$3=1,0, IF( ISNUMBER(AW64), 0, 1 ))</f>
        <v>0</v>
      </c>
      <c r="DO64" s="158">
        <f>IF('[1]Validation flags'!$H$3=1,0, IF( ISNUMBER(AX64), 0, 1 ))</f>
        <v>0</v>
      </c>
      <c r="DP64" s="158">
        <f>IF('[1]Validation flags'!$H$3=1,0, IF( ISNUMBER(AY64), 0, 1 ))</f>
        <v>0</v>
      </c>
      <c r="DQ64" s="158">
        <f>IF('[1]Validation flags'!$H$3=1,0, IF( ISNUMBER(AZ64), 0, 1 ))</f>
        <v>0</v>
      </c>
      <c r="DR64" s="158">
        <f>IF('[1]Validation flags'!$H$3=1,0, IF( ISNUMBER(BA64), 0, 1 ))</f>
        <v>0</v>
      </c>
      <c r="DS64" s="141"/>
      <c r="DT64" s="196"/>
    </row>
    <row r="65" spans="2:124" ht="14.25" customHeight="1" x14ac:dyDescent="0.3">
      <c r="B65" s="591">
        <f t="shared" si="22"/>
        <v>54</v>
      </c>
      <c r="C65" s="829" t="s">
        <v>2961</v>
      </c>
      <c r="D65" s="836"/>
      <c r="E65" s="610" t="s">
        <v>341</v>
      </c>
      <c r="F65" s="830">
        <v>3</v>
      </c>
      <c r="G65" s="202">
        <v>0</v>
      </c>
      <c r="H65" s="169">
        <v>0</v>
      </c>
      <c r="I65" s="169">
        <v>0</v>
      </c>
      <c r="J65" s="169">
        <v>0</v>
      </c>
      <c r="K65" s="170">
        <v>0</v>
      </c>
      <c r="L65" s="831">
        <f t="shared" si="13"/>
        <v>0</v>
      </c>
      <c r="M65" s="202">
        <v>0</v>
      </c>
      <c r="N65" s="169">
        <v>0</v>
      </c>
      <c r="O65" s="169">
        <v>0</v>
      </c>
      <c r="P65" s="169">
        <v>0</v>
      </c>
      <c r="Q65" s="170">
        <v>0</v>
      </c>
      <c r="R65" s="831">
        <f t="shared" si="14"/>
        <v>0</v>
      </c>
      <c r="S65" s="202">
        <v>0</v>
      </c>
      <c r="T65" s="169">
        <v>0</v>
      </c>
      <c r="U65" s="169">
        <v>0</v>
      </c>
      <c r="V65" s="169">
        <v>0</v>
      </c>
      <c r="W65" s="170">
        <v>0</v>
      </c>
      <c r="X65" s="831">
        <f t="shared" si="15"/>
        <v>0</v>
      </c>
      <c r="Y65" s="202">
        <v>0</v>
      </c>
      <c r="Z65" s="169">
        <v>0</v>
      </c>
      <c r="AA65" s="169">
        <v>0</v>
      </c>
      <c r="AB65" s="169">
        <v>0</v>
      </c>
      <c r="AC65" s="170">
        <v>0</v>
      </c>
      <c r="AD65" s="831">
        <f t="shared" si="16"/>
        <v>0</v>
      </c>
      <c r="AE65" s="202">
        <v>0</v>
      </c>
      <c r="AF65" s="169">
        <v>0</v>
      </c>
      <c r="AG65" s="169">
        <v>0</v>
      </c>
      <c r="AH65" s="169">
        <v>0</v>
      </c>
      <c r="AI65" s="170">
        <v>0</v>
      </c>
      <c r="AJ65" s="831">
        <f t="shared" si="17"/>
        <v>0</v>
      </c>
      <c r="AK65" s="202">
        <v>0</v>
      </c>
      <c r="AL65" s="169">
        <v>0</v>
      </c>
      <c r="AM65" s="169">
        <v>0</v>
      </c>
      <c r="AN65" s="169">
        <v>0</v>
      </c>
      <c r="AO65" s="170">
        <v>0</v>
      </c>
      <c r="AP65" s="831">
        <f t="shared" si="18"/>
        <v>0</v>
      </c>
      <c r="AQ65" s="202">
        <v>0</v>
      </c>
      <c r="AR65" s="169">
        <v>0</v>
      </c>
      <c r="AS65" s="169">
        <v>0</v>
      </c>
      <c r="AT65" s="169">
        <v>0</v>
      </c>
      <c r="AU65" s="170">
        <v>0</v>
      </c>
      <c r="AV65" s="831">
        <f t="shared" si="19"/>
        <v>0</v>
      </c>
      <c r="AW65" s="202">
        <v>0</v>
      </c>
      <c r="AX65" s="169">
        <v>0</v>
      </c>
      <c r="AY65" s="169">
        <v>0</v>
      </c>
      <c r="AZ65" s="169">
        <v>0</v>
      </c>
      <c r="BA65" s="170">
        <v>0</v>
      </c>
      <c r="BB65" s="831">
        <f t="shared" si="20"/>
        <v>0</v>
      </c>
      <c r="BC65" s="700"/>
      <c r="BD65" s="167"/>
      <c r="BE65" s="706"/>
      <c r="BF65" s="598"/>
      <c r="BG65" s="144">
        <f t="shared" si="21"/>
        <v>0</v>
      </c>
      <c r="BH65" s="145"/>
      <c r="BJ65" s="591">
        <f t="shared" si="23"/>
        <v>54</v>
      </c>
      <c r="BK65" s="829" t="s">
        <v>2961</v>
      </c>
      <c r="BL65" s="610" t="s">
        <v>341</v>
      </c>
      <c r="BM65" s="830">
        <v>3</v>
      </c>
      <c r="BN65" s="832" t="s">
        <v>3299</v>
      </c>
      <c r="BO65" s="833" t="s">
        <v>3300</v>
      </c>
      <c r="BP65" s="833" t="s">
        <v>3301</v>
      </c>
      <c r="BQ65" s="833" t="s">
        <v>3302</v>
      </c>
      <c r="BR65" s="834" t="s">
        <v>3303</v>
      </c>
      <c r="BS65" s="835" t="s">
        <v>3304</v>
      </c>
      <c r="BU65" s="196"/>
      <c r="BV65" s="797"/>
      <c r="BW65" s="797"/>
      <c r="BX65" s="158">
        <f>IF('[1]Validation flags'!$H$3=1,0, IF( ISNUMBER(G65), 0, 1 ))</f>
        <v>0</v>
      </c>
      <c r="BY65" s="158">
        <f>IF('[1]Validation flags'!$H$3=1,0, IF( ISNUMBER(H65), 0, 1 ))</f>
        <v>0</v>
      </c>
      <c r="BZ65" s="158">
        <f>IF('[1]Validation flags'!$H$3=1,0, IF( ISNUMBER(I65), 0, 1 ))</f>
        <v>0</v>
      </c>
      <c r="CA65" s="158">
        <f>IF('[1]Validation flags'!$H$3=1,0, IF( ISNUMBER(J65), 0, 1 ))</f>
        <v>0</v>
      </c>
      <c r="CB65" s="158">
        <f>IF('[1]Validation flags'!$H$3=1,0, IF( ISNUMBER(K65), 0, 1 ))</f>
        <v>0</v>
      </c>
      <c r="CC65" s="828"/>
      <c r="CD65" s="158">
        <f>IF('[1]Validation flags'!$H$3=1,0, IF( ISNUMBER(M65), 0, 1 ))</f>
        <v>0</v>
      </c>
      <c r="CE65" s="158">
        <f>IF('[1]Validation flags'!$H$3=1,0, IF( ISNUMBER(N65), 0, 1 ))</f>
        <v>0</v>
      </c>
      <c r="CF65" s="158">
        <f>IF('[1]Validation flags'!$H$3=1,0, IF( ISNUMBER(O65), 0, 1 ))</f>
        <v>0</v>
      </c>
      <c r="CG65" s="158">
        <f>IF('[1]Validation flags'!$H$3=1,0, IF( ISNUMBER(P65), 0, 1 ))</f>
        <v>0</v>
      </c>
      <c r="CH65" s="158">
        <f>IF('[1]Validation flags'!$H$3=1,0, IF( ISNUMBER(Q65), 0, 1 ))</f>
        <v>0</v>
      </c>
      <c r="CI65" s="141"/>
      <c r="CJ65" s="158">
        <f>IF('[1]Validation flags'!$H$3=1,0, IF( ISNUMBER(S65), 0, 1 ))</f>
        <v>0</v>
      </c>
      <c r="CK65" s="158">
        <f>IF('[1]Validation flags'!$H$3=1,0, IF( ISNUMBER(T65), 0, 1 ))</f>
        <v>0</v>
      </c>
      <c r="CL65" s="158">
        <f>IF('[1]Validation flags'!$H$3=1,0, IF( ISNUMBER(U65), 0, 1 ))</f>
        <v>0</v>
      </c>
      <c r="CM65" s="158">
        <f>IF('[1]Validation flags'!$H$3=1,0, IF( ISNUMBER(V65), 0, 1 ))</f>
        <v>0</v>
      </c>
      <c r="CN65" s="158">
        <f>IF('[1]Validation flags'!$H$3=1,0, IF( ISNUMBER(W65), 0, 1 ))</f>
        <v>0</v>
      </c>
      <c r="CO65" s="141"/>
      <c r="CP65" s="158">
        <f>IF('[1]Validation flags'!$H$3=1,0, IF( ISNUMBER(Y65), 0, 1 ))</f>
        <v>0</v>
      </c>
      <c r="CQ65" s="158">
        <f>IF('[1]Validation flags'!$H$3=1,0, IF( ISNUMBER(Z65), 0, 1 ))</f>
        <v>0</v>
      </c>
      <c r="CR65" s="158">
        <f>IF('[1]Validation flags'!$H$3=1,0, IF( ISNUMBER(AA65), 0, 1 ))</f>
        <v>0</v>
      </c>
      <c r="CS65" s="158">
        <f>IF('[1]Validation flags'!$H$3=1,0, IF( ISNUMBER(AB65), 0, 1 ))</f>
        <v>0</v>
      </c>
      <c r="CT65" s="158">
        <f>IF('[1]Validation flags'!$H$3=1,0, IF( ISNUMBER(AC65), 0, 1 ))</f>
        <v>0</v>
      </c>
      <c r="CU65" s="141"/>
      <c r="CV65" s="158">
        <f>IF('[1]Validation flags'!$H$3=1,0, IF( ISNUMBER(AE65), 0, 1 ))</f>
        <v>0</v>
      </c>
      <c r="CW65" s="158">
        <f>IF('[1]Validation flags'!$H$3=1,0, IF( ISNUMBER(AF65), 0, 1 ))</f>
        <v>0</v>
      </c>
      <c r="CX65" s="158">
        <f>IF('[1]Validation flags'!$H$3=1,0, IF( ISNUMBER(AG65), 0, 1 ))</f>
        <v>0</v>
      </c>
      <c r="CY65" s="158">
        <f>IF('[1]Validation flags'!$H$3=1,0, IF( ISNUMBER(AH65), 0, 1 ))</f>
        <v>0</v>
      </c>
      <c r="CZ65" s="158">
        <f>IF('[1]Validation flags'!$H$3=1,0, IF( ISNUMBER(AI65), 0, 1 ))</f>
        <v>0</v>
      </c>
      <c r="DA65" s="141"/>
      <c r="DB65" s="158">
        <f>IF('[1]Validation flags'!$H$3=1,0, IF( ISNUMBER(AK65), 0, 1 ))</f>
        <v>0</v>
      </c>
      <c r="DC65" s="158">
        <f>IF('[1]Validation flags'!$H$3=1,0, IF( ISNUMBER(AL65), 0, 1 ))</f>
        <v>0</v>
      </c>
      <c r="DD65" s="158">
        <f>IF('[1]Validation flags'!$H$3=1,0, IF( ISNUMBER(AM65), 0, 1 ))</f>
        <v>0</v>
      </c>
      <c r="DE65" s="158">
        <f>IF('[1]Validation flags'!$H$3=1,0, IF( ISNUMBER(AN65), 0, 1 ))</f>
        <v>0</v>
      </c>
      <c r="DF65" s="158">
        <f>IF('[1]Validation flags'!$H$3=1,0, IF( ISNUMBER(AO65), 0, 1 ))</f>
        <v>0</v>
      </c>
      <c r="DG65" s="141"/>
      <c r="DH65" s="158">
        <f>IF('[1]Validation flags'!$H$3=1,0, IF( ISNUMBER(AQ65), 0, 1 ))</f>
        <v>0</v>
      </c>
      <c r="DI65" s="158">
        <f>IF('[1]Validation flags'!$H$3=1,0, IF( ISNUMBER(AR65), 0, 1 ))</f>
        <v>0</v>
      </c>
      <c r="DJ65" s="158">
        <f>IF('[1]Validation flags'!$H$3=1,0, IF( ISNUMBER(AS65), 0, 1 ))</f>
        <v>0</v>
      </c>
      <c r="DK65" s="158">
        <f>IF('[1]Validation flags'!$H$3=1,0, IF( ISNUMBER(AT65), 0, 1 ))</f>
        <v>0</v>
      </c>
      <c r="DL65" s="158">
        <f>IF('[1]Validation flags'!$H$3=1,0, IF( ISNUMBER(AU65), 0, 1 ))</f>
        <v>0</v>
      </c>
      <c r="DM65" s="141"/>
      <c r="DN65" s="158">
        <f>IF('[1]Validation flags'!$H$3=1,0, IF( ISNUMBER(AW65), 0, 1 ))</f>
        <v>0</v>
      </c>
      <c r="DO65" s="158">
        <f>IF('[1]Validation flags'!$H$3=1,0, IF( ISNUMBER(AX65), 0, 1 ))</f>
        <v>0</v>
      </c>
      <c r="DP65" s="158">
        <f>IF('[1]Validation flags'!$H$3=1,0, IF( ISNUMBER(AY65), 0, 1 ))</f>
        <v>0</v>
      </c>
      <c r="DQ65" s="158">
        <f>IF('[1]Validation flags'!$H$3=1,0, IF( ISNUMBER(AZ65), 0, 1 ))</f>
        <v>0</v>
      </c>
      <c r="DR65" s="158">
        <f>IF('[1]Validation flags'!$H$3=1,0, IF( ISNUMBER(BA65), 0, 1 ))</f>
        <v>0</v>
      </c>
      <c r="DS65" s="141"/>
      <c r="DT65" s="196"/>
    </row>
    <row r="66" spans="2:124" ht="14.25" customHeight="1" x14ac:dyDescent="0.3">
      <c r="B66" s="591">
        <f t="shared" si="22"/>
        <v>55</v>
      </c>
      <c r="C66" s="829" t="s">
        <v>2968</v>
      </c>
      <c r="D66" s="836"/>
      <c r="E66" s="610" t="s">
        <v>341</v>
      </c>
      <c r="F66" s="830">
        <v>3</v>
      </c>
      <c r="G66" s="202">
        <v>0</v>
      </c>
      <c r="H66" s="169">
        <v>0</v>
      </c>
      <c r="I66" s="169">
        <v>0</v>
      </c>
      <c r="J66" s="169">
        <v>0</v>
      </c>
      <c r="K66" s="170">
        <v>0</v>
      </c>
      <c r="L66" s="831">
        <f t="shared" si="13"/>
        <v>0</v>
      </c>
      <c r="M66" s="202">
        <v>0</v>
      </c>
      <c r="N66" s="169">
        <v>0</v>
      </c>
      <c r="O66" s="169">
        <v>0</v>
      </c>
      <c r="P66" s="169">
        <v>0</v>
      </c>
      <c r="Q66" s="170">
        <v>0</v>
      </c>
      <c r="R66" s="831">
        <f t="shared" si="14"/>
        <v>0</v>
      </c>
      <c r="S66" s="202">
        <v>0</v>
      </c>
      <c r="T66" s="169">
        <v>0</v>
      </c>
      <c r="U66" s="169">
        <v>0</v>
      </c>
      <c r="V66" s="169">
        <v>0</v>
      </c>
      <c r="W66" s="170">
        <v>0</v>
      </c>
      <c r="X66" s="831">
        <f t="shared" si="15"/>
        <v>0</v>
      </c>
      <c r="Y66" s="202">
        <v>0</v>
      </c>
      <c r="Z66" s="169">
        <v>0</v>
      </c>
      <c r="AA66" s="169">
        <v>0</v>
      </c>
      <c r="AB66" s="169">
        <v>0</v>
      </c>
      <c r="AC66" s="170">
        <v>0</v>
      </c>
      <c r="AD66" s="831">
        <f t="shared" si="16"/>
        <v>0</v>
      </c>
      <c r="AE66" s="202">
        <v>0</v>
      </c>
      <c r="AF66" s="169">
        <v>0</v>
      </c>
      <c r="AG66" s="169">
        <v>0</v>
      </c>
      <c r="AH66" s="169">
        <v>0</v>
      </c>
      <c r="AI66" s="170">
        <v>0</v>
      </c>
      <c r="AJ66" s="831">
        <f t="shared" si="17"/>
        <v>0</v>
      </c>
      <c r="AK66" s="202">
        <v>0</v>
      </c>
      <c r="AL66" s="169">
        <v>0</v>
      </c>
      <c r="AM66" s="169">
        <v>0</v>
      </c>
      <c r="AN66" s="169">
        <v>0</v>
      </c>
      <c r="AO66" s="170">
        <v>0</v>
      </c>
      <c r="AP66" s="831">
        <f t="shared" si="18"/>
        <v>0</v>
      </c>
      <c r="AQ66" s="202">
        <v>0</v>
      </c>
      <c r="AR66" s="169">
        <v>0</v>
      </c>
      <c r="AS66" s="169">
        <v>0</v>
      </c>
      <c r="AT66" s="169">
        <v>0</v>
      </c>
      <c r="AU66" s="170">
        <v>0</v>
      </c>
      <c r="AV66" s="831">
        <f t="shared" si="19"/>
        <v>0</v>
      </c>
      <c r="AW66" s="202">
        <v>0</v>
      </c>
      <c r="AX66" s="169">
        <v>0</v>
      </c>
      <c r="AY66" s="169">
        <v>0</v>
      </c>
      <c r="AZ66" s="169">
        <v>0</v>
      </c>
      <c r="BA66" s="170">
        <v>0</v>
      </c>
      <c r="BB66" s="831">
        <f t="shared" si="20"/>
        <v>0</v>
      </c>
      <c r="BC66" s="700"/>
      <c r="BD66" s="167"/>
      <c r="BE66" s="706"/>
      <c r="BF66" s="598"/>
      <c r="BG66" s="144">
        <f t="shared" si="21"/>
        <v>0</v>
      </c>
      <c r="BH66" s="145"/>
      <c r="BJ66" s="591">
        <f t="shared" si="23"/>
        <v>55</v>
      </c>
      <c r="BK66" s="829" t="s">
        <v>2968</v>
      </c>
      <c r="BL66" s="610" t="s">
        <v>341</v>
      </c>
      <c r="BM66" s="830">
        <v>3</v>
      </c>
      <c r="BN66" s="832" t="s">
        <v>3305</v>
      </c>
      <c r="BO66" s="833" t="s">
        <v>3306</v>
      </c>
      <c r="BP66" s="833" t="s">
        <v>3307</v>
      </c>
      <c r="BQ66" s="833" t="s">
        <v>3308</v>
      </c>
      <c r="BR66" s="834" t="s">
        <v>3309</v>
      </c>
      <c r="BS66" s="835" t="s">
        <v>3310</v>
      </c>
      <c r="BX66" s="158">
        <f>IF('[1]Validation flags'!$H$3=1,0, IF( ISNUMBER(G66), 0, 1 ))</f>
        <v>0</v>
      </c>
      <c r="BY66" s="158">
        <f>IF('[1]Validation flags'!$H$3=1,0, IF( ISNUMBER(H66), 0, 1 ))</f>
        <v>0</v>
      </c>
      <c r="BZ66" s="158">
        <f>IF('[1]Validation flags'!$H$3=1,0, IF( ISNUMBER(I66), 0, 1 ))</f>
        <v>0</v>
      </c>
      <c r="CA66" s="158">
        <f>IF('[1]Validation flags'!$H$3=1,0, IF( ISNUMBER(J66), 0, 1 ))</f>
        <v>0</v>
      </c>
      <c r="CB66" s="158">
        <f>IF('[1]Validation flags'!$H$3=1,0, IF( ISNUMBER(K66), 0, 1 ))</f>
        <v>0</v>
      </c>
      <c r="CC66" s="828"/>
      <c r="CD66" s="158">
        <f>IF('[1]Validation flags'!$H$3=1,0, IF( ISNUMBER(M66), 0, 1 ))</f>
        <v>0</v>
      </c>
      <c r="CE66" s="158">
        <f>IF('[1]Validation flags'!$H$3=1,0, IF( ISNUMBER(N66), 0, 1 ))</f>
        <v>0</v>
      </c>
      <c r="CF66" s="158">
        <f>IF('[1]Validation flags'!$H$3=1,0, IF( ISNUMBER(O66), 0, 1 ))</f>
        <v>0</v>
      </c>
      <c r="CG66" s="158">
        <f>IF('[1]Validation flags'!$H$3=1,0, IF( ISNUMBER(P66), 0, 1 ))</f>
        <v>0</v>
      </c>
      <c r="CH66" s="158">
        <f>IF('[1]Validation flags'!$H$3=1,0, IF( ISNUMBER(Q66), 0, 1 ))</f>
        <v>0</v>
      </c>
      <c r="CI66" s="141"/>
      <c r="CJ66" s="158">
        <f>IF('[1]Validation flags'!$H$3=1,0, IF( ISNUMBER(S66), 0, 1 ))</f>
        <v>0</v>
      </c>
      <c r="CK66" s="158">
        <f>IF('[1]Validation flags'!$H$3=1,0, IF( ISNUMBER(T66), 0, 1 ))</f>
        <v>0</v>
      </c>
      <c r="CL66" s="158">
        <f>IF('[1]Validation flags'!$H$3=1,0, IF( ISNUMBER(U66), 0, 1 ))</f>
        <v>0</v>
      </c>
      <c r="CM66" s="158">
        <f>IF('[1]Validation flags'!$H$3=1,0, IF( ISNUMBER(V66), 0, 1 ))</f>
        <v>0</v>
      </c>
      <c r="CN66" s="158">
        <f>IF('[1]Validation flags'!$H$3=1,0, IF( ISNUMBER(W66), 0, 1 ))</f>
        <v>0</v>
      </c>
      <c r="CO66" s="141"/>
      <c r="CP66" s="158">
        <f>IF('[1]Validation flags'!$H$3=1,0, IF( ISNUMBER(Y66), 0, 1 ))</f>
        <v>0</v>
      </c>
      <c r="CQ66" s="158">
        <f>IF('[1]Validation flags'!$H$3=1,0, IF( ISNUMBER(Z66), 0, 1 ))</f>
        <v>0</v>
      </c>
      <c r="CR66" s="158">
        <f>IF('[1]Validation flags'!$H$3=1,0, IF( ISNUMBER(AA66), 0, 1 ))</f>
        <v>0</v>
      </c>
      <c r="CS66" s="158">
        <f>IF('[1]Validation flags'!$H$3=1,0, IF( ISNUMBER(AB66), 0, 1 ))</f>
        <v>0</v>
      </c>
      <c r="CT66" s="158">
        <f>IF('[1]Validation flags'!$H$3=1,0, IF( ISNUMBER(AC66), 0, 1 ))</f>
        <v>0</v>
      </c>
      <c r="CU66" s="141"/>
      <c r="CV66" s="158">
        <f>IF('[1]Validation flags'!$H$3=1,0, IF( ISNUMBER(AE66), 0, 1 ))</f>
        <v>0</v>
      </c>
      <c r="CW66" s="158">
        <f>IF('[1]Validation flags'!$H$3=1,0, IF( ISNUMBER(AF66), 0, 1 ))</f>
        <v>0</v>
      </c>
      <c r="CX66" s="158">
        <f>IF('[1]Validation flags'!$H$3=1,0, IF( ISNUMBER(AG66), 0, 1 ))</f>
        <v>0</v>
      </c>
      <c r="CY66" s="158">
        <f>IF('[1]Validation flags'!$H$3=1,0, IF( ISNUMBER(AH66), 0, 1 ))</f>
        <v>0</v>
      </c>
      <c r="CZ66" s="158">
        <f>IF('[1]Validation flags'!$H$3=1,0, IF( ISNUMBER(AI66), 0, 1 ))</f>
        <v>0</v>
      </c>
      <c r="DA66" s="141"/>
      <c r="DB66" s="158">
        <f>IF('[1]Validation flags'!$H$3=1,0, IF( ISNUMBER(AK66), 0, 1 ))</f>
        <v>0</v>
      </c>
      <c r="DC66" s="158">
        <f>IF('[1]Validation flags'!$H$3=1,0, IF( ISNUMBER(AL66), 0, 1 ))</f>
        <v>0</v>
      </c>
      <c r="DD66" s="158">
        <f>IF('[1]Validation flags'!$H$3=1,0, IF( ISNUMBER(AM66), 0, 1 ))</f>
        <v>0</v>
      </c>
      <c r="DE66" s="158">
        <f>IF('[1]Validation flags'!$H$3=1,0, IF( ISNUMBER(AN66), 0, 1 ))</f>
        <v>0</v>
      </c>
      <c r="DF66" s="158">
        <f>IF('[1]Validation flags'!$H$3=1,0, IF( ISNUMBER(AO66), 0, 1 ))</f>
        <v>0</v>
      </c>
      <c r="DG66" s="141"/>
      <c r="DH66" s="158">
        <f>IF('[1]Validation flags'!$H$3=1,0, IF( ISNUMBER(AQ66), 0, 1 ))</f>
        <v>0</v>
      </c>
      <c r="DI66" s="158">
        <f>IF('[1]Validation flags'!$H$3=1,0, IF( ISNUMBER(AR66), 0, 1 ))</f>
        <v>0</v>
      </c>
      <c r="DJ66" s="158">
        <f>IF('[1]Validation flags'!$H$3=1,0, IF( ISNUMBER(AS66), 0, 1 ))</f>
        <v>0</v>
      </c>
      <c r="DK66" s="158">
        <f>IF('[1]Validation flags'!$H$3=1,0, IF( ISNUMBER(AT66), 0, 1 ))</f>
        <v>0</v>
      </c>
      <c r="DL66" s="158">
        <f>IF('[1]Validation flags'!$H$3=1,0, IF( ISNUMBER(AU66), 0, 1 ))</f>
        <v>0</v>
      </c>
      <c r="DM66" s="141"/>
      <c r="DN66" s="158">
        <f>IF('[1]Validation flags'!$H$3=1,0, IF( ISNUMBER(AW66), 0, 1 ))</f>
        <v>0</v>
      </c>
      <c r="DO66" s="158">
        <f>IF('[1]Validation flags'!$H$3=1,0, IF( ISNUMBER(AX66), 0, 1 ))</f>
        <v>0</v>
      </c>
      <c r="DP66" s="158">
        <f>IF('[1]Validation flags'!$H$3=1,0, IF( ISNUMBER(AY66), 0, 1 ))</f>
        <v>0</v>
      </c>
      <c r="DQ66" s="158">
        <f>IF('[1]Validation flags'!$H$3=1,0, IF( ISNUMBER(AZ66), 0, 1 ))</f>
        <v>0</v>
      </c>
      <c r="DR66" s="158">
        <f>IF('[1]Validation flags'!$H$3=1,0, IF( ISNUMBER(BA66), 0, 1 ))</f>
        <v>0</v>
      </c>
      <c r="DS66" s="141"/>
    </row>
    <row r="67" spans="2:124" ht="14.25" customHeight="1" x14ac:dyDescent="0.3">
      <c r="B67" s="591">
        <f t="shared" si="22"/>
        <v>56</v>
      </c>
      <c r="C67" s="829" t="s">
        <v>2975</v>
      </c>
      <c r="D67" s="836"/>
      <c r="E67" s="610" t="s">
        <v>341</v>
      </c>
      <c r="F67" s="830">
        <v>3</v>
      </c>
      <c r="G67" s="202">
        <v>0</v>
      </c>
      <c r="H67" s="169">
        <v>0</v>
      </c>
      <c r="I67" s="169">
        <v>0</v>
      </c>
      <c r="J67" s="169">
        <v>0</v>
      </c>
      <c r="K67" s="170">
        <v>0</v>
      </c>
      <c r="L67" s="831">
        <f t="shared" si="13"/>
        <v>0</v>
      </c>
      <c r="M67" s="202">
        <v>0</v>
      </c>
      <c r="N67" s="169">
        <v>0</v>
      </c>
      <c r="O67" s="169">
        <v>0</v>
      </c>
      <c r="P67" s="169">
        <v>0</v>
      </c>
      <c r="Q67" s="170">
        <v>0</v>
      </c>
      <c r="R67" s="831">
        <f t="shared" si="14"/>
        <v>0</v>
      </c>
      <c r="S67" s="202">
        <v>0</v>
      </c>
      <c r="T67" s="169">
        <v>0</v>
      </c>
      <c r="U67" s="169">
        <v>0</v>
      </c>
      <c r="V67" s="169">
        <v>0</v>
      </c>
      <c r="W67" s="170">
        <v>0</v>
      </c>
      <c r="X67" s="831">
        <f t="shared" si="15"/>
        <v>0</v>
      </c>
      <c r="Y67" s="202">
        <v>0</v>
      </c>
      <c r="Z67" s="169">
        <v>0</v>
      </c>
      <c r="AA67" s="169">
        <v>0</v>
      </c>
      <c r="AB67" s="169">
        <v>0</v>
      </c>
      <c r="AC67" s="170">
        <v>0</v>
      </c>
      <c r="AD67" s="831">
        <f t="shared" si="16"/>
        <v>0</v>
      </c>
      <c r="AE67" s="202">
        <v>0</v>
      </c>
      <c r="AF67" s="169">
        <v>0</v>
      </c>
      <c r="AG67" s="169">
        <v>0</v>
      </c>
      <c r="AH67" s="169">
        <v>0</v>
      </c>
      <c r="AI67" s="170">
        <v>0</v>
      </c>
      <c r="AJ67" s="831">
        <f t="shared" si="17"/>
        <v>0</v>
      </c>
      <c r="AK67" s="202">
        <v>0</v>
      </c>
      <c r="AL67" s="169">
        <v>0</v>
      </c>
      <c r="AM67" s="169">
        <v>0</v>
      </c>
      <c r="AN67" s="169">
        <v>0</v>
      </c>
      <c r="AO67" s="170">
        <v>0</v>
      </c>
      <c r="AP67" s="831">
        <f t="shared" si="18"/>
        <v>0</v>
      </c>
      <c r="AQ67" s="202">
        <v>0</v>
      </c>
      <c r="AR67" s="169">
        <v>0</v>
      </c>
      <c r="AS67" s="169">
        <v>0</v>
      </c>
      <c r="AT67" s="169">
        <v>0</v>
      </c>
      <c r="AU67" s="170">
        <v>0</v>
      </c>
      <c r="AV67" s="831">
        <f t="shared" si="19"/>
        <v>0</v>
      </c>
      <c r="AW67" s="202">
        <v>0</v>
      </c>
      <c r="AX67" s="169">
        <v>0</v>
      </c>
      <c r="AY67" s="169">
        <v>0</v>
      </c>
      <c r="AZ67" s="169">
        <v>0</v>
      </c>
      <c r="BA67" s="170">
        <v>0</v>
      </c>
      <c r="BB67" s="831">
        <f t="shared" si="20"/>
        <v>0</v>
      </c>
      <c r="BC67" s="700"/>
      <c r="BD67" s="167"/>
      <c r="BE67" s="706"/>
      <c r="BF67" s="598"/>
      <c r="BG67" s="144">
        <f t="shared" si="21"/>
        <v>0</v>
      </c>
      <c r="BH67" s="145"/>
      <c r="BJ67" s="591">
        <f t="shared" si="23"/>
        <v>56</v>
      </c>
      <c r="BK67" s="829" t="s">
        <v>2975</v>
      </c>
      <c r="BL67" s="610" t="s">
        <v>341</v>
      </c>
      <c r="BM67" s="830">
        <v>3</v>
      </c>
      <c r="BN67" s="832" t="s">
        <v>3311</v>
      </c>
      <c r="BO67" s="833" t="s">
        <v>3312</v>
      </c>
      <c r="BP67" s="833" t="s">
        <v>3313</v>
      </c>
      <c r="BQ67" s="833" t="s">
        <v>3314</v>
      </c>
      <c r="BR67" s="834" t="s">
        <v>3315</v>
      </c>
      <c r="BS67" s="835" t="s">
        <v>3316</v>
      </c>
      <c r="BX67" s="158">
        <f>IF('[1]Validation flags'!$H$3=1,0, IF( ISNUMBER(G67), 0, 1 ))</f>
        <v>0</v>
      </c>
      <c r="BY67" s="158">
        <f>IF('[1]Validation flags'!$H$3=1,0, IF( ISNUMBER(H67), 0, 1 ))</f>
        <v>0</v>
      </c>
      <c r="BZ67" s="158">
        <f>IF('[1]Validation flags'!$H$3=1,0, IF( ISNUMBER(I67), 0, 1 ))</f>
        <v>0</v>
      </c>
      <c r="CA67" s="158">
        <f>IF('[1]Validation flags'!$H$3=1,0, IF( ISNUMBER(J67), 0, 1 ))</f>
        <v>0</v>
      </c>
      <c r="CB67" s="158">
        <f>IF('[1]Validation flags'!$H$3=1,0, IF( ISNUMBER(K67), 0, 1 ))</f>
        <v>0</v>
      </c>
      <c r="CC67" s="828"/>
      <c r="CD67" s="158">
        <f>IF('[1]Validation flags'!$H$3=1,0, IF( ISNUMBER(M67), 0, 1 ))</f>
        <v>0</v>
      </c>
      <c r="CE67" s="158">
        <f>IF('[1]Validation flags'!$H$3=1,0, IF( ISNUMBER(N67), 0, 1 ))</f>
        <v>0</v>
      </c>
      <c r="CF67" s="158">
        <f>IF('[1]Validation flags'!$H$3=1,0, IF( ISNUMBER(O67), 0, 1 ))</f>
        <v>0</v>
      </c>
      <c r="CG67" s="158">
        <f>IF('[1]Validation flags'!$H$3=1,0, IF( ISNUMBER(P67), 0, 1 ))</f>
        <v>0</v>
      </c>
      <c r="CH67" s="158">
        <f>IF('[1]Validation flags'!$H$3=1,0, IF( ISNUMBER(Q67), 0, 1 ))</f>
        <v>0</v>
      </c>
      <c r="CI67" s="141"/>
      <c r="CJ67" s="158">
        <f>IF('[1]Validation flags'!$H$3=1,0, IF( ISNUMBER(S67), 0, 1 ))</f>
        <v>0</v>
      </c>
      <c r="CK67" s="158">
        <f>IF('[1]Validation flags'!$H$3=1,0, IF( ISNUMBER(T67), 0, 1 ))</f>
        <v>0</v>
      </c>
      <c r="CL67" s="158">
        <f>IF('[1]Validation flags'!$H$3=1,0, IF( ISNUMBER(U67), 0, 1 ))</f>
        <v>0</v>
      </c>
      <c r="CM67" s="158">
        <f>IF('[1]Validation flags'!$H$3=1,0, IF( ISNUMBER(V67), 0, 1 ))</f>
        <v>0</v>
      </c>
      <c r="CN67" s="158">
        <f>IF('[1]Validation flags'!$H$3=1,0, IF( ISNUMBER(W67), 0, 1 ))</f>
        <v>0</v>
      </c>
      <c r="CO67" s="141"/>
      <c r="CP67" s="158">
        <f>IF('[1]Validation flags'!$H$3=1,0, IF( ISNUMBER(Y67), 0, 1 ))</f>
        <v>0</v>
      </c>
      <c r="CQ67" s="158">
        <f>IF('[1]Validation flags'!$H$3=1,0, IF( ISNUMBER(Z67), 0, 1 ))</f>
        <v>0</v>
      </c>
      <c r="CR67" s="158">
        <f>IF('[1]Validation flags'!$H$3=1,0, IF( ISNUMBER(AA67), 0, 1 ))</f>
        <v>0</v>
      </c>
      <c r="CS67" s="158">
        <f>IF('[1]Validation flags'!$H$3=1,0, IF( ISNUMBER(AB67), 0, 1 ))</f>
        <v>0</v>
      </c>
      <c r="CT67" s="158">
        <f>IF('[1]Validation flags'!$H$3=1,0, IF( ISNUMBER(AC67), 0, 1 ))</f>
        <v>0</v>
      </c>
      <c r="CU67" s="141"/>
      <c r="CV67" s="158">
        <f>IF('[1]Validation flags'!$H$3=1,0, IF( ISNUMBER(AE67), 0, 1 ))</f>
        <v>0</v>
      </c>
      <c r="CW67" s="158">
        <f>IF('[1]Validation flags'!$H$3=1,0, IF( ISNUMBER(AF67), 0, 1 ))</f>
        <v>0</v>
      </c>
      <c r="CX67" s="158">
        <f>IF('[1]Validation flags'!$H$3=1,0, IF( ISNUMBER(AG67), 0, 1 ))</f>
        <v>0</v>
      </c>
      <c r="CY67" s="158">
        <f>IF('[1]Validation flags'!$H$3=1,0, IF( ISNUMBER(AH67), 0, 1 ))</f>
        <v>0</v>
      </c>
      <c r="CZ67" s="158">
        <f>IF('[1]Validation flags'!$H$3=1,0, IF( ISNUMBER(AI67), 0, 1 ))</f>
        <v>0</v>
      </c>
      <c r="DA67" s="141"/>
      <c r="DB67" s="158">
        <f>IF('[1]Validation flags'!$H$3=1,0, IF( ISNUMBER(AK67), 0, 1 ))</f>
        <v>0</v>
      </c>
      <c r="DC67" s="158">
        <f>IF('[1]Validation flags'!$H$3=1,0, IF( ISNUMBER(AL67), 0, 1 ))</f>
        <v>0</v>
      </c>
      <c r="DD67" s="158">
        <f>IF('[1]Validation flags'!$H$3=1,0, IF( ISNUMBER(AM67), 0, 1 ))</f>
        <v>0</v>
      </c>
      <c r="DE67" s="158">
        <f>IF('[1]Validation flags'!$H$3=1,0, IF( ISNUMBER(AN67), 0, 1 ))</f>
        <v>0</v>
      </c>
      <c r="DF67" s="158">
        <f>IF('[1]Validation flags'!$H$3=1,0, IF( ISNUMBER(AO67), 0, 1 ))</f>
        <v>0</v>
      </c>
      <c r="DG67" s="141"/>
      <c r="DH67" s="158">
        <f>IF('[1]Validation flags'!$H$3=1,0, IF( ISNUMBER(AQ67), 0, 1 ))</f>
        <v>0</v>
      </c>
      <c r="DI67" s="158">
        <f>IF('[1]Validation flags'!$H$3=1,0, IF( ISNUMBER(AR67), 0, 1 ))</f>
        <v>0</v>
      </c>
      <c r="DJ67" s="158">
        <f>IF('[1]Validation flags'!$H$3=1,0, IF( ISNUMBER(AS67), 0, 1 ))</f>
        <v>0</v>
      </c>
      <c r="DK67" s="158">
        <f>IF('[1]Validation flags'!$H$3=1,0, IF( ISNUMBER(AT67), 0, 1 ))</f>
        <v>0</v>
      </c>
      <c r="DL67" s="158">
        <f>IF('[1]Validation flags'!$H$3=1,0, IF( ISNUMBER(AU67), 0, 1 ))</f>
        <v>0</v>
      </c>
      <c r="DM67" s="141"/>
      <c r="DN67" s="158">
        <f>IF('[1]Validation flags'!$H$3=1,0, IF( ISNUMBER(AW67), 0, 1 ))</f>
        <v>0</v>
      </c>
      <c r="DO67" s="158">
        <f>IF('[1]Validation flags'!$H$3=1,0, IF( ISNUMBER(AX67), 0, 1 ))</f>
        <v>0</v>
      </c>
      <c r="DP67" s="158">
        <f>IF('[1]Validation flags'!$H$3=1,0, IF( ISNUMBER(AY67), 0, 1 ))</f>
        <v>0</v>
      </c>
      <c r="DQ67" s="158">
        <f>IF('[1]Validation flags'!$H$3=1,0, IF( ISNUMBER(AZ67), 0, 1 ))</f>
        <v>0</v>
      </c>
      <c r="DR67" s="158">
        <f>IF('[1]Validation flags'!$H$3=1,0, IF( ISNUMBER(BA67), 0, 1 ))</f>
        <v>0</v>
      </c>
      <c r="DS67" s="141"/>
    </row>
    <row r="68" spans="2:124" ht="14.25" customHeight="1" x14ac:dyDescent="0.3">
      <c r="B68" s="591">
        <f t="shared" si="22"/>
        <v>57</v>
      </c>
      <c r="C68" s="829" t="s">
        <v>2982</v>
      </c>
      <c r="D68" s="836"/>
      <c r="E68" s="610" t="s">
        <v>341</v>
      </c>
      <c r="F68" s="830">
        <v>3</v>
      </c>
      <c r="G68" s="202">
        <v>0</v>
      </c>
      <c r="H68" s="169">
        <v>0</v>
      </c>
      <c r="I68" s="169">
        <v>0</v>
      </c>
      <c r="J68" s="169">
        <v>0</v>
      </c>
      <c r="K68" s="170">
        <v>0</v>
      </c>
      <c r="L68" s="831">
        <f t="shared" si="13"/>
        <v>0</v>
      </c>
      <c r="M68" s="202">
        <v>0</v>
      </c>
      <c r="N68" s="169">
        <v>0</v>
      </c>
      <c r="O68" s="169">
        <v>0</v>
      </c>
      <c r="P68" s="169">
        <v>0</v>
      </c>
      <c r="Q68" s="170">
        <v>0</v>
      </c>
      <c r="R68" s="831">
        <f t="shared" si="14"/>
        <v>0</v>
      </c>
      <c r="S68" s="202">
        <v>0</v>
      </c>
      <c r="T68" s="169">
        <v>0</v>
      </c>
      <c r="U68" s="169">
        <v>0</v>
      </c>
      <c r="V68" s="169">
        <v>0</v>
      </c>
      <c r="W68" s="170">
        <v>0</v>
      </c>
      <c r="X68" s="831">
        <f t="shared" si="15"/>
        <v>0</v>
      </c>
      <c r="Y68" s="202">
        <v>0</v>
      </c>
      <c r="Z68" s="169">
        <v>0</v>
      </c>
      <c r="AA68" s="169">
        <v>0</v>
      </c>
      <c r="AB68" s="169">
        <v>0</v>
      </c>
      <c r="AC68" s="170">
        <v>0</v>
      </c>
      <c r="AD68" s="831">
        <f t="shared" si="16"/>
        <v>0</v>
      </c>
      <c r="AE68" s="202">
        <v>0</v>
      </c>
      <c r="AF68" s="169">
        <v>0</v>
      </c>
      <c r="AG68" s="169">
        <v>0</v>
      </c>
      <c r="AH68" s="169">
        <v>0</v>
      </c>
      <c r="AI68" s="170">
        <v>0</v>
      </c>
      <c r="AJ68" s="831">
        <f t="shared" si="17"/>
        <v>0</v>
      </c>
      <c r="AK68" s="202">
        <v>0</v>
      </c>
      <c r="AL68" s="169">
        <v>0</v>
      </c>
      <c r="AM68" s="169">
        <v>0</v>
      </c>
      <c r="AN68" s="169">
        <v>0</v>
      </c>
      <c r="AO68" s="170">
        <v>0</v>
      </c>
      <c r="AP68" s="831">
        <f t="shared" si="18"/>
        <v>0</v>
      </c>
      <c r="AQ68" s="202">
        <v>0</v>
      </c>
      <c r="AR68" s="169">
        <v>0</v>
      </c>
      <c r="AS68" s="169">
        <v>0</v>
      </c>
      <c r="AT68" s="169">
        <v>0</v>
      </c>
      <c r="AU68" s="170">
        <v>0</v>
      </c>
      <c r="AV68" s="831">
        <f t="shared" si="19"/>
        <v>0</v>
      </c>
      <c r="AW68" s="202">
        <v>0</v>
      </c>
      <c r="AX68" s="169">
        <v>0</v>
      </c>
      <c r="AY68" s="169">
        <v>0</v>
      </c>
      <c r="AZ68" s="169">
        <v>0</v>
      </c>
      <c r="BA68" s="170">
        <v>0</v>
      </c>
      <c r="BB68" s="831">
        <f t="shared" si="20"/>
        <v>0</v>
      </c>
      <c r="BC68" s="700"/>
      <c r="BD68" s="167"/>
      <c r="BE68" s="706"/>
      <c r="BF68" s="249"/>
      <c r="BG68" s="144">
        <f t="shared" si="21"/>
        <v>0</v>
      </c>
      <c r="BH68" s="145"/>
      <c r="BJ68" s="591">
        <f t="shared" si="23"/>
        <v>57</v>
      </c>
      <c r="BK68" s="829" t="s">
        <v>2982</v>
      </c>
      <c r="BL68" s="610" t="s">
        <v>341</v>
      </c>
      <c r="BM68" s="830">
        <v>3</v>
      </c>
      <c r="BN68" s="832" t="s">
        <v>3317</v>
      </c>
      <c r="BO68" s="833" t="s">
        <v>3318</v>
      </c>
      <c r="BP68" s="833" t="s">
        <v>3319</v>
      </c>
      <c r="BQ68" s="833" t="s">
        <v>3320</v>
      </c>
      <c r="BR68" s="834" t="s">
        <v>3321</v>
      </c>
      <c r="BS68" s="835" t="s">
        <v>3322</v>
      </c>
      <c r="BX68" s="158">
        <f>IF('[1]Validation flags'!$H$3=1,0, IF( ISNUMBER(G68), 0, 1 ))</f>
        <v>0</v>
      </c>
      <c r="BY68" s="158">
        <f>IF('[1]Validation flags'!$H$3=1,0, IF( ISNUMBER(H68), 0, 1 ))</f>
        <v>0</v>
      </c>
      <c r="BZ68" s="158">
        <f>IF('[1]Validation flags'!$H$3=1,0, IF( ISNUMBER(I68), 0, 1 ))</f>
        <v>0</v>
      </c>
      <c r="CA68" s="158">
        <f>IF('[1]Validation flags'!$H$3=1,0, IF( ISNUMBER(J68), 0, 1 ))</f>
        <v>0</v>
      </c>
      <c r="CB68" s="158">
        <f>IF('[1]Validation flags'!$H$3=1,0, IF( ISNUMBER(K68), 0, 1 ))</f>
        <v>0</v>
      </c>
      <c r="CC68" s="828"/>
      <c r="CD68" s="158">
        <f>IF('[1]Validation flags'!$H$3=1,0, IF( ISNUMBER(M68), 0, 1 ))</f>
        <v>0</v>
      </c>
      <c r="CE68" s="158">
        <f>IF('[1]Validation flags'!$H$3=1,0, IF( ISNUMBER(N68), 0, 1 ))</f>
        <v>0</v>
      </c>
      <c r="CF68" s="158">
        <f>IF('[1]Validation flags'!$H$3=1,0, IF( ISNUMBER(O68), 0, 1 ))</f>
        <v>0</v>
      </c>
      <c r="CG68" s="158">
        <f>IF('[1]Validation flags'!$H$3=1,0, IF( ISNUMBER(P68), 0, 1 ))</f>
        <v>0</v>
      </c>
      <c r="CH68" s="158">
        <f>IF('[1]Validation flags'!$H$3=1,0, IF( ISNUMBER(Q68), 0, 1 ))</f>
        <v>0</v>
      </c>
      <c r="CI68" s="141"/>
      <c r="CJ68" s="158">
        <f>IF('[1]Validation flags'!$H$3=1,0, IF( ISNUMBER(S68), 0, 1 ))</f>
        <v>0</v>
      </c>
      <c r="CK68" s="158">
        <f>IF('[1]Validation flags'!$H$3=1,0, IF( ISNUMBER(T68), 0, 1 ))</f>
        <v>0</v>
      </c>
      <c r="CL68" s="158">
        <f>IF('[1]Validation flags'!$H$3=1,0, IF( ISNUMBER(U68), 0, 1 ))</f>
        <v>0</v>
      </c>
      <c r="CM68" s="158">
        <f>IF('[1]Validation flags'!$H$3=1,0, IF( ISNUMBER(V68), 0, 1 ))</f>
        <v>0</v>
      </c>
      <c r="CN68" s="158">
        <f>IF('[1]Validation flags'!$H$3=1,0, IF( ISNUMBER(W68), 0, 1 ))</f>
        <v>0</v>
      </c>
      <c r="CO68" s="141"/>
      <c r="CP68" s="158">
        <f>IF('[1]Validation flags'!$H$3=1,0, IF( ISNUMBER(Y68), 0, 1 ))</f>
        <v>0</v>
      </c>
      <c r="CQ68" s="158">
        <f>IF('[1]Validation flags'!$H$3=1,0, IF( ISNUMBER(Z68), 0, 1 ))</f>
        <v>0</v>
      </c>
      <c r="CR68" s="158">
        <f>IF('[1]Validation flags'!$H$3=1,0, IF( ISNUMBER(AA68), 0, 1 ))</f>
        <v>0</v>
      </c>
      <c r="CS68" s="158">
        <f>IF('[1]Validation flags'!$H$3=1,0, IF( ISNUMBER(AB68), 0, 1 ))</f>
        <v>0</v>
      </c>
      <c r="CT68" s="158">
        <f>IF('[1]Validation flags'!$H$3=1,0, IF( ISNUMBER(AC68), 0, 1 ))</f>
        <v>0</v>
      </c>
      <c r="CU68" s="141"/>
      <c r="CV68" s="158">
        <f>IF('[1]Validation flags'!$H$3=1,0, IF( ISNUMBER(AE68), 0, 1 ))</f>
        <v>0</v>
      </c>
      <c r="CW68" s="158">
        <f>IF('[1]Validation flags'!$H$3=1,0, IF( ISNUMBER(AF68), 0, 1 ))</f>
        <v>0</v>
      </c>
      <c r="CX68" s="158">
        <f>IF('[1]Validation flags'!$H$3=1,0, IF( ISNUMBER(AG68), 0, 1 ))</f>
        <v>0</v>
      </c>
      <c r="CY68" s="158">
        <f>IF('[1]Validation flags'!$H$3=1,0, IF( ISNUMBER(AH68), 0, 1 ))</f>
        <v>0</v>
      </c>
      <c r="CZ68" s="158">
        <f>IF('[1]Validation flags'!$H$3=1,0, IF( ISNUMBER(AI68), 0, 1 ))</f>
        <v>0</v>
      </c>
      <c r="DA68" s="141"/>
      <c r="DB68" s="158">
        <f>IF('[1]Validation flags'!$H$3=1,0, IF( ISNUMBER(AK68), 0, 1 ))</f>
        <v>0</v>
      </c>
      <c r="DC68" s="158">
        <f>IF('[1]Validation flags'!$H$3=1,0, IF( ISNUMBER(AL68), 0, 1 ))</f>
        <v>0</v>
      </c>
      <c r="DD68" s="158">
        <f>IF('[1]Validation flags'!$H$3=1,0, IF( ISNUMBER(AM68), 0, 1 ))</f>
        <v>0</v>
      </c>
      <c r="DE68" s="158">
        <f>IF('[1]Validation flags'!$H$3=1,0, IF( ISNUMBER(AN68), 0, 1 ))</f>
        <v>0</v>
      </c>
      <c r="DF68" s="158">
        <f>IF('[1]Validation flags'!$H$3=1,0, IF( ISNUMBER(AO68), 0, 1 ))</f>
        <v>0</v>
      </c>
      <c r="DG68" s="141"/>
      <c r="DH68" s="158">
        <f>IF('[1]Validation flags'!$H$3=1,0, IF( ISNUMBER(AQ68), 0, 1 ))</f>
        <v>0</v>
      </c>
      <c r="DI68" s="158">
        <f>IF('[1]Validation flags'!$H$3=1,0, IF( ISNUMBER(AR68), 0, 1 ))</f>
        <v>0</v>
      </c>
      <c r="DJ68" s="158">
        <f>IF('[1]Validation flags'!$H$3=1,0, IF( ISNUMBER(AS68), 0, 1 ))</f>
        <v>0</v>
      </c>
      <c r="DK68" s="158">
        <f>IF('[1]Validation flags'!$H$3=1,0, IF( ISNUMBER(AT68), 0, 1 ))</f>
        <v>0</v>
      </c>
      <c r="DL68" s="158">
        <f>IF('[1]Validation flags'!$H$3=1,0, IF( ISNUMBER(AU68), 0, 1 ))</f>
        <v>0</v>
      </c>
      <c r="DM68" s="141"/>
      <c r="DN68" s="158">
        <f>IF('[1]Validation flags'!$H$3=1,0, IF( ISNUMBER(AW68), 0, 1 ))</f>
        <v>0</v>
      </c>
      <c r="DO68" s="158">
        <f>IF('[1]Validation flags'!$H$3=1,0, IF( ISNUMBER(AX68), 0, 1 ))</f>
        <v>0</v>
      </c>
      <c r="DP68" s="158">
        <f>IF('[1]Validation flags'!$H$3=1,0, IF( ISNUMBER(AY68), 0, 1 ))</f>
        <v>0</v>
      </c>
      <c r="DQ68" s="158">
        <f>IF('[1]Validation flags'!$H$3=1,0, IF( ISNUMBER(AZ68), 0, 1 ))</f>
        <v>0</v>
      </c>
      <c r="DR68" s="158">
        <f>IF('[1]Validation flags'!$H$3=1,0, IF( ISNUMBER(BA68), 0, 1 ))</f>
        <v>0</v>
      </c>
      <c r="DS68" s="141"/>
    </row>
    <row r="69" spans="2:124" ht="14.25" customHeight="1" x14ac:dyDescent="0.3">
      <c r="B69" s="591">
        <f t="shared" si="22"/>
        <v>58</v>
      </c>
      <c r="C69" s="829" t="s">
        <v>2989</v>
      </c>
      <c r="D69" s="836"/>
      <c r="E69" s="610" t="s">
        <v>341</v>
      </c>
      <c r="F69" s="830">
        <v>3</v>
      </c>
      <c r="G69" s="202">
        <v>0</v>
      </c>
      <c r="H69" s="169">
        <v>0</v>
      </c>
      <c r="I69" s="169">
        <v>0</v>
      </c>
      <c r="J69" s="169">
        <v>0</v>
      </c>
      <c r="K69" s="170">
        <v>0</v>
      </c>
      <c r="L69" s="831">
        <f t="shared" si="13"/>
        <v>0</v>
      </c>
      <c r="M69" s="202">
        <v>0</v>
      </c>
      <c r="N69" s="169">
        <v>0</v>
      </c>
      <c r="O69" s="169">
        <v>0</v>
      </c>
      <c r="P69" s="169">
        <v>0</v>
      </c>
      <c r="Q69" s="170">
        <v>0</v>
      </c>
      <c r="R69" s="831">
        <f t="shared" si="14"/>
        <v>0</v>
      </c>
      <c r="S69" s="202">
        <v>0</v>
      </c>
      <c r="T69" s="169">
        <v>0</v>
      </c>
      <c r="U69" s="169">
        <v>0</v>
      </c>
      <c r="V69" s="169">
        <v>0</v>
      </c>
      <c r="W69" s="170">
        <v>0</v>
      </c>
      <c r="X69" s="831">
        <f t="shared" si="15"/>
        <v>0</v>
      </c>
      <c r="Y69" s="202">
        <v>0</v>
      </c>
      <c r="Z69" s="169">
        <v>0</v>
      </c>
      <c r="AA69" s="169">
        <v>0</v>
      </c>
      <c r="AB69" s="169">
        <v>0</v>
      </c>
      <c r="AC69" s="170">
        <v>0</v>
      </c>
      <c r="AD69" s="831">
        <f t="shared" si="16"/>
        <v>0</v>
      </c>
      <c r="AE69" s="202">
        <v>0</v>
      </c>
      <c r="AF69" s="169">
        <v>0</v>
      </c>
      <c r="AG69" s="169">
        <v>0</v>
      </c>
      <c r="AH69" s="169">
        <v>0</v>
      </c>
      <c r="AI69" s="170">
        <v>0</v>
      </c>
      <c r="AJ69" s="831">
        <f t="shared" si="17"/>
        <v>0</v>
      </c>
      <c r="AK69" s="202">
        <v>0</v>
      </c>
      <c r="AL69" s="169">
        <v>0</v>
      </c>
      <c r="AM69" s="169">
        <v>0</v>
      </c>
      <c r="AN69" s="169">
        <v>0</v>
      </c>
      <c r="AO69" s="170">
        <v>0</v>
      </c>
      <c r="AP69" s="831">
        <f t="shared" si="18"/>
        <v>0</v>
      </c>
      <c r="AQ69" s="202">
        <v>0</v>
      </c>
      <c r="AR69" s="169">
        <v>0</v>
      </c>
      <c r="AS69" s="169">
        <v>0</v>
      </c>
      <c r="AT69" s="169">
        <v>0</v>
      </c>
      <c r="AU69" s="170">
        <v>0</v>
      </c>
      <c r="AV69" s="831">
        <f t="shared" si="19"/>
        <v>0</v>
      </c>
      <c r="AW69" s="202">
        <v>0</v>
      </c>
      <c r="AX69" s="169">
        <v>0</v>
      </c>
      <c r="AY69" s="169">
        <v>0</v>
      </c>
      <c r="AZ69" s="169">
        <v>0</v>
      </c>
      <c r="BA69" s="170">
        <v>0</v>
      </c>
      <c r="BB69" s="831">
        <f t="shared" si="20"/>
        <v>0</v>
      </c>
      <c r="BC69" s="700"/>
      <c r="BD69" s="167"/>
      <c r="BE69" s="706"/>
      <c r="BF69" s="249"/>
      <c r="BG69" s="144">
        <f t="shared" si="21"/>
        <v>0</v>
      </c>
      <c r="BH69" s="145"/>
      <c r="BJ69" s="591">
        <f t="shared" si="23"/>
        <v>58</v>
      </c>
      <c r="BK69" s="829" t="s">
        <v>2989</v>
      </c>
      <c r="BL69" s="610" t="s">
        <v>341</v>
      </c>
      <c r="BM69" s="830">
        <v>3</v>
      </c>
      <c r="BN69" s="832" t="s">
        <v>3323</v>
      </c>
      <c r="BO69" s="833" t="s">
        <v>3324</v>
      </c>
      <c r="BP69" s="833" t="s">
        <v>3325</v>
      </c>
      <c r="BQ69" s="833" t="s">
        <v>3326</v>
      </c>
      <c r="BR69" s="834" t="s">
        <v>3327</v>
      </c>
      <c r="BS69" s="835" t="s">
        <v>3328</v>
      </c>
      <c r="BX69" s="158">
        <f>IF('[1]Validation flags'!$H$3=1,0, IF( ISNUMBER(G69), 0, 1 ))</f>
        <v>0</v>
      </c>
      <c r="BY69" s="158">
        <f>IF('[1]Validation flags'!$H$3=1,0, IF( ISNUMBER(H69), 0, 1 ))</f>
        <v>0</v>
      </c>
      <c r="BZ69" s="158">
        <f>IF('[1]Validation flags'!$H$3=1,0, IF( ISNUMBER(I69), 0, 1 ))</f>
        <v>0</v>
      </c>
      <c r="CA69" s="158">
        <f>IF('[1]Validation flags'!$H$3=1,0, IF( ISNUMBER(J69), 0, 1 ))</f>
        <v>0</v>
      </c>
      <c r="CB69" s="158">
        <f>IF('[1]Validation flags'!$H$3=1,0, IF( ISNUMBER(K69), 0, 1 ))</f>
        <v>0</v>
      </c>
      <c r="CC69" s="828"/>
      <c r="CD69" s="158">
        <f>IF('[1]Validation flags'!$H$3=1,0, IF( ISNUMBER(M69), 0, 1 ))</f>
        <v>0</v>
      </c>
      <c r="CE69" s="158">
        <f>IF('[1]Validation flags'!$H$3=1,0, IF( ISNUMBER(N69), 0, 1 ))</f>
        <v>0</v>
      </c>
      <c r="CF69" s="158">
        <f>IF('[1]Validation flags'!$H$3=1,0, IF( ISNUMBER(O69), 0, 1 ))</f>
        <v>0</v>
      </c>
      <c r="CG69" s="158">
        <f>IF('[1]Validation flags'!$H$3=1,0, IF( ISNUMBER(P69), 0, 1 ))</f>
        <v>0</v>
      </c>
      <c r="CH69" s="158">
        <f>IF('[1]Validation flags'!$H$3=1,0, IF( ISNUMBER(Q69), 0, 1 ))</f>
        <v>0</v>
      </c>
      <c r="CI69" s="141"/>
      <c r="CJ69" s="158">
        <f>IF('[1]Validation flags'!$H$3=1,0, IF( ISNUMBER(S69), 0, 1 ))</f>
        <v>0</v>
      </c>
      <c r="CK69" s="158">
        <f>IF('[1]Validation flags'!$H$3=1,0, IF( ISNUMBER(T69), 0, 1 ))</f>
        <v>0</v>
      </c>
      <c r="CL69" s="158">
        <f>IF('[1]Validation flags'!$H$3=1,0, IF( ISNUMBER(U69), 0, 1 ))</f>
        <v>0</v>
      </c>
      <c r="CM69" s="158">
        <f>IF('[1]Validation flags'!$H$3=1,0, IF( ISNUMBER(V69), 0, 1 ))</f>
        <v>0</v>
      </c>
      <c r="CN69" s="158">
        <f>IF('[1]Validation flags'!$H$3=1,0, IF( ISNUMBER(W69), 0, 1 ))</f>
        <v>0</v>
      </c>
      <c r="CO69" s="141"/>
      <c r="CP69" s="158">
        <f>IF('[1]Validation flags'!$H$3=1,0, IF( ISNUMBER(Y69), 0, 1 ))</f>
        <v>0</v>
      </c>
      <c r="CQ69" s="158">
        <f>IF('[1]Validation flags'!$H$3=1,0, IF( ISNUMBER(Z69), 0, 1 ))</f>
        <v>0</v>
      </c>
      <c r="CR69" s="158">
        <f>IF('[1]Validation flags'!$H$3=1,0, IF( ISNUMBER(AA69), 0, 1 ))</f>
        <v>0</v>
      </c>
      <c r="CS69" s="158">
        <f>IF('[1]Validation flags'!$H$3=1,0, IF( ISNUMBER(AB69), 0, 1 ))</f>
        <v>0</v>
      </c>
      <c r="CT69" s="158">
        <f>IF('[1]Validation flags'!$H$3=1,0, IF( ISNUMBER(AC69), 0, 1 ))</f>
        <v>0</v>
      </c>
      <c r="CU69" s="141"/>
      <c r="CV69" s="158">
        <f>IF('[1]Validation flags'!$H$3=1,0, IF( ISNUMBER(AE69), 0, 1 ))</f>
        <v>0</v>
      </c>
      <c r="CW69" s="158">
        <f>IF('[1]Validation flags'!$H$3=1,0, IF( ISNUMBER(AF69), 0, 1 ))</f>
        <v>0</v>
      </c>
      <c r="CX69" s="158">
        <f>IF('[1]Validation flags'!$H$3=1,0, IF( ISNUMBER(AG69), 0, 1 ))</f>
        <v>0</v>
      </c>
      <c r="CY69" s="158">
        <f>IF('[1]Validation flags'!$H$3=1,0, IF( ISNUMBER(AH69), 0, 1 ))</f>
        <v>0</v>
      </c>
      <c r="CZ69" s="158">
        <f>IF('[1]Validation flags'!$H$3=1,0, IF( ISNUMBER(AI69), 0, 1 ))</f>
        <v>0</v>
      </c>
      <c r="DA69" s="141"/>
      <c r="DB69" s="158">
        <f>IF('[1]Validation flags'!$H$3=1,0, IF( ISNUMBER(AK69), 0, 1 ))</f>
        <v>0</v>
      </c>
      <c r="DC69" s="158">
        <f>IF('[1]Validation flags'!$H$3=1,0, IF( ISNUMBER(AL69), 0, 1 ))</f>
        <v>0</v>
      </c>
      <c r="DD69" s="158">
        <f>IF('[1]Validation flags'!$H$3=1,0, IF( ISNUMBER(AM69), 0, 1 ))</f>
        <v>0</v>
      </c>
      <c r="DE69" s="158">
        <f>IF('[1]Validation flags'!$H$3=1,0, IF( ISNUMBER(AN69), 0, 1 ))</f>
        <v>0</v>
      </c>
      <c r="DF69" s="158">
        <f>IF('[1]Validation flags'!$H$3=1,0, IF( ISNUMBER(AO69), 0, 1 ))</f>
        <v>0</v>
      </c>
      <c r="DG69" s="141"/>
      <c r="DH69" s="158">
        <f>IF('[1]Validation flags'!$H$3=1,0, IF( ISNUMBER(AQ69), 0, 1 ))</f>
        <v>0</v>
      </c>
      <c r="DI69" s="158">
        <f>IF('[1]Validation flags'!$H$3=1,0, IF( ISNUMBER(AR69), 0, 1 ))</f>
        <v>0</v>
      </c>
      <c r="DJ69" s="158">
        <f>IF('[1]Validation flags'!$H$3=1,0, IF( ISNUMBER(AS69), 0, 1 ))</f>
        <v>0</v>
      </c>
      <c r="DK69" s="158">
        <f>IF('[1]Validation flags'!$H$3=1,0, IF( ISNUMBER(AT69), 0, 1 ))</f>
        <v>0</v>
      </c>
      <c r="DL69" s="158">
        <f>IF('[1]Validation flags'!$H$3=1,0, IF( ISNUMBER(AU69), 0, 1 ))</f>
        <v>0</v>
      </c>
      <c r="DM69" s="141"/>
      <c r="DN69" s="158">
        <f>IF('[1]Validation flags'!$H$3=1,0, IF( ISNUMBER(AW69), 0, 1 ))</f>
        <v>0</v>
      </c>
      <c r="DO69" s="158">
        <f>IF('[1]Validation flags'!$H$3=1,0, IF( ISNUMBER(AX69), 0, 1 ))</f>
        <v>0</v>
      </c>
      <c r="DP69" s="158">
        <f>IF('[1]Validation flags'!$H$3=1,0, IF( ISNUMBER(AY69), 0, 1 ))</f>
        <v>0</v>
      </c>
      <c r="DQ69" s="158">
        <f>IF('[1]Validation flags'!$H$3=1,0, IF( ISNUMBER(AZ69), 0, 1 ))</f>
        <v>0</v>
      </c>
      <c r="DR69" s="158">
        <f>IF('[1]Validation flags'!$H$3=1,0, IF( ISNUMBER(BA69), 0, 1 ))</f>
        <v>0</v>
      </c>
      <c r="DS69" s="141"/>
    </row>
    <row r="70" spans="2:124" ht="14.25" customHeight="1" x14ac:dyDescent="0.3">
      <c r="B70" s="591">
        <f t="shared" si="22"/>
        <v>59</v>
      </c>
      <c r="C70" s="829" t="s">
        <v>2996</v>
      </c>
      <c r="D70" s="836"/>
      <c r="E70" s="610" t="s">
        <v>341</v>
      </c>
      <c r="F70" s="830">
        <v>3</v>
      </c>
      <c r="G70" s="202">
        <v>0</v>
      </c>
      <c r="H70" s="169">
        <v>0</v>
      </c>
      <c r="I70" s="169">
        <v>0</v>
      </c>
      <c r="J70" s="169">
        <v>0</v>
      </c>
      <c r="K70" s="170">
        <v>0</v>
      </c>
      <c r="L70" s="831">
        <f t="shared" si="13"/>
        <v>0</v>
      </c>
      <c r="M70" s="202">
        <v>0</v>
      </c>
      <c r="N70" s="169">
        <v>0</v>
      </c>
      <c r="O70" s="169">
        <v>0</v>
      </c>
      <c r="P70" s="169">
        <v>0</v>
      </c>
      <c r="Q70" s="170">
        <v>0</v>
      </c>
      <c r="R70" s="831">
        <f t="shared" si="14"/>
        <v>0</v>
      </c>
      <c r="S70" s="202">
        <v>0</v>
      </c>
      <c r="T70" s="169">
        <v>0</v>
      </c>
      <c r="U70" s="169">
        <v>0</v>
      </c>
      <c r="V70" s="169">
        <v>0</v>
      </c>
      <c r="W70" s="170">
        <v>0</v>
      </c>
      <c r="X70" s="831">
        <f t="shared" si="15"/>
        <v>0</v>
      </c>
      <c r="Y70" s="202">
        <v>0</v>
      </c>
      <c r="Z70" s="169">
        <v>0</v>
      </c>
      <c r="AA70" s="169">
        <v>0</v>
      </c>
      <c r="AB70" s="169">
        <v>0</v>
      </c>
      <c r="AC70" s="170">
        <v>0</v>
      </c>
      <c r="AD70" s="831">
        <f t="shared" si="16"/>
        <v>0</v>
      </c>
      <c r="AE70" s="202">
        <v>0</v>
      </c>
      <c r="AF70" s="169">
        <v>0</v>
      </c>
      <c r="AG70" s="169">
        <v>0</v>
      </c>
      <c r="AH70" s="169">
        <v>0</v>
      </c>
      <c r="AI70" s="170">
        <v>0</v>
      </c>
      <c r="AJ70" s="831">
        <f t="shared" si="17"/>
        <v>0</v>
      </c>
      <c r="AK70" s="202">
        <v>0</v>
      </c>
      <c r="AL70" s="169">
        <v>0</v>
      </c>
      <c r="AM70" s="169">
        <v>0</v>
      </c>
      <c r="AN70" s="169">
        <v>0</v>
      </c>
      <c r="AO70" s="170">
        <v>0</v>
      </c>
      <c r="AP70" s="831">
        <f t="shared" si="18"/>
        <v>0</v>
      </c>
      <c r="AQ70" s="202">
        <v>0</v>
      </c>
      <c r="AR70" s="169">
        <v>0</v>
      </c>
      <c r="AS70" s="169">
        <v>0</v>
      </c>
      <c r="AT70" s="169">
        <v>0</v>
      </c>
      <c r="AU70" s="170">
        <v>0</v>
      </c>
      <c r="AV70" s="831">
        <f t="shared" si="19"/>
        <v>0</v>
      </c>
      <c r="AW70" s="202">
        <v>0</v>
      </c>
      <c r="AX70" s="169">
        <v>0</v>
      </c>
      <c r="AY70" s="169">
        <v>0</v>
      </c>
      <c r="AZ70" s="169">
        <v>0</v>
      </c>
      <c r="BA70" s="170">
        <v>0</v>
      </c>
      <c r="BB70" s="831">
        <f t="shared" si="20"/>
        <v>0</v>
      </c>
      <c r="BC70" s="700"/>
      <c r="BD70" s="167"/>
      <c r="BE70" s="706"/>
      <c r="BF70" s="249"/>
      <c r="BG70" s="144">
        <f t="shared" si="21"/>
        <v>0</v>
      </c>
      <c r="BH70" s="145"/>
      <c r="BJ70" s="591">
        <f t="shared" si="23"/>
        <v>59</v>
      </c>
      <c r="BK70" s="829" t="s">
        <v>2996</v>
      </c>
      <c r="BL70" s="610" t="s">
        <v>341</v>
      </c>
      <c r="BM70" s="830">
        <v>3</v>
      </c>
      <c r="BN70" s="832" t="s">
        <v>3329</v>
      </c>
      <c r="BO70" s="833" t="s">
        <v>3330</v>
      </c>
      <c r="BP70" s="833" t="s">
        <v>3331</v>
      </c>
      <c r="BQ70" s="833" t="s">
        <v>3332</v>
      </c>
      <c r="BR70" s="834" t="s">
        <v>3333</v>
      </c>
      <c r="BS70" s="835" t="s">
        <v>3334</v>
      </c>
      <c r="BX70" s="158">
        <f>IF('[1]Validation flags'!$H$3=1,0, IF( ISNUMBER(G70), 0, 1 ))</f>
        <v>0</v>
      </c>
      <c r="BY70" s="158">
        <f>IF('[1]Validation flags'!$H$3=1,0, IF( ISNUMBER(H70), 0, 1 ))</f>
        <v>0</v>
      </c>
      <c r="BZ70" s="158">
        <f>IF('[1]Validation flags'!$H$3=1,0, IF( ISNUMBER(I70), 0, 1 ))</f>
        <v>0</v>
      </c>
      <c r="CA70" s="158">
        <f>IF('[1]Validation flags'!$H$3=1,0, IF( ISNUMBER(J70), 0, 1 ))</f>
        <v>0</v>
      </c>
      <c r="CB70" s="158">
        <f>IF('[1]Validation flags'!$H$3=1,0, IF( ISNUMBER(K70), 0, 1 ))</f>
        <v>0</v>
      </c>
      <c r="CC70" s="828"/>
      <c r="CD70" s="158">
        <f>IF('[1]Validation flags'!$H$3=1,0, IF( ISNUMBER(M70), 0, 1 ))</f>
        <v>0</v>
      </c>
      <c r="CE70" s="158">
        <f>IF('[1]Validation flags'!$H$3=1,0, IF( ISNUMBER(N70), 0, 1 ))</f>
        <v>0</v>
      </c>
      <c r="CF70" s="158">
        <f>IF('[1]Validation flags'!$H$3=1,0, IF( ISNUMBER(O70), 0, 1 ))</f>
        <v>0</v>
      </c>
      <c r="CG70" s="158">
        <f>IF('[1]Validation flags'!$H$3=1,0, IF( ISNUMBER(P70), 0, 1 ))</f>
        <v>0</v>
      </c>
      <c r="CH70" s="158">
        <f>IF('[1]Validation flags'!$H$3=1,0, IF( ISNUMBER(Q70), 0, 1 ))</f>
        <v>0</v>
      </c>
      <c r="CI70" s="141"/>
      <c r="CJ70" s="158">
        <f>IF('[1]Validation flags'!$H$3=1,0, IF( ISNUMBER(S70), 0, 1 ))</f>
        <v>0</v>
      </c>
      <c r="CK70" s="158">
        <f>IF('[1]Validation flags'!$H$3=1,0, IF( ISNUMBER(T70), 0, 1 ))</f>
        <v>0</v>
      </c>
      <c r="CL70" s="158">
        <f>IF('[1]Validation flags'!$H$3=1,0, IF( ISNUMBER(U70), 0, 1 ))</f>
        <v>0</v>
      </c>
      <c r="CM70" s="158">
        <f>IF('[1]Validation flags'!$H$3=1,0, IF( ISNUMBER(V70), 0, 1 ))</f>
        <v>0</v>
      </c>
      <c r="CN70" s="158">
        <f>IF('[1]Validation flags'!$H$3=1,0, IF( ISNUMBER(W70), 0, 1 ))</f>
        <v>0</v>
      </c>
      <c r="CO70" s="141"/>
      <c r="CP70" s="158">
        <f>IF('[1]Validation flags'!$H$3=1,0, IF( ISNUMBER(Y70), 0, 1 ))</f>
        <v>0</v>
      </c>
      <c r="CQ70" s="158">
        <f>IF('[1]Validation flags'!$H$3=1,0, IF( ISNUMBER(Z70), 0, 1 ))</f>
        <v>0</v>
      </c>
      <c r="CR70" s="158">
        <f>IF('[1]Validation flags'!$H$3=1,0, IF( ISNUMBER(AA70), 0, 1 ))</f>
        <v>0</v>
      </c>
      <c r="CS70" s="158">
        <f>IF('[1]Validation flags'!$H$3=1,0, IF( ISNUMBER(AB70), 0, 1 ))</f>
        <v>0</v>
      </c>
      <c r="CT70" s="158">
        <f>IF('[1]Validation flags'!$H$3=1,0, IF( ISNUMBER(AC70), 0, 1 ))</f>
        <v>0</v>
      </c>
      <c r="CU70" s="141"/>
      <c r="CV70" s="158">
        <f>IF('[1]Validation flags'!$H$3=1,0, IF( ISNUMBER(AE70), 0, 1 ))</f>
        <v>0</v>
      </c>
      <c r="CW70" s="158">
        <f>IF('[1]Validation flags'!$H$3=1,0, IF( ISNUMBER(AF70), 0, 1 ))</f>
        <v>0</v>
      </c>
      <c r="CX70" s="158">
        <f>IF('[1]Validation flags'!$H$3=1,0, IF( ISNUMBER(AG70), 0, 1 ))</f>
        <v>0</v>
      </c>
      <c r="CY70" s="158">
        <f>IF('[1]Validation flags'!$H$3=1,0, IF( ISNUMBER(AH70), 0, 1 ))</f>
        <v>0</v>
      </c>
      <c r="CZ70" s="158">
        <f>IF('[1]Validation flags'!$H$3=1,0, IF( ISNUMBER(AI70), 0, 1 ))</f>
        <v>0</v>
      </c>
      <c r="DA70" s="141"/>
      <c r="DB70" s="158">
        <f>IF('[1]Validation flags'!$H$3=1,0, IF( ISNUMBER(AK70), 0, 1 ))</f>
        <v>0</v>
      </c>
      <c r="DC70" s="158">
        <f>IF('[1]Validation flags'!$H$3=1,0, IF( ISNUMBER(AL70), 0, 1 ))</f>
        <v>0</v>
      </c>
      <c r="DD70" s="158">
        <f>IF('[1]Validation flags'!$H$3=1,0, IF( ISNUMBER(AM70), 0, 1 ))</f>
        <v>0</v>
      </c>
      <c r="DE70" s="158">
        <f>IF('[1]Validation flags'!$H$3=1,0, IF( ISNUMBER(AN70), 0, 1 ))</f>
        <v>0</v>
      </c>
      <c r="DF70" s="158">
        <f>IF('[1]Validation flags'!$H$3=1,0, IF( ISNUMBER(AO70), 0, 1 ))</f>
        <v>0</v>
      </c>
      <c r="DG70" s="141"/>
      <c r="DH70" s="158">
        <f>IF('[1]Validation flags'!$H$3=1,0, IF( ISNUMBER(AQ70), 0, 1 ))</f>
        <v>0</v>
      </c>
      <c r="DI70" s="158">
        <f>IF('[1]Validation flags'!$H$3=1,0, IF( ISNUMBER(AR70), 0, 1 ))</f>
        <v>0</v>
      </c>
      <c r="DJ70" s="158">
        <f>IF('[1]Validation flags'!$H$3=1,0, IF( ISNUMBER(AS70), 0, 1 ))</f>
        <v>0</v>
      </c>
      <c r="DK70" s="158">
        <f>IF('[1]Validation flags'!$H$3=1,0, IF( ISNUMBER(AT70), 0, 1 ))</f>
        <v>0</v>
      </c>
      <c r="DL70" s="158">
        <f>IF('[1]Validation flags'!$H$3=1,0, IF( ISNUMBER(AU70), 0, 1 ))</f>
        <v>0</v>
      </c>
      <c r="DM70" s="141"/>
      <c r="DN70" s="158">
        <f>IF('[1]Validation flags'!$H$3=1,0, IF( ISNUMBER(AW70), 0, 1 ))</f>
        <v>0</v>
      </c>
      <c r="DO70" s="158">
        <f>IF('[1]Validation flags'!$H$3=1,0, IF( ISNUMBER(AX70), 0, 1 ))</f>
        <v>0</v>
      </c>
      <c r="DP70" s="158">
        <f>IF('[1]Validation flags'!$H$3=1,0, IF( ISNUMBER(AY70), 0, 1 ))</f>
        <v>0</v>
      </c>
      <c r="DQ70" s="158">
        <f>IF('[1]Validation flags'!$H$3=1,0, IF( ISNUMBER(AZ70), 0, 1 ))</f>
        <v>0</v>
      </c>
      <c r="DR70" s="158">
        <f>IF('[1]Validation flags'!$H$3=1,0, IF( ISNUMBER(BA70), 0, 1 ))</f>
        <v>0</v>
      </c>
      <c r="DS70" s="141"/>
    </row>
    <row r="71" spans="2:124" ht="14.25" customHeight="1" x14ac:dyDescent="0.3">
      <c r="B71" s="591">
        <f t="shared" si="22"/>
        <v>60</v>
      </c>
      <c r="C71" s="829" t="s">
        <v>3003</v>
      </c>
      <c r="D71" s="836"/>
      <c r="E71" s="610" t="s">
        <v>341</v>
      </c>
      <c r="F71" s="830">
        <v>3</v>
      </c>
      <c r="G71" s="202">
        <v>0</v>
      </c>
      <c r="H71" s="169">
        <v>0.42699999999999999</v>
      </c>
      <c r="I71" s="169">
        <v>0</v>
      </c>
      <c r="J71" s="169">
        <v>0</v>
      </c>
      <c r="K71" s="170">
        <v>0</v>
      </c>
      <c r="L71" s="831">
        <f t="shared" si="13"/>
        <v>0.42699999999999999</v>
      </c>
      <c r="M71" s="202">
        <v>0</v>
      </c>
      <c r="N71" s="350">
        <v>0</v>
      </c>
      <c r="O71" s="169">
        <v>0</v>
      </c>
      <c r="P71" s="169">
        <v>0</v>
      </c>
      <c r="Q71" s="170">
        <v>0</v>
      </c>
      <c r="R71" s="831">
        <f t="shared" si="14"/>
        <v>0</v>
      </c>
      <c r="S71" s="202">
        <v>0</v>
      </c>
      <c r="T71" s="350">
        <v>0.20699999999999999</v>
      </c>
      <c r="U71" s="169">
        <v>0</v>
      </c>
      <c r="V71" s="169">
        <v>0</v>
      </c>
      <c r="W71" s="170">
        <v>0</v>
      </c>
      <c r="X71" s="831">
        <f t="shared" si="15"/>
        <v>0.20699999999999999</v>
      </c>
      <c r="Y71" s="202">
        <v>0</v>
      </c>
      <c r="Z71" s="169">
        <v>0</v>
      </c>
      <c r="AA71" s="169">
        <v>0</v>
      </c>
      <c r="AB71" s="169">
        <v>0</v>
      </c>
      <c r="AC71" s="170">
        <v>0</v>
      </c>
      <c r="AD71" s="831">
        <f t="shared" si="16"/>
        <v>0</v>
      </c>
      <c r="AE71" s="202">
        <v>0</v>
      </c>
      <c r="AF71" s="169">
        <v>0</v>
      </c>
      <c r="AG71" s="169">
        <v>0</v>
      </c>
      <c r="AH71" s="169">
        <v>0</v>
      </c>
      <c r="AI71" s="170">
        <v>0</v>
      </c>
      <c r="AJ71" s="831">
        <f t="shared" si="17"/>
        <v>0</v>
      </c>
      <c r="AK71" s="202">
        <v>0</v>
      </c>
      <c r="AL71" s="169">
        <v>0</v>
      </c>
      <c r="AM71" s="169">
        <v>0</v>
      </c>
      <c r="AN71" s="169">
        <v>0</v>
      </c>
      <c r="AO71" s="170">
        <v>0</v>
      </c>
      <c r="AP71" s="831">
        <f t="shared" si="18"/>
        <v>0</v>
      </c>
      <c r="AQ71" s="202">
        <v>0</v>
      </c>
      <c r="AR71" s="169">
        <v>0</v>
      </c>
      <c r="AS71" s="169">
        <v>0</v>
      </c>
      <c r="AT71" s="169">
        <v>0</v>
      </c>
      <c r="AU71" s="170">
        <v>0</v>
      </c>
      <c r="AV71" s="831">
        <f t="shared" si="19"/>
        <v>0</v>
      </c>
      <c r="AW71" s="202">
        <v>0</v>
      </c>
      <c r="AX71" s="169">
        <v>0</v>
      </c>
      <c r="AY71" s="169">
        <v>0</v>
      </c>
      <c r="AZ71" s="169">
        <v>0</v>
      </c>
      <c r="BA71" s="170">
        <v>0</v>
      </c>
      <c r="BB71" s="831">
        <f t="shared" si="20"/>
        <v>0</v>
      </c>
      <c r="BC71" s="700"/>
      <c r="BD71" s="167"/>
      <c r="BE71" s="706"/>
      <c r="BF71" s="249"/>
      <c r="BG71" s="144">
        <f t="shared" si="21"/>
        <v>0</v>
      </c>
      <c r="BH71" s="145"/>
      <c r="BJ71" s="591">
        <f t="shared" si="23"/>
        <v>60</v>
      </c>
      <c r="BK71" s="829" t="s">
        <v>3003</v>
      </c>
      <c r="BL71" s="610" t="s">
        <v>341</v>
      </c>
      <c r="BM71" s="830">
        <v>3</v>
      </c>
      <c r="BN71" s="832" t="s">
        <v>3335</v>
      </c>
      <c r="BO71" s="833" t="s">
        <v>3336</v>
      </c>
      <c r="BP71" s="833" t="s">
        <v>3337</v>
      </c>
      <c r="BQ71" s="833" t="s">
        <v>3338</v>
      </c>
      <c r="BR71" s="834" t="s">
        <v>3339</v>
      </c>
      <c r="BS71" s="835" t="s">
        <v>3340</v>
      </c>
      <c r="BX71" s="158">
        <f>IF('[1]Validation flags'!$H$3=1,0, IF( ISNUMBER(G71), 0, 1 ))</f>
        <v>0</v>
      </c>
      <c r="BY71" s="158">
        <f>IF('[1]Validation flags'!$H$3=1,0, IF( ISNUMBER(H71), 0, 1 ))</f>
        <v>0</v>
      </c>
      <c r="BZ71" s="158">
        <f>IF('[1]Validation flags'!$H$3=1,0, IF( ISNUMBER(I71), 0, 1 ))</f>
        <v>0</v>
      </c>
      <c r="CA71" s="158">
        <f>IF('[1]Validation flags'!$H$3=1,0, IF( ISNUMBER(J71), 0, 1 ))</f>
        <v>0</v>
      </c>
      <c r="CB71" s="158">
        <f>IF('[1]Validation flags'!$H$3=1,0, IF( ISNUMBER(K71), 0, 1 ))</f>
        <v>0</v>
      </c>
      <c r="CC71" s="828"/>
      <c r="CD71" s="158">
        <f>IF('[1]Validation flags'!$H$3=1,0, IF( ISNUMBER(M71), 0, 1 ))</f>
        <v>0</v>
      </c>
      <c r="CE71" s="158">
        <f>IF('[1]Validation flags'!$H$3=1,0, IF( ISNUMBER(N71), 0, 1 ))</f>
        <v>0</v>
      </c>
      <c r="CF71" s="158">
        <f>IF('[1]Validation flags'!$H$3=1,0, IF( ISNUMBER(O71), 0, 1 ))</f>
        <v>0</v>
      </c>
      <c r="CG71" s="158">
        <f>IF('[1]Validation flags'!$H$3=1,0, IF( ISNUMBER(P71), 0, 1 ))</f>
        <v>0</v>
      </c>
      <c r="CH71" s="158">
        <f>IF('[1]Validation flags'!$H$3=1,0, IF( ISNUMBER(Q71), 0, 1 ))</f>
        <v>0</v>
      </c>
      <c r="CI71" s="141"/>
      <c r="CJ71" s="158">
        <f>IF('[1]Validation flags'!$H$3=1,0, IF( ISNUMBER(S71), 0, 1 ))</f>
        <v>0</v>
      </c>
      <c r="CK71" s="158">
        <f>IF('[1]Validation flags'!$H$3=1,0, IF( ISNUMBER(T71), 0, 1 ))</f>
        <v>0</v>
      </c>
      <c r="CL71" s="158">
        <f>IF('[1]Validation flags'!$H$3=1,0, IF( ISNUMBER(U71), 0, 1 ))</f>
        <v>0</v>
      </c>
      <c r="CM71" s="158">
        <f>IF('[1]Validation flags'!$H$3=1,0, IF( ISNUMBER(V71), 0, 1 ))</f>
        <v>0</v>
      </c>
      <c r="CN71" s="158">
        <f>IF('[1]Validation flags'!$H$3=1,0, IF( ISNUMBER(W71), 0, 1 ))</f>
        <v>0</v>
      </c>
      <c r="CO71" s="141"/>
      <c r="CP71" s="158">
        <f>IF('[1]Validation flags'!$H$3=1,0, IF( ISNUMBER(Y71), 0, 1 ))</f>
        <v>0</v>
      </c>
      <c r="CQ71" s="158">
        <f>IF('[1]Validation flags'!$H$3=1,0, IF( ISNUMBER(Z71), 0, 1 ))</f>
        <v>0</v>
      </c>
      <c r="CR71" s="158">
        <f>IF('[1]Validation flags'!$H$3=1,0, IF( ISNUMBER(AA71), 0, 1 ))</f>
        <v>0</v>
      </c>
      <c r="CS71" s="158">
        <f>IF('[1]Validation flags'!$H$3=1,0, IF( ISNUMBER(AB71), 0, 1 ))</f>
        <v>0</v>
      </c>
      <c r="CT71" s="158">
        <f>IF('[1]Validation flags'!$H$3=1,0, IF( ISNUMBER(AC71), 0, 1 ))</f>
        <v>0</v>
      </c>
      <c r="CU71" s="141"/>
      <c r="CV71" s="158">
        <f>IF('[1]Validation flags'!$H$3=1,0, IF( ISNUMBER(AE71), 0, 1 ))</f>
        <v>0</v>
      </c>
      <c r="CW71" s="158">
        <f>IF('[1]Validation flags'!$H$3=1,0, IF( ISNUMBER(AF71), 0, 1 ))</f>
        <v>0</v>
      </c>
      <c r="CX71" s="158">
        <f>IF('[1]Validation flags'!$H$3=1,0, IF( ISNUMBER(AG71), 0, 1 ))</f>
        <v>0</v>
      </c>
      <c r="CY71" s="158">
        <f>IF('[1]Validation flags'!$H$3=1,0, IF( ISNUMBER(AH71), 0, 1 ))</f>
        <v>0</v>
      </c>
      <c r="CZ71" s="158">
        <f>IF('[1]Validation flags'!$H$3=1,0, IF( ISNUMBER(AI71), 0, 1 ))</f>
        <v>0</v>
      </c>
      <c r="DA71" s="141"/>
      <c r="DB71" s="158">
        <f>IF('[1]Validation flags'!$H$3=1,0, IF( ISNUMBER(AK71), 0, 1 ))</f>
        <v>0</v>
      </c>
      <c r="DC71" s="158">
        <f>IF('[1]Validation flags'!$H$3=1,0, IF( ISNUMBER(AL71), 0, 1 ))</f>
        <v>0</v>
      </c>
      <c r="DD71" s="158">
        <f>IF('[1]Validation flags'!$H$3=1,0, IF( ISNUMBER(AM71), 0, 1 ))</f>
        <v>0</v>
      </c>
      <c r="DE71" s="158">
        <f>IF('[1]Validation flags'!$H$3=1,0, IF( ISNUMBER(AN71), 0, 1 ))</f>
        <v>0</v>
      </c>
      <c r="DF71" s="158">
        <f>IF('[1]Validation flags'!$H$3=1,0, IF( ISNUMBER(AO71), 0, 1 ))</f>
        <v>0</v>
      </c>
      <c r="DG71" s="141"/>
      <c r="DH71" s="158">
        <f>IF('[1]Validation flags'!$H$3=1,0, IF( ISNUMBER(AQ71), 0, 1 ))</f>
        <v>0</v>
      </c>
      <c r="DI71" s="158">
        <f>IF('[1]Validation flags'!$H$3=1,0, IF( ISNUMBER(AR71), 0, 1 ))</f>
        <v>0</v>
      </c>
      <c r="DJ71" s="158">
        <f>IF('[1]Validation flags'!$H$3=1,0, IF( ISNUMBER(AS71), 0, 1 ))</f>
        <v>0</v>
      </c>
      <c r="DK71" s="158">
        <f>IF('[1]Validation flags'!$H$3=1,0, IF( ISNUMBER(AT71), 0, 1 ))</f>
        <v>0</v>
      </c>
      <c r="DL71" s="158">
        <f>IF('[1]Validation flags'!$H$3=1,0, IF( ISNUMBER(AU71), 0, 1 ))</f>
        <v>0</v>
      </c>
      <c r="DM71" s="141"/>
      <c r="DN71" s="158">
        <f>IF('[1]Validation flags'!$H$3=1,0, IF( ISNUMBER(AW71), 0, 1 ))</f>
        <v>0</v>
      </c>
      <c r="DO71" s="158">
        <f>IF('[1]Validation flags'!$H$3=1,0, IF( ISNUMBER(AX71), 0, 1 ))</f>
        <v>0</v>
      </c>
      <c r="DP71" s="158">
        <f>IF('[1]Validation flags'!$H$3=1,0, IF( ISNUMBER(AY71), 0, 1 ))</f>
        <v>0</v>
      </c>
      <c r="DQ71" s="158">
        <f>IF('[1]Validation flags'!$H$3=1,0, IF( ISNUMBER(AZ71), 0, 1 ))</f>
        <v>0</v>
      </c>
      <c r="DR71" s="158">
        <f>IF('[1]Validation flags'!$H$3=1,0, IF( ISNUMBER(BA71), 0, 1 ))</f>
        <v>0</v>
      </c>
      <c r="DS71" s="141"/>
    </row>
    <row r="72" spans="2:124" ht="14.25" customHeight="1" x14ac:dyDescent="0.3">
      <c r="B72" s="591">
        <f t="shared" si="22"/>
        <v>61</v>
      </c>
      <c r="C72" s="829" t="s">
        <v>3010</v>
      </c>
      <c r="D72" s="836"/>
      <c r="E72" s="610" t="s">
        <v>341</v>
      </c>
      <c r="F72" s="830">
        <v>3</v>
      </c>
      <c r="G72" s="202">
        <v>0</v>
      </c>
      <c r="H72" s="169">
        <v>0</v>
      </c>
      <c r="I72" s="169">
        <v>0</v>
      </c>
      <c r="J72" s="169">
        <v>0</v>
      </c>
      <c r="K72" s="170">
        <v>0</v>
      </c>
      <c r="L72" s="831">
        <f t="shared" si="13"/>
        <v>0</v>
      </c>
      <c r="M72" s="202">
        <v>0</v>
      </c>
      <c r="N72" s="169">
        <v>0</v>
      </c>
      <c r="O72" s="169">
        <v>0</v>
      </c>
      <c r="P72" s="169">
        <v>0</v>
      </c>
      <c r="Q72" s="170">
        <v>0</v>
      </c>
      <c r="R72" s="831">
        <f t="shared" si="14"/>
        <v>0</v>
      </c>
      <c r="S72" s="202">
        <v>0</v>
      </c>
      <c r="T72" s="169">
        <v>0</v>
      </c>
      <c r="U72" s="169">
        <v>0</v>
      </c>
      <c r="V72" s="169">
        <v>0</v>
      </c>
      <c r="W72" s="170">
        <v>0</v>
      </c>
      <c r="X72" s="831">
        <f t="shared" si="15"/>
        <v>0</v>
      </c>
      <c r="Y72" s="202">
        <v>0</v>
      </c>
      <c r="Z72" s="169">
        <v>0</v>
      </c>
      <c r="AA72" s="169">
        <v>0</v>
      </c>
      <c r="AB72" s="169">
        <v>0</v>
      </c>
      <c r="AC72" s="170">
        <v>0</v>
      </c>
      <c r="AD72" s="831">
        <f t="shared" si="16"/>
        <v>0</v>
      </c>
      <c r="AE72" s="202">
        <v>0</v>
      </c>
      <c r="AF72" s="169">
        <v>0</v>
      </c>
      <c r="AG72" s="169">
        <v>0</v>
      </c>
      <c r="AH72" s="169">
        <v>0</v>
      </c>
      <c r="AI72" s="170">
        <v>0</v>
      </c>
      <c r="AJ72" s="831">
        <f t="shared" si="17"/>
        <v>0</v>
      </c>
      <c r="AK72" s="202">
        <v>0</v>
      </c>
      <c r="AL72" s="169">
        <v>0</v>
      </c>
      <c r="AM72" s="169">
        <v>0</v>
      </c>
      <c r="AN72" s="169">
        <v>0</v>
      </c>
      <c r="AO72" s="170">
        <v>0</v>
      </c>
      <c r="AP72" s="831">
        <f t="shared" si="18"/>
        <v>0</v>
      </c>
      <c r="AQ72" s="202">
        <v>0</v>
      </c>
      <c r="AR72" s="169">
        <v>0</v>
      </c>
      <c r="AS72" s="169">
        <v>0</v>
      </c>
      <c r="AT72" s="169">
        <v>0</v>
      </c>
      <c r="AU72" s="170">
        <v>0</v>
      </c>
      <c r="AV72" s="831">
        <f t="shared" si="19"/>
        <v>0</v>
      </c>
      <c r="AW72" s="202">
        <v>0</v>
      </c>
      <c r="AX72" s="169">
        <v>0</v>
      </c>
      <c r="AY72" s="169">
        <v>0</v>
      </c>
      <c r="AZ72" s="169">
        <v>0</v>
      </c>
      <c r="BA72" s="170">
        <v>0</v>
      </c>
      <c r="BB72" s="831">
        <f t="shared" si="20"/>
        <v>0</v>
      </c>
      <c r="BC72" s="700"/>
      <c r="BD72" s="167"/>
      <c r="BE72" s="706"/>
      <c r="BF72" s="249"/>
      <c r="BG72" s="144">
        <f t="shared" si="21"/>
        <v>0</v>
      </c>
      <c r="BH72" s="145"/>
      <c r="BJ72" s="591">
        <f t="shared" si="23"/>
        <v>61</v>
      </c>
      <c r="BK72" s="829" t="s">
        <v>3010</v>
      </c>
      <c r="BL72" s="610" t="s">
        <v>341</v>
      </c>
      <c r="BM72" s="830">
        <v>3</v>
      </c>
      <c r="BN72" s="832" t="s">
        <v>3341</v>
      </c>
      <c r="BO72" s="833" t="s">
        <v>3342</v>
      </c>
      <c r="BP72" s="833" t="s">
        <v>3343</v>
      </c>
      <c r="BQ72" s="833" t="s">
        <v>3344</v>
      </c>
      <c r="BR72" s="834" t="s">
        <v>3345</v>
      </c>
      <c r="BS72" s="835" t="s">
        <v>3346</v>
      </c>
      <c r="BX72" s="158">
        <f>IF('[1]Validation flags'!$H$3=1,0, IF( ISNUMBER(G72), 0, 1 ))</f>
        <v>0</v>
      </c>
      <c r="BY72" s="158">
        <f>IF('[1]Validation flags'!$H$3=1,0, IF( ISNUMBER(H72), 0, 1 ))</f>
        <v>0</v>
      </c>
      <c r="BZ72" s="158">
        <f>IF('[1]Validation flags'!$H$3=1,0, IF( ISNUMBER(I72), 0, 1 ))</f>
        <v>0</v>
      </c>
      <c r="CA72" s="158">
        <f>IF('[1]Validation flags'!$H$3=1,0, IF( ISNUMBER(J72), 0, 1 ))</f>
        <v>0</v>
      </c>
      <c r="CB72" s="158">
        <f>IF('[1]Validation flags'!$H$3=1,0, IF( ISNUMBER(K72), 0, 1 ))</f>
        <v>0</v>
      </c>
      <c r="CC72" s="828"/>
      <c r="CD72" s="158">
        <f>IF('[1]Validation flags'!$H$3=1,0, IF( ISNUMBER(M72), 0, 1 ))</f>
        <v>0</v>
      </c>
      <c r="CE72" s="158">
        <f>IF('[1]Validation flags'!$H$3=1,0, IF( ISNUMBER(N72), 0, 1 ))</f>
        <v>0</v>
      </c>
      <c r="CF72" s="158">
        <f>IF('[1]Validation flags'!$H$3=1,0, IF( ISNUMBER(O72), 0, 1 ))</f>
        <v>0</v>
      </c>
      <c r="CG72" s="158">
        <f>IF('[1]Validation flags'!$H$3=1,0, IF( ISNUMBER(P72), 0, 1 ))</f>
        <v>0</v>
      </c>
      <c r="CH72" s="158">
        <f>IF('[1]Validation flags'!$H$3=1,0, IF( ISNUMBER(Q72), 0, 1 ))</f>
        <v>0</v>
      </c>
      <c r="CI72" s="141"/>
      <c r="CJ72" s="158">
        <f>IF('[1]Validation flags'!$H$3=1,0, IF( ISNUMBER(S72), 0, 1 ))</f>
        <v>0</v>
      </c>
      <c r="CK72" s="158">
        <f>IF('[1]Validation flags'!$H$3=1,0, IF( ISNUMBER(T72), 0, 1 ))</f>
        <v>0</v>
      </c>
      <c r="CL72" s="158">
        <f>IF('[1]Validation flags'!$H$3=1,0, IF( ISNUMBER(U72), 0, 1 ))</f>
        <v>0</v>
      </c>
      <c r="CM72" s="158">
        <f>IF('[1]Validation flags'!$H$3=1,0, IF( ISNUMBER(V72), 0, 1 ))</f>
        <v>0</v>
      </c>
      <c r="CN72" s="158">
        <f>IF('[1]Validation flags'!$H$3=1,0, IF( ISNUMBER(W72), 0, 1 ))</f>
        <v>0</v>
      </c>
      <c r="CO72" s="141"/>
      <c r="CP72" s="158">
        <f>IF('[1]Validation flags'!$H$3=1,0, IF( ISNUMBER(Y72), 0, 1 ))</f>
        <v>0</v>
      </c>
      <c r="CQ72" s="158">
        <f>IF('[1]Validation flags'!$H$3=1,0, IF( ISNUMBER(Z72), 0, 1 ))</f>
        <v>0</v>
      </c>
      <c r="CR72" s="158">
        <f>IF('[1]Validation flags'!$H$3=1,0, IF( ISNUMBER(AA72), 0, 1 ))</f>
        <v>0</v>
      </c>
      <c r="CS72" s="158">
        <f>IF('[1]Validation flags'!$H$3=1,0, IF( ISNUMBER(AB72), 0, 1 ))</f>
        <v>0</v>
      </c>
      <c r="CT72" s="158">
        <f>IF('[1]Validation flags'!$H$3=1,0, IF( ISNUMBER(AC72), 0, 1 ))</f>
        <v>0</v>
      </c>
      <c r="CU72" s="141"/>
      <c r="CV72" s="158">
        <f>IF('[1]Validation flags'!$H$3=1,0, IF( ISNUMBER(AE72), 0, 1 ))</f>
        <v>0</v>
      </c>
      <c r="CW72" s="158">
        <f>IF('[1]Validation flags'!$H$3=1,0, IF( ISNUMBER(AF72), 0, 1 ))</f>
        <v>0</v>
      </c>
      <c r="CX72" s="158">
        <f>IF('[1]Validation flags'!$H$3=1,0, IF( ISNUMBER(AG72), 0, 1 ))</f>
        <v>0</v>
      </c>
      <c r="CY72" s="158">
        <f>IF('[1]Validation flags'!$H$3=1,0, IF( ISNUMBER(AH72), 0, 1 ))</f>
        <v>0</v>
      </c>
      <c r="CZ72" s="158">
        <f>IF('[1]Validation flags'!$H$3=1,0, IF( ISNUMBER(AI72), 0, 1 ))</f>
        <v>0</v>
      </c>
      <c r="DA72" s="141"/>
      <c r="DB72" s="158">
        <f>IF('[1]Validation flags'!$H$3=1,0, IF( ISNUMBER(AK72), 0, 1 ))</f>
        <v>0</v>
      </c>
      <c r="DC72" s="158">
        <f>IF('[1]Validation flags'!$H$3=1,0, IF( ISNUMBER(AL72), 0, 1 ))</f>
        <v>0</v>
      </c>
      <c r="DD72" s="158">
        <f>IF('[1]Validation flags'!$H$3=1,0, IF( ISNUMBER(AM72), 0, 1 ))</f>
        <v>0</v>
      </c>
      <c r="DE72" s="158">
        <f>IF('[1]Validation flags'!$H$3=1,0, IF( ISNUMBER(AN72), 0, 1 ))</f>
        <v>0</v>
      </c>
      <c r="DF72" s="158">
        <f>IF('[1]Validation flags'!$H$3=1,0, IF( ISNUMBER(AO72), 0, 1 ))</f>
        <v>0</v>
      </c>
      <c r="DG72" s="141"/>
      <c r="DH72" s="158">
        <f>IF('[1]Validation flags'!$H$3=1,0, IF( ISNUMBER(AQ72), 0, 1 ))</f>
        <v>0</v>
      </c>
      <c r="DI72" s="158">
        <f>IF('[1]Validation flags'!$H$3=1,0, IF( ISNUMBER(AR72), 0, 1 ))</f>
        <v>0</v>
      </c>
      <c r="DJ72" s="158">
        <f>IF('[1]Validation flags'!$H$3=1,0, IF( ISNUMBER(AS72), 0, 1 ))</f>
        <v>0</v>
      </c>
      <c r="DK72" s="158">
        <f>IF('[1]Validation flags'!$H$3=1,0, IF( ISNUMBER(AT72), 0, 1 ))</f>
        <v>0</v>
      </c>
      <c r="DL72" s="158">
        <f>IF('[1]Validation flags'!$H$3=1,0, IF( ISNUMBER(AU72), 0, 1 ))</f>
        <v>0</v>
      </c>
      <c r="DM72" s="141"/>
      <c r="DN72" s="158">
        <f>IF('[1]Validation flags'!$H$3=1,0, IF( ISNUMBER(AW72), 0, 1 ))</f>
        <v>0</v>
      </c>
      <c r="DO72" s="158">
        <f>IF('[1]Validation flags'!$H$3=1,0, IF( ISNUMBER(AX72), 0, 1 ))</f>
        <v>0</v>
      </c>
      <c r="DP72" s="158">
        <f>IF('[1]Validation flags'!$H$3=1,0, IF( ISNUMBER(AY72), 0, 1 ))</f>
        <v>0</v>
      </c>
      <c r="DQ72" s="158">
        <f>IF('[1]Validation flags'!$H$3=1,0, IF( ISNUMBER(AZ72), 0, 1 ))</f>
        <v>0</v>
      </c>
      <c r="DR72" s="158">
        <f>IF('[1]Validation flags'!$H$3=1,0, IF( ISNUMBER(BA72), 0, 1 ))</f>
        <v>0</v>
      </c>
      <c r="DS72" s="141"/>
    </row>
    <row r="73" spans="2:124" ht="14.25" customHeight="1" x14ac:dyDescent="0.3">
      <c r="B73" s="591">
        <f t="shared" si="22"/>
        <v>62</v>
      </c>
      <c r="C73" s="829" t="s">
        <v>3017</v>
      </c>
      <c r="D73" s="836"/>
      <c r="E73" s="610" t="s">
        <v>341</v>
      </c>
      <c r="F73" s="830">
        <v>3</v>
      </c>
      <c r="G73" s="202">
        <v>0</v>
      </c>
      <c r="H73" s="169">
        <v>0</v>
      </c>
      <c r="I73" s="169">
        <v>0</v>
      </c>
      <c r="J73" s="169">
        <v>0</v>
      </c>
      <c r="K73" s="170">
        <v>0</v>
      </c>
      <c r="L73" s="831">
        <f t="shared" si="13"/>
        <v>0</v>
      </c>
      <c r="M73" s="202">
        <v>0</v>
      </c>
      <c r="N73" s="169">
        <v>0</v>
      </c>
      <c r="O73" s="169">
        <v>0</v>
      </c>
      <c r="P73" s="169">
        <v>0</v>
      </c>
      <c r="Q73" s="170">
        <v>0</v>
      </c>
      <c r="R73" s="831">
        <f t="shared" si="14"/>
        <v>0</v>
      </c>
      <c r="S73" s="202">
        <v>0</v>
      </c>
      <c r="T73" s="169">
        <v>0</v>
      </c>
      <c r="U73" s="169">
        <v>0</v>
      </c>
      <c r="V73" s="169">
        <v>0</v>
      </c>
      <c r="W73" s="170">
        <v>0</v>
      </c>
      <c r="X73" s="831">
        <f t="shared" si="15"/>
        <v>0</v>
      </c>
      <c r="Y73" s="202">
        <v>0</v>
      </c>
      <c r="Z73" s="169">
        <v>0</v>
      </c>
      <c r="AA73" s="169">
        <v>0</v>
      </c>
      <c r="AB73" s="169">
        <v>0</v>
      </c>
      <c r="AC73" s="170">
        <v>0</v>
      </c>
      <c r="AD73" s="831">
        <f t="shared" si="16"/>
        <v>0</v>
      </c>
      <c r="AE73" s="202">
        <v>0</v>
      </c>
      <c r="AF73" s="169">
        <v>0</v>
      </c>
      <c r="AG73" s="169">
        <v>0</v>
      </c>
      <c r="AH73" s="169">
        <v>0</v>
      </c>
      <c r="AI73" s="170">
        <v>0</v>
      </c>
      <c r="AJ73" s="831">
        <f t="shared" si="17"/>
        <v>0</v>
      </c>
      <c r="AK73" s="202">
        <v>0</v>
      </c>
      <c r="AL73" s="169">
        <v>0</v>
      </c>
      <c r="AM73" s="169">
        <v>0</v>
      </c>
      <c r="AN73" s="169">
        <v>0</v>
      </c>
      <c r="AO73" s="170">
        <v>0</v>
      </c>
      <c r="AP73" s="831">
        <f t="shared" si="18"/>
        <v>0</v>
      </c>
      <c r="AQ73" s="202">
        <v>0</v>
      </c>
      <c r="AR73" s="169">
        <v>0</v>
      </c>
      <c r="AS73" s="169">
        <v>0</v>
      </c>
      <c r="AT73" s="169">
        <v>0</v>
      </c>
      <c r="AU73" s="170">
        <v>0</v>
      </c>
      <c r="AV73" s="831">
        <f t="shared" si="19"/>
        <v>0</v>
      </c>
      <c r="AW73" s="202">
        <v>0</v>
      </c>
      <c r="AX73" s="169">
        <v>0</v>
      </c>
      <c r="AY73" s="169">
        <v>0</v>
      </c>
      <c r="AZ73" s="169">
        <v>0</v>
      </c>
      <c r="BA73" s="170">
        <v>0</v>
      </c>
      <c r="BB73" s="831">
        <f t="shared" si="20"/>
        <v>0</v>
      </c>
      <c r="BC73" s="700"/>
      <c r="BD73" s="167"/>
      <c r="BE73" s="706"/>
      <c r="BF73" s="249"/>
      <c r="BG73" s="144">
        <f t="shared" si="21"/>
        <v>0</v>
      </c>
      <c r="BH73" s="145"/>
      <c r="BJ73" s="591">
        <f t="shared" si="23"/>
        <v>62</v>
      </c>
      <c r="BK73" s="829" t="s">
        <v>3017</v>
      </c>
      <c r="BL73" s="610" t="s">
        <v>341</v>
      </c>
      <c r="BM73" s="830">
        <v>3</v>
      </c>
      <c r="BN73" s="832" t="s">
        <v>3347</v>
      </c>
      <c r="BO73" s="833" t="s">
        <v>3348</v>
      </c>
      <c r="BP73" s="833" t="s">
        <v>3349</v>
      </c>
      <c r="BQ73" s="833" t="s">
        <v>3350</v>
      </c>
      <c r="BR73" s="834" t="s">
        <v>3351</v>
      </c>
      <c r="BS73" s="835" t="s">
        <v>3352</v>
      </c>
      <c r="BX73" s="158">
        <f>IF('[1]Validation flags'!$H$3=1,0, IF( ISNUMBER(G73), 0, 1 ))</f>
        <v>0</v>
      </c>
      <c r="BY73" s="158">
        <f>IF('[1]Validation flags'!$H$3=1,0, IF( ISNUMBER(H73), 0, 1 ))</f>
        <v>0</v>
      </c>
      <c r="BZ73" s="158">
        <f>IF('[1]Validation flags'!$H$3=1,0, IF( ISNUMBER(I73), 0, 1 ))</f>
        <v>0</v>
      </c>
      <c r="CA73" s="158">
        <f>IF('[1]Validation flags'!$H$3=1,0, IF( ISNUMBER(J73), 0, 1 ))</f>
        <v>0</v>
      </c>
      <c r="CB73" s="158">
        <f>IF('[1]Validation flags'!$H$3=1,0, IF( ISNUMBER(K73), 0, 1 ))</f>
        <v>0</v>
      </c>
      <c r="CC73" s="828"/>
      <c r="CD73" s="158">
        <f>IF('[1]Validation flags'!$H$3=1,0, IF( ISNUMBER(M73), 0, 1 ))</f>
        <v>0</v>
      </c>
      <c r="CE73" s="158">
        <f>IF('[1]Validation flags'!$H$3=1,0, IF( ISNUMBER(N73), 0, 1 ))</f>
        <v>0</v>
      </c>
      <c r="CF73" s="158">
        <f>IF('[1]Validation flags'!$H$3=1,0, IF( ISNUMBER(O73), 0, 1 ))</f>
        <v>0</v>
      </c>
      <c r="CG73" s="158">
        <f>IF('[1]Validation flags'!$H$3=1,0, IF( ISNUMBER(P73), 0, 1 ))</f>
        <v>0</v>
      </c>
      <c r="CH73" s="158">
        <f>IF('[1]Validation flags'!$H$3=1,0, IF( ISNUMBER(Q73), 0, 1 ))</f>
        <v>0</v>
      </c>
      <c r="CI73" s="141"/>
      <c r="CJ73" s="158">
        <f>IF('[1]Validation flags'!$H$3=1,0, IF( ISNUMBER(S73), 0, 1 ))</f>
        <v>0</v>
      </c>
      <c r="CK73" s="158">
        <f>IF('[1]Validation flags'!$H$3=1,0, IF( ISNUMBER(T73), 0, 1 ))</f>
        <v>0</v>
      </c>
      <c r="CL73" s="158">
        <f>IF('[1]Validation flags'!$H$3=1,0, IF( ISNUMBER(U73), 0, 1 ))</f>
        <v>0</v>
      </c>
      <c r="CM73" s="158">
        <f>IF('[1]Validation flags'!$H$3=1,0, IF( ISNUMBER(V73), 0, 1 ))</f>
        <v>0</v>
      </c>
      <c r="CN73" s="158">
        <f>IF('[1]Validation flags'!$H$3=1,0, IF( ISNUMBER(W73), 0, 1 ))</f>
        <v>0</v>
      </c>
      <c r="CO73" s="141"/>
      <c r="CP73" s="158">
        <f>IF('[1]Validation flags'!$H$3=1,0, IF( ISNUMBER(Y73), 0, 1 ))</f>
        <v>0</v>
      </c>
      <c r="CQ73" s="158">
        <f>IF('[1]Validation flags'!$H$3=1,0, IF( ISNUMBER(Z73), 0, 1 ))</f>
        <v>0</v>
      </c>
      <c r="CR73" s="158">
        <f>IF('[1]Validation flags'!$H$3=1,0, IF( ISNUMBER(AA73), 0, 1 ))</f>
        <v>0</v>
      </c>
      <c r="CS73" s="158">
        <f>IF('[1]Validation flags'!$H$3=1,0, IF( ISNUMBER(AB73), 0, 1 ))</f>
        <v>0</v>
      </c>
      <c r="CT73" s="158">
        <f>IF('[1]Validation flags'!$H$3=1,0, IF( ISNUMBER(AC73), 0, 1 ))</f>
        <v>0</v>
      </c>
      <c r="CU73" s="141"/>
      <c r="CV73" s="158">
        <f>IF('[1]Validation flags'!$H$3=1,0, IF( ISNUMBER(AE73), 0, 1 ))</f>
        <v>0</v>
      </c>
      <c r="CW73" s="158">
        <f>IF('[1]Validation flags'!$H$3=1,0, IF( ISNUMBER(AF73), 0, 1 ))</f>
        <v>0</v>
      </c>
      <c r="CX73" s="158">
        <f>IF('[1]Validation flags'!$H$3=1,0, IF( ISNUMBER(AG73), 0, 1 ))</f>
        <v>0</v>
      </c>
      <c r="CY73" s="158">
        <f>IF('[1]Validation flags'!$H$3=1,0, IF( ISNUMBER(AH73), 0, 1 ))</f>
        <v>0</v>
      </c>
      <c r="CZ73" s="158">
        <f>IF('[1]Validation flags'!$H$3=1,0, IF( ISNUMBER(AI73), 0, 1 ))</f>
        <v>0</v>
      </c>
      <c r="DA73" s="141"/>
      <c r="DB73" s="158">
        <f>IF('[1]Validation flags'!$H$3=1,0, IF( ISNUMBER(AK73), 0, 1 ))</f>
        <v>0</v>
      </c>
      <c r="DC73" s="158">
        <f>IF('[1]Validation flags'!$H$3=1,0, IF( ISNUMBER(AL73), 0, 1 ))</f>
        <v>0</v>
      </c>
      <c r="DD73" s="158">
        <f>IF('[1]Validation flags'!$H$3=1,0, IF( ISNUMBER(AM73), 0, 1 ))</f>
        <v>0</v>
      </c>
      <c r="DE73" s="158">
        <f>IF('[1]Validation flags'!$H$3=1,0, IF( ISNUMBER(AN73), 0, 1 ))</f>
        <v>0</v>
      </c>
      <c r="DF73" s="158">
        <f>IF('[1]Validation flags'!$H$3=1,0, IF( ISNUMBER(AO73), 0, 1 ))</f>
        <v>0</v>
      </c>
      <c r="DG73" s="141"/>
      <c r="DH73" s="158">
        <f>IF('[1]Validation flags'!$H$3=1,0, IF( ISNUMBER(AQ73), 0, 1 ))</f>
        <v>0</v>
      </c>
      <c r="DI73" s="158">
        <f>IF('[1]Validation flags'!$H$3=1,0, IF( ISNUMBER(AR73), 0, 1 ))</f>
        <v>0</v>
      </c>
      <c r="DJ73" s="158">
        <f>IF('[1]Validation flags'!$H$3=1,0, IF( ISNUMBER(AS73), 0, 1 ))</f>
        <v>0</v>
      </c>
      <c r="DK73" s="158">
        <f>IF('[1]Validation flags'!$H$3=1,0, IF( ISNUMBER(AT73), 0, 1 ))</f>
        <v>0</v>
      </c>
      <c r="DL73" s="158">
        <f>IF('[1]Validation flags'!$H$3=1,0, IF( ISNUMBER(AU73), 0, 1 ))</f>
        <v>0</v>
      </c>
      <c r="DM73" s="141"/>
      <c r="DN73" s="158">
        <f>IF('[1]Validation flags'!$H$3=1,0, IF( ISNUMBER(AW73), 0, 1 ))</f>
        <v>0</v>
      </c>
      <c r="DO73" s="158">
        <f>IF('[1]Validation flags'!$H$3=1,0, IF( ISNUMBER(AX73), 0, 1 ))</f>
        <v>0</v>
      </c>
      <c r="DP73" s="158">
        <f>IF('[1]Validation flags'!$H$3=1,0, IF( ISNUMBER(AY73), 0, 1 ))</f>
        <v>0</v>
      </c>
      <c r="DQ73" s="158">
        <f>IF('[1]Validation flags'!$H$3=1,0, IF( ISNUMBER(AZ73), 0, 1 ))</f>
        <v>0</v>
      </c>
      <c r="DR73" s="158">
        <f>IF('[1]Validation flags'!$H$3=1,0, IF( ISNUMBER(BA73), 0, 1 ))</f>
        <v>0</v>
      </c>
      <c r="DS73" s="141"/>
    </row>
    <row r="74" spans="2:124" ht="14.25" customHeight="1" x14ac:dyDescent="0.3">
      <c r="B74" s="591">
        <f t="shared" si="22"/>
        <v>63</v>
      </c>
      <c r="C74" s="829" t="s">
        <v>2244</v>
      </c>
      <c r="D74" s="836"/>
      <c r="E74" s="610" t="s">
        <v>341</v>
      </c>
      <c r="F74" s="830">
        <v>3</v>
      </c>
      <c r="G74" s="202">
        <v>0.39300000000000002</v>
      </c>
      <c r="H74" s="169">
        <v>0</v>
      </c>
      <c r="I74" s="169">
        <v>0</v>
      </c>
      <c r="J74" s="169">
        <v>0</v>
      </c>
      <c r="K74" s="170">
        <v>0</v>
      </c>
      <c r="L74" s="831">
        <f t="shared" si="13"/>
        <v>0.39300000000000002</v>
      </c>
      <c r="M74" s="201">
        <v>5.0000000000000001E-3</v>
      </c>
      <c r="N74" s="169">
        <v>0</v>
      </c>
      <c r="O74" s="169">
        <v>0</v>
      </c>
      <c r="P74" s="169">
        <v>0</v>
      </c>
      <c r="Q74" s="170">
        <v>0</v>
      </c>
      <c r="R74" s="831">
        <f t="shared" si="14"/>
        <v>5.0000000000000001E-3</v>
      </c>
      <c r="S74" s="202">
        <v>0</v>
      </c>
      <c r="T74" s="169">
        <v>0</v>
      </c>
      <c r="U74" s="169">
        <v>0</v>
      </c>
      <c r="V74" s="169">
        <v>0</v>
      </c>
      <c r="W74" s="170">
        <v>0</v>
      </c>
      <c r="X74" s="831">
        <f t="shared" si="15"/>
        <v>0</v>
      </c>
      <c r="Y74" s="202">
        <v>0</v>
      </c>
      <c r="Z74" s="169">
        <v>0</v>
      </c>
      <c r="AA74" s="169">
        <v>0</v>
      </c>
      <c r="AB74" s="169">
        <v>0</v>
      </c>
      <c r="AC74" s="170">
        <v>0</v>
      </c>
      <c r="AD74" s="831">
        <f t="shared" si="16"/>
        <v>0</v>
      </c>
      <c r="AE74" s="202">
        <v>0</v>
      </c>
      <c r="AF74" s="169">
        <v>0</v>
      </c>
      <c r="AG74" s="169">
        <v>0</v>
      </c>
      <c r="AH74" s="169">
        <v>0</v>
      </c>
      <c r="AI74" s="170">
        <v>0</v>
      </c>
      <c r="AJ74" s="831">
        <f t="shared" si="17"/>
        <v>0</v>
      </c>
      <c r="AK74" s="202">
        <v>0</v>
      </c>
      <c r="AL74" s="169">
        <v>0</v>
      </c>
      <c r="AM74" s="169">
        <v>0</v>
      </c>
      <c r="AN74" s="169">
        <v>0</v>
      </c>
      <c r="AO74" s="170">
        <v>0</v>
      </c>
      <c r="AP74" s="831">
        <f t="shared" si="18"/>
        <v>0</v>
      </c>
      <c r="AQ74" s="202">
        <v>0</v>
      </c>
      <c r="AR74" s="169">
        <v>0</v>
      </c>
      <c r="AS74" s="169">
        <v>0</v>
      </c>
      <c r="AT74" s="169">
        <v>0</v>
      </c>
      <c r="AU74" s="170">
        <v>0</v>
      </c>
      <c r="AV74" s="831">
        <f t="shared" si="19"/>
        <v>0</v>
      </c>
      <c r="AW74" s="202">
        <v>0</v>
      </c>
      <c r="AX74" s="169">
        <v>0</v>
      </c>
      <c r="AY74" s="169">
        <v>0</v>
      </c>
      <c r="AZ74" s="169">
        <v>0</v>
      </c>
      <c r="BA74" s="170">
        <v>0</v>
      </c>
      <c r="BB74" s="831">
        <f t="shared" si="20"/>
        <v>0</v>
      </c>
      <c r="BC74" s="700"/>
      <c r="BD74" s="167"/>
      <c r="BE74" s="706"/>
      <c r="BF74" s="249"/>
      <c r="BG74" s="144">
        <f t="shared" si="21"/>
        <v>0</v>
      </c>
      <c r="BH74" s="145"/>
      <c r="BJ74" s="591">
        <f t="shared" si="23"/>
        <v>63</v>
      </c>
      <c r="BK74" s="829" t="s">
        <v>2244</v>
      </c>
      <c r="BL74" s="610" t="s">
        <v>341</v>
      </c>
      <c r="BM74" s="830">
        <v>3</v>
      </c>
      <c r="BN74" s="832" t="s">
        <v>3353</v>
      </c>
      <c r="BO74" s="833" t="s">
        <v>3354</v>
      </c>
      <c r="BP74" s="833" t="s">
        <v>3355</v>
      </c>
      <c r="BQ74" s="833" t="s">
        <v>3356</v>
      </c>
      <c r="BR74" s="834" t="s">
        <v>3357</v>
      </c>
      <c r="BS74" s="835" t="s">
        <v>3358</v>
      </c>
      <c r="BX74" s="158">
        <f>IF('[1]Validation flags'!$H$3=1,0, IF( ISNUMBER(G74), 0, 1 ))</f>
        <v>0</v>
      </c>
      <c r="BY74" s="158">
        <f>IF('[1]Validation flags'!$H$3=1,0, IF( ISNUMBER(H74), 0, 1 ))</f>
        <v>0</v>
      </c>
      <c r="BZ74" s="158">
        <f>IF('[1]Validation flags'!$H$3=1,0, IF( ISNUMBER(I74), 0, 1 ))</f>
        <v>0</v>
      </c>
      <c r="CA74" s="158">
        <f>IF('[1]Validation flags'!$H$3=1,0, IF( ISNUMBER(J74), 0, 1 ))</f>
        <v>0</v>
      </c>
      <c r="CB74" s="158">
        <f>IF('[1]Validation flags'!$H$3=1,0, IF( ISNUMBER(K74), 0, 1 ))</f>
        <v>0</v>
      </c>
      <c r="CC74" s="828"/>
      <c r="CD74" s="158">
        <f>IF('[1]Validation flags'!$H$3=1,0, IF( ISNUMBER(M74), 0, 1 ))</f>
        <v>0</v>
      </c>
      <c r="CE74" s="158">
        <f>IF('[1]Validation flags'!$H$3=1,0, IF( ISNUMBER(N74), 0, 1 ))</f>
        <v>0</v>
      </c>
      <c r="CF74" s="158">
        <f>IF('[1]Validation flags'!$H$3=1,0, IF( ISNUMBER(O74), 0, 1 ))</f>
        <v>0</v>
      </c>
      <c r="CG74" s="158">
        <f>IF('[1]Validation flags'!$H$3=1,0, IF( ISNUMBER(P74), 0, 1 ))</f>
        <v>0</v>
      </c>
      <c r="CH74" s="158">
        <f>IF('[1]Validation flags'!$H$3=1,0, IF( ISNUMBER(Q74), 0, 1 ))</f>
        <v>0</v>
      </c>
      <c r="CI74" s="141"/>
      <c r="CJ74" s="158">
        <f>IF('[1]Validation flags'!$H$3=1,0, IF( ISNUMBER(S74), 0, 1 ))</f>
        <v>0</v>
      </c>
      <c r="CK74" s="158">
        <f>IF('[1]Validation flags'!$H$3=1,0, IF( ISNUMBER(T74), 0, 1 ))</f>
        <v>0</v>
      </c>
      <c r="CL74" s="158">
        <f>IF('[1]Validation flags'!$H$3=1,0, IF( ISNUMBER(U74), 0, 1 ))</f>
        <v>0</v>
      </c>
      <c r="CM74" s="158">
        <f>IF('[1]Validation flags'!$H$3=1,0, IF( ISNUMBER(V74), 0, 1 ))</f>
        <v>0</v>
      </c>
      <c r="CN74" s="158">
        <f>IF('[1]Validation flags'!$H$3=1,0, IF( ISNUMBER(W74), 0, 1 ))</f>
        <v>0</v>
      </c>
      <c r="CO74" s="141"/>
      <c r="CP74" s="158">
        <f>IF('[1]Validation flags'!$H$3=1,0, IF( ISNUMBER(Y74), 0, 1 ))</f>
        <v>0</v>
      </c>
      <c r="CQ74" s="158">
        <f>IF('[1]Validation flags'!$H$3=1,0, IF( ISNUMBER(Z74), 0, 1 ))</f>
        <v>0</v>
      </c>
      <c r="CR74" s="158">
        <f>IF('[1]Validation flags'!$H$3=1,0, IF( ISNUMBER(AA74), 0, 1 ))</f>
        <v>0</v>
      </c>
      <c r="CS74" s="158">
        <f>IF('[1]Validation flags'!$H$3=1,0, IF( ISNUMBER(AB74), 0, 1 ))</f>
        <v>0</v>
      </c>
      <c r="CT74" s="158">
        <f>IF('[1]Validation flags'!$H$3=1,0, IF( ISNUMBER(AC74), 0, 1 ))</f>
        <v>0</v>
      </c>
      <c r="CU74" s="141"/>
      <c r="CV74" s="158">
        <f>IF('[1]Validation flags'!$H$3=1,0, IF( ISNUMBER(AE74), 0, 1 ))</f>
        <v>0</v>
      </c>
      <c r="CW74" s="158">
        <f>IF('[1]Validation flags'!$H$3=1,0, IF( ISNUMBER(AF74), 0, 1 ))</f>
        <v>0</v>
      </c>
      <c r="CX74" s="158">
        <f>IF('[1]Validation flags'!$H$3=1,0, IF( ISNUMBER(AG74), 0, 1 ))</f>
        <v>0</v>
      </c>
      <c r="CY74" s="158">
        <f>IF('[1]Validation flags'!$H$3=1,0, IF( ISNUMBER(AH74), 0, 1 ))</f>
        <v>0</v>
      </c>
      <c r="CZ74" s="158">
        <f>IF('[1]Validation flags'!$H$3=1,0, IF( ISNUMBER(AI74), 0, 1 ))</f>
        <v>0</v>
      </c>
      <c r="DA74" s="141"/>
      <c r="DB74" s="158">
        <f>IF('[1]Validation flags'!$H$3=1,0, IF( ISNUMBER(AK74), 0, 1 ))</f>
        <v>0</v>
      </c>
      <c r="DC74" s="158">
        <f>IF('[1]Validation flags'!$H$3=1,0, IF( ISNUMBER(AL74), 0, 1 ))</f>
        <v>0</v>
      </c>
      <c r="DD74" s="158">
        <f>IF('[1]Validation flags'!$H$3=1,0, IF( ISNUMBER(AM74), 0, 1 ))</f>
        <v>0</v>
      </c>
      <c r="DE74" s="158">
        <f>IF('[1]Validation flags'!$H$3=1,0, IF( ISNUMBER(AN74), 0, 1 ))</f>
        <v>0</v>
      </c>
      <c r="DF74" s="158">
        <f>IF('[1]Validation flags'!$H$3=1,0, IF( ISNUMBER(AO74), 0, 1 ))</f>
        <v>0</v>
      </c>
      <c r="DG74" s="141"/>
      <c r="DH74" s="158">
        <f>IF('[1]Validation flags'!$H$3=1,0, IF( ISNUMBER(AQ74), 0, 1 ))</f>
        <v>0</v>
      </c>
      <c r="DI74" s="158">
        <f>IF('[1]Validation flags'!$H$3=1,0, IF( ISNUMBER(AR74), 0, 1 ))</f>
        <v>0</v>
      </c>
      <c r="DJ74" s="158">
        <f>IF('[1]Validation flags'!$H$3=1,0, IF( ISNUMBER(AS74), 0, 1 ))</f>
        <v>0</v>
      </c>
      <c r="DK74" s="158">
        <f>IF('[1]Validation flags'!$H$3=1,0, IF( ISNUMBER(AT74), 0, 1 ))</f>
        <v>0</v>
      </c>
      <c r="DL74" s="158">
        <f>IF('[1]Validation flags'!$H$3=1,0, IF( ISNUMBER(AU74), 0, 1 ))</f>
        <v>0</v>
      </c>
      <c r="DM74" s="141"/>
      <c r="DN74" s="158">
        <f>IF('[1]Validation flags'!$H$3=1,0, IF( ISNUMBER(AW74), 0, 1 ))</f>
        <v>0</v>
      </c>
      <c r="DO74" s="158">
        <f>IF('[1]Validation flags'!$H$3=1,0, IF( ISNUMBER(AX74), 0, 1 ))</f>
        <v>0</v>
      </c>
      <c r="DP74" s="158">
        <f>IF('[1]Validation flags'!$H$3=1,0, IF( ISNUMBER(AY74), 0, 1 ))</f>
        <v>0</v>
      </c>
      <c r="DQ74" s="158">
        <f>IF('[1]Validation flags'!$H$3=1,0, IF( ISNUMBER(AZ74), 0, 1 ))</f>
        <v>0</v>
      </c>
      <c r="DR74" s="158">
        <f>IF('[1]Validation flags'!$H$3=1,0, IF( ISNUMBER(BA74), 0, 1 ))</f>
        <v>0</v>
      </c>
      <c r="DS74" s="141"/>
    </row>
    <row r="75" spans="2:124" ht="14.25" customHeight="1" x14ac:dyDescent="0.3">
      <c r="B75" s="591">
        <f t="shared" si="22"/>
        <v>64</v>
      </c>
      <c r="C75" s="829" t="s">
        <v>3030</v>
      </c>
      <c r="D75" s="836"/>
      <c r="E75" s="610" t="s">
        <v>341</v>
      </c>
      <c r="F75" s="830">
        <v>3</v>
      </c>
      <c r="G75" s="202">
        <v>0</v>
      </c>
      <c r="H75" s="169">
        <v>0</v>
      </c>
      <c r="I75" s="169">
        <v>0</v>
      </c>
      <c r="J75" s="169">
        <v>0</v>
      </c>
      <c r="K75" s="170">
        <v>0</v>
      </c>
      <c r="L75" s="831">
        <f t="shared" si="13"/>
        <v>0</v>
      </c>
      <c r="M75" s="202">
        <v>0</v>
      </c>
      <c r="N75" s="169">
        <v>0</v>
      </c>
      <c r="O75" s="169">
        <v>0</v>
      </c>
      <c r="P75" s="169">
        <v>0</v>
      </c>
      <c r="Q75" s="170">
        <v>0</v>
      </c>
      <c r="R75" s="831">
        <f t="shared" si="14"/>
        <v>0</v>
      </c>
      <c r="S75" s="202">
        <v>0</v>
      </c>
      <c r="T75" s="169">
        <v>0</v>
      </c>
      <c r="U75" s="169">
        <v>0</v>
      </c>
      <c r="V75" s="169">
        <v>0</v>
      </c>
      <c r="W75" s="170">
        <v>0</v>
      </c>
      <c r="X75" s="831">
        <f t="shared" si="15"/>
        <v>0</v>
      </c>
      <c r="Y75" s="202">
        <v>0</v>
      </c>
      <c r="Z75" s="169">
        <v>0</v>
      </c>
      <c r="AA75" s="169">
        <v>0</v>
      </c>
      <c r="AB75" s="169">
        <v>0</v>
      </c>
      <c r="AC75" s="170">
        <v>0</v>
      </c>
      <c r="AD75" s="831">
        <f t="shared" si="16"/>
        <v>0</v>
      </c>
      <c r="AE75" s="202">
        <v>0</v>
      </c>
      <c r="AF75" s="169">
        <v>0</v>
      </c>
      <c r="AG75" s="169">
        <v>0</v>
      </c>
      <c r="AH75" s="169">
        <v>0</v>
      </c>
      <c r="AI75" s="170">
        <v>0</v>
      </c>
      <c r="AJ75" s="831">
        <f t="shared" si="17"/>
        <v>0</v>
      </c>
      <c r="AK75" s="202">
        <v>0</v>
      </c>
      <c r="AL75" s="169">
        <v>0</v>
      </c>
      <c r="AM75" s="169">
        <v>0</v>
      </c>
      <c r="AN75" s="169">
        <v>0</v>
      </c>
      <c r="AO75" s="170">
        <v>0</v>
      </c>
      <c r="AP75" s="831">
        <f t="shared" si="18"/>
        <v>0</v>
      </c>
      <c r="AQ75" s="202">
        <v>0</v>
      </c>
      <c r="AR75" s="169">
        <v>0</v>
      </c>
      <c r="AS75" s="169">
        <v>0</v>
      </c>
      <c r="AT75" s="169">
        <v>0</v>
      </c>
      <c r="AU75" s="170">
        <v>0</v>
      </c>
      <c r="AV75" s="831">
        <f t="shared" si="19"/>
        <v>0</v>
      </c>
      <c r="AW75" s="202">
        <v>0</v>
      </c>
      <c r="AX75" s="169">
        <v>0</v>
      </c>
      <c r="AY75" s="169">
        <v>0</v>
      </c>
      <c r="AZ75" s="169">
        <v>0</v>
      </c>
      <c r="BA75" s="170">
        <v>0</v>
      </c>
      <c r="BB75" s="831">
        <f t="shared" si="20"/>
        <v>0</v>
      </c>
      <c r="BC75" s="700"/>
      <c r="BD75" s="167"/>
      <c r="BE75" s="706"/>
      <c r="BF75" s="249"/>
      <c r="BG75" s="144">
        <f t="shared" si="21"/>
        <v>0</v>
      </c>
      <c r="BH75" s="145"/>
      <c r="BJ75" s="591">
        <f t="shared" si="23"/>
        <v>64</v>
      </c>
      <c r="BK75" s="829" t="s">
        <v>3030</v>
      </c>
      <c r="BL75" s="610" t="s">
        <v>341</v>
      </c>
      <c r="BM75" s="830">
        <v>3</v>
      </c>
      <c r="BN75" s="832" t="s">
        <v>3359</v>
      </c>
      <c r="BO75" s="833" t="s">
        <v>3360</v>
      </c>
      <c r="BP75" s="833" t="s">
        <v>3361</v>
      </c>
      <c r="BQ75" s="833" t="s">
        <v>3362</v>
      </c>
      <c r="BR75" s="834" t="s">
        <v>3363</v>
      </c>
      <c r="BS75" s="835" t="s">
        <v>3364</v>
      </c>
      <c r="BX75" s="158">
        <f>IF('[1]Validation flags'!$H$3=1,0, IF( ISNUMBER(G75), 0, 1 ))</f>
        <v>0</v>
      </c>
      <c r="BY75" s="158">
        <f>IF('[1]Validation flags'!$H$3=1,0, IF( ISNUMBER(H75), 0, 1 ))</f>
        <v>0</v>
      </c>
      <c r="BZ75" s="158">
        <f>IF('[1]Validation flags'!$H$3=1,0, IF( ISNUMBER(I75), 0, 1 ))</f>
        <v>0</v>
      </c>
      <c r="CA75" s="158">
        <f>IF('[1]Validation flags'!$H$3=1,0, IF( ISNUMBER(J75), 0, 1 ))</f>
        <v>0</v>
      </c>
      <c r="CB75" s="158">
        <f>IF('[1]Validation flags'!$H$3=1,0, IF( ISNUMBER(K75), 0, 1 ))</f>
        <v>0</v>
      </c>
      <c r="CC75" s="828"/>
      <c r="CD75" s="158">
        <f>IF('[1]Validation flags'!$H$3=1,0, IF( ISNUMBER(M75), 0, 1 ))</f>
        <v>0</v>
      </c>
      <c r="CE75" s="158">
        <f>IF('[1]Validation flags'!$H$3=1,0, IF( ISNUMBER(N75), 0, 1 ))</f>
        <v>0</v>
      </c>
      <c r="CF75" s="158">
        <f>IF('[1]Validation flags'!$H$3=1,0, IF( ISNUMBER(O75), 0, 1 ))</f>
        <v>0</v>
      </c>
      <c r="CG75" s="158">
        <f>IF('[1]Validation flags'!$H$3=1,0, IF( ISNUMBER(P75), 0, 1 ))</f>
        <v>0</v>
      </c>
      <c r="CH75" s="158">
        <f>IF('[1]Validation flags'!$H$3=1,0, IF( ISNUMBER(Q75), 0, 1 ))</f>
        <v>0</v>
      </c>
      <c r="CI75" s="141"/>
      <c r="CJ75" s="158">
        <f>IF('[1]Validation flags'!$H$3=1,0, IF( ISNUMBER(S75), 0, 1 ))</f>
        <v>0</v>
      </c>
      <c r="CK75" s="158">
        <f>IF('[1]Validation flags'!$H$3=1,0, IF( ISNUMBER(T75), 0, 1 ))</f>
        <v>0</v>
      </c>
      <c r="CL75" s="158">
        <f>IF('[1]Validation flags'!$H$3=1,0, IF( ISNUMBER(U75), 0, 1 ))</f>
        <v>0</v>
      </c>
      <c r="CM75" s="158">
        <f>IF('[1]Validation flags'!$H$3=1,0, IF( ISNUMBER(V75), 0, 1 ))</f>
        <v>0</v>
      </c>
      <c r="CN75" s="158">
        <f>IF('[1]Validation flags'!$H$3=1,0, IF( ISNUMBER(W75), 0, 1 ))</f>
        <v>0</v>
      </c>
      <c r="CO75" s="141"/>
      <c r="CP75" s="158">
        <f>IF('[1]Validation flags'!$H$3=1,0, IF( ISNUMBER(Y75), 0, 1 ))</f>
        <v>0</v>
      </c>
      <c r="CQ75" s="158">
        <f>IF('[1]Validation flags'!$H$3=1,0, IF( ISNUMBER(Z75), 0, 1 ))</f>
        <v>0</v>
      </c>
      <c r="CR75" s="158">
        <f>IF('[1]Validation flags'!$H$3=1,0, IF( ISNUMBER(AA75), 0, 1 ))</f>
        <v>0</v>
      </c>
      <c r="CS75" s="158">
        <f>IF('[1]Validation flags'!$H$3=1,0, IF( ISNUMBER(AB75), 0, 1 ))</f>
        <v>0</v>
      </c>
      <c r="CT75" s="158">
        <f>IF('[1]Validation flags'!$H$3=1,0, IF( ISNUMBER(AC75), 0, 1 ))</f>
        <v>0</v>
      </c>
      <c r="CU75" s="141"/>
      <c r="CV75" s="158">
        <f>IF('[1]Validation flags'!$H$3=1,0, IF( ISNUMBER(AE75), 0, 1 ))</f>
        <v>0</v>
      </c>
      <c r="CW75" s="158">
        <f>IF('[1]Validation flags'!$H$3=1,0, IF( ISNUMBER(AF75), 0, 1 ))</f>
        <v>0</v>
      </c>
      <c r="CX75" s="158">
        <f>IF('[1]Validation flags'!$H$3=1,0, IF( ISNUMBER(AG75), 0, 1 ))</f>
        <v>0</v>
      </c>
      <c r="CY75" s="158">
        <f>IF('[1]Validation flags'!$H$3=1,0, IF( ISNUMBER(AH75), 0, 1 ))</f>
        <v>0</v>
      </c>
      <c r="CZ75" s="158">
        <f>IF('[1]Validation flags'!$H$3=1,0, IF( ISNUMBER(AI75), 0, 1 ))</f>
        <v>0</v>
      </c>
      <c r="DA75" s="141"/>
      <c r="DB75" s="158">
        <f>IF('[1]Validation flags'!$H$3=1,0, IF( ISNUMBER(AK75), 0, 1 ))</f>
        <v>0</v>
      </c>
      <c r="DC75" s="158">
        <f>IF('[1]Validation flags'!$H$3=1,0, IF( ISNUMBER(AL75), 0, 1 ))</f>
        <v>0</v>
      </c>
      <c r="DD75" s="158">
        <f>IF('[1]Validation flags'!$H$3=1,0, IF( ISNUMBER(AM75), 0, 1 ))</f>
        <v>0</v>
      </c>
      <c r="DE75" s="158">
        <f>IF('[1]Validation flags'!$H$3=1,0, IF( ISNUMBER(AN75), 0, 1 ))</f>
        <v>0</v>
      </c>
      <c r="DF75" s="158">
        <f>IF('[1]Validation flags'!$H$3=1,0, IF( ISNUMBER(AO75), 0, 1 ))</f>
        <v>0</v>
      </c>
      <c r="DG75" s="141"/>
      <c r="DH75" s="158">
        <f>IF('[1]Validation flags'!$H$3=1,0, IF( ISNUMBER(AQ75), 0, 1 ))</f>
        <v>0</v>
      </c>
      <c r="DI75" s="158">
        <f>IF('[1]Validation flags'!$H$3=1,0, IF( ISNUMBER(AR75), 0, 1 ))</f>
        <v>0</v>
      </c>
      <c r="DJ75" s="158">
        <f>IF('[1]Validation flags'!$H$3=1,0, IF( ISNUMBER(AS75), 0, 1 ))</f>
        <v>0</v>
      </c>
      <c r="DK75" s="158">
        <f>IF('[1]Validation flags'!$H$3=1,0, IF( ISNUMBER(AT75), 0, 1 ))</f>
        <v>0</v>
      </c>
      <c r="DL75" s="158">
        <f>IF('[1]Validation flags'!$H$3=1,0, IF( ISNUMBER(AU75), 0, 1 ))</f>
        <v>0</v>
      </c>
      <c r="DM75" s="141"/>
      <c r="DN75" s="158">
        <f>IF('[1]Validation flags'!$H$3=1,0, IF( ISNUMBER(AW75), 0, 1 ))</f>
        <v>0</v>
      </c>
      <c r="DO75" s="158">
        <f>IF('[1]Validation flags'!$H$3=1,0, IF( ISNUMBER(AX75), 0, 1 ))</f>
        <v>0</v>
      </c>
      <c r="DP75" s="158">
        <f>IF('[1]Validation flags'!$H$3=1,0, IF( ISNUMBER(AY75), 0, 1 ))</f>
        <v>0</v>
      </c>
      <c r="DQ75" s="158">
        <f>IF('[1]Validation flags'!$H$3=1,0, IF( ISNUMBER(AZ75), 0, 1 ))</f>
        <v>0</v>
      </c>
      <c r="DR75" s="158">
        <f>IF('[1]Validation flags'!$H$3=1,0, IF( ISNUMBER(BA75), 0, 1 ))</f>
        <v>0</v>
      </c>
      <c r="DS75" s="141"/>
    </row>
    <row r="76" spans="2:124" ht="14.25" customHeight="1" x14ac:dyDescent="0.3">
      <c r="B76" s="591">
        <f t="shared" si="22"/>
        <v>65</v>
      </c>
      <c r="C76" s="829" t="s">
        <v>3037</v>
      </c>
      <c r="D76" s="836"/>
      <c r="E76" s="610" t="s">
        <v>341</v>
      </c>
      <c r="F76" s="830">
        <v>3</v>
      </c>
      <c r="G76" s="202">
        <v>0</v>
      </c>
      <c r="H76" s="169">
        <v>0</v>
      </c>
      <c r="I76" s="169">
        <v>0</v>
      </c>
      <c r="J76" s="169">
        <v>0</v>
      </c>
      <c r="K76" s="170">
        <v>0</v>
      </c>
      <c r="L76" s="831">
        <f t="shared" si="13"/>
        <v>0</v>
      </c>
      <c r="M76" s="202">
        <v>0</v>
      </c>
      <c r="N76" s="169">
        <v>0</v>
      </c>
      <c r="O76" s="169">
        <v>0</v>
      </c>
      <c r="P76" s="169">
        <v>0</v>
      </c>
      <c r="Q76" s="170">
        <v>0</v>
      </c>
      <c r="R76" s="831">
        <f t="shared" si="14"/>
        <v>0</v>
      </c>
      <c r="S76" s="202">
        <v>0</v>
      </c>
      <c r="T76" s="169">
        <v>0</v>
      </c>
      <c r="U76" s="169">
        <v>0</v>
      </c>
      <c r="V76" s="169">
        <v>0</v>
      </c>
      <c r="W76" s="170">
        <v>0</v>
      </c>
      <c r="X76" s="831">
        <f t="shared" si="15"/>
        <v>0</v>
      </c>
      <c r="Y76" s="202">
        <v>0</v>
      </c>
      <c r="Z76" s="169">
        <v>0</v>
      </c>
      <c r="AA76" s="169">
        <v>0</v>
      </c>
      <c r="AB76" s="169">
        <v>0</v>
      </c>
      <c r="AC76" s="170">
        <v>0</v>
      </c>
      <c r="AD76" s="831">
        <f t="shared" si="16"/>
        <v>0</v>
      </c>
      <c r="AE76" s="202">
        <v>0</v>
      </c>
      <c r="AF76" s="169">
        <v>0</v>
      </c>
      <c r="AG76" s="169">
        <v>0</v>
      </c>
      <c r="AH76" s="169">
        <v>0</v>
      </c>
      <c r="AI76" s="170">
        <v>0</v>
      </c>
      <c r="AJ76" s="831">
        <f t="shared" si="17"/>
        <v>0</v>
      </c>
      <c r="AK76" s="202">
        <v>0</v>
      </c>
      <c r="AL76" s="169">
        <v>0</v>
      </c>
      <c r="AM76" s="169">
        <v>0</v>
      </c>
      <c r="AN76" s="169">
        <v>0</v>
      </c>
      <c r="AO76" s="170">
        <v>0</v>
      </c>
      <c r="AP76" s="831">
        <f t="shared" si="18"/>
        <v>0</v>
      </c>
      <c r="AQ76" s="202">
        <v>0</v>
      </c>
      <c r="AR76" s="169">
        <v>0</v>
      </c>
      <c r="AS76" s="169">
        <v>0</v>
      </c>
      <c r="AT76" s="169">
        <v>0</v>
      </c>
      <c r="AU76" s="170">
        <v>0</v>
      </c>
      <c r="AV76" s="831">
        <f t="shared" si="19"/>
        <v>0</v>
      </c>
      <c r="AW76" s="202">
        <v>0</v>
      </c>
      <c r="AX76" s="169">
        <v>0</v>
      </c>
      <c r="AY76" s="169">
        <v>0</v>
      </c>
      <c r="AZ76" s="169">
        <v>0</v>
      </c>
      <c r="BA76" s="170">
        <v>0</v>
      </c>
      <c r="BB76" s="831">
        <f t="shared" si="20"/>
        <v>0</v>
      </c>
      <c r="BC76" s="700"/>
      <c r="BD76" s="167"/>
      <c r="BE76" s="706"/>
      <c r="BF76" s="249"/>
      <c r="BG76" s="144">
        <f t="shared" si="21"/>
        <v>0</v>
      </c>
      <c r="BH76" s="145"/>
      <c r="BJ76" s="591">
        <f t="shared" si="23"/>
        <v>65</v>
      </c>
      <c r="BK76" s="829" t="s">
        <v>3037</v>
      </c>
      <c r="BL76" s="610" t="s">
        <v>341</v>
      </c>
      <c r="BM76" s="830">
        <v>3</v>
      </c>
      <c r="BN76" s="832" t="s">
        <v>3365</v>
      </c>
      <c r="BO76" s="833" t="s">
        <v>3366</v>
      </c>
      <c r="BP76" s="833" t="s">
        <v>3367</v>
      </c>
      <c r="BQ76" s="833" t="s">
        <v>3368</v>
      </c>
      <c r="BR76" s="834" t="s">
        <v>3369</v>
      </c>
      <c r="BS76" s="835" t="s">
        <v>3370</v>
      </c>
      <c r="BX76" s="158">
        <f>IF('[1]Validation flags'!$H$3=1,0, IF( ISNUMBER(G76), 0, 1 ))</f>
        <v>0</v>
      </c>
      <c r="BY76" s="158">
        <f>IF('[1]Validation flags'!$H$3=1,0, IF( ISNUMBER(H76), 0, 1 ))</f>
        <v>0</v>
      </c>
      <c r="BZ76" s="158">
        <f>IF('[1]Validation flags'!$H$3=1,0, IF( ISNUMBER(I76), 0, 1 ))</f>
        <v>0</v>
      </c>
      <c r="CA76" s="158">
        <f>IF('[1]Validation flags'!$H$3=1,0, IF( ISNUMBER(J76), 0, 1 ))</f>
        <v>0</v>
      </c>
      <c r="CB76" s="158">
        <f>IF('[1]Validation flags'!$H$3=1,0, IF( ISNUMBER(K76), 0, 1 ))</f>
        <v>0</v>
      </c>
      <c r="CC76" s="828"/>
      <c r="CD76" s="158">
        <f>IF('[1]Validation flags'!$H$3=1,0, IF( ISNUMBER(M76), 0, 1 ))</f>
        <v>0</v>
      </c>
      <c r="CE76" s="158">
        <f>IF('[1]Validation flags'!$H$3=1,0, IF( ISNUMBER(N76), 0, 1 ))</f>
        <v>0</v>
      </c>
      <c r="CF76" s="158">
        <f>IF('[1]Validation flags'!$H$3=1,0, IF( ISNUMBER(O76), 0, 1 ))</f>
        <v>0</v>
      </c>
      <c r="CG76" s="158">
        <f>IF('[1]Validation flags'!$H$3=1,0, IF( ISNUMBER(P76), 0, 1 ))</f>
        <v>0</v>
      </c>
      <c r="CH76" s="158">
        <f>IF('[1]Validation flags'!$H$3=1,0, IF( ISNUMBER(Q76), 0, 1 ))</f>
        <v>0</v>
      </c>
      <c r="CI76" s="141"/>
      <c r="CJ76" s="158">
        <f>IF('[1]Validation flags'!$H$3=1,0, IF( ISNUMBER(S76), 0, 1 ))</f>
        <v>0</v>
      </c>
      <c r="CK76" s="158">
        <f>IF('[1]Validation flags'!$H$3=1,0, IF( ISNUMBER(T76), 0, 1 ))</f>
        <v>0</v>
      </c>
      <c r="CL76" s="158">
        <f>IF('[1]Validation flags'!$H$3=1,0, IF( ISNUMBER(U76), 0, 1 ))</f>
        <v>0</v>
      </c>
      <c r="CM76" s="158">
        <f>IF('[1]Validation flags'!$H$3=1,0, IF( ISNUMBER(V76), 0, 1 ))</f>
        <v>0</v>
      </c>
      <c r="CN76" s="158">
        <f>IF('[1]Validation flags'!$H$3=1,0, IF( ISNUMBER(W76), 0, 1 ))</f>
        <v>0</v>
      </c>
      <c r="CO76" s="141"/>
      <c r="CP76" s="158">
        <f>IF('[1]Validation flags'!$H$3=1,0, IF( ISNUMBER(Y76), 0, 1 ))</f>
        <v>0</v>
      </c>
      <c r="CQ76" s="158">
        <f>IF('[1]Validation flags'!$H$3=1,0, IF( ISNUMBER(Z76), 0, 1 ))</f>
        <v>0</v>
      </c>
      <c r="CR76" s="158">
        <f>IF('[1]Validation flags'!$H$3=1,0, IF( ISNUMBER(AA76), 0, 1 ))</f>
        <v>0</v>
      </c>
      <c r="CS76" s="158">
        <f>IF('[1]Validation flags'!$H$3=1,0, IF( ISNUMBER(AB76), 0, 1 ))</f>
        <v>0</v>
      </c>
      <c r="CT76" s="158">
        <f>IF('[1]Validation flags'!$H$3=1,0, IF( ISNUMBER(AC76), 0, 1 ))</f>
        <v>0</v>
      </c>
      <c r="CU76" s="141"/>
      <c r="CV76" s="158">
        <f>IF('[1]Validation flags'!$H$3=1,0, IF( ISNUMBER(AE76), 0, 1 ))</f>
        <v>0</v>
      </c>
      <c r="CW76" s="158">
        <f>IF('[1]Validation flags'!$H$3=1,0, IF( ISNUMBER(AF76), 0, 1 ))</f>
        <v>0</v>
      </c>
      <c r="CX76" s="158">
        <f>IF('[1]Validation flags'!$H$3=1,0, IF( ISNUMBER(AG76), 0, 1 ))</f>
        <v>0</v>
      </c>
      <c r="CY76" s="158">
        <f>IF('[1]Validation flags'!$H$3=1,0, IF( ISNUMBER(AH76), 0, 1 ))</f>
        <v>0</v>
      </c>
      <c r="CZ76" s="158">
        <f>IF('[1]Validation flags'!$H$3=1,0, IF( ISNUMBER(AI76), 0, 1 ))</f>
        <v>0</v>
      </c>
      <c r="DA76" s="141"/>
      <c r="DB76" s="158">
        <f>IF('[1]Validation flags'!$H$3=1,0, IF( ISNUMBER(AK76), 0, 1 ))</f>
        <v>0</v>
      </c>
      <c r="DC76" s="158">
        <f>IF('[1]Validation flags'!$H$3=1,0, IF( ISNUMBER(AL76), 0, 1 ))</f>
        <v>0</v>
      </c>
      <c r="DD76" s="158">
        <f>IF('[1]Validation flags'!$H$3=1,0, IF( ISNUMBER(AM76), 0, 1 ))</f>
        <v>0</v>
      </c>
      <c r="DE76" s="158">
        <f>IF('[1]Validation flags'!$H$3=1,0, IF( ISNUMBER(AN76), 0, 1 ))</f>
        <v>0</v>
      </c>
      <c r="DF76" s="158">
        <f>IF('[1]Validation flags'!$H$3=1,0, IF( ISNUMBER(AO76), 0, 1 ))</f>
        <v>0</v>
      </c>
      <c r="DG76" s="141"/>
      <c r="DH76" s="158">
        <f>IF('[1]Validation flags'!$H$3=1,0, IF( ISNUMBER(AQ76), 0, 1 ))</f>
        <v>0</v>
      </c>
      <c r="DI76" s="158">
        <f>IF('[1]Validation flags'!$H$3=1,0, IF( ISNUMBER(AR76), 0, 1 ))</f>
        <v>0</v>
      </c>
      <c r="DJ76" s="158">
        <f>IF('[1]Validation flags'!$H$3=1,0, IF( ISNUMBER(AS76), 0, 1 ))</f>
        <v>0</v>
      </c>
      <c r="DK76" s="158">
        <f>IF('[1]Validation flags'!$H$3=1,0, IF( ISNUMBER(AT76), 0, 1 ))</f>
        <v>0</v>
      </c>
      <c r="DL76" s="158">
        <f>IF('[1]Validation flags'!$H$3=1,0, IF( ISNUMBER(AU76), 0, 1 ))</f>
        <v>0</v>
      </c>
      <c r="DM76" s="141"/>
      <c r="DN76" s="158">
        <f>IF('[1]Validation flags'!$H$3=1,0, IF( ISNUMBER(AW76), 0, 1 ))</f>
        <v>0</v>
      </c>
      <c r="DO76" s="158">
        <f>IF('[1]Validation flags'!$H$3=1,0, IF( ISNUMBER(AX76), 0, 1 ))</f>
        <v>0</v>
      </c>
      <c r="DP76" s="158">
        <f>IF('[1]Validation flags'!$H$3=1,0, IF( ISNUMBER(AY76), 0, 1 ))</f>
        <v>0</v>
      </c>
      <c r="DQ76" s="158">
        <f>IF('[1]Validation flags'!$H$3=1,0, IF( ISNUMBER(AZ76), 0, 1 ))</f>
        <v>0</v>
      </c>
      <c r="DR76" s="158">
        <f>IF('[1]Validation flags'!$H$3=1,0, IF( ISNUMBER(BA76), 0, 1 ))</f>
        <v>0</v>
      </c>
      <c r="DS76" s="141"/>
    </row>
    <row r="77" spans="2:124" ht="14.25" customHeight="1" x14ac:dyDescent="0.3">
      <c r="B77" s="591">
        <f t="shared" si="22"/>
        <v>66</v>
      </c>
      <c r="C77" s="829" t="s">
        <v>3044</v>
      </c>
      <c r="D77" s="836"/>
      <c r="E77" s="610" t="s">
        <v>341</v>
      </c>
      <c r="F77" s="830">
        <v>3</v>
      </c>
      <c r="G77" s="202">
        <v>0</v>
      </c>
      <c r="H77" s="169">
        <v>0</v>
      </c>
      <c r="I77" s="169">
        <v>0</v>
      </c>
      <c r="J77" s="169">
        <v>0</v>
      </c>
      <c r="K77" s="170">
        <v>0</v>
      </c>
      <c r="L77" s="831">
        <f t="shared" si="13"/>
        <v>0</v>
      </c>
      <c r="M77" s="202">
        <v>0</v>
      </c>
      <c r="N77" s="169">
        <v>0</v>
      </c>
      <c r="O77" s="169">
        <v>0</v>
      </c>
      <c r="P77" s="169">
        <v>0</v>
      </c>
      <c r="Q77" s="170">
        <v>0</v>
      </c>
      <c r="R77" s="831">
        <f t="shared" si="14"/>
        <v>0</v>
      </c>
      <c r="S77" s="202">
        <v>0</v>
      </c>
      <c r="T77" s="169">
        <v>0</v>
      </c>
      <c r="U77" s="169">
        <v>0</v>
      </c>
      <c r="V77" s="169">
        <v>0</v>
      </c>
      <c r="W77" s="170">
        <v>0</v>
      </c>
      <c r="X77" s="831">
        <f t="shared" si="15"/>
        <v>0</v>
      </c>
      <c r="Y77" s="202">
        <v>0</v>
      </c>
      <c r="Z77" s="169">
        <v>0</v>
      </c>
      <c r="AA77" s="169">
        <v>0</v>
      </c>
      <c r="AB77" s="169">
        <v>0</v>
      </c>
      <c r="AC77" s="170">
        <v>0</v>
      </c>
      <c r="AD77" s="831">
        <f t="shared" si="16"/>
        <v>0</v>
      </c>
      <c r="AE77" s="202">
        <v>0</v>
      </c>
      <c r="AF77" s="169">
        <v>0</v>
      </c>
      <c r="AG77" s="169">
        <v>0</v>
      </c>
      <c r="AH77" s="169">
        <v>0</v>
      </c>
      <c r="AI77" s="170">
        <v>0</v>
      </c>
      <c r="AJ77" s="831">
        <f t="shared" si="17"/>
        <v>0</v>
      </c>
      <c r="AK77" s="202">
        <v>0</v>
      </c>
      <c r="AL77" s="169">
        <v>0</v>
      </c>
      <c r="AM77" s="169">
        <v>0</v>
      </c>
      <c r="AN77" s="169">
        <v>0</v>
      </c>
      <c r="AO77" s="170">
        <v>0</v>
      </c>
      <c r="AP77" s="831">
        <f t="shared" si="18"/>
        <v>0</v>
      </c>
      <c r="AQ77" s="202">
        <v>0</v>
      </c>
      <c r="AR77" s="169">
        <v>0</v>
      </c>
      <c r="AS77" s="169">
        <v>0</v>
      </c>
      <c r="AT77" s="169">
        <v>0</v>
      </c>
      <c r="AU77" s="170">
        <v>0</v>
      </c>
      <c r="AV77" s="831">
        <f t="shared" si="19"/>
        <v>0</v>
      </c>
      <c r="AW77" s="202">
        <v>0</v>
      </c>
      <c r="AX77" s="169">
        <v>0</v>
      </c>
      <c r="AY77" s="169">
        <v>0</v>
      </c>
      <c r="AZ77" s="169">
        <v>0</v>
      </c>
      <c r="BA77" s="170">
        <v>0</v>
      </c>
      <c r="BB77" s="831">
        <f t="shared" si="20"/>
        <v>0</v>
      </c>
      <c r="BC77" s="700"/>
      <c r="BD77" s="167"/>
      <c r="BE77" s="706"/>
      <c r="BF77" s="249"/>
      <c r="BG77" s="144">
        <f t="shared" si="21"/>
        <v>0</v>
      </c>
      <c r="BH77" s="145"/>
      <c r="BJ77" s="591">
        <f t="shared" si="23"/>
        <v>66</v>
      </c>
      <c r="BK77" s="829" t="s">
        <v>3044</v>
      </c>
      <c r="BL77" s="610" t="s">
        <v>341</v>
      </c>
      <c r="BM77" s="830">
        <v>3</v>
      </c>
      <c r="BN77" s="832" t="s">
        <v>3371</v>
      </c>
      <c r="BO77" s="833" t="s">
        <v>3372</v>
      </c>
      <c r="BP77" s="833" t="s">
        <v>3373</v>
      </c>
      <c r="BQ77" s="833" t="s">
        <v>3374</v>
      </c>
      <c r="BR77" s="834" t="s">
        <v>3375</v>
      </c>
      <c r="BS77" s="835" t="s">
        <v>3376</v>
      </c>
      <c r="BX77" s="158">
        <f>IF('[1]Validation flags'!$H$3=1,0, IF( ISNUMBER(G77), 0, 1 ))</f>
        <v>0</v>
      </c>
      <c r="BY77" s="158">
        <f>IF('[1]Validation flags'!$H$3=1,0, IF( ISNUMBER(H77), 0, 1 ))</f>
        <v>0</v>
      </c>
      <c r="BZ77" s="158">
        <f>IF('[1]Validation flags'!$H$3=1,0, IF( ISNUMBER(I77), 0, 1 ))</f>
        <v>0</v>
      </c>
      <c r="CA77" s="158">
        <f>IF('[1]Validation flags'!$H$3=1,0, IF( ISNUMBER(J77), 0, 1 ))</f>
        <v>0</v>
      </c>
      <c r="CB77" s="158">
        <f>IF('[1]Validation flags'!$H$3=1,0, IF( ISNUMBER(K77), 0, 1 ))</f>
        <v>0</v>
      </c>
      <c r="CC77" s="828"/>
      <c r="CD77" s="158">
        <f>IF('[1]Validation flags'!$H$3=1,0, IF( ISNUMBER(M77), 0, 1 ))</f>
        <v>0</v>
      </c>
      <c r="CE77" s="158">
        <f>IF('[1]Validation flags'!$H$3=1,0, IF( ISNUMBER(N77), 0, 1 ))</f>
        <v>0</v>
      </c>
      <c r="CF77" s="158">
        <f>IF('[1]Validation flags'!$H$3=1,0, IF( ISNUMBER(O77), 0, 1 ))</f>
        <v>0</v>
      </c>
      <c r="CG77" s="158">
        <f>IF('[1]Validation flags'!$H$3=1,0, IF( ISNUMBER(P77), 0, 1 ))</f>
        <v>0</v>
      </c>
      <c r="CH77" s="158">
        <f>IF('[1]Validation flags'!$H$3=1,0, IF( ISNUMBER(Q77), 0, 1 ))</f>
        <v>0</v>
      </c>
      <c r="CI77" s="141"/>
      <c r="CJ77" s="158">
        <f>IF('[1]Validation flags'!$H$3=1,0, IF( ISNUMBER(S77), 0, 1 ))</f>
        <v>0</v>
      </c>
      <c r="CK77" s="158">
        <f>IF('[1]Validation flags'!$H$3=1,0, IF( ISNUMBER(T77), 0, 1 ))</f>
        <v>0</v>
      </c>
      <c r="CL77" s="158">
        <f>IF('[1]Validation flags'!$H$3=1,0, IF( ISNUMBER(U77), 0, 1 ))</f>
        <v>0</v>
      </c>
      <c r="CM77" s="158">
        <f>IF('[1]Validation flags'!$H$3=1,0, IF( ISNUMBER(V77), 0, 1 ))</f>
        <v>0</v>
      </c>
      <c r="CN77" s="158">
        <f>IF('[1]Validation flags'!$H$3=1,0, IF( ISNUMBER(W77), 0, 1 ))</f>
        <v>0</v>
      </c>
      <c r="CO77" s="141"/>
      <c r="CP77" s="158">
        <f>IF('[1]Validation flags'!$H$3=1,0, IF( ISNUMBER(Y77), 0, 1 ))</f>
        <v>0</v>
      </c>
      <c r="CQ77" s="158">
        <f>IF('[1]Validation flags'!$H$3=1,0, IF( ISNUMBER(Z77), 0, 1 ))</f>
        <v>0</v>
      </c>
      <c r="CR77" s="158">
        <f>IF('[1]Validation flags'!$H$3=1,0, IF( ISNUMBER(AA77), 0, 1 ))</f>
        <v>0</v>
      </c>
      <c r="CS77" s="158">
        <f>IF('[1]Validation flags'!$H$3=1,0, IF( ISNUMBER(AB77), 0, 1 ))</f>
        <v>0</v>
      </c>
      <c r="CT77" s="158">
        <f>IF('[1]Validation flags'!$H$3=1,0, IF( ISNUMBER(AC77), 0, 1 ))</f>
        <v>0</v>
      </c>
      <c r="CU77" s="141"/>
      <c r="CV77" s="158">
        <f>IF('[1]Validation flags'!$H$3=1,0, IF( ISNUMBER(AE77), 0, 1 ))</f>
        <v>0</v>
      </c>
      <c r="CW77" s="158">
        <f>IF('[1]Validation flags'!$H$3=1,0, IF( ISNUMBER(AF77), 0, 1 ))</f>
        <v>0</v>
      </c>
      <c r="CX77" s="158">
        <f>IF('[1]Validation flags'!$H$3=1,0, IF( ISNUMBER(AG77), 0, 1 ))</f>
        <v>0</v>
      </c>
      <c r="CY77" s="158">
        <f>IF('[1]Validation flags'!$H$3=1,0, IF( ISNUMBER(AH77), 0, 1 ))</f>
        <v>0</v>
      </c>
      <c r="CZ77" s="158">
        <f>IF('[1]Validation flags'!$H$3=1,0, IF( ISNUMBER(AI77), 0, 1 ))</f>
        <v>0</v>
      </c>
      <c r="DA77" s="141"/>
      <c r="DB77" s="158">
        <f>IF('[1]Validation flags'!$H$3=1,0, IF( ISNUMBER(AK77), 0, 1 ))</f>
        <v>0</v>
      </c>
      <c r="DC77" s="158">
        <f>IF('[1]Validation flags'!$H$3=1,0, IF( ISNUMBER(AL77), 0, 1 ))</f>
        <v>0</v>
      </c>
      <c r="DD77" s="158">
        <f>IF('[1]Validation flags'!$H$3=1,0, IF( ISNUMBER(AM77), 0, 1 ))</f>
        <v>0</v>
      </c>
      <c r="DE77" s="158">
        <f>IF('[1]Validation flags'!$H$3=1,0, IF( ISNUMBER(AN77), 0, 1 ))</f>
        <v>0</v>
      </c>
      <c r="DF77" s="158">
        <f>IF('[1]Validation flags'!$H$3=1,0, IF( ISNUMBER(AO77), 0, 1 ))</f>
        <v>0</v>
      </c>
      <c r="DG77" s="141"/>
      <c r="DH77" s="158">
        <f>IF('[1]Validation flags'!$H$3=1,0, IF( ISNUMBER(AQ77), 0, 1 ))</f>
        <v>0</v>
      </c>
      <c r="DI77" s="158">
        <f>IF('[1]Validation flags'!$H$3=1,0, IF( ISNUMBER(AR77), 0, 1 ))</f>
        <v>0</v>
      </c>
      <c r="DJ77" s="158">
        <f>IF('[1]Validation flags'!$H$3=1,0, IF( ISNUMBER(AS77), 0, 1 ))</f>
        <v>0</v>
      </c>
      <c r="DK77" s="158">
        <f>IF('[1]Validation flags'!$H$3=1,0, IF( ISNUMBER(AT77), 0, 1 ))</f>
        <v>0</v>
      </c>
      <c r="DL77" s="158">
        <f>IF('[1]Validation flags'!$H$3=1,0, IF( ISNUMBER(AU77), 0, 1 ))</f>
        <v>0</v>
      </c>
      <c r="DM77" s="141"/>
      <c r="DN77" s="158">
        <f>IF('[1]Validation flags'!$H$3=1,0, IF( ISNUMBER(AW77), 0, 1 ))</f>
        <v>0</v>
      </c>
      <c r="DO77" s="158">
        <f>IF('[1]Validation flags'!$H$3=1,0, IF( ISNUMBER(AX77), 0, 1 ))</f>
        <v>0</v>
      </c>
      <c r="DP77" s="158">
        <f>IF('[1]Validation flags'!$H$3=1,0, IF( ISNUMBER(AY77), 0, 1 ))</f>
        <v>0</v>
      </c>
      <c r="DQ77" s="158">
        <f>IF('[1]Validation flags'!$H$3=1,0, IF( ISNUMBER(AZ77), 0, 1 ))</f>
        <v>0</v>
      </c>
      <c r="DR77" s="158">
        <f>IF('[1]Validation flags'!$H$3=1,0, IF( ISNUMBER(BA77), 0, 1 ))</f>
        <v>0</v>
      </c>
      <c r="DS77" s="141"/>
    </row>
    <row r="78" spans="2:124" ht="14.25" customHeight="1" x14ac:dyDescent="0.3">
      <c r="B78" s="591">
        <f t="shared" si="22"/>
        <v>67</v>
      </c>
      <c r="C78" s="829" t="s">
        <v>3051</v>
      </c>
      <c r="D78" s="836"/>
      <c r="E78" s="610" t="s">
        <v>341</v>
      </c>
      <c r="F78" s="830">
        <v>3</v>
      </c>
      <c r="G78" s="202">
        <v>0</v>
      </c>
      <c r="H78" s="169">
        <v>0</v>
      </c>
      <c r="I78" s="169">
        <v>0</v>
      </c>
      <c r="J78" s="169">
        <v>0</v>
      </c>
      <c r="K78" s="170">
        <v>0</v>
      </c>
      <c r="L78" s="831">
        <f t="shared" si="13"/>
        <v>0</v>
      </c>
      <c r="M78" s="202">
        <v>0</v>
      </c>
      <c r="N78" s="169">
        <v>0</v>
      </c>
      <c r="O78" s="169">
        <v>0</v>
      </c>
      <c r="P78" s="169">
        <v>0</v>
      </c>
      <c r="Q78" s="170">
        <v>0</v>
      </c>
      <c r="R78" s="831">
        <f t="shared" si="14"/>
        <v>0</v>
      </c>
      <c r="S78" s="202">
        <v>0</v>
      </c>
      <c r="T78" s="169">
        <v>0</v>
      </c>
      <c r="U78" s="169">
        <v>0</v>
      </c>
      <c r="V78" s="169">
        <v>0</v>
      </c>
      <c r="W78" s="170">
        <v>0</v>
      </c>
      <c r="X78" s="831">
        <f t="shared" si="15"/>
        <v>0</v>
      </c>
      <c r="Y78" s="202">
        <v>0</v>
      </c>
      <c r="Z78" s="169">
        <v>0</v>
      </c>
      <c r="AA78" s="169">
        <v>0</v>
      </c>
      <c r="AB78" s="169">
        <v>0</v>
      </c>
      <c r="AC78" s="170">
        <v>0</v>
      </c>
      <c r="AD78" s="831">
        <f t="shared" si="16"/>
        <v>0</v>
      </c>
      <c r="AE78" s="202">
        <v>0</v>
      </c>
      <c r="AF78" s="169">
        <v>0</v>
      </c>
      <c r="AG78" s="169">
        <v>0</v>
      </c>
      <c r="AH78" s="169">
        <v>0</v>
      </c>
      <c r="AI78" s="170">
        <v>0</v>
      </c>
      <c r="AJ78" s="831">
        <f t="shared" si="17"/>
        <v>0</v>
      </c>
      <c r="AK78" s="202">
        <v>0</v>
      </c>
      <c r="AL78" s="169">
        <v>0</v>
      </c>
      <c r="AM78" s="169">
        <v>0</v>
      </c>
      <c r="AN78" s="169">
        <v>0</v>
      </c>
      <c r="AO78" s="170">
        <v>0</v>
      </c>
      <c r="AP78" s="831">
        <f t="shared" si="18"/>
        <v>0</v>
      </c>
      <c r="AQ78" s="202">
        <v>0</v>
      </c>
      <c r="AR78" s="169">
        <v>0</v>
      </c>
      <c r="AS78" s="169">
        <v>0</v>
      </c>
      <c r="AT78" s="169">
        <v>0</v>
      </c>
      <c r="AU78" s="170">
        <v>0</v>
      </c>
      <c r="AV78" s="831">
        <f t="shared" si="19"/>
        <v>0</v>
      </c>
      <c r="AW78" s="202">
        <v>0</v>
      </c>
      <c r="AX78" s="169">
        <v>0</v>
      </c>
      <c r="AY78" s="169">
        <v>0</v>
      </c>
      <c r="AZ78" s="169">
        <v>0</v>
      </c>
      <c r="BA78" s="170">
        <v>0</v>
      </c>
      <c r="BB78" s="831">
        <f t="shared" si="20"/>
        <v>0</v>
      </c>
      <c r="BC78" s="700"/>
      <c r="BD78" s="167"/>
      <c r="BE78" s="706"/>
      <c r="BF78" s="249"/>
      <c r="BG78" s="144">
        <f t="shared" si="21"/>
        <v>0</v>
      </c>
      <c r="BH78" s="145"/>
      <c r="BJ78" s="591">
        <f t="shared" si="23"/>
        <v>67</v>
      </c>
      <c r="BK78" s="829" t="s">
        <v>3051</v>
      </c>
      <c r="BL78" s="610" t="s">
        <v>341</v>
      </c>
      <c r="BM78" s="830">
        <v>3</v>
      </c>
      <c r="BN78" s="832" t="s">
        <v>3377</v>
      </c>
      <c r="BO78" s="833" t="s">
        <v>3378</v>
      </c>
      <c r="BP78" s="833" t="s">
        <v>3379</v>
      </c>
      <c r="BQ78" s="833" t="s">
        <v>3380</v>
      </c>
      <c r="BR78" s="834" t="s">
        <v>3381</v>
      </c>
      <c r="BS78" s="835" t="s">
        <v>3382</v>
      </c>
      <c r="BX78" s="158">
        <f>IF('[1]Validation flags'!$H$3=1,0, IF( ISNUMBER(G78), 0, 1 ))</f>
        <v>0</v>
      </c>
      <c r="BY78" s="158">
        <f>IF('[1]Validation flags'!$H$3=1,0, IF( ISNUMBER(H78), 0, 1 ))</f>
        <v>0</v>
      </c>
      <c r="BZ78" s="158">
        <f>IF('[1]Validation flags'!$H$3=1,0, IF( ISNUMBER(I78), 0, 1 ))</f>
        <v>0</v>
      </c>
      <c r="CA78" s="158">
        <f>IF('[1]Validation flags'!$H$3=1,0, IF( ISNUMBER(J78), 0, 1 ))</f>
        <v>0</v>
      </c>
      <c r="CB78" s="158">
        <f>IF('[1]Validation flags'!$H$3=1,0, IF( ISNUMBER(K78), 0, 1 ))</f>
        <v>0</v>
      </c>
      <c r="CC78" s="828"/>
      <c r="CD78" s="158">
        <f>IF('[1]Validation flags'!$H$3=1,0, IF( ISNUMBER(M78), 0, 1 ))</f>
        <v>0</v>
      </c>
      <c r="CE78" s="158">
        <f>IF('[1]Validation flags'!$H$3=1,0, IF( ISNUMBER(N78), 0, 1 ))</f>
        <v>0</v>
      </c>
      <c r="CF78" s="158">
        <f>IF('[1]Validation flags'!$H$3=1,0, IF( ISNUMBER(O78), 0, 1 ))</f>
        <v>0</v>
      </c>
      <c r="CG78" s="158">
        <f>IF('[1]Validation flags'!$H$3=1,0, IF( ISNUMBER(P78), 0, 1 ))</f>
        <v>0</v>
      </c>
      <c r="CH78" s="158">
        <f>IF('[1]Validation flags'!$H$3=1,0, IF( ISNUMBER(Q78), 0, 1 ))</f>
        <v>0</v>
      </c>
      <c r="CI78" s="141"/>
      <c r="CJ78" s="158">
        <f>IF('[1]Validation flags'!$H$3=1,0, IF( ISNUMBER(S78), 0, 1 ))</f>
        <v>0</v>
      </c>
      <c r="CK78" s="158">
        <f>IF('[1]Validation flags'!$H$3=1,0, IF( ISNUMBER(T78), 0, 1 ))</f>
        <v>0</v>
      </c>
      <c r="CL78" s="158">
        <f>IF('[1]Validation flags'!$H$3=1,0, IF( ISNUMBER(U78), 0, 1 ))</f>
        <v>0</v>
      </c>
      <c r="CM78" s="158">
        <f>IF('[1]Validation flags'!$H$3=1,0, IF( ISNUMBER(V78), 0, 1 ))</f>
        <v>0</v>
      </c>
      <c r="CN78" s="158">
        <f>IF('[1]Validation flags'!$H$3=1,0, IF( ISNUMBER(W78), 0, 1 ))</f>
        <v>0</v>
      </c>
      <c r="CO78" s="141"/>
      <c r="CP78" s="158">
        <f>IF('[1]Validation flags'!$H$3=1,0, IF( ISNUMBER(Y78), 0, 1 ))</f>
        <v>0</v>
      </c>
      <c r="CQ78" s="158">
        <f>IF('[1]Validation flags'!$H$3=1,0, IF( ISNUMBER(Z78), 0, 1 ))</f>
        <v>0</v>
      </c>
      <c r="CR78" s="158">
        <f>IF('[1]Validation flags'!$H$3=1,0, IF( ISNUMBER(AA78), 0, 1 ))</f>
        <v>0</v>
      </c>
      <c r="CS78" s="158">
        <f>IF('[1]Validation flags'!$H$3=1,0, IF( ISNUMBER(AB78), 0, 1 ))</f>
        <v>0</v>
      </c>
      <c r="CT78" s="158">
        <f>IF('[1]Validation flags'!$H$3=1,0, IF( ISNUMBER(AC78), 0, 1 ))</f>
        <v>0</v>
      </c>
      <c r="CU78" s="141"/>
      <c r="CV78" s="158">
        <f>IF('[1]Validation flags'!$H$3=1,0, IF( ISNUMBER(AE78), 0, 1 ))</f>
        <v>0</v>
      </c>
      <c r="CW78" s="158">
        <f>IF('[1]Validation flags'!$H$3=1,0, IF( ISNUMBER(AF78), 0, 1 ))</f>
        <v>0</v>
      </c>
      <c r="CX78" s="158">
        <f>IF('[1]Validation flags'!$H$3=1,0, IF( ISNUMBER(AG78), 0, 1 ))</f>
        <v>0</v>
      </c>
      <c r="CY78" s="158">
        <f>IF('[1]Validation flags'!$H$3=1,0, IF( ISNUMBER(AH78), 0, 1 ))</f>
        <v>0</v>
      </c>
      <c r="CZ78" s="158">
        <f>IF('[1]Validation flags'!$H$3=1,0, IF( ISNUMBER(AI78), 0, 1 ))</f>
        <v>0</v>
      </c>
      <c r="DA78" s="141"/>
      <c r="DB78" s="158">
        <f>IF('[1]Validation flags'!$H$3=1,0, IF( ISNUMBER(AK78), 0, 1 ))</f>
        <v>0</v>
      </c>
      <c r="DC78" s="158">
        <f>IF('[1]Validation flags'!$H$3=1,0, IF( ISNUMBER(AL78), 0, 1 ))</f>
        <v>0</v>
      </c>
      <c r="DD78" s="158">
        <f>IF('[1]Validation flags'!$H$3=1,0, IF( ISNUMBER(AM78), 0, 1 ))</f>
        <v>0</v>
      </c>
      <c r="DE78" s="158">
        <f>IF('[1]Validation flags'!$H$3=1,0, IF( ISNUMBER(AN78), 0, 1 ))</f>
        <v>0</v>
      </c>
      <c r="DF78" s="158">
        <f>IF('[1]Validation flags'!$H$3=1,0, IF( ISNUMBER(AO78), 0, 1 ))</f>
        <v>0</v>
      </c>
      <c r="DG78" s="141"/>
      <c r="DH78" s="158">
        <f>IF('[1]Validation flags'!$H$3=1,0, IF( ISNUMBER(AQ78), 0, 1 ))</f>
        <v>0</v>
      </c>
      <c r="DI78" s="158">
        <f>IF('[1]Validation flags'!$H$3=1,0, IF( ISNUMBER(AR78), 0, 1 ))</f>
        <v>0</v>
      </c>
      <c r="DJ78" s="158">
        <f>IF('[1]Validation flags'!$H$3=1,0, IF( ISNUMBER(AS78), 0, 1 ))</f>
        <v>0</v>
      </c>
      <c r="DK78" s="158">
        <f>IF('[1]Validation flags'!$H$3=1,0, IF( ISNUMBER(AT78), 0, 1 ))</f>
        <v>0</v>
      </c>
      <c r="DL78" s="158">
        <f>IF('[1]Validation flags'!$H$3=1,0, IF( ISNUMBER(AU78), 0, 1 ))</f>
        <v>0</v>
      </c>
      <c r="DM78" s="141"/>
      <c r="DN78" s="158">
        <f>IF('[1]Validation flags'!$H$3=1,0, IF( ISNUMBER(AW78), 0, 1 ))</f>
        <v>0</v>
      </c>
      <c r="DO78" s="158">
        <f>IF('[1]Validation flags'!$H$3=1,0, IF( ISNUMBER(AX78), 0, 1 ))</f>
        <v>0</v>
      </c>
      <c r="DP78" s="158">
        <f>IF('[1]Validation flags'!$H$3=1,0, IF( ISNUMBER(AY78), 0, 1 ))</f>
        <v>0</v>
      </c>
      <c r="DQ78" s="158">
        <f>IF('[1]Validation flags'!$H$3=1,0, IF( ISNUMBER(AZ78), 0, 1 ))</f>
        <v>0</v>
      </c>
      <c r="DR78" s="158">
        <f>IF('[1]Validation flags'!$H$3=1,0, IF( ISNUMBER(BA78), 0, 1 ))</f>
        <v>0</v>
      </c>
      <c r="DS78" s="141"/>
    </row>
    <row r="79" spans="2:124" ht="14.25" customHeight="1" x14ac:dyDescent="0.3">
      <c r="B79" s="591">
        <f t="shared" si="22"/>
        <v>68</v>
      </c>
      <c r="C79" s="829" t="s">
        <v>3058</v>
      </c>
      <c r="D79" s="836"/>
      <c r="E79" s="610" t="s">
        <v>341</v>
      </c>
      <c r="F79" s="830">
        <v>3</v>
      </c>
      <c r="G79" s="202">
        <v>0</v>
      </c>
      <c r="H79" s="169">
        <v>0</v>
      </c>
      <c r="I79" s="169">
        <v>0</v>
      </c>
      <c r="J79" s="169">
        <v>0</v>
      </c>
      <c r="K79" s="170">
        <v>0</v>
      </c>
      <c r="L79" s="831">
        <f t="shared" si="13"/>
        <v>0</v>
      </c>
      <c r="M79" s="202">
        <v>0</v>
      </c>
      <c r="N79" s="169">
        <v>0</v>
      </c>
      <c r="O79" s="169">
        <v>0</v>
      </c>
      <c r="P79" s="169">
        <v>0</v>
      </c>
      <c r="Q79" s="170">
        <v>0</v>
      </c>
      <c r="R79" s="831">
        <f t="shared" si="14"/>
        <v>0</v>
      </c>
      <c r="S79" s="202">
        <v>0</v>
      </c>
      <c r="T79" s="169">
        <v>0</v>
      </c>
      <c r="U79" s="169">
        <v>0</v>
      </c>
      <c r="V79" s="169">
        <v>0</v>
      </c>
      <c r="W79" s="170">
        <v>0</v>
      </c>
      <c r="X79" s="831">
        <f t="shared" si="15"/>
        <v>0</v>
      </c>
      <c r="Y79" s="202">
        <v>0</v>
      </c>
      <c r="Z79" s="169">
        <v>0</v>
      </c>
      <c r="AA79" s="169">
        <v>0</v>
      </c>
      <c r="AB79" s="169">
        <v>0</v>
      </c>
      <c r="AC79" s="170">
        <v>0</v>
      </c>
      <c r="AD79" s="831">
        <f t="shared" si="16"/>
        <v>0</v>
      </c>
      <c r="AE79" s="202">
        <v>0</v>
      </c>
      <c r="AF79" s="169">
        <v>0</v>
      </c>
      <c r="AG79" s="169">
        <v>0</v>
      </c>
      <c r="AH79" s="169">
        <v>0</v>
      </c>
      <c r="AI79" s="170">
        <v>0</v>
      </c>
      <c r="AJ79" s="831">
        <f t="shared" si="17"/>
        <v>0</v>
      </c>
      <c r="AK79" s="202">
        <v>0</v>
      </c>
      <c r="AL79" s="169">
        <v>0</v>
      </c>
      <c r="AM79" s="169">
        <v>0</v>
      </c>
      <c r="AN79" s="169">
        <v>0</v>
      </c>
      <c r="AO79" s="170">
        <v>0</v>
      </c>
      <c r="AP79" s="831">
        <f t="shared" si="18"/>
        <v>0</v>
      </c>
      <c r="AQ79" s="202">
        <v>0</v>
      </c>
      <c r="AR79" s="169">
        <v>0</v>
      </c>
      <c r="AS79" s="169">
        <v>0</v>
      </c>
      <c r="AT79" s="169">
        <v>0</v>
      </c>
      <c r="AU79" s="170">
        <v>0</v>
      </c>
      <c r="AV79" s="831">
        <f t="shared" si="19"/>
        <v>0</v>
      </c>
      <c r="AW79" s="202">
        <v>0</v>
      </c>
      <c r="AX79" s="169">
        <v>0</v>
      </c>
      <c r="AY79" s="169">
        <v>0</v>
      </c>
      <c r="AZ79" s="169">
        <v>0</v>
      </c>
      <c r="BA79" s="170">
        <v>0</v>
      </c>
      <c r="BB79" s="831">
        <f t="shared" si="20"/>
        <v>0</v>
      </c>
      <c r="BC79" s="700"/>
      <c r="BD79" s="167"/>
      <c r="BE79" s="706"/>
      <c r="BF79" s="249"/>
      <c r="BG79" s="144">
        <f t="shared" si="21"/>
        <v>0</v>
      </c>
      <c r="BH79" s="145"/>
      <c r="BJ79" s="591">
        <f t="shared" si="23"/>
        <v>68</v>
      </c>
      <c r="BK79" s="829" t="s">
        <v>3058</v>
      </c>
      <c r="BL79" s="610" t="s">
        <v>341</v>
      </c>
      <c r="BM79" s="830">
        <v>3</v>
      </c>
      <c r="BN79" s="832" t="s">
        <v>3383</v>
      </c>
      <c r="BO79" s="833" t="s">
        <v>3384</v>
      </c>
      <c r="BP79" s="833" t="s">
        <v>3385</v>
      </c>
      <c r="BQ79" s="833" t="s">
        <v>3386</v>
      </c>
      <c r="BR79" s="834" t="s">
        <v>3387</v>
      </c>
      <c r="BS79" s="835" t="s">
        <v>3388</v>
      </c>
      <c r="BX79" s="158">
        <f>IF('[1]Validation flags'!$H$3=1,0, IF( ISNUMBER(G79), 0, 1 ))</f>
        <v>0</v>
      </c>
      <c r="BY79" s="158">
        <f>IF('[1]Validation flags'!$H$3=1,0, IF( ISNUMBER(H79), 0, 1 ))</f>
        <v>0</v>
      </c>
      <c r="BZ79" s="158">
        <f>IF('[1]Validation flags'!$H$3=1,0, IF( ISNUMBER(I79), 0, 1 ))</f>
        <v>0</v>
      </c>
      <c r="CA79" s="158">
        <f>IF('[1]Validation flags'!$H$3=1,0, IF( ISNUMBER(J79), 0, 1 ))</f>
        <v>0</v>
      </c>
      <c r="CB79" s="158">
        <f>IF('[1]Validation flags'!$H$3=1,0, IF( ISNUMBER(K79), 0, 1 ))</f>
        <v>0</v>
      </c>
      <c r="CC79" s="828"/>
      <c r="CD79" s="158">
        <f>IF('[1]Validation flags'!$H$3=1,0, IF( ISNUMBER(M79), 0, 1 ))</f>
        <v>0</v>
      </c>
      <c r="CE79" s="158">
        <f>IF('[1]Validation flags'!$H$3=1,0, IF( ISNUMBER(N79), 0, 1 ))</f>
        <v>0</v>
      </c>
      <c r="CF79" s="158">
        <f>IF('[1]Validation flags'!$H$3=1,0, IF( ISNUMBER(O79), 0, 1 ))</f>
        <v>0</v>
      </c>
      <c r="CG79" s="158">
        <f>IF('[1]Validation flags'!$H$3=1,0, IF( ISNUMBER(P79), 0, 1 ))</f>
        <v>0</v>
      </c>
      <c r="CH79" s="158">
        <f>IF('[1]Validation flags'!$H$3=1,0, IF( ISNUMBER(Q79), 0, 1 ))</f>
        <v>0</v>
      </c>
      <c r="CI79" s="141"/>
      <c r="CJ79" s="158">
        <f>IF('[1]Validation flags'!$H$3=1,0, IF( ISNUMBER(S79), 0, 1 ))</f>
        <v>0</v>
      </c>
      <c r="CK79" s="158">
        <f>IF('[1]Validation flags'!$H$3=1,0, IF( ISNUMBER(T79), 0, 1 ))</f>
        <v>0</v>
      </c>
      <c r="CL79" s="158">
        <f>IF('[1]Validation flags'!$H$3=1,0, IF( ISNUMBER(U79), 0, 1 ))</f>
        <v>0</v>
      </c>
      <c r="CM79" s="158">
        <f>IF('[1]Validation flags'!$H$3=1,0, IF( ISNUMBER(V79), 0, 1 ))</f>
        <v>0</v>
      </c>
      <c r="CN79" s="158">
        <f>IF('[1]Validation flags'!$H$3=1,0, IF( ISNUMBER(W79), 0, 1 ))</f>
        <v>0</v>
      </c>
      <c r="CO79" s="141"/>
      <c r="CP79" s="158">
        <f>IF('[1]Validation flags'!$H$3=1,0, IF( ISNUMBER(Y79), 0, 1 ))</f>
        <v>0</v>
      </c>
      <c r="CQ79" s="158">
        <f>IF('[1]Validation flags'!$H$3=1,0, IF( ISNUMBER(Z79), 0, 1 ))</f>
        <v>0</v>
      </c>
      <c r="CR79" s="158">
        <f>IF('[1]Validation flags'!$H$3=1,0, IF( ISNUMBER(AA79), 0, 1 ))</f>
        <v>0</v>
      </c>
      <c r="CS79" s="158">
        <f>IF('[1]Validation flags'!$H$3=1,0, IF( ISNUMBER(AB79), 0, 1 ))</f>
        <v>0</v>
      </c>
      <c r="CT79" s="158">
        <f>IF('[1]Validation flags'!$H$3=1,0, IF( ISNUMBER(AC79), 0, 1 ))</f>
        <v>0</v>
      </c>
      <c r="CU79" s="141"/>
      <c r="CV79" s="158">
        <f>IF('[1]Validation flags'!$H$3=1,0, IF( ISNUMBER(AE79), 0, 1 ))</f>
        <v>0</v>
      </c>
      <c r="CW79" s="158">
        <f>IF('[1]Validation flags'!$H$3=1,0, IF( ISNUMBER(AF79), 0, 1 ))</f>
        <v>0</v>
      </c>
      <c r="CX79" s="158">
        <f>IF('[1]Validation flags'!$H$3=1,0, IF( ISNUMBER(AG79), 0, 1 ))</f>
        <v>0</v>
      </c>
      <c r="CY79" s="158">
        <f>IF('[1]Validation flags'!$H$3=1,0, IF( ISNUMBER(AH79), 0, 1 ))</f>
        <v>0</v>
      </c>
      <c r="CZ79" s="158">
        <f>IF('[1]Validation flags'!$H$3=1,0, IF( ISNUMBER(AI79), 0, 1 ))</f>
        <v>0</v>
      </c>
      <c r="DA79" s="141"/>
      <c r="DB79" s="158">
        <f>IF('[1]Validation flags'!$H$3=1,0, IF( ISNUMBER(AK79), 0, 1 ))</f>
        <v>0</v>
      </c>
      <c r="DC79" s="158">
        <f>IF('[1]Validation flags'!$H$3=1,0, IF( ISNUMBER(AL79), 0, 1 ))</f>
        <v>0</v>
      </c>
      <c r="DD79" s="158">
        <f>IF('[1]Validation flags'!$H$3=1,0, IF( ISNUMBER(AM79), 0, 1 ))</f>
        <v>0</v>
      </c>
      <c r="DE79" s="158">
        <f>IF('[1]Validation flags'!$H$3=1,0, IF( ISNUMBER(AN79), 0, 1 ))</f>
        <v>0</v>
      </c>
      <c r="DF79" s="158">
        <f>IF('[1]Validation flags'!$H$3=1,0, IF( ISNUMBER(AO79), 0, 1 ))</f>
        <v>0</v>
      </c>
      <c r="DG79" s="141"/>
      <c r="DH79" s="158">
        <f>IF('[1]Validation flags'!$H$3=1,0, IF( ISNUMBER(AQ79), 0, 1 ))</f>
        <v>0</v>
      </c>
      <c r="DI79" s="158">
        <f>IF('[1]Validation flags'!$H$3=1,0, IF( ISNUMBER(AR79), 0, 1 ))</f>
        <v>0</v>
      </c>
      <c r="DJ79" s="158">
        <f>IF('[1]Validation flags'!$H$3=1,0, IF( ISNUMBER(AS79), 0, 1 ))</f>
        <v>0</v>
      </c>
      <c r="DK79" s="158">
        <f>IF('[1]Validation flags'!$H$3=1,0, IF( ISNUMBER(AT79), 0, 1 ))</f>
        <v>0</v>
      </c>
      <c r="DL79" s="158">
        <f>IF('[1]Validation flags'!$H$3=1,0, IF( ISNUMBER(AU79), 0, 1 ))</f>
        <v>0</v>
      </c>
      <c r="DM79" s="141"/>
      <c r="DN79" s="158">
        <f>IF('[1]Validation flags'!$H$3=1,0, IF( ISNUMBER(AW79), 0, 1 ))</f>
        <v>0</v>
      </c>
      <c r="DO79" s="158">
        <f>IF('[1]Validation flags'!$H$3=1,0, IF( ISNUMBER(AX79), 0, 1 ))</f>
        <v>0</v>
      </c>
      <c r="DP79" s="158">
        <f>IF('[1]Validation flags'!$H$3=1,0, IF( ISNUMBER(AY79), 0, 1 ))</f>
        <v>0</v>
      </c>
      <c r="DQ79" s="158">
        <f>IF('[1]Validation flags'!$H$3=1,0, IF( ISNUMBER(AZ79), 0, 1 ))</f>
        <v>0</v>
      </c>
      <c r="DR79" s="158">
        <f>IF('[1]Validation flags'!$H$3=1,0, IF( ISNUMBER(BA79), 0, 1 ))</f>
        <v>0</v>
      </c>
      <c r="DS79" s="141"/>
    </row>
    <row r="80" spans="2:124" ht="14.25" customHeight="1" x14ac:dyDescent="0.3">
      <c r="B80" s="591">
        <f t="shared" si="22"/>
        <v>69</v>
      </c>
      <c r="C80" s="829" t="s">
        <v>3065</v>
      </c>
      <c r="D80" s="836"/>
      <c r="E80" s="610" t="s">
        <v>341</v>
      </c>
      <c r="F80" s="830">
        <v>3</v>
      </c>
      <c r="G80" s="202">
        <v>0</v>
      </c>
      <c r="H80" s="169">
        <v>0</v>
      </c>
      <c r="I80" s="169">
        <v>0</v>
      </c>
      <c r="J80" s="169">
        <v>0</v>
      </c>
      <c r="K80" s="170">
        <v>0</v>
      </c>
      <c r="L80" s="831">
        <f t="shared" si="13"/>
        <v>0</v>
      </c>
      <c r="M80" s="202">
        <v>0</v>
      </c>
      <c r="N80" s="169">
        <v>0</v>
      </c>
      <c r="O80" s="169">
        <v>0</v>
      </c>
      <c r="P80" s="169">
        <v>0</v>
      </c>
      <c r="Q80" s="170">
        <v>0</v>
      </c>
      <c r="R80" s="831">
        <f t="shared" si="14"/>
        <v>0</v>
      </c>
      <c r="S80" s="202">
        <v>0</v>
      </c>
      <c r="T80" s="169">
        <v>0</v>
      </c>
      <c r="U80" s="169">
        <v>0</v>
      </c>
      <c r="V80" s="169">
        <v>0</v>
      </c>
      <c r="W80" s="170">
        <v>0</v>
      </c>
      <c r="X80" s="831">
        <f t="shared" si="15"/>
        <v>0</v>
      </c>
      <c r="Y80" s="202">
        <v>0</v>
      </c>
      <c r="Z80" s="169">
        <v>0</v>
      </c>
      <c r="AA80" s="169">
        <v>0</v>
      </c>
      <c r="AB80" s="169">
        <v>0</v>
      </c>
      <c r="AC80" s="170">
        <v>0</v>
      </c>
      <c r="AD80" s="831">
        <f t="shared" si="16"/>
        <v>0</v>
      </c>
      <c r="AE80" s="202">
        <v>0</v>
      </c>
      <c r="AF80" s="169">
        <v>0</v>
      </c>
      <c r="AG80" s="169">
        <v>0</v>
      </c>
      <c r="AH80" s="169">
        <v>0</v>
      </c>
      <c r="AI80" s="170">
        <v>0</v>
      </c>
      <c r="AJ80" s="831">
        <f t="shared" si="17"/>
        <v>0</v>
      </c>
      <c r="AK80" s="202">
        <v>0</v>
      </c>
      <c r="AL80" s="169">
        <v>0</v>
      </c>
      <c r="AM80" s="169">
        <v>0</v>
      </c>
      <c r="AN80" s="169">
        <v>0</v>
      </c>
      <c r="AO80" s="170">
        <v>0</v>
      </c>
      <c r="AP80" s="831">
        <f t="shared" si="18"/>
        <v>0</v>
      </c>
      <c r="AQ80" s="202">
        <v>0</v>
      </c>
      <c r="AR80" s="169">
        <v>0</v>
      </c>
      <c r="AS80" s="169">
        <v>0</v>
      </c>
      <c r="AT80" s="169">
        <v>0</v>
      </c>
      <c r="AU80" s="170">
        <v>0</v>
      </c>
      <c r="AV80" s="831">
        <f t="shared" si="19"/>
        <v>0</v>
      </c>
      <c r="AW80" s="202">
        <v>0</v>
      </c>
      <c r="AX80" s="169">
        <v>0</v>
      </c>
      <c r="AY80" s="169">
        <v>0</v>
      </c>
      <c r="AZ80" s="169">
        <v>0</v>
      </c>
      <c r="BA80" s="170">
        <v>0</v>
      </c>
      <c r="BB80" s="831">
        <f t="shared" si="20"/>
        <v>0</v>
      </c>
      <c r="BC80" s="700"/>
      <c r="BD80" s="167"/>
      <c r="BE80" s="706"/>
      <c r="BF80" s="249"/>
      <c r="BG80" s="144">
        <f t="shared" si="21"/>
        <v>0</v>
      </c>
      <c r="BH80" s="145"/>
      <c r="BJ80" s="591">
        <f t="shared" si="23"/>
        <v>69</v>
      </c>
      <c r="BK80" s="829" t="s">
        <v>3065</v>
      </c>
      <c r="BL80" s="610" t="s">
        <v>341</v>
      </c>
      <c r="BM80" s="830">
        <v>3</v>
      </c>
      <c r="BN80" s="832" t="s">
        <v>3389</v>
      </c>
      <c r="BO80" s="833" t="s">
        <v>3390</v>
      </c>
      <c r="BP80" s="833" t="s">
        <v>3391</v>
      </c>
      <c r="BQ80" s="833" t="s">
        <v>3392</v>
      </c>
      <c r="BR80" s="834" t="s">
        <v>3393</v>
      </c>
      <c r="BS80" s="835" t="s">
        <v>3394</v>
      </c>
      <c r="BX80" s="158">
        <f>IF('[1]Validation flags'!$H$3=1,0, IF( ISNUMBER(G80), 0, 1 ))</f>
        <v>0</v>
      </c>
      <c r="BY80" s="158">
        <f>IF('[1]Validation flags'!$H$3=1,0, IF( ISNUMBER(H80), 0, 1 ))</f>
        <v>0</v>
      </c>
      <c r="BZ80" s="158">
        <f>IF('[1]Validation flags'!$H$3=1,0, IF( ISNUMBER(I80), 0, 1 ))</f>
        <v>0</v>
      </c>
      <c r="CA80" s="158">
        <f>IF('[1]Validation flags'!$H$3=1,0, IF( ISNUMBER(J80), 0, 1 ))</f>
        <v>0</v>
      </c>
      <c r="CB80" s="158">
        <f>IF('[1]Validation flags'!$H$3=1,0, IF( ISNUMBER(K80), 0, 1 ))</f>
        <v>0</v>
      </c>
      <c r="CC80" s="828"/>
      <c r="CD80" s="158">
        <f>IF('[1]Validation flags'!$H$3=1,0, IF( ISNUMBER(M80), 0, 1 ))</f>
        <v>0</v>
      </c>
      <c r="CE80" s="158">
        <f>IF('[1]Validation flags'!$H$3=1,0, IF( ISNUMBER(N80), 0, 1 ))</f>
        <v>0</v>
      </c>
      <c r="CF80" s="158">
        <f>IF('[1]Validation flags'!$H$3=1,0, IF( ISNUMBER(O80), 0, 1 ))</f>
        <v>0</v>
      </c>
      <c r="CG80" s="158">
        <f>IF('[1]Validation flags'!$H$3=1,0, IF( ISNUMBER(P80), 0, 1 ))</f>
        <v>0</v>
      </c>
      <c r="CH80" s="158">
        <f>IF('[1]Validation flags'!$H$3=1,0, IF( ISNUMBER(Q80), 0, 1 ))</f>
        <v>0</v>
      </c>
      <c r="CI80" s="141"/>
      <c r="CJ80" s="158">
        <f>IF('[1]Validation flags'!$H$3=1,0, IF( ISNUMBER(S80), 0, 1 ))</f>
        <v>0</v>
      </c>
      <c r="CK80" s="158">
        <f>IF('[1]Validation flags'!$H$3=1,0, IF( ISNUMBER(T80), 0, 1 ))</f>
        <v>0</v>
      </c>
      <c r="CL80" s="158">
        <f>IF('[1]Validation flags'!$H$3=1,0, IF( ISNUMBER(U80), 0, 1 ))</f>
        <v>0</v>
      </c>
      <c r="CM80" s="158">
        <f>IF('[1]Validation flags'!$H$3=1,0, IF( ISNUMBER(V80), 0, 1 ))</f>
        <v>0</v>
      </c>
      <c r="CN80" s="158">
        <f>IF('[1]Validation flags'!$H$3=1,0, IF( ISNUMBER(W80), 0, 1 ))</f>
        <v>0</v>
      </c>
      <c r="CO80" s="141"/>
      <c r="CP80" s="158">
        <f>IF('[1]Validation flags'!$H$3=1,0, IF( ISNUMBER(Y80), 0, 1 ))</f>
        <v>0</v>
      </c>
      <c r="CQ80" s="158">
        <f>IF('[1]Validation flags'!$H$3=1,0, IF( ISNUMBER(Z80), 0, 1 ))</f>
        <v>0</v>
      </c>
      <c r="CR80" s="158">
        <f>IF('[1]Validation flags'!$H$3=1,0, IF( ISNUMBER(AA80), 0, 1 ))</f>
        <v>0</v>
      </c>
      <c r="CS80" s="158">
        <f>IF('[1]Validation flags'!$H$3=1,0, IF( ISNUMBER(AB80), 0, 1 ))</f>
        <v>0</v>
      </c>
      <c r="CT80" s="158">
        <f>IF('[1]Validation flags'!$H$3=1,0, IF( ISNUMBER(AC80), 0, 1 ))</f>
        <v>0</v>
      </c>
      <c r="CU80" s="141"/>
      <c r="CV80" s="158">
        <f>IF('[1]Validation flags'!$H$3=1,0, IF( ISNUMBER(AE80), 0, 1 ))</f>
        <v>0</v>
      </c>
      <c r="CW80" s="158">
        <f>IF('[1]Validation flags'!$H$3=1,0, IF( ISNUMBER(AF80), 0, 1 ))</f>
        <v>0</v>
      </c>
      <c r="CX80" s="158">
        <f>IF('[1]Validation flags'!$H$3=1,0, IF( ISNUMBER(AG80), 0, 1 ))</f>
        <v>0</v>
      </c>
      <c r="CY80" s="158">
        <f>IF('[1]Validation flags'!$H$3=1,0, IF( ISNUMBER(AH80), 0, 1 ))</f>
        <v>0</v>
      </c>
      <c r="CZ80" s="158">
        <f>IF('[1]Validation flags'!$H$3=1,0, IF( ISNUMBER(AI80), 0, 1 ))</f>
        <v>0</v>
      </c>
      <c r="DA80" s="141"/>
      <c r="DB80" s="158">
        <f>IF('[1]Validation flags'!$H$3=1,0, IF( ISNUMBER(AK80), 0, 1 ))</f>
        <v>0</v>
      </c>
      <c r="DC80" s="158">
        <f>IF('[1]Validation flags'!$H$3=1,0, IF( ISNUMBER(AL80), 0, 1 ))</f>
        <v>0</v>
      </c>
      <c r="DD80" s="158">
        <f>IF('[1]Validation flags'!$H$3=1,0, IF( ISNUMBER(AM80), 0, 1 ))</f>
        <v>0</v>
      </c>
      <c r="DE80" s="158">
        <f>IF('[1]Validation flags'!$H$3=1,0, IF( ISNUMBER(AN80), 0, 1 ))</f>
        <v>0</v>
      </c>
      <c r="DF80" s="158">
        <f>IF('[1]Validation flags'!$H$3=1,0, IF( ISNUMBER(AO80), 0, 1 ))</f>
        <v>0</v>
      </c>
      <c r="DG80" s="141"/>
      <c r="DH80" s="158">
        <f>IF('[1]Validation flags'!$H$3=1,0, IF( ISNUMBER(AQ80), 0, 1 ))</f>
        <v>0</v>
      </c>
      <c r="DI80" s="158">
        <f>IF('[1]Validation flags'!$H$3=1,0, IF( ISNUMBER(AR80), 0, 1 ))</f>
        <v>0</v>
      </c>
      <c r="DJ80" s="158">
        <f>IF('[1]Validation flags'!$H$3=1,0, IF( ISNUMBER(AS80), 0, 1 ))</f>
        <v>0</v>
      </c>
      <c r="DK80" s="158">
        <f>IF('[1]Validation flags'!$H$3=1,0, IF( ISNUMBER(AT80), 0, 1 ))</f>
        <v>0</v>
      </c>
      <c r="DL80" s="158">
        <f>IF('[1]Validation flags'!$H$3=1,0, IF( ISNUMBER(AU80), 0, 1 ))</f>
        <v>0</v>
      </c>
      <c r="DM80" s="141"/>
      <c r="DN80" s="158">
        <f>IF('[1]Validation flags'!$H$3=1,0, IF( ISNUMBER(AW80), 0, 1 ))</f>
        <v>0</v>
      </c>
      <c r="DO80" s="158">
        <f>IF('[1]Validation flags'!$H$3=1,0, IF( ISNUMBER(AX80), 0, 1 ))</f>
        <v>0</v>
      </c>
      <c r="DP80" s="158">
        <f>IF('[1]Validation flags'!$H$3=1,0, IF( ISNUMBER(AY80), 0, 1 ))</f>
        <v>0</v>
      </c>
      <c r="DQ80" s="158">
        <f>IF('[1]Validation flags'!$H$3=1,0, IF( ISNUMBER(AZ80), 0, 1 ))</f>
        <v>0</v>
      </c>
      <c r="DR80" s="158">
        <f>IF('[1]Validation flags'!$H$3=1,0, IF( ISNUMBER(BA80), 0, 1 ))</f>
        <v>0</v>
      </c>
      <c r="DS80" s="141"/>
    </row>
    <row r="81" spans="2:123" ht="14.25" customHeight="1" x14ac:dyDescent="0.3">
      <c r="B81" s="591">
        <f t="shared" si="22"/>
        <v>70</v>
      </c>
      <c r="C81" s="829" t="s">
        <v>3072</v>
      </c>
      <c r="D81" s="836"/>
      <c r="E81" s="610" t="s">
        <v>341</v>
      </c>
      <c r="F81" s="830">
        <v>3</v>
      </c>
      <c r="G81" s="202">
        <v>0</v>
      </c>
      <c r="H81" s="169">
        <v>0</v>
      </c>
      <c r="I81" s="169">
        <v>0</v>
      </c>
      <c r="J81" s="169">
        <v>0</v>
      </c>
      <c r="K81" s="170">
        <v>0</v>
      </c>
      <c r="L81" s="831">
        <f t="shared" si="13"/>
        <v>0</v>
      </c>
      <c r="M81" s="202">
        <v>0</v>
      </c>
      <c r="N81" s="169">
        <v>0</v>
      </c>
      <c r="O81" s="169">
        <v>0</v>
      </c>
      <c r="P81" s="169">
        <v>0</v>
      </c>
      <c r="Q81" s="170">
        <v>0</v>
      </c>
      <c r="R81" s="831">
        <f t="shared" si="14"/>
        <v>0</v>
      </c>
      <c r="S81" s="202">
        <v>0</v>
      </c>
      <c r="T81" s="169">
        <v>0</v>
      </c>
      <c r="U81" s="169">
        <v>0</v>
      </c>
      <c r="V81" s="169">
        <v>0</v>
      </c>
      <c r="W81" s="170">
        <v>0</v>
      </c>
      <c r="X81" s="831">
        <f t="shared" si="15"/>
        <v>0</v>
      </c>
      <c r="Y81" s="202">
        <v>0</v>
      </c>
      <c r="Z81" s="169">
        <v>0</v>
      </c>
      <c r="AA81" s="169">
        <v>0</v>
      </c>
      <c r="AB81" s="169">
        <v>0</v>
      </c>
      <c r="AC81" s="170">
        <v>0</v>
      </c>
      <c r="AD81" s="831">
        <f t="shared" si="16"/>
        <v>0</v>
      </c>
      <c r="AE81" s="202">
        <v>0</v>
      </c>
      <c r="AF81" s="169">
        <v>0</v>
      </c>
      <c r="AG81" s="169">
        <v>0</v>
      </c>
      <c r="AH81" s="169">
        <v>0</v>
      </c>
      <c r="AI81" s="170">
        <v>0</v>
      </c>
      <c r="AJ81" s="831">
        <f t="shared" si="17"/>
        <v>0</v>
      </c>
      <c r="AK81" s="202">
        <v>0</v>
      </c>
      <c r="AL81" s="169">
        <v>0</v>
      </c>
      <c r="AM81" s="169">
        <v>0</v>
      </c>
      <c r="AN81" s="169">
        <v>0</v>
      </c>
      <c r="AO81" s="170">
        <v>0</v>
      </c>
      <c r="AP81" s="831">
        <f t="shared" si="18"/>
        <v>0</v>
      </c>
      <c r="AQ81" s="202">
        <v>0</v>
      </c>
      <c r="AR81" s="169">
        <v>0</v>
      </c>
      <c r="AS81" s="169">
        <v>0</v>
      </c>
      <c r="AT81" s="169">
        <v>0</v>
      </c>
      <c r="AU81" s="170">
        <v>0</v>
      </c>
      <c r="AV81" s="831">
        <f t="shared" si="19"/>
        <v>0</v>
      </c>
      <c r="AW81" s="202">
        <v>0</v>
      </c>
      <c r="AX81" s="169">
        <v>0</v>
      </c>
      <c r="AY81" s="169">
        <v>0</v>
      </c>
      <c r="AZ81" s="169">
        <v>0</v>
      </c>
      <c r="BA81" s="170">
        <v>0</v>
      </c>
      <c r="BB81" s="831">
        <f t="shared" si="20"/>
        <v>0</v>
      </c>
      <c r="BC81" s="700"/>
      <c r="BD81" s="167"/>
      <c r="BE81" s="706"/>
      <c r="BF81" s="249"/>
      <c r="BG81" s="144">
        <f t="shared" si="21"/>
        <v>0</v>
      </c>
      <c r="BH81" s="145"/>
      <c r="BJ81" s="591">
        <f t="shared" si="23"/>
        <v>70</v>
      </c>
      <c r="BK81" s="829" t="s">
        <v>3072</v>
      </c>
      <c r="BL81" s="610" t="s">
        <v>341</v>
      </c>
      <c r="BM81" s="830">
        <v>3</v>
      </c>
      <c r="BN81" s="832" t="s">
        <v>3395</v>
      </c>
      <c r="BO81" s="833" t="s">
        <v>3396</v>
      </c>
      <c r="BP81" s="833" t="s">
        <v>3397</v>
      </c>
      <c r="BQ81" s="833" t="s">
        <v>3398</v>
      </c>
      <c r="BR81" s="834" t="s">
        <v>3399</v>
      </c>
      <c r="BS81" s="835" t="s">
        <v>3400</v>
      </c>
      <c r="BX81" s="158">
        <f>IF('[1]Validation flags'!$H$3=1,0, IF( ISNUMBER(G81), 0, 1 ))</f>
        <v>0</v>
      </c>
      <c r="BY81" s="158">
        <f>IF('[1]Validation flags'!$H$3=1,0, IF( ISNUMBER(H81), 0, 1 ))</f>
        <v>0</v>
      </c>
      <c r="BZ81" s="158">
        <f>IF('[1]Validation flags'!$H$3=1,0, IF( ISNUMBER(I81), 0, 1 ))</f>
        <v>0</v>
      </c>
      <c r="CA81" s="158">
        <f>IF('[1]Validation flags'!$H$3=1,0, IF( ISNUMBER(J81), 0, 1 ))</f>
        <v>0</v>
      </c>
      <c r="CB81" s="158">
        <f>IF('[1]Validation flags'!$H$3=1,0, IF( ISNUMBER(K81), 0, 1 ))</f>
        <v>0</v>
      </c>
      <c r="CC81" s="828"/>
      <c r="CD81" s="158">
        <f>IF('[1]Validation flags'!$H$3=1,0, IF( ISNUMBER(M81), 0, 1 ))</f>
        <v>0</v>
      </c>
      <c r="CE81" s="158">
        <f>IF('[1]Validation flags'!$H$3=1,0, IF( ISNUMBER(N81), 0, 1 ))</f>
        <v>0</v>
      </c>
      <c r="CF81" s="158">
        <f>IF('[1]Validation flags'!$H$3=1,0, IF( ISNUMBER(O81), 0, 1 ))</f>
        <v>0</v>
      </c>
      <c r="CG81" s="158">
        <f>IF('[1]Validation flags'!$H$3=1,0, IF( ISNUMBER(P81), 0, 1 ))</f>
        <v>0</v>
      </c>
      <c r="CH81" s="158">
        <f>IF('[1]Validation flags'!$H$3=1,0, IF( ISNUMBER(Q81), 0, 1 ))</f>
        <v>0</v>
      </c>
      <c r="CI81" s="141"/>
      <c r="CJ81" s="158">
        <f>IF('[1]Validation flags'!$H$3=1,0, IF( ISNUMBER(S81), 0, 1 ))</f>
        <v>0</v>
      </c>
      <c r="CK81" s="158">
        <f>IF('[1]Validation flags'!$H$3=1,0, IF( ISNUMBER(T81), 0, 1 ))</f>
        <v>0</v>
      </c>
      <c r="CL81" s="158">
        <f>IF('[1]Validation flags'!$H$3=1,0, IF( ISNUMBER(U81), 0, 1 ))</f>
        <v>0</v>
      </c>
      <c r="CM81" s="158">
        <f>IF('[1]Validation flags'!$H$3=1,0, IF( ISNUMBER(V81), 0, 1 ))</f>
        <v>0</v>
      </c>
      <c r="CN81" s="158">
        <f>IF('[1]Validation flags'!$H$3=1,0, IF( ISNUMBER(W81), 0, 1 ))</f>
        <v>0</v>
      </c>
      <c r="CO81" s="141"/>
      <c r="CP81" s="158">
        <f>IF('[1]Validation flags'!$H$3=1,0, IF( ISNUMBER(Y81), 0, 1 ))</f>
        <v>0</v>
      </c>
      <c r="CQ81" s="158">
        <f>IF('[1]Validation flags'!$H$3=1,0, IF( ISNUMBER(Z81), 0, 1 ))</f>
        <v>0</v>
      </c>
      <c r="CR81" s="158">
        <f>IF('[1]Validation flags'!$H$3=1,0, IF( ISNUMBER(AA81), 0, 1 ))</f>
        <v>0</v>
      </c>
      <c r="CS81" s="158">
        <f>IF('[1]Validation flags'!$H$3=1,0, IF( ISNUMBER(AB81), 0, 1 ))</f>
        <v>0</v>
      </c>
      <c r="CT81" s="158">
        <f>IF('[1]Validation flags'!$H$3=1,0, IF( ISNUMBER(AC81), 0, 1 ))</f>
        <v>0</v>
      </c>
      <c r="CU81" s="141"/>
      <c r="CV81" s="158">
        <f>IF('[1]Validation flags'!$H$3=1,0, IF( ISNUMBER(AE81), 0, 1 ))</f>
        <v>0</v>
      </c>
      <c r="CW81" s="158">
        <f>IF('[1]Validation flags'!$H$3=1,0, IF( ISNUMBER(AF81), 0, 1 ))</f>
        <v>0</v>
      </c>
      <c r="CX81" s="158">
        <f>IF('[1]Validation flags'!$H$3=1,0, IF( ISNUMBER(AG81), 0, 1 ))</f>
        <v>0</v>
      </c>
      <c r="CY81" s="158">
        <f>IF('[1]Validation flags'!$H$3=1,0, IF( ISNUMBER(AH81), 0, 1 ))</f>
        <v>0</v>
      </c>
      <c r="CZ81" s="158">
        <f>IF('[1]Validation flags'!$H$3=1,0, IF( ISNUMBER(AI81), 0, 1 ))</f>
        <v>0</v>
      </c>
      <c r="DA81" s="141"/>
      <c r="DB81" s="158">
        <f>IF('[1]Validation flags'!$H$3=1,0, IF( ISNUMBER(AK81), 0, 1 ))</f>
        <v>0</v>
      </c>
      <c r="DC81" s="158">
        <f>IF('[1]Validation flags'!$H$3=1,0, IF( ISNUMBER(AL81), 0, 1 ))</f>
        <v>0</v>
      </c>
      <c r="DD81" s="158">
        <f>IF('[1]Validation flags'!$H$3=1,0, IF( ISNUMBER(AM81), 0, 1 ))</f>
        <v>0</v>
      </c>
      <c r="DE81" s="158">
        <f>IF('[1]Validation flags'!$H$3=1,0, IF( ISNUMBER(AN81), 0, 1 ))</f>
        <v>0</v>
      </c>
      <c r="DF81" s="158">
        <f>IF('[1]Validation flags'!$H$3=1,0, IF( ISNUMBER(AO81), 0, 1 ))</f>
        <v>0</v>
      </c>
      <c r="DG81" s="141"/>
      <c r="DH81" s="158">
        <f>IF('[1]Validation flags'!$H$3=1,0, IF( ISNUMBER(AQ81), 0, 1 ))</f>
        <v>0</v>
      </c>
      <c r="DI81" s="158">
        <f>IF('[1]Validation flags'!$H$3=1,0, IF( ISNUMBER(AR81), 0, 1 ))</f>
        <v>0</v>
      </c>
      <c r="DJ81" s="158">
        <f>IF('[1]Validation flags'!$H$3=1,0, IF( ISNUMBER(AS81), 0, 1 ))</f>
        <v>0</v>
      </c>
      <c r="DK81" s="158">
        <f>IF('[1]Validation flags'!$H$3=1,0, IF( ISNUMBER(AT81), 0, 1 ))</f>
        <v>0</v>
      </c>
      <c r="DL81" s="158">
        <f>IF('[1]Validation flags'!$H$3=1,0, IF( ISNUMBER(AU81), 0, 1 ))</f>
        <v>0</v>
      </c>
      <c r="DM81" s="141"/>
      <c r="DN81" s="158">
        <f>IF('[1]Validation flags'!$H$3=1,0, IF( ISNUMBER(AW81), 0, 1 ))</f>
        <v>0</v>
      </c>
      <c r="DO81" s="158">
        <f>IF('[1]Validation flags'!$H$3=1,0, IF( ISNUMBER(AX81), 0, 1 ))</f>
        <v>0</v>
      </c>
      <c r="DP81" s="158">
        <f>IF('[1]Validation flags'!$H$3=1,0, IF( ISNUMBER(AY81), 0, 1 ))</f>
        <v>0</v>
      </c>
      <c r="DQ81" s="158">
        <f>IF('[1]Validation flags'!$H$3=1,0, IF( ISNUMBER(AZ81), 0, 1 ))</f>
        <v>0</v>
      </c>
      <c r="DR81" s="158">
        <f>IF('[1]Validation flags'!$H$3=1,0, IF( ISNUMBER(BA81), 0, 1 ))</f>
        <v>0</v>
      </c>
      <c r="DS81" s="141"/>
    </row>
    <row r="82" spans="2:123" ht="14.25" customHeight="1" x14ac:dyDescent="0.3">
      <c r="B82" s="591">
        <f t="shared" si="22"/>
        <v>71</v>
      </c>
      <c r="C82" s="829" t="s">
        <v>3079</v>
      </c>
      <c r="D82" s="836"/>
      <c r="E82" s="610" t="s">
        <v>341</v>
      </c>
      <c r="F82" s="830">
        <v>3</v>
      </c>
      <c r="G82" s="202">
        <v>0</v>
      </c>
      <c r="H82" s="169">
        <v>0</v>
      </c>
      <c r="I82" s="169">
        <v>0</v>
      </c>
      <c r="J82" s="169">
        <v>0</v>
      </c>
      <c r="K82" s="170">
        <v>0</v>
      </c>
      <c r="L82" s="831">
        <f t="shared" si="13"/>
        <v>0</v>
      </c>
      <c r="M82" s="202">
        <v>0</v>
      </c>
      <c r="N82" s="169">
        <v>0</v>
      </c>
      <c r="O82" s="169">
        <v>0</v>
      </c>
      <c r="P82" s="169">
        <v>0</v>
      </c>
      <c r="Q82" s="170">
        <v>0</v>
      </c>
      <c r="R82" s="831">
        <f t="shared" si="14"/>
        <v>0</v>
      </c>
      <c r="S82" s="202">
        <v>0</v>
      </c>
      <c r="T82" s="169">
        <v>0</v>
      </c>
      <c r="U82" s="169">
        <v>0</v>
      </c>
      <c r="V82" s="169">
        <v>0</v>
      </c>
      <c r="W82" s="170">
        <v>0</v>
      </c>
      <c r="X82" s="831">
        <f t="shared" si="15"/>
        <v>0</v>
      </c>
      <c r="Y82" s="202">
        <v>0</v>
      </c>
      <c r="Z82" s="169">
        <v>0</v>
      </c>
      <c r="AA82" s="169">
        <v>0</v>
      </c>
      <c r="AB82" s="169">
        <v>0</v>
      </c>
      <c r="AC82" s="170">
        <v>0</v>
      </c>
      <c r="AD82" s="831">
        <f t="shared" si="16"/>
        <v>0</v>
      </c>
      <c r="AE82" s="202">
        <v>0</v>
      </c>
      <c r="AF82" s="169">
        <v>0</v>
      </c>
      <c r="AG82" s="169">
        <v>0</v>
      </c>
      <c r="AH82" s="169">
        <v>0</v>
      </c>
      <c r="AI82" s="170">
        <v>0</v>
      </c>
      <c r="AJ82" s="831">
        <f t="shared" si="17"/>
        <v>0</v>
      </c>
      <c r="AK82" s="202">
        <v>0</v>
      </c>
      <c r="AL82" s="169">
        <v>0</v>
      </c>
      <c r="AM82" s="169">
        <v>0</v>
      </c>
      <c r="AN82" s="169">
        <v>0</v>
      </c>
      <c r="AO82" s="170">
        <v>0</v>
      </c>
      <c r="AP82" s="831">
        <f t="shared" si="18"/>
        <v>0</v>
      </c>
      <c r="AQ82" s="202">
        <v>0</v>
      </c>
      <c r="AR82" s="169">
        <v>0</v>
      </c>
      <c r="AS82" s="169">
        <v>0</v>
      </c>
      <c r="AT82" s="169">
        <v>0</v>
      </c>
      <c r="AU82" s="170">
        <v>0</v>
      </c>
      <c r="AV82" s="831">
        <f t="shared" si="19"/>
        <v>0</v>
      </c>
      <c r="AW82" s="202">
        <v>0</v>
      </c>
      <c r="AX82" s="169">
        <v>0</v>
      </c>
      <c r="AY82" s="169">
        <v>0</v>
      </c>
      <c r="AZ82" s="169">
        <v>0</v>
      </c>
      <c r="BA82" s="170">
        <v>0</v>
      </c>
      <c r="BB82" s="831">
        <f t="shared" si="20"/>
        <v>0</v>
      </c>
      <c r="BC82" s="700"/>
      <c r="BD82" s="167"/>
      <c r="BE82" s="706"/>
      <c r="BF82" s="249"/>
      <c r="BG82" s="144">
        <f t="shared" si="21"/>
        <v>0</v>
      </c>
      <c r="BH82" s="145"/>
      <c r="BJ82" s="591">
        <f t="shared" si="23"/>
        <v>71</v>
      </c>
      <c r="BK82" s="829" t="s">
        <v>3079</v>
      </c>
      <c r="BL82" s="610" t="s">
        <v>341</v>
      </c>
      <c r="BM82" s="830">
        <v>3</v>
      </c>
      <c r="BN82" s="832" t="s">
        <v>3401</v>
      </c>
      <c r="BO82" s="833" t="s">
        <v>3402</v>
      </c>
      <c r="BP82" s="833" t="s">
        <v>3403</v>
      </c>
      <c r="BQ82" s="833" t="s">
        <v>3404</v>
      </c>
      <c r="BR82" s="834" t="s">
        <v>3405</v>
      </c>
      <c r="BS82" s="835" t="s">
        <v>3406</v>
      </c>
      <c r="BX82" s="158">
        <f>IF('[1]Validation flags'!$H$3=1,0, IF( ISNUMBER(G82), 0, 1 ))</f>
        <v>0</v>
      </c>
      <c r="BY82" s="158">
        <f>IF('[1]Validation flags'!$H$3=1,0, IF( ISNUMBER(H82), 0, 1 ))</f>
        <v>0</v>
      </c>
      <c r="BZ82" s="158">
        <f>IF('[1]Validation flags'!$H$3=1,0, IF( ISNUMBER(I82), 0, 1 ))</f>
        <v>0</v>
      </c>
      <c r="CA82" s="158">
        <f>IF('[1]Validation flags'!$H$3=1,0, IF( ISNUMBER(J82), 0, 1 ))</f>
        <v>0</v>
      </c>
      <c r="CB82" s="158">
        <f>IF('[1]Validation flags'!$H$3=1,0, IF( ISNUMBER(K82), 0, 1 ))</f>
        <v>0</v>
      </c>
      <c r="CC82" s="828"/>
      <c r="CD82" s="158">
        <f>IF('[1]Validation flags'!$H$3=1,0, IF( ISNUMBER(M82), 0, 1 ))</f>
        <v>0</v>
      </c>
      <c r="CE82" s="158">
        <f>IF('[1]Validation flags'!$H$3=1,0, IF( ISNUMBER(N82), 0, 1 ))</f>
        <v>0</v>
      </c>
      <c r="CF82" s="158">
        <f>IF('[1]Validation flags'!$H$3=1,0, IF( ISNUMBER(O82), 0, 1 ))</f>
        <v>0</v>
      </c>
      <c r="CG82" s="158">
        <f>IF('[1]Validation flags'!$H$3=1,0, IF( ISNUMBER(P82), 0, 1 ))</f>
        <v>0</v>
      </c>
      <c r="CH82" s="158">
        <f>IF('[1]Validation flags'!$H$3=1,0, IF( ISNUMBER(Q82), 0, 1 ))</f>
        <v>0</v>
      </c>
      <c r="CI82" s="141"/>
      <c r="CJ82" s="158">
        <f>IF('[1]Validation flags'!$H$3=1,0, IF( ISNUMBER(S82), 0, 1 ))</f>
        <v>0</v>
      </c>
      <c r="CK82" s="158">
        <f>IF('[1]Validation flags'!$H$3=1,0, IF( ISNUMBER(T82), 0, 1 ))</f>
        <v>0</v>
      </c>
      <c r="CL82" s="158">
        <f>IF('[1]Validation flags'!$H$3=1,0, IF( ISNUMBER(U82), 0, 1 ))</f>
        <v>0</v>
      </c>
      <c r="CM82" s="158">
        <f>IF('[1]Validation flags'!$H$3=1,0, IF( ISNUMBER(V82), 0, 1 ))</f>
        <v>0</v>
      </c>
      <c r="CN82" s="158">
        <f>IF('[1]Validation flags'!$H$3=1,0, IF( ISNUMBER(W82), 0, 1 ))</f>
        <v>0</v>
      </c>
      <c r="CO82" s="141"/>
      <c r="CP82" s="158">
        <f>IF('[1]Validation flags'!$H$3=1,0, IF( ISNUMBER(Y82), 0, 1 ))</f>
        <v>0</v>
      </c>
      <c r="CQ82" s="158">
        <f>IF('[1]Validation flags'!$H$3=1,0, IF( ISNUMBER(Z82), 0, 1 ))</f>
        <v>0</v>
      </c>
      <c r="CR82" s="158">
        <f>IF('[1]Validation flags'!$H$3=1,0, IF( ISNUMBER(AA82), 0, 1 ))</f>
        <v>0</v>
      </c>
      <c r="CS82" s="158">
        <f>IF('[1]Validation flags'!$H$3=1,0, IF( ISNUMBER(AB82), 0, 1 ))</f>
        <v>0</v>
      </c>
      <c r="CT82" s="158">
        <f>IF('[1]Validation flags'!$H$3=1,0, IF( ISNUMBER(AC82), 0, 1 ))</f>
        <v>0</v>
      </c>
      <c r="CU82" s="141"/>
      <c r="CV82" s="158">
        <f>IF('[1]Validation flags'!$H$3=1,0, IF( ISNUMBER(AE82), 0, 1 ))</f>
        <v>0</v>
      </c>
      <c r="CW82" s="158">
        <f>IF('[1]Validation flags'!$H$3=1,0, IF( ISNUMBER(AF82), 0, 1 ))</f>
        <v>0</v>
      </c>
      <c r="CX82" s="158">
        <f>IF('[1]Validation flags'!$H$3=1,0, IF( ISNUMBER(AG82), 0, 1 ))</f>
        <v>0</v>
      </c>
      <c r="CY82" s="158">
        <f>IF('[1]Validation flags'!$H$3=1,0, IF( ISNUMBER(AH82), 0, 1 ))</f>
        <v>0</v>
      </c>
      <c r="CZ82" s="158">
        <f>IF('[1]Validation flags'!$H$3=1,0, IF( ISNUMBER(AI82), 0, 1 ))</f>
        <v>0</v>
      </c>
      <c r="DA82" s="141"/>
      <c r="DB82" s="158">
        <f>IF('[1]Validation flags'!$H$3=1,0, IF( ISNUMBER(AK82), 0, 1 ))</f>
        <v>0</v>
      </c>
      <c r="DC82" s="158">
        <f>IF('[1]Validation flags'!$H$3=1,0, IF( ISNUMBER(AL82), 0, 1 ))</f>
        <v>0</v>
      </c>
      <c r="DD82" s="158">
        <f>IF('[1]Validation flags'!$H$3=1,0, IF( ISNUMBER(AM82), 0, 1 ))</f>
        <v>0</v>
      </c>
      <c r="DE82" s="158">
        <f>IF('[1]Validation flags'!$H$3=1,0, IF( ISNUMBER(AN82), 0, 1 ))</f>
        <v>0</v>
      </c>
      <c r="DF82" s="158">
        <f>IF('[1]Validation flags'!$H$3=1,0, IF( ISNUMBER(AO82), 0, 1 ))</f>
        <v>0</v>
      </c>
      <c r="DG82" s="141"/>
      <c r="DH82" s="158">
        <f>IF('[1]Validation flags'!$H$3=1,0, IF( ISNUMBER(AQ82), 0, 1 ))</f>
        <v>0</v>
      </c>
      <c r="DI82" s="158">
        <f>IF('[1]Validation flags'!$H$3=1,0, IF( ISNUMBER(AR82), 0, 1 ))</f>
        <v>0</v>
      </c>
      <c r="DJ82" s="158">
        <f>IF('[1]Validation flags'!$H$3=1,0, IF( ISNUMBER(AS82), 0, 1 ))</f>
        <v>0</v>
      </c>
      <c r="DK82" s="158">
        <f>IF('[1]Validation flags'!$H$3=1,0, IF( ISNUMBER(AT82), 0, 1 ))</f>
        <v>0</v>
      </c>
      <c r="DL82" s="158">
        <f>IF('[1]Validation flags'!$H$3=1,0, IF( ISNUMBER(AU82), 0, 1 ))</f>
        <v>0</v>
      </c>
      <c r="DM82" s="141"/>
      <c r="DN82" s="158">
        <f>IF('[1]Validation flags'!$H$3=1,0, IF( ISNUMBER(AW82), 0, 1 ))</f>
        <v>0</v>
      </c>
      <c r="DO82" s="158">
        <f>IF('[1]Validation flags'!$H$3=1,0, IF( ISNUMBER(AX82), 0, 1 ))</f>
        <v>0</v>
      </c>
      <c r="DP82" s="158">
        <f>IF('[1]Validation flags'!$H$3=1,0, IF( ISNUMBER(AY82), 0, 1 ))</f>
        <v>0</v>
      </c>
      <c r="DQ82" s="158">
        <f>IF('[1]Validation flags'!$H$3=1,0, IF( ISNUMBER(AZ82), 0, 1 ))</f>
        <v>0</v>
      </c>
      <c r="DR82" s="158">
        <f>IF('[1]Validation flags'!$H$3=1,0, IF( ISNUMBER(BA82), 0, 1 ))</f>
        <v>0</v>
      </c>
      <c r="DS82" s="141"/>
    </row>
    <row r="83" spans="2:123" ht="14.25" customHeight="1" x14ac:dyDescent="0.3">
      <c r="B83" s="591">
        <f t="shared" si="22"/>
        <v>72</v>
      </c>
      <c r="C83" s="829" t="s">
        <v>3086</v>
      </c>
      <c r="D83" s="836"/>
      <c r="E83" s="610" t="s">
        <v>341</v>
      </c>
      <c r="F83" s="830">
        <v>3</v>
      </c>
      <c r="G83" s="202">
        <v>0</v>
      </c>
      <c r="H83" s="169">
        <v>0</v>
      </c>
      <c r="I83" s="169">
        <v>0</v>
      </c>
      <c r="J83" s="169">
        <v>0</v>
      </c>
      <c r="K83" s="170">
        <v>0</v>
      </c>
      <c r="L83" s="831">
        <f t="shared" si="13"/>
        <v>0</v>
      </c>
      <c r="M83" s="201">
        <v>3.3000000000000002E-2</v>
      </c>
      <c r="N83" s="169">
        <v>0</v>
      </c>
      <c r="O83" s="169">
        <v>0</v>
      </c>
      <c r="P83" s="169">
        <v>0</v>
      </c>
      <c r="Q83" s="170">
        <v>0</v>
      </c>
      <c r="R83" s="831">
        <f t="shared" si="14"/>
        <v>3.3000000000000002E-2</v>
      </c>
      <c r="S83" s="202">
        <v>0</v>
      </c>
      <c r="T83" s="169">
        <v>0</v>
      </c>
      <c r="U83" s="169">
        <v>0</v>
      </c>
      <c r="V83" s="169">
        <v>0</v>
      </c>
      <c r="W83" s="170">
        <v>0</v>
      </c>
      <c r="X83" s="831">
        <f t="shared" si="15"/>
        <v>0</v>
      </c>
      <c r="Y83" s="202">
        <v>0</v>
      </c>
      <c r="Z83" s="169">
        <v>0</v>
      </c>
      <c r="AA83" s="169">
        <v>0</v>
      </c>
      <c r="AB83" s="169">
        <v>0</v>
      </c>
      <c r="AC83" s="170">
        <v>0</v>
      </c>
      <c r="AD83" s="831">
        <f t="shared" si="16"/>
        <v>0</v>
      </c>
      <c r="AE83" s="202">
        <v>0</v>
      </c>
      <c r="AF83" s="169">
        <v>0</v>
      </c>
      <c r="AG83" s="169">
        <v>0</v>
      </c>
      <c r="AH83" s="169">
        <v>0</v>
      </c>
      <c r="AI83" s="170">
        <v>0</v>
      </c>
      <c r="AJ83" s="831">
        <f t="shared" si="17"/>
        <v>0</v>
      </c>
      <c r="AK83" s="202">
        <v>0</v>
      </c>
      <c r="AL83" s="169">
        <v>0</v>
      </c>
      <c r="AM83" s="169">
        <v>0</v>
      </c>
      <c r="AN83" s="169">
        <v>0</v>
      </c>
      <c r="AO83" s="170">
        <v>0</v>
      </c>
      <c r="AP83" s="831">
        <f t="shared" si="18"/>
        <v>0</v>
      </c>
      <c r="AQ83" s="202">
        <v>0</v>
      </c>
      <c r="AR83" s="169">
        <v>0</v>
      </c>
      <c r="AS83" s="169">
        <v>0</v>
      </c>
      <c r="AT83" s="169">
        <v>0</v>
      </c>
      <c r="AU83" s="170">
        <v>0</v>
      </c>
      <c r="AV83" s="831">
        <f t="shared" si="19"/>
        <v>0</v>
      </c>
      <c r="AW83" s="202">
        <v>0</v>
      </c>
      <c r="AX83" s="169">
        <v>0</v>
      </c>
      <c r="AY83" s="169">
        <v>0</v>
      </c>
      <c r="AZ83" s="169">
        <v>0</v>
      </c>
      <c r="BA83" s="170">
        <v>0</v>
      </c>
      <c r="BB83" s="831">
        <f t="shared" si="20"/>
        <v>0</v>
      </c>
      <c r="BC83" s="700"/>
      <c r="BD83" s="167"/>
      <c r="BE83" s="706"/>
      <c r="BF83" s="249"/>
      <c r="BG83" s="144">
        <f t="shared" si="21"/>
        <v>0</v>
      </c>
      <c r="BH83" s="145"/>
      <c r="BJ83" s="591">
        <f t="shared" si="23"/>
        <v>72</v>
      </c>
      <c r="BK83" s="829" t="s">
        <v>3086</v>
      </c>
      <c r="BL83" s="610" t="s">
        <v>341</v>
      </c>
      <c r="BM83" s="830">
        <v>3</v>
      </c>
      <c r="BN83" s="832" t="s">
        <v>3407</v>
      </c>
      <c r="BO83" s="833" t="s">
        <v>3408</v>
      </c>
      <c r="BP83" s="833" t="s">
        <v>3409</v>
      </c>
      <c r="BQ83" s="833" t="s">
        <v>3410</v>
      </c>
      <c r="BR83" s="834" t="s">
        <v>3411</v>
      </c>
      <c r="BS83" s="835" t="s">
        <v>3412</v>
      </c>
      <c r="BX83" s="158">
        <f>IF('[1]Validation flags'!$H$3=1,0, IF( ISNUMBER(G83), 0, 1 ))</f>
        <v>0</v>
      </c>
      <c r="BY83" s="158">
        <f>IF('[1]Validation flags'!$H$3=1,0, IF( ISNUMBER(H83), 0, 1 ))</f>
        <v>0</v>
      </c>
      <c r="BZ83" s="158">
        <f>IF('[1]Validation flags'!$H$3=1,0, IF( ISNUMBER(I83), 0, 1 ))</f>
        <v>0</v>
      </c>
      <c r="CA83" s="158">
        <f>IF('[1]Validation flags'!$H$3=1,0, IF( ISNUMBER(J83), 0, 1 ))</f>
        <v>0</v>
      </c>
      <c r="CB83" s="158">
        <f>IF('[1]Validation flags'!$H$3=1,0, IF( ISNUMBER(K83), 0, 1 ))</f>
        <v>0</v>
      </c>
      <c r="CC83" s="828"/>
      <c r="CD83" s="158">
        <f>IF('[1]Validation flags'!$H$3=1,0, IF( ISNUMBER(M83), 0, 1 ))</f>
        <v>0</v>
      </c>
      <c r="CE83" s="158">
        <f>IF('[1]Validation flags'!$H$3=1,0, IF( ISNUMBER(N83), 0, 1 ))</f>
        <v>0</v>
      </c>
      <c r="CF83" s="158">
        <f>IF('[1]Validation flags'!$H$3=1,0, IF( ISNUMBER(O83), 0, 1 ))</f>
        <v>0</v>
      </c>
      <c r="CG83" s="158">
        <f>IF('[1]Validation flags'!$H$3=1,0, IF( ISNUMBER(P83), 0, 1 ))</f>
        <v>0</v>
      </c>
      <c r="CH83" s="158">
        <f>IF('[1]Validation flags'!$H$3=1,0, IF( ISNUMBER(Q83), 0, 1 ))</f>
        <v>0</v>
      </c>
      <c r="CI83" s="141"/>
      <c r="CJ83" s="158">
        <f>IF('[1]Validation flags'!$H$3=1,0, IF( ISNUMBER(S83), 0, 1 ))</f>
        <v>0</v>
      </c>
      <c r="CK83" s="158">
        <f>IF('[1]Validation flags'!$H$3=1,0, IF( ISNUMBER(T83), 0, 1 ))</f>
        <v>0</v>
      </c>
      <c r="CL83" s="158">
        <f>IF('[1]Validation flags'!$H$3=1,0, IF( ISNUMBER(U83), 0, 1 ))</f>
        <v>0</v>
      </c>
      <c r="CM83" s="158">
        <f>IF('[1]Validation flags'!$H$3=1,0, IF( ISNUMBER(V83), 0, 1 ))</f>
        <v>0</v>
      </c>
      <c r="CN83" s="158">
        <f>IF('[1]Validation flags'!$H$3=1,0, IF( ISNUMBER(W83), 0, 1 ))</f>
        <v>0</v>
      </c>
      <c r="CO83" s="141"/>
      <c r="CP83" s="158">
        <f>IF('[1]Validation flags'!$H$3=1,0, IF( ISNUMBER(Y83), 0, 1 ))</f>
        <v>0</v>
      </c>
      <c r="CQ83" s="158">
        <f>IF('[1]Validation flags'!$H$3=1,0, IF( ISNUMBER(Z83), 0, 1 ))</f>
        <v>0</v>
      </c>
      <c r="CR83" s="158">
        <f>IF('[1]Validation flags'!$H$3=1,0, IF( ISNUMBER(AA83), 0, 1 ))</f>
        <v>0</v>
      </c>
      <c r="CS83" s="158">
        <f>IF('[1]Validation flags'!$H$3=1,0, IF( ISNUMBER(AB83), 0, 1 ))</f>
        <v>0</v>
      </c>
      <c r="CT83" s="158">
        <f>IF('[1]Validation flags'!$H$3=1,0, IF( ISNUMBER(AC83), 0, 1 ))</f>
        <v>0</v>
      </c>
      <c r="CU83" s="141"/>
      <c r="CV83" s="158">
        <f>IF('[1]Validation flags'!$H$3=1,0, IF( ISNUMBER(AE83), 0, 1 ))</f>
        <v>0</v>
      </c>
      <c r="CW83" s="158">
        <f>IF('[1]Validation flags'!$H$3=1,0, IF( ISNUMBER(AF83), 0, 1 ))</f>
        <v>0</v>
      </c>
      <c r="CX83" s="158">
        <f>IF('[1]Validation flags'!$H$3=1,0, IF( ISNUMBER(AG83), 0, 1 ))</f>
        <v>0</v>
      </c>
      <c r="CY83" s="158">
        <f>IF('[1]Validation flags'!$H$3=1,0, IF( ISNUMBER(AH83), 0, 1 ))</f>
        <v>0</v>
      </c>
      <c r="CZ83" s="158">
        <f>IF('[1]Validation flags'!$H$3=1,0, IF( ISNUMBER(AI83), 0, 1 ))</f>
        <v>0</v>
      </c>
      <c r="DA83" s="141"/>
      <c r="DB83" s="158">
        <f>IF('[1]Validation flags'!$H$3=1,0, IF( ISNUMBER(AK83), 0, 1 ))</f>
        <v>0</v>
      </c>
      <c r="DC83" s="158">
        <f>IF('[1]Validation flags'!$H$3=1,0, IF( ISNUMBER(AL83), 0, 1 ))</f>
        <v>0</v>
      </c>
      <c r="DD83" s="158">
        <f>IF('[1]Validation flags'!$H$3=1,0, IF( ISNUMBER(AM83), 0, 1 ))</f>
        <v>0</v>
      </c>
      <c r="DE83" s="158">
        <f>IF('[1]Validation flags'!$H$3=1,0, IF( ISNUMBER(AN83), 0, 1 ))</f>
        <v>0</v>
      </c>
      <c r="DF83" s="158">
        <f>IF('[1]Validation flags'!$H$3=1,0, IF( ISNUMBER(AO83), 0, 1 ))</f>
        <v>0</v>
      </c>
      <c r="DG83" s="141"/>
      <c r="DH83" s="158">
        <f>IF('[1]Validation flags'!$H$3=1,0, IF( ISNUMBER(AQ83), 0, 1 ))</f>
        <v>0</v>
      </c>
      <c r="DI83" s="158">
        <f>IF('[1]Validation flags'!$H$3=1,0, IF( ISNUMBER(AR83), 0, 1 ))</f>
        <v>0</v>
      </c>
      <c r="DJ83" s="158">
        <f>IF('[1]Validation flags'!$H$3=1,0, IF( ISNUMBER(AS83), 0, 1 ))</f>
        <v>0</v>
      </c>
      <c r="DK83" s="158">
        <f>IF('[1]Validation flags'!$H$3=1,0, IF( ISNUMBER(AT83), 0, 1 ))</f>
        <v>0</v>
      </c>
      <c r="DL83" s="158">
        <f>IF('[1]Validation flags'!$H$3=1,0, IF( ISNUMBER(AU83), 0, 1 ))</f>
        <v>0</v>
      </c>
      <c r="DM83" s="141"/>
      <c r="DN83" s="158">
        <f>IF('[1]Validation flags'!$H$3=1,0, IF( ISNUMBER(AW83), 0, 1 ))</f>
        <v>0</v>
      </c>
      <c r="DO83" s="158">
        <f>IF('[1]Validation flags'!$H$3=1,0, IF( ISNUMBER(AX83), 0, 1 ))</f>
        <v>0</v>
      </c>
      <c r="DP83" s="158">
        <f>IF('[1]Validation flags'!$H$3=1,0, IF( ISNUMBER(AY83), 0, 1 ))</f>
        <v>0</v>
      </c>
      <c r="DQ83" s="158">
        <f>IF('[1]Validation flags'!$H$3=1,0, IF( ISNUMBER(AZ83), 0, 1 ))</f>
        <v>0</v>
      </c>
      <c r="DR83" s="158">
        <f>IF('[1]Validation flags'!$H$3=1,0, IF( ISNUMBER(BA83), 0, 1 ))</f>
        <v>0</v>
      </c>
      <c r="DS83" s="141"/>
    </row>
    <row r="84" spans="2:123" ht="14.25" customHeight="1" x14ac:dyDescent="0.3">
      <c r="B84" s="838">
        <f t="shared" si="22"/>
        <v>73</v>
      </c>
      <c r="C84" s="839" t="s">
        <v>3093</v>
      </c>
      <c r="D84" s="840"/>
      <c r="E84" s="610" t="s">
        <v>341</v>
      </c>
      <c r="F84" s="830">
        <v>3</v>
      </c>
      <c r="G84" s="202">
        <v>0</v>
      </c>
      <c r="H84" s="169">
        <v>0</v>
      </c>
      <c r="I84" s="169">
        <v>0</v>
      </c>
      <c r="J84" s="169">
        <v>0</v>
      </c>
      <c r="K84" s="170">
        <v>0</v>
      </c>
      <c r="L84" s="831">
        <f t="shared" si="13"/>
        <v>0</v>
      </c>
      <c r="M84" s="202">
        <v>0</v>
      </c>
      <c r="N84" s="169">
        <v>0</v>
      </c>
      <c r="O84" s="169">
        <v>0</v>
      </c>
      <c r="P84" s="169">
        <v>0</v>
      </c>
      <c r="Q84" s="170">
        <v>0</v>
      </c>
      <c r="R84" s="831">
        <f t="shared" si="14"/>
        <v>0</v>
      </c>
      <c r="S84" s="202">
        <v>0</v>
      </c>
      <c r="T84" s="169">
        <v>0</v>
      </c>
      <c r="U84" s="169">
        <v>0</v>
      </c>
      <c r="V84" s="169">
        <v>0</v>
      </c>
      <c r="W84" s="170">
        <v>0</v>
      </c>
      <c r="X84" s="831">
        <f t="shared" si="15"/>
        <v>0</v>
      </c>
      <c r="Y84" s="202">
        <v>0</v>
      </c>
      <c r="Z84" s="169">
        <v>0</v>
      </c>
      <c r="AA84" s="169">
        <v>0</v>
      </c>
      <c r="AB84" s="169">
        <v>0</v>
      </c>
      <c r="AC84" s="170">
        <v>0</v>
      </c>
      <c r="AD84" s="831">
        <f t="shared" si="16"/>
        <v>0</v>
      </c>
      <c r="AE84" s="202">
        <v>0</v>
      </c>
      <c r="AF84" s="169">
        <v>0</v>
      </c>
      <c r="AG84" s="169">
        <v>0</v>
      </c>
      <c r="AH84" s="169">
        <v>0</v>
      </c>
      <c r="AI84" s="170">
        <v>0</v>
      </c>
      <c r="AJ84" s="831">
        <f t="shared" si="17"/>
        <v>0</v>
      </c>
      <c r="AK84" s="202">
        <v>0</v>
      </c>
      <c r="AL84" s="169">
        <v>0</v>
      </c>
      <c r="AM84" s="169">
        <v>0</v>
      </c>
      <c r="AN84" s="169">
        <v>0</v>
      </c>
      <c r="AO84" s="170">
        <v>0</v>
      </c>
      <c r="AP84" s="831">
        <f t="shared" si="18"/>
        <v>0</v>
      </c>
      <c r="AQ84" s="202">
        <v>0</v>
      </c>
      <c r="AR84" s="169">
        <v>0</v>
      </c>
      <c r="AS84" s="169">
        <v>0</v>
      </c>
      <c r="AT84" s="169">
        <v>0</v>
      </c>
      <c r="AU84" s="170">
        <v>0</v>
      </c>
      <c r="AV84" s="831">
        <f t="shared" si="19"/>
        <v>0</v>
      </c>
      <c r="AW84" s="202">
        <v>0</v>
      </c>
      <c r="AX84" s="169">
        <v>0</v>
      </c>
      <c r="AY84" s="169">
        <v>0</v>
      </c>
      <c r="AZ84" s="169">
        <v>0</v>
      </c>
      <c r="BA84" s="170">
        <v>0</v>
      </c>
      <c r="BB84" s="831">
        <f t="shared" si="20"/>
        <v>0</v>
      </c>
      <c r="BC84" s="700"/>
      <c r="BD84" s="167"/>
      <c r="BE84" s="706"/>
      <c r="BF84" s="249"/>
      <c r="BG84" s="144">
        <f t="shared" si="21"/>
        <v>0</v>
      </c>
      <c r="BH84" s="145"/>
      <c r="BJ84" s="838">
        <f t="shared" si="23"/>
        <v>73</v>
      </c>
      <c r="BK84" s="839" t="s">
        <v>3093</v>
      </c>
      <c r="BL84" s="610" t="s">
        <v>341</v>
      </c>
      <c r="BM84" s="830">
        <v>3</v>
      </c>
      <c r="BN84" s="841" t="s">
        <v>3413</v>
      </c>
      <c r="BO84" s="842" t="s">
        <v>3414</v>
      </c>
      <c r="BP84" s="842" t="s">
        <v>3415</v>
      </c>
      <c r="BQ84" s="842" t="s">
        <v>3416</v>
      </c>
      <c r="BR84" s="843" t="s">
        <v>3417</v>
      </c>
      <c r="BS84" s="835" t="s">
        <v>3418</v>
      </c>
      <c r="BX84" s="158">
        <f>IF('[1]Validation flags'!$H$3=1,0, IF( ISNUMBER(G84), 0, 1 ))</f>
        <v>0</v>
      </c>
      <c r="BY84" s="158">
        <f>IF('[1]Validation flags'!$H$3=1,0, IF( ISNUMBER(H84), 0, 1 ))</f>
        <v>0</v>
      </c>
      <c r="BZ84" s="158">
        <f>IF('[1]Validation flags'!$H$3=1,0, IF( ISNUMBER(I84), 0, 1 ))</f>
        <v>0</v>
      </c>
      <c r="CA84" s="158">
        <f>IF('[1]Validation flags'!$H$3=1,0, IF( ISNUMBER(J84), 0, 1 ))</f>
        <v>0</v>
      </c>
      <c r="CB84" s="158">
        <f>IF('[1]Validation flags'!$H$3=1,0, IF( ISNUMBER(K84), 0, 1 ))</f>
        <v>0</v>
      </c>
      <c r="CC84" s="828"/>
      <c r="CD84" s="158">
        <f>IF('[1]Validation flags'!$H$3=1,0, IF( ISNUMBER(M84), 0, 1 ))</f>
        <v>0</v>
      </c>
      <c r="CE84" s="158">
        <f>IF('[1]Validation flags'!$H$3=1,0, IF( ISNUMBER(N84), 0, 1 ))</f>
        <v>0</v>
      </c>
      <c r="CF84" s="158">
        <f>IF('[1]Validation flags'!$H$3=1,0, IF( ISNUMBER(O84), 0, 1 ))</f>
        <v>0</v>
      </c>
      <c r="CG84" s="158">
        <f>IF('[1]Validation flags'!$H$3=1,0, IF( ISNUMBER(P84), 0, 1 ))</f>
        <v>0</v>
      </c>
      <c r="CH84" s="158">
        <f>IF('[1]Validation flags'!$H$3=1,0, IF( ISNUMBER(Q84), 0, 1 ))</f>
        <v>0</v>
      </c>
      <c r="CI84" s="141"/>
      <c r="CJ84" s="158">
        <f>IF('[1]Validation flags'!$H$3=1,0, IF( ISNUMBER(S84), 0, 1 ))</f>
        <v>0</v>
      </c>
      <c r="CK84" s="158">
        <f>IF('[1]Validation flags'!$H$3=1,0, IF( ISNUMBER(T84), 0, 1 ))</f>
        <v>0</v>
      </c>
      <c r="CL84" s="158">
        <f>IF('[1]Validation flags'!$H$3=1,0, IF( ISNUMBER(U84), 0, 1 ))</f>
        <v>0</v>
      </c>
      <c r="CM84" s="158">
        <f>IF('[1]Validation flags'!$H$3=1,0, IF( ISNUMBER(V84), 0, 1 ))</f>
        <v>0</v>
      </c>
      <c r="CN84" s="158">
        <f>IF('[1]Validation flags'!$H$3=1,0, IF( ISNUMBER(W84), 0, 1 ))</f>
        <v>0</v>
      </c>
      <c r="CO84" s="141"/>
      <c r="CP84" s="158">
        <f>IF('[1]Validation flags'!$H$3=1,0, IF( ISNUMBER(Y84), 0, 1 ))</f>
        <v>0</v>
      </c>
      <c r="CQ84" s="158">
        <f>IF('[1]Validation flags'!$H$3=1,0, IF( ISNUMBER(Z84), 0, 1 ))</f>
        <v>0</v>
      </c>
      <c r="CR84" s="158">
        <f>IF('[1]Validation flags'!$H$3=1,0, IF( ISNUMBER(AA84), 0, 1 ))</f>
        <v>0</v>
      </c>
      <c r="CS84" s="158">
        <f>IF('[1]Validation flags'!$H$3=1,0, IF( ISNUMBER(AB84), 0, 1 ))</f>
        <v>0</v>
      </c>
      <c r="CT84" s="158">
        <f>IF('[1]Validation flags'!$H$3=1,0, IF( ISNUMBER(AC84), 0, 1 ))</f>
        <v>0</v>
      </c>
      <c r="CU84" s="141"/>
      <c r="CV84" s="158">
        <f>IF('[1]Validation flags'!$H$3=1,0, IF( ISNUMBER(AE84), 0, 1 ))</f>
        <v>0</v>
      </c>
      <c r="CW84" s="158">
        <f>IF('[1]Validation flags'!$H$3=1,0, IF( ISNUMBER(AF84), 0, 1 ))</f>
        <v>0</v>
      </c>
      <c r="CX84" s="158">
        <f>IF('[1]Validation flags'!$H$3=1,0, IF( ISNUMBER(AG84), 0, 1 ))</f>
        <v>0</v>
      </c>
      <c r="CY84" s="158">
        <f>IF('[1]Validation flags'!$H$3=1,0, IF( ISNUMBER(AH84), 0, 1 ))</f>
        <v>0</v>
      </c>
      <c r="CZ84" s="158">
        <f>IF('[1]Validation flags'!$H$3=1,0, IF( ISNUMBER(AI84), 0, 1 ))</f>
        <v>0</v>
      </c>
      <c r="DA84" s="141"/>
      <c r="DB84" s="158">
        <f>IF('[1]Validation flags'!$H$3=1,0, IF( ISNUMBER(AK84), 0, 1 ))</f>
        <v>0</v>
      </c>
      <c r="DC84" s="158">
        <f>IF('[1]Validation flags'!$H$3=1,0, IF( ISNUMBER(AL84), 0, 1 ))</f>
        <v>0</v>
      </c>
      <c r="DD84" s="158">
        <f>IF('[1]Validation flags'!$H$3=1,0, IF( ISNUMBER(AM84), 0, 1 ))</f>
        <v>0</v>
      </c>
      <c r="DE84" s="158">
        <f>IF('[1]Validation flags'!$H$3=1,0, IF( ISNUMBER(AN84), 0, 1 ))</f>
        <v>0</v>
      </c>
      <c r="DF84" s="158">
        <f>IF('[1]Validation flags'!$H$3=1,0, IF( ISNUMBER(AO84), 0, 1 ))</f>
        <v>0</v>
      </c>
      <c r="DG84" s="141"/>
      <c r="DH84" s="158">
        <f>IF('[1]Validation flags'!$H$3=1,0, IF( ISNUMBER(AQ84), 0, 1 ))</f>
        <v>0</v>
      </c>
      <c r="DI84" s="158">
        <f>IF('[1]Validation flags'!$H$3=1,0, IF( ISNUMBER(AR84), 0, 1 ))</f>
        <v>0</v>
      </c>
      <c r="DJ84" s="158">
        <f>IF('[1]Validation flags'!$H$3=1,0, IF( ISNUMBER(AS84), 0, 1 ))</f>
        <v>0</v>
      </c>
      <c r="DK84" s="158">
        <f>IF('[1]Validation flags'!$H$3=1,0, IF( ISNUMBER(AT84), 0, 1 ))</f>
        <v>0</v>
      </c>
      <c r="DL84" s="158">
        <f>IF('[1]Validation flags'!$H$3=1,0, IF( ISNUMBER(AU84), 0, 1 ))</f>
        <v>0</v>
      </c>
      <c r="DM84" s="141"/>
      <c r="DN84" s="158">
        <f>IF('[1]Validation flags'!$H$3=1,0, IF( ISNUMBER(AW84), 0, 1 ))</f>
        <v>0</v>
      </c>
      <c r="DO84" s="158">
        <f>IF('[1]Validation flags'!$H$3=1,0, IF( ISNUMBER(AX84), 0, 1 ))</f>
        <v>0</v>
      </c>
      <c r="DP84" s="158">
        <f>IF('[1]Validation flags'!$H$3=1,0, IF( ISNUMBER(AY84), 0, 1 ))</f>
        <v>0</v>
      </c>
      <c r="DQ84" s="158">
        <f>IF('[1]Validation flags'!$H$3=1,0, IF( ISNUMBER(AZ84), 0, 1 ))</f>
        <v>0</v>
      </c>
      <c r="DR84" s="158">
        <f>IF('[1]Validation flags'!$H$3=1,0, IF( ISNUMBER(BA84), 0, 1 ))</f>
        <v>0</v>
      </c>
      <c r="DS84" s="141"/>
    </row>
    <row r="85" spans="2:123" ht="14.25" customHeight="1" x14ac:dyDescent="0.3">
      <c r="B85" s="838">
        <f t="shared" si="22"/>
        <v>74</v>
      </c>
      <c r="C85" s="844" t="s">
        <v>2214</v>
      </c>
      <c r="D85" s="840"/>
      <c r="E85" s="610" t="s">
        <v>341</v>
      </c>
      <c r="F85" s="830">
        <v>3</v>
      </c>
      <c r="G85" s="202">
        <v>0</v>
      </c>
      <c r="H85" s="169">
        <v>0</v>
      </c>
      <c r="I85" s="169">
        <v>0</v>
      </c>
      <c r="J85" s="169">
        <v>0</v>
      </c>
      <c r="K85" s="170">
        <v>0</v>
      </c>
      <c r="L85" s="831">
        <f t="shared" si="13"/>
        <v>0</v>
      </c>
      <c r="M85" s="202">
        <v>0</v>
      </c>
      <c r="N85" s="169">
        <v>0</v>
      </c>
      <c r="O85" s="169">
        <v>0</v>
      </c>
      <c r="P85" s="169">
        <v>0</v>
      </c>
      <c r="Q85" s="170">
        <v>0</v>
      </c>
      <c r="R85" s="831">
        <f t="shared" si="14"/>
        <v>0</v>
      </c>
      <c r="S85" s="202">
        <v>0</v>
      </c>
      <c r="T85" s="169">
        <v>0</v>
      </c>
      <c r="U85" s="169">
        <v>0</v>
      </c>
      <c r="V85" s="169">
        <v>0</v>
      </c>
      <c r="W85" s="170">
        <v>0</v>
      </c>
      <c r="X85" s="831">
        <f t="shared" si="15"/>
        <v>0</v>
      </c>
      <c r="Y85" s="202">
        <v>0</v>
      </c>
      <c r="Z85" s="169">
        <v>0</v>
      </c>
      <c r="AA85" s="169">
        <v>0</v>
      </c>
      <c r="AB85" s="169">
        <v>0</v>
      </c>
      <c r="AC85" s="170">
        <v>0</v>
      </c>
      <c r="AD85" s="831">
        <f t="shared" si="16"/>
        <v>0</v>
      </c>
      <c r="AE85" s="202">
        <v>0</v>
      </c>
      <c r="AF85" s="169">
        <v>0</v>
      </c>
      <c r="AG85" s="169">
        <v>0</v>
      </c>
      <c r="AH85" s="169">
        <v>0</v>
      </c>
      <c r="AI85" s="170">
        <v>0</v>
      </c>
      <c r="AJ85" s="831">
        <f t="shared" si="17"/>
        <v>0</v>
      </c>
      <c r="AK85" s="202">
        <v>0</v>
      </c>
      <c r="AL85" s="169">
        <v>0</v>
      </c>
      <c r="AM85" s="169">
        <v>0</v>
      </c>
      <c r="AN85" s="169">
        <v>0</v>
      </c>
      <c r="AO85" s="170">
        <v>0</v>
      </c>
      <c r="AP85" s="831">
        <f t="shared" si="18"/>
        <v>0</v>
      </c>
      <c r="AQ85" s="202">
        <v>0</v>
      </c>
      <c r="AR85" s="169">
        <v>0</v>
      </c>
      <c r="AS85" s="169">
        <v>0</v>
      </c>
      <c r="AT85" s="169">
        <v>0</v>
      </c>
      <c r="AU85" s="170">
        <v>0</v>
      </c>
      <c r="AV85" s="831">
        <f t="shared" si="19"/>
        <v>0</v>
      </c>
      <c r="AW85" s="202">
        <v>0</v>
      </c>
      <c r="AX85" s="169">
        <v>0</v>
      </c>
      <c r="AY85" s="169">
        <v>0</v>
      </c>
      <c r="AZ85" s="169">
        <v>0</v>
      </c>
      <c r="BA85" s="170">
        <v>0</v>
      </c>
      <c r="BB85" s="831">
        <f t="shared" si="20"/>
        <v>0</v>
      </c>
      <c r="BC85" s="700"/>
      <c r="BD85" s="167"/>
      <c r="BE85" s="706"/>
      <c r="BF85" s="249"/>
      <c r="BG85" s="144">
        <f t="shared" si="21"/>
        <v>0</v>
      </c>
      <c r="BH85" s="145"/>
      <c r="BJ85" s="838">
        <f t="shared" si="23"/>
        <v>74</v>
      </c>
      <c r="BK85" s="844" t="s">
        <v>2214</v>
      </c>
      <c r="BL85" s="610" t="s">
        <v>341</v>
      </c>
      <c r="BM85" s="830">
        <v>3</v>
      </c>
      <c r="BN85" s="841" t="s">
        <v>3419</v>
      </c>
      <c r="BO85" s="842" t="s">
        <v>3420</v>
      </c>
      <c r="BP85" s="842" t="s">
        <v>3421</v>
      </c>
      <c r="BQ85" s="842" t="s">
        <v>3422</v>
      </c>
      <c r="BR85" s="843" t="s">
        <v>3423</v>
      </c>
      <c r="BS85" s="835" t="s">
        <v>3424</v>
      </c>
      <c r="BX85" s="158">
        <f>IF('[1]Validation flags'!$H$3=1,0, IF( ISNUMBER(G85), 0, 1 ))</f>
        <v>0</v>
      </c>
      <c r="BY85" s="158">
        <f>IF('[1]Validation flags'!$H$3=1,0, IF( ISNUMBER(H85), 0, 1 ))</f>
        <v>0</v>
      </c>
      <c r="BZ85" s="158">
        <f>IF('[1]Validation flags'!$H$3=1,0, IF( ISNUMBER(I85), 0, 1 ))</f>
        <v>0</v>
      </c>
      <c r="CA85" s="158">
        <f>IF('[1]Validation flags'!$H$3=1,0, IF( ISNUMBER(J85), 0, 1 ))</f>
        <v>0</v>
      </c>
      <c r="CB85" s="158">
        <f>IF('[1]Validation flags'!$H$3=1,0, IF( ISNUMBER(K85), 0, 1 ))</f>
        <v>0</v>
      </c>
      <c r="CC85" s="828"/>
      <c r="CD85" s="158">
        <f>IF('[1]Validation flags'!$H$3=1,0, IF( ISNUMBER(M85), 0, 1 ))</f>
        <v>0</v>
      </c>
      <c r="CE85" s="158">
        <f>IF('[1]Validation flags'!$H$3=1,0, IF( ISNUMBER(N85), 0, 1 ))</f>
        <v>0</v>
      </c>
      <c r="CF85" s="158">
        <f>IF('[1]Validation flags'!$H$3=1,0, IF( ISNUMBER(O85), 0, 1 ))</f>
        <v>0</v>
      </c>
      <c r="CG85" s="158">
        <f>IF('[1]Validation flags'!$H$3=1,0, IF( ISNUMBER(P85), 0, 1 ))</f>
        <v>0</v>
      </c>
      <c r="CH85" s="158">
        <f>IF('[1]Validation flags'!$H$3=1,0, IF( ISNUMBER(Q85), 0, 1 ))</f>
        <v>0</v>
      </c>
      <c r="CI85" s="141"/>
      <c r="CJ85" s="158">
        <f>IF('[1]Validation flags'!$H$3=1,0, IF( ISNUMBER(S85), 0, 1 ))</f>
        <v>0</v>
      </c>
      <c r="CK85" s="158">
        <f>IF('[1]Validation flags'!$H$3=1,0, IF( ISNUMBER(T85), 0, 1 ))</f>
        <v>0</v>
      </c>
      <c r="CL85" s="158">
        <f>IF('[1]Validation flags'!$H$3=1,0, IF( ISNUMBER(U85), 0, 1 ))</f>
        <v>0</v>
      </c>
      <c r="CM85" s="158">
        <f>IF('[1]Validation flags'!$H$3=1,0, IF( ISNUMBER(V85), 0, 1 ))</f>
        <v>0</v>
      </c>
      <c r="CN85" s="158">
        <f>IF('[1]Validation flags'!$H$3=1,0, IF( ISNUMBER(W85), 0, 1 ))</f>
        <v>0</v>
      </c>
      <c r="CO85" s="141"/>
      <c r="CP85" s="158">
        <f>IF('[1]Validation flags'!$H$3=1,0, IF( ISNUMBER(Y85), 0, 1 ))</f>
        <v>0</v>
      </c>
      <c r="CQ85" s="158">
        <f>IF('[1]Validation flags'!$H$3=1,0, IF( ISNUMBER(Z85), 0, 1 ))</f>
        <v>0</v>
      </c>
      <c r="CR85" s="158">
        <f>IF('[1]Validation flags'!$H$3=1,0, IF( ISNUMBER(AA85), 0, 1 ))</f>
        <v>0</v>
      </c>
      <c r="CS85" s="158">
        <f>IF('[1]Validation flags'!$H$3=1,0, IF( ISNUMBER(AB85), 0, 1 ))</f>
        <v>0</v>
      </c>
      <c r="CT85" s="158">
        <f>IF('[1]Validation flags'!$H$3=1,0, IF( ISNUMBER(AC85), 0, 1 ))</f>
        <v>0</v>
      </c>
      <c r="CU85" s="141"/>
      <c r="CV85" s="158">
        <f>IF('[1]Validation flags'!$H$3=1,0, IF( ISNUMBER(AE85), 0, 1 ))</f>
        <v>0</v>
      </c>
      <c r="CW85" s="158">
        <f>IF('[1]Validation flags'!$H$3=1,0, IF( ISNUMBER(AF85), 0, 1 ))</f>
        <v>0</v>
      </c>
      <c r="CX85" s="158">
        <f>IF('[1]Validation flags'!$H$3=1,0, IF( ISNUMBER(AG85), 0, 1 ))</f>
        <v>0</v>
      </c>
      <c r="CY85" s="158">
        <f>IF('[1]Validation flags'!$H$3=1,0, IF( ISNUMBER(AH85), 0, 1 ))</f>
        <v>0</v>
      </c>
      <c r="CZ85" s="158">
        <f>IF('[1]Validation flags'!$H$3=1,0, IF( ISNUMBER(AI85), 0, 1 ))</f>
        <v>0</v>
      </c>
      <c r="DA85" s="141"/>
      <c r="DB85" s="158">
        <f>IF('[1]Validation flags'!$H$3=1,0, IF( ISNUMBER(AK85), 0, 1 ))</f>
        <v>0</v>
      </c>
      <c r="DC85" s="158">
        <f>IF('[1]Validation flags'!$H$3=1,0, IF( ISNUMBER(AL85), 0, 1 ))</f>
        <v>0</v>
      </c>
      <c r="DD85" s="158">
        <f>IF('[1]Validation flags'!$H$3=1,0, IF( ISNUMBER(AM85), 0, 1 ))</f>
        <v>0</v>
      </c>
      <c r="DE85" s="158">
        <f>IF('[1]Validation flags'!$H$3=1,0, IF( ISNUMBER(AN85), 0, 1 ))</f>
        <v>0</v>
      </c>
      <c r="DF85" s="158">
        <f>IF('[1]Validation flags'!$H$3=1,0, IF( ISNUMBER(AO85), 0, 1 ))</f>
        <v>0</v>
      </c>
      <c r="DG85" s="141"/>
      <c r="DH85" s="158">
        <f>IF('[1]Validation flags'!$H$3=1,0, IF( ISNUMBER(AQ85), 0, 1 ))</f>
        <v>0</v>
      </c>
      <c r="DI85" s="158">
        <f>IF('[1]Validation flags'!$H$3=1,0, IF( ISNUMBER(AR85), 0, 1 ))</f>
        <v>0</v>
      </c>
      <c r="DJ85" s="158">
        <f>IF('[1]Validation flags'!$H$3=1,0, IF( ISNUMBER(AS85), 0, 1 ))</f>
        <v>0</v>
      </c>
      <c r="DK85" s="158">
        <f>IF('[1]Validation flags'!$H$3=1,0, IF( ISNUMBER(AT85), 0, 1 ))</f>
        <v>0</v>
      </c>
      <c r="DL85" s="158">
        <f>IF('[1]Validation flags'!$H$3=1,0, IF( ISNUMBER(AU85), 0, 1 ))</f>
        <v>0</v>
      </c>
      <c r="DM85" s="141"/>
      <c r="DN85" s="158">
        <f>IF('[1]Validation flags'!$H$3=1,0, IF( ISNUMBER(AW85), 0, 1 ))</f>
        <v>0</v>
      </c>
      <c r="DO85" s="158">
        <f>IF('[1]Validation flags'!$H$3=1,0, IF( ISNUMBER(AX85), 0, 1 ))</f>
        <v>0</v>
      </c>
      <c r="DP85" s="158">
        <f>IF('[1]Validation flags'!$H$3=1,0, IF( ISNUMBER(AY85), 0, 1 ))</f>
        <v>0</v>
      </c>
      <c r="DQ85" s="158">
        <f>IF('[1]Validation flags'!$H$3=1,0, IF( ISNUMBER(AZ85), 0, 1 ))</f>
        <v>0</v>
      </c>
      <c r="DR85" s="158">
        <f>IF('[1]Validation flags'!$H$3=1,0, IF( ISNUMBER(BA85), 0, 1 ))</f>
        <v>0</v>
      </c>
      <c r="DS85" s="141"/>
    </row>
    <row r="86" spans="2:123" ht="14.25" customHeight="1" x14ac:dyDescent="0.3">
      <c r="B86" s="838">
        <f t="shared" si="22"/>
        <v>75</v>
      </c>
      <c r="C86" s="839" t="s">
        <v>2220</v>
      </c>
      <c r="D86" s="840"/>
      <c r="E86" s="610" t="s">
        <v>341</v>
      </c>
      <c r="F86" s="830">
        <v>3</v>
      </c>
      <c r="G86" s="202">
        <v>0</v>
      </c>
      <c r="H86" s="169">
        <v>0</v>
      </c>
      <c r="I86" s="169">
        <v>0</v>
      </c>
      <c r="J86" s="169">
        <v>0</v>
      </c>
      <c r="K86" s="170">
        <v>0</v>
      </c>
      <c r="L86" s="831">
        <f t="shared" si="13"/>
        <v>0</v>
      </c>
      <c r="M86" s="202">
        <v>0</v>
      </c>
      <c r="N86" s="169">
        <v>0</v>
      </c>
      <c r="O86" s="169">
        <v>0</v>
      </c>
      <c r="P86" s="169">
        <v>0</v>
      </c>
      <c r="Q86" s="170">
        <v>0</v>
      </c>
      <c r="R86" s="831">
        <f t="shared" si="14"/>
        <v>0</v>
      </c>
      <c r="S86" s="202">
        <v>0</v>
      </c>
      <c r="T86" s="169">
        <v>0</v>
      </c>
      <c r="U86" s="169">
        <v>0</v>
      </c>
      <c r="V86" s="169">
        <v>0</v>
      </c>
      <c r="W86" s="170">
        <v>0</v>
      </c>
      <c r="X86" s="831">
        <f t="shared" si="15"/>
        <v>0</v>
      </c>
      <c r="Y86" s="202">
        <v>0</v>
      </c>
      <c r="Z86" s="169">
        <v>0</v>
      </c>
      <c r="AA86" s="169">
        <v>0</v>
      </c>
      <c r="AB86" s="169">
        <v>0</v>
      </c>
      <c r="AC86" s="170">
        <v>0</v>
      </c>
      <c r="AD86" s="831">
        <f t="shared" si="16"/>
        <v>0</v>
      </c>
      <c r="AE86" s="202">
        <v>0</v>
      </c>
      <c r="AF86" s="169">
        <v>0</v>
      </c>
      <c r="AG86" s="169">
        <v>0</v>
      </c>
      <c r="AH86" s="169">
        <v>0</v>
      </c>
      <c r="AI86" s="170">
        <v>0</v>
      </c>
      <c r="AJ86" s="831">
        <f t="shared" si="17"/>
        <v>0</v>
      </c>
      <c r="AK86" s="202">
        <v>0</v>
      </c>
      <c r="AL86" s="169">
        <v>0</v>
      </c>
      <c r="AM86" s="169">
        <v>0</v>
      </c>
      <c r="AN86" s="169">
        <v>0</v>
      </c>
      <c r="AO86" s="170">
        <v>0</v>
      </c>
      <c r="AP86" s="831">
        <f t="shared" si="18"/>
        <v>0</v>
      </c>
      <c r="AQ86" s="202">
        <v>0</v>
      </c>
      <c r="AR86" s="169">
        <v>0</v>
      </c>
      <c r="AS86" s="169">
        <v>0</v>
      </c>
      <c r="AT86" s="169">
        <v>0</v>
      </c>
      <c r="AU86" s="170">
        <v>0</v>
      </c>
      <c r="AV86" s="831">
        <f t="shared" si="19"/>
        <v>0</v>
      </c>
      <c r="AW86" s="202">
        <v>0</v>
      </c>
      <c r="AX86" s="169">
        <v>0</v>
      </c>
      <c r="AY86" s="169">
        <v>0</v>
      </c>
      <c r="AZ86" s="169">
        <v>0</v>
      </c>
      <c r="BA86" s="170">
        <v>0</v>
      </c>
      <c r="BB86" s="831">
        <f t="shared" si="20"/>
        <v>0</v>
      </c>
      <c r="BC86" s="700"/>
      <c r="BD86" s="167"/>
      <c r="BE86" s="706"/>
      <c r="BF86" s="249"/>
      <c r="BG86" s="144">
        <f t="shared" si="21"/>
        <v>0</v>
      </c>
      <c r="BH86" s="145"/>
      <c r="BJ86" s="838">
        <f t="shared" si="23"/>
        <v>75</v>
      </c>
      <c r="BK86" s="839" t="s">
        <v>2220</v>
      </c>
      <c r="BL86" s="610" t="s">
        <v>341</v>
      </c>
      <c r="BM86" s="830">
        <v>3</v>
      </c>
      <c r="BN86" s="841" t="s">
        <v>3425</v>
      </c>
      <c r="BO86" s="842" t="s">
        <v>3426</v>
      </c>
      <c r="BP86" s="842" t="s">
        <v>3427</v>
      </c>
      <c r="BQ86" s="842" t="s">
        <v>3428</v>
      </c>
      <c r="BR86" s="843" t="s">
        <v>3429</v>
      </c>
      <c r="BS86" s="835" t="s">
        <v>3430</v>
      </c>
      <c r="BX86" s="158">
        <f>IF('[1]Validation flags'!$H$3=1,0, IF( ISNUMBER(G86), 0, 1 ))</f>
        <v>0</v>
      </c>
      <c r="BY86" s="158">
        <f>IF('[1]Validation flags'!$H$3=1,0, IF( ISNUMBER(H86), 0, 1 ))</f>
        <v>0</v>
      </c>
      <c r="BZ86" s="158">
        <f>IF('[1]Validation flags'!$H$3=1,0, IF( ISNUMBER(I86), 0, 1 ))</f>
        <v>0</v>
      </c>
      <c r="CA86" s="158">
        <f>IF('[1]Validation flags'!$H$3=1,0, IF( ISNUMBER(J86), 0, 1 ))</f>
        <v>0</v>
      </c>
      <c r="CB86" s="158">
        <f>IF('[1]Validation flags'!$H$3=1,0, IF( ISNUMBER(K86), 0, 1 ))</f>
        <v>0</v>
      </c>
      <c r="CC86" s="828"/>
      <c r="CD86" s="158">
        <f>IF('[1]Validation flags'!$H$3=1,0, IF( ISNUMBER(M86), 0, 1 ))</f>
        <v>0</v>
      </c>
      <c r="CE86" s="158">
        <f>IF('[1]Validation flags'!$H$3=1,0, IF( ISNUMBER(N86), 0, 1 ))</f>
        <v>0</v>
      </c>
      <c r="CF86" s="158">
        <f>IF('[1]Validation flags'!$H$3=1,0, IF( ISNUMBER(O86), 0, 1 ))</f>
        <v>0</v>
      </c>
      <c r="CG86" s="158">
        <f>IF('[1]Validation flags'!$H$3=1,0, IF( ISNUMBER(P86), 0, 1 ))</f>
        <v>0</v>
      </c>
      <c r="CH86" s="158">
        <f>IF('[1]Validation flags'!$H$3=1,0, IF( ISNUMBER(Q86), 0, 1 ))</f>
        <v>0</v>
      </c>
      <c r="CI86" s="141"/>
      <c r="CJ86" s="158">
        <f>IF('[1]Validation flags'!$H$3=1,0, IF( ISNUMBER(S86), 0, 1 ))</f>
        <v>0</v>
      </c>
      <c r="CK86" s="158">
        <f>IF('[1]Validation flags'!$H$3=1,0, IF( ISNUMBER(T86), 0, 1 ))</f>
        <v>0</v>
      </c>
      <c r="CL86" s="158">
        <f>IF('[1]Validation flags'!$H$3=1,0, IF( ISNUMBER(U86), 0, 1 ))</f>
        <v>0</v>
      </c>
      <c r="CM86" s="158">
        <f>IF('[1]Validation flags'!$H$3=1,0, IF( ISNUMBER(V86), 0, 1 ))</f>
        <v>0</v>
      </c>
      <c r="CN86" s="158">
        <f>IF('[1]Validation flags'!$H$3=1,0, IF( ISNUMBER(W86), 0, 1 ))</f>
        <v>0</v>
      </c>
      <c r="CO86" s="141"/>
      <c r="CP86" s="158">
        <f>IF('[1]Validation flags'!$H$3=1,0, IF( ISNUMBER(Y86), 0, 1 ))</f>
        <v>0</v>
      </c>
      <c r="CQ86" s="158">
        <f>IF('[1]Validation flags'!$H$3=1,0, IF( ISNUMBER(Z86), 0, 1 ))</f>
        <v>0</v>
      </c>
      <c r="CR86" s="158">
        <f>IF('[1]Validation flags'!$H$3=1,0, IF( ISNUMBER(AA86), 0, 1 ))</f>
        <v>0</v>
      </c>
      <c r="CS86" s="158">
        <f>IF('[1]Validation flags'!$H$3=1,0, IF( ISNUMBER(AB86), 0, 1 ))</f>
        <v>0</v>
      </c>
      <c r="CT86" s="158">
        <f>IF('[1]Validation flags'!$H$3=1,0, IF( ISNUMBER(AC86), 0, 1 ))</f>
        <v>0</v>
      </c>
      <c r="CU86" s="141"/>
      <c r="CV86" s="158">
        <f>IF('[1]Validation flags'!$H$3=1,0, IF( ISNUMBER(AE86), 0, 1 ))</f>
        <v>0</v>
      </c>
      <c r="CW86" s="158">
        <f>IF('[1]Validation flags'!$H$3=1,0, IF( ISNUMBER(AF86), 0, 1 ))</f>
        <v>0</v>
      </c>
      <c r="CX86" s="158">
        <f>IF('[1]Validation flags'!$H$3=1,0, IF( ISNUMBER(AG86), 0, 1 ))</f>
        <v>0</v>
      </c>
      <c r="CY86" s="158">
        <f>IF('[1]Validation flags'!$H$3=1,0, IF( ISNUMBER(AH86), 0, 1 ))</f>
        <v>0</v>
      </c>
      <c r="CZ86" s="158">
        <f>IF('[1]Validation flags'!$H$3=1,0, IF( ISNUMBER(AI86), 0, 1 ))</f>
        <v>0</v>
      </c>
      <c r="DA86" s="141"/>
      <c r="DB86" s="158">
        <f>IF('[1]Validation flags'!$H$3=1,0, IF( ISNUMBER(AK86), 0, 1 ))</f>
        <v>0</v>
      </c>
      <c r="DC86" s="158">
        <f>IF('[1]Validation flags'!$H$3=1,0, IF( ISNUMBER(AL86), 0, 1 ))</f>
        <v>0</v>
      </c>
      <c r="DD86" s="158">
        <f>IF('[1]Validation flags'!$H$3=1,0, IF( ISNUMBER(AM86), 0, 1 ))</f>
        <v>0</v>
      </c>
      <c r="DE86" s="158">
        <f>IF('[1]Validation flags'!$H$3=1,0, IF( ISNUMBER(AN86), 0, 1 ))</f>
        <v>0</v>
      </c>
      <c r="DF86" s="158">
        <f>IF('[1]Validation flags'!$H$3=1,0, IF( ISNUMBER(AO86), 0, 1 ))</f>
        <v>0</v>
      </c>
      <c r="DG86" s="141"/>
      <c r="DH86" s="158">
        <f>IF('[1]Validation flags'!$H$3=1,0, IF( ISNUMBER(AQ86), 0, 1 ))</f>
        <v>0</v>
      </c>
      <c r="DI86" s="158">
        <f>IF('[1]Validation flags'!$H$3=1,0, IF( ISNUMBER(AR86), 0, 1 ))</f>
        <v>0</v>
      </c>
      <c r="DJ86" s="158">
        <f>IF('[1]Validation flags'!$H$3=1,0, IF( ISNUMBER(AS86), 0, 1 ))</f>
        <v>0</v>
      </c>
      <c r="DK86" s="158">
        <f>IF('[1]Validation flags'!$H$3=1,0, IF( ISNUMBER(AT86), 0, 1 ))</f>
        <v>0</v>
      </c>
      <c r="DL86" s="158">
        <f>IF('[1]Validation flags'!$H$3=1,0, IF( ISNUMBER(AU86), 0, 1 ))</f>
        <v>0</v>
      </c>
      <c r="DM86" s="141"/>
      <c r="DN86" s="158">
        <f>IF('[1]Validation flags'!$H$3=1,0, IF( ISNUMBER(AW86), 0, 1 ))</f>
        <v>0</v>
      </c>
      <c r="DO86" s="158">
        <f>IF('[1]Validation flags'!$H$3=1,0, IF( ISNUMBER(AX86), 0, 1 ))</f>
        <v>0</v>
      </c>
      <c r="DP86" s="158">
        <f>IF('[1]Validation flags'!$H$3=1,0, IF( ISNUMBER(AY86), 0, 1 ))</f>
        <v>0</v>
      </c>
      <c r="DQ86" s="158">
        <f>IF('[1]Validation flags'!$H$3=1,0, IF( ISNUMBER(AZ86), 0, 1 ))</f>
        <v>0</v>
      </c>
      <c r="DR86" s="158">
        <f>IF('[1]Validation flags'!$H$3=1,0, IF( ISNUMBER(BA86), 0, 1 ))</f>
        <v>0</v>
      </c>
      <c r="DS86" s="141"/>
    </row>
    <row r="87" spans="2:123" ht="14.25" customHeight="1" x14ac:dyDescent="0.3">
      <c r="B87" s="838">
        <f t="shared" si="22"/>
        <v>76</v>
      </c>
      <c r="C87" s="592" t="s">
        <v>2226</v>
      </c>
      <c r="D87" s="840"/>
      <c r="E87" s="610" t="s">
        <v>341</v>
      </c>
      <c r="F87" s="830">
        <v>3</v>
      </c>
      <c r="G87" s="202">
        <v>0</v>
      </c>
      <c r="H87" s="169">
        <v>0</v>
      </c>
      <c r="I87" s="169">
        <v>0</v>
      </c>
      <c r="J87" s="169">
        <v>0</v>
      </c>
      <c r="K87" s="170">
        <v>0</v>
      </c>
      <c r="L87" s="831">
        <f t="shared" si="13"/>
        <v>0</v>
      </c>
      <c r="M87" s="202">
        <v>0</v>
      </c>
      <c r="N87" s="169">
        <v>0</v>
      </c>
      <c r="O87" s="169">
        <v>0</v>
      </c>
      <c r="P87" s="169">
        <v>0</v>
      </c>
      <c r="Q87" s="170">
        <v>0</v>
      </c>
      <c r="R87" s="831">
        <f t="shared" si="14"/>
        <v>0</v>
      </c>
      <c r="S87" s="202">
        <v>0</v>
      </c>
      <c r="T87" s="169">
        <v>0</v>
      </c>
      <c r="U87" s="169">
        <v>0</v>
      </c>
      <c r="V87" s="169">
        <v>0</v>
      </c>
      <c r="W87" s="170">
        <v>0</v>
      </c>
      <c r="X87" s="831">
        <f t="shared" si="15"/>
        <v>0</v>
      </c>
      <c r="Y87" s="202">
        <v>0</v>
      </c>
      <c r="Z87" s="169">
        <v>0</v>
      </c>
      <c r="AA87" s="169">
        <v>0</v>
      </c>
      <c r="AB87" s="169">
        <v>0</v>
      </c>
      <c r="AC87" s="170">
        <v>0</v>
      </c>
      <c r="AD87" s="831">
        <f t="shared" si="16"/>
        <v>0</v>
      </c>
      <c r="AE87" s="202">
        <v>0</v>
      </c>
      <c r="AF87" s="169">
        <v>0</v>
      </c>
      <c r="AG87" s="169">
        <v>0</v>
      </c>
      <c r="AH87" s="169">
        <v>0</v>
      </c>
      <c r="AI87" s="170">
        <v>0</v>
      </c>
      <c r="AJ87" s="831">
        <f t="shared" si="17"/>
        <v>0</v>
      </c>
      <c r="AK87" s="202">
        <v>0</v>
      </c>
      <c r="AL87" s="169">
        <v>0</v>
      </c>
      <c r="AM87" s="169">
        <v>0</v>
      </c>
      <c r="AN87" s="169">
        <v>0</v>
      </c>
      <c r="AO87" s="170">
        <v>0</v>
      </c>
      <c r="AP87" s="831">
        <f t="shared" si="18"/>
        <v>0</v>
      </c>
      <c r="AQ87" s="202">
        <v>0</v>
      </c>
      <c r="AR87" s="169">
        <v>0</v>
      </c>
      <c r="AS87" s="169">
        <v>0</v>
      </c>
      <c r="AT87" s="169">
        <v>0</v>
      </c>
      <c r="AU87" s="170">
        <v>0</v>
      </c>
      <c r="AV87" s="831">
        <f t="shared" si="19"/>
        <v>0</v>
      </c>
      <c r="AW87" s="202">
        <v>0</v>
      </c>
      <c r="AX87" s="169">
        <v>0</v>
      </c>
      <c r="AY87" s="169">
        <v>0</v>
      </c>
      <c r="AZ87" s="169">
        <v>0</v>
      </c>
      <c r="BA87" s="170">
        <v>0</v>
      </c>
      <c r="BB87" s="831">
        <f t="shared" si="20"/>
        <v>0</v>
      </c>
      <c r="BC87" s="700"/>
      <c r="BD87" s="167"/>
      <c r="BE87" s="706"/>
      <c r="BF87" s="249"/>
      <c r="BG87" s="144">
        <f t="shared" si="21"/>
        <v>0</v>
      </c>
      <c r="BH87" s="145"/>
      <c r="BJ87" s="838">
        <f t="shared" si="23"/>
        <v>76</v>
      </c>
      <c r="BK87" s="592" t="s">
        <v>2226</v>
      </c>
      <c r="BL87" s="610" t="s">
        <v>341</v>
      </c>
      <c r="BM87" s="830">
        <v>3</v>
      </c>
      <c r="BN87" s="832" t="s">
        <v>3431</v>
      </c>
      <c r="BO87" s="833" t="s">
        <v>3432</v>
      </c>
      <c r="BP87" s="833" t="s">
        <v>3433</v>
      </c>
      <c r="BQ87" s="833" t="s">
        <v>3434</v>
      </c>
      <c r="BR87" s="834" t="s">
        <v>3435</v>
      </c>
      <c r="BS87" s="835" t="s">
        <v>3436</v>
      </c>
      <c r="BX87" s="158">
        <f>IF('[1]Validation flags'!$H$3=1,0, IF( ISNUMBER(G87), 0, 1 ))</f>
        <v>0</v>
      </c>
      <c r="BY87" s="158">
        <f>IF('[1]Validation flags'!$H$3=1,0, IF( ISNUMBER(H87), 0, 1 ))</f>
        <v>0</v>
      </c>
      <c r="BZ87" s="158">
        <f>IF('[1]Validation flags'!$H$3=1,0, IF( ISNUMBER(I87), 0, 1 ))</f>
        <v>0</v>
      </c>
      <c r="CA87" s="158">
        <f>IF('[1]Validation flags'!$H$3=1,0, IF( ISNUMBER(J87), 0, 1 ))</f>
        <v>0</v>
      </c>
      <c r="CB87" s="158">
        <f>IF('[1]Validation flags'!$H$3=1,0, IF( ISNUMBER(K87), 0, 1 ))</f>
        <v>0</v>
      </c>
      <c r="CC87" s="828"/>
      <c r="CD87" s="158">
        <f>IF('[1]Validation flags'!$H$3=1,0, IF( ISNUMBER(M87), 0, 1 ))</f>
        <v>0</v>
      </c>
      <c r="CE87" s="158">
        <f>IF('[1]Validation flags'!$H$3=1,0, IF( ISNUMBER(N87), 0, 1 ))</f>
        <v>0</v>
      </c>
      <c r="CF87" s="158">
        <f>IF('[1]Validation flags'!$H$3=1,0, IF( ISNUMBER(O87), 0, 1 ))</f>
        <v>0</v>
      </c>
      <c r="CG87" s="158">
        <f>IF('[1]Validation flags'!$H$3=1,0, IF( ISNUMBER(P87), 0, 1 ))</f>
        <v>0</v>
      </c>
      <c r="CH87" s="158">
        <f>IF('[1]Validation flags'!$H$3=1,0, IF( ISNUMBER(Q87), 0, 1 ))</f>
        <v>0</v>
      </c>
      <c r="CI87" s="141"/>
      <c r="CJ87" s="158">
        <f>IF('[1]Validation flags'!$H$3=1,0, IF( ISNUMBER(S87), 0, 1 ))</f>
        <v>0</v>
      </c>
      <c r="CK87" s="158">
        <f>IF('[1]Validation flags'!$H$3=1,0, IF( ISNUMBER(T87), 0, 1 ))</f>
        <v>0</v>
      </c>
      <c r="CL87" s="158">
        <f>IF('[1]Validation flags'!$H$3=1,0, IF( ISNUMBER(U87), 0, 1 ))</f>
        <v>0</v>
      </c>
      <c r="CM87" s="158">
        <f>IF('[1]Validation flags'!$H$3=1,0, IF( ISNUMBER(V87), 0, 1 ))</f>
        <v>0</v>
      </c>
      <c r="CN87" s="158">
        <f>IF('[1]Validation flags'!$H$3=1,0, IF( ISNUMBER(W87), 0, 1 ))</f>
        <v>0</v>
      </c>
      <c r="CO87" s="141"/>
      <c r="CP87" s="158">
        <f>IF('[1]Validation flags'!$H$3=1,0, IF( ISNUMBER(Y87), 0, 1 ))</f>
        <v>0</v>
      </c>
      <c r="CQ87" s="158">
        <f>IF('[1]Validation flags'!$H$3=1,0, IF( ISNUMBER(Z87), 0, 1 ))</f>
        <v>0</v>
      </c>
      <c r="CR87" s="158">
        <f>IF('[1]Validation flags'!$H$3=1,0, IF( ISNUMBER(AA87), 0, 1 ))</f>
        <v>0</v>
      </c>
      <c r="CS87" s="158">
        <f>IF('[1]Validation flags'!$H$3=1,0, IF( ISNUMBER(AB87), 0, 1 ))</f>
        <v>0</v>
      </c>
      <c r="CT87" s="158">
        <f>IF('[1]Validation flags'!$H$3=1,0, IF( ISNUMBER(AC87), 0, 1 ))</f>
        <v>0</v>
      </c>
      <c r="CU87" s="141"/>
      <c r="CV87" s="158">
        <f>IF('[1]Validation flags'!$H$3=1,0, IF( ISNUMBER(AE87), 0, 1 ))</f>
        <v>0</v>
      </c>
      <c r="CW87" s="158">
        <f>IF('[1]Validation flags'!$H$3=1,0, IF( ISNUMBER(AF87), 0, 1 ))</f>
        <v>0</v>
      </c>
      <c r="CX87" s="158">
        <f>IF('[1]Validation flags'!$H$3=1,0, IF( ISNUMBER(AG87), 0, 1 ))</f>
        <v>0</v>
      </c>
      <c r="CY87" s="158">
        <f>IF('[1]Validation flags'!$H$3=1,0, IF( ISNUMBER(AH87), 0, 1 ))</f>
        <v>0</v>
      </c>
      <c r="CZ87" s="158">
        <f>IF('[1]Validation flags'!$H$3=1,0, IF( ISNUMBER(AI87), 0, 1 ))</f>
        <v>0</v>
      </c>
      <c r="DA87" s="141"/>
      <c r="DB87" s="158">
        <f>IF('[1]Validation flags'!$H$3=1,0, IF( ISNUMBER(AK87), 0, 1 ))</f>
        <v>0</v>
      </c>
      <c r="DC87" s="158">
        <f>IF('[1]Validation flags'!$H$3=1,0, IF( ISNUMBER(AL87), 0, 1 ))</f>
        <v>0</v>
      </c>
      <c r="DD87" s="158">
        <f>IF('[1]Validation flags'!$H$3=1,0, IF( ISNUMBER(AM87), 0, 1 ))</f>
        <v>0</v>
      </c>
      <c r="DE87" s="158">
        <f>IF('[1]Validation flags'!$H$3=1,0, IF( ISNUMBER(AN87), 0, 1 ))</f>
        <v>0</v>
      </c>
      <c r="DF87" s="158">
        <f>IF('[1]Validation flags'!$H$3=1,0, IF( ISNUMBER(AO87), 0, 1 ))</f>
        <v>0</v>
      </c>
      <c r="DG87" s="141"/>
      <c r="DH87" s="158">
        <f>IF('[1]Validation flags'!$H$3=1,0, IF( ISNUMBER(AQ87), 0, 1 ))</f>
        <v>0</v>
      </c>
      <c r="DI87" s="158">
        <f>IF('[1]Validation flags'!$H$3=1,0, IF( ISNUMBER(AR87), 0, 1 ))</f>
        <v>0</v>
      </c>
      <c r="DJ87" s="158">
        <f>IF('[1]Validation flags'!$H$3=1,0, IF( ISNUMBER(AS87), 0, 1 ))</f>
        <v>0</v>
      </c>
      <c r="DK87" s="158">
        <f>IF('[1]Validation flags'!$H$3=1,0, IF( ISNUMBER(AT87), 0, 1 ))</f>
        <v>0</v>
      </c>
      <c r="DL87" s="158">
        <f>IF('[1]Validation flags'!$H$3=1,0, IF( ISNUMBER(AU87), 0, 1 ))</f>
        <v>0</v>
      </c>
      <c r="DM87" s="141"/>
      <c r="DN87" s="158">
        <f>IF('[1]Validation flags'!$H$3=1,0, IF( ISNUMBER(AW87), 0, 1 ))</f>
        <v>0</v>
      </c>
      <c r="DO87" s="158">
        <f>IF('[1]Validation flags'!$H$3=1,0, IF( ISNUMBER(AX87), 0, 1 ))</f>
        <v>0</v>
      </c>
      <c r="DP87" s="158">
        <f>IF('[1]Validation flags'!$H$3=1,0, IF( ISNUMBER(AY87), 0, 1 ))</f>
        <v>0</v>
      </c>
      <c r="DQ87" s="158">
        <f>IF('[1]Validation flags'!$H$3=1,0, IF( ISNUMBER(AZ87), 0, 1 ))</f>
        <v>0</v>
      </c>
      <c r="DR87" s="158">
        <f>IF('[1]Validation flags'!$H$3=1,0, IF( ISNUMBER(BA87), 0, 1 ))</f>
        <v>0</v>
      </c>
      <c r="DS87" s="141"/>
    </row>
    <row r="88" spans="2:123" ht="14.25" customHeight="1" x14ac:dyDescent="0.3">
      <c r="B88" s="838">
        <f t="shared" si="22"/>
        <v>77</v>
      </c>
      <c r="C88" s="844" t="s">
        <v>3118</v>
      </c>
      <c r="D88" s="840"/>
      <c r="E88" s="610" t="s">
        <v>341</v>
      </c>
      <c r="F88" s="830">
        <v>3</v>
      </c>
      <c r="G88" s="202">
        <v>4.1929999999999996</v>
      </c>
      <c r="H88" s="169">
        <v>0</v>
      </c>
      <c r="I88" s="169">
        <v>0</v>
      </c>
      <c r="J88" s="169">
        <v>0</v>
      </c>
      <c r="K88" s="170">
        <v>0</v>
      </c>
      <c r="L88" s="831">
        <f t="shared" si="13"/>
        <v>4.1929999999999996</v>
      </c>
      <c r="M88" s="201">
        <v>4.2859999999999996</v>
      </c>
      <c r="N88" s="169">
        <v>0</v>
      </c>
      <c r="O88" s="169">
        <v>0</v>
      </c>
      <c r="P88" s="169">
        <v>0</v>
      </c>
      <c r="Q88" s="170">
        <v>0</v>
      </c>
      <c r="R88" s="831">
        <f t="shared" si="14"/>
        <v>4.2859999999999996</v>
      </c>
      <c r="S88" s="201">
        <v>3.524</v>
      </c>
      <c r="T88" s="169">
        <v>0</v>
      </c>
      <c r="U88" s="169">
        <v>0</v>
      </c>
      <c r="V88" s="169">
        <v>0</v>
      </c>
      <c r="W88" s="170">
        <v>0</v>
      </c>
      <c r="X88" s="831">
        <f t="shared" si="15"/>
        <v>3.524</v>
      </c>
      <c r="Y88" s="202">
        <v>0</v>
      </c>
      <c r="Z88" s="169">
        <v>0</v>
      </c>
      <c r="AA88" s="169">
        <v>0</v>
      </c>
      <c r="AB88" s="169">
        <v>0</v>
      </c>
      <c r="AC88" s="170">
        <v>0</v>
      </c>
      <c r="AD88" s="831">
        <f t="shared" si="16"/>
        <v>0</v>
      </c>
      <c r="AE88" s="202">
        <v>0</v>
      </c>
      <c r="AF88" s="169">
        <v>0</v>
      </c>
      <c r="AG88" s="169">
        <v>0</v>
      </c>
      <c r="AH88" s="169">
        <v>0</v>
      </c>
      <c r="AI88" s="170">
        <v>0</v>
      </c>
      <c r="AJ88" s="831">
        <f t="shared" si="17"/>
        <v>0</v>
      </c>
      <c r="AK88" s="202">
        <v>0</v>
      </c>
      <c r="AL88" s="169">
        <v>0</v>
      </c>
      <c r="AM88" s="169">
        <v>0</v>
      </c>
      <c r="AN88" s="169">
        <v>0</v>
      </c>
      <c r="AO88" s="170">
        <v>0</v>
      </c>
      <c r="AP88" s="831">
        <f t="shared" si="18"/>
        <v>0</v>
      </c>
      <c r="AQ88" s="202">
        <v>0</v>
      </c>
      <c r="AR88" s="169">
        <v>0</v>
      </c>
      <c r="AS88" s="169">
        <v>0</v>
      </c>
      <c r="AT88" s="169">
        <v>0</v>
      </c>
      <c r="AU88" s="170">
        <v>0</v>
      </c>
      <c r="AV88" s="831">
        <f t="shared" si="19"/>
        <v>0</v>
      </c>
      <c r="AW88" s="202">
        <v>0</v>
      </c>
      <c r="AX88" s="169">
        <v>0</v>
      </c>
      <c r="AY88" s="169">
        <v>0</v>
      </c>
      <c r="AZ88" s="169">
        <v>0</v>
      </c>
      <c r="BA88" s="170">
        <v>0</v>
      </c>
      <c r="BB88" s="831">
        <f t="shared" si="20"/>
        <v>0</v>
      </c>
      <c r="BC88" s="700"/>
      <c r="BD88" s="167"/>
      <c r="BE88" s="706"/>
      <c r="BF88" s="249"/>
      <c r="BG88" s="144">
        <f t="shared" si="21"/>
        <v>0</v>
      </c>
      <c r="BH88" s="145"/>
      <c r="BJ88" s="838">
        <f t="shared" si="23"/>
        <v>77</v>
      </c>
      <c r="BK88" s="844" t="s">
        <v>3118</v>
      </c>
      <c r="BL88" s="610" t="s">
        <v>341</v>
      </c>
      <c r="BM88" s="830">
        <v>3</v>
      </c>
      <c r="BN88" s="841" t="s">
        <v>3437</v>
      </c>
      <c r="BO88" s="842" t="s">
        <v>3438</v>
      </c>
      <c r="BP88" s="842" t="s">
        <v>3439</v>
      </c>
      <c r="BQ88" s="842" t="s">
        <v>3440</v>
      </c>
      <c r="BR88" s="843" t="s">
        <v>3441</v>
      </c>
      <c r="BS88" s="835" t="s">
        <v>3442</v>
      </c>
      <c r="BX88" s="158">
        <f>IF('[1]Validation flags'!$H$3=1,0, IF( ISNUMBER(G88), 0, 1 ))</f>
        <v>0</v>
      </c>
      <c r="BY88" s="158">
        <f>IF('[1]Validation flags'!$H$3=1,0, IF( ISNUMBER(H88), 0, 1 ))</f>
        <v>0</v>
      </c>
      <c r="BZ88" s="158">
        <f>IF('[1]Validation flags'!$H$3=1,0, IF( ISNUMBER(I88), 0, 1 ))</f>
        <v>0</v>
      </c>
      <c r="CA88" s="158">
        <f>IF('[1]Validation flags'!$H$3=1,0, IF( ISNUMBER(J88), 0, 1 ))</f>
        <v>0</v>
      </c>
      <c r="CB88" s="158">
        <f>IF('[1]Validation flags'!$H$3=1,0, IF( ISNUMBER(K88), 0, 1 ))</f>
        <v>0</v>
      </c>
      <c r="CC88" s="828"/>
      <c r="CD88" s="158">
        <f>IF('[1]Validation flags'!$H$3=1,0, IF( ISNUMBER(M88), 0, 1 ))</f>
        <v>0</v>
      </c>
      <c r="CE88" s="158">
        <f>IF('[1]Validation flags'!$H$3=1,0, IF( ISNUMBER(N88), 0, 1 ))</f>
        <v>0</v>
      </c>
      <c r="CF88" s="158">
        <f>IF('[1]Validation flags'!$H$3=1,0, IF( ISNUMBER(O88), 0, 1 ))</f>
        <v>0</v>
      </c>
      <c r="CG88" s="158">
        <f>IF('[1]Validation flags'!$H$3=1,0, IF( ISNUMBER(P88), 0, 1 ))</f>
        <v>0</v>
      </c>
      <c r="CH88" s="158">
        <f>IF('[1]Validation flags'!$H$3=1,0, IF( ISNUMBER(Q88), 0, 1 ))</f>
        <v>0</v>
      </c>
      <c r="CI88" s="141"/>
      <c r="CJ88" s="158">
        <f>IF('[1]Validation flags'!$H$3=1,0, IF( ISNUMBER(S88), 0, 1 ))</f>
        <v>0</v>
      </c>
      <c r="CK88" s="158">
        <f>IF('[1]Validation flags'!$H$3=1,0, IF( ISNUMBER(T88), 0, 1 ))</f>
        <v>0</v>
      </c>
      <c r="CL88" s="158">
        <f>IF('[1]Validation flags'!$H$3=1,0, IF( ISNUMBER(U88), 0, 1 ))</f>
        <v>0</v>
      </c>
      <c r="CM88" s="158">
        <f>IF('[1]Validation flags'!$H$3=1,0, IF( ISNUMBER(V88), 0, 1 ))</f>
        <v>0</v>
      </c>
      <c r="CN88" s="158">
        <f>IF('[1]Validation flags'!$H$3=1,0, IF( ISNUMBER(W88), 0, 1 ))</f>
        <v>0</v>
      </c>
      <c r="CO88" s="141"/>
      <c r="CP88" s="158">
        <f>IF('[1]Validation flags'!$H$3=1,0, IF( ISNUMBER(Y88), 0, 1 ))</f>
        <v>0</v>
      </c>
      <c r="CQ88" s="158">
        <f>IF('[1]Validation flags'!$H$3=1,0, IF( ISNUMBER(Z88), 0, 1 ))</f>
        <v>0</v>
      </c>
      <c r="CR88" s="158">
        <f>IF('[1]Validation flags'!$H$3=1,0, IF( ISNUMBER(AA88), 0, 1 ))</f>
        <v>0</v>
      </c>
      <c r="CS88" s="158">
        <f>IF('[1]Validation flags'!$H$3=1,0, IF( ISNUMBER(AB88), 0, 1 ))</f>
        <v>0</v>
      </c>
      <c r="CT88" s="158">
        <f>IF('[1]Validation flags'!$H$3=1,0, IF( ISNUMBER(AC88), 0, 1 ))</f>
        <v>0</v>
      </c>
      <c r="CU88" s="141"/>
      <c r="CV88" s="158">
        <f>IF('[1]Validation flags'!$H$3=1,0, IF( ISNUMBER(AE88), 0, 1 ))</f>
        <v>0</v>
      </c>
      <c r="CW88" s="158">
        <f>IF('[1]Validation flags'!$H$3=1,0, IF( ISNUMBER(AF88), 0, 1 ))</f>
        <v>0</v>
      </c>
      <c r="CX88" s="158">
        <f>IF('[1]Validation flags'!$H$3=1,0, IF( ISNUMBER(AG88), 0, 1 ))</f>
        <v>0</v>
      </c>
      <c r="CY88" s="158">
        <f>IF('[1]Validation flags'!$H$3=1,0, IF( ISNUMBER(AH88), 0, 1 ))</f>
        <v>0</v>
      </c>
      <c r="CZ88" s="158">
        <f>IF('[1]Validation flags'!$H$3=1,0, IF( ISNUMBER(AI88), 0, 1 ))</f>
        <v>0</v>
      </c>
      <c r="DA88" s="141"/>
      <c r="DB88" s="158">
        <f>IF('[1]Validation flags'!$H$3=1,0, IF( ISNUMBER(AK88), 0, 1 ))</f>
        <v>0</v>
      </c>
      <c r="DC88" s="158">
        <f>IF('[1]Validation flags'!$H$3=1,0, IF( ISNUMBER(AL88), 0, 1 ))</f>
        <v>0</v>
      </c>
      <c r="DD88" s="158">
        <f>IF('[1]Validation flags'!$H$3=1,0, IF( ISNUMBER(AM88), 0, 1 ))</f>
        <v>0</v>
      </c>
      <c r="DE88" s="158">
        <f>IF('[1]Validation flags'!$H$3=1,0, IF( ISNUMBER(AN88), 0, 1 ))</f>
        <v>0</v>
      </c>
      <c r="DF88" s="158">
        <f>IF('[1]Validation flags'!$H$3=1,0, IF( ISNUMBER(AO88), 0, 1 ))</f>
        <v>0</v>
      </c>
      <c r="DG88" s="141"/>
      <c r="DH88" s="158">
        <f>IF('[1]Validation flags'!$H$3=1,0, IF( ISNUMBER(AQ88), 0, 1 ))</f>
        <v>0</v>
      </c>
      <c r="DI88" s="158">
        <f>IF('[1]Validation flags'!$H$3=1,0, IF( ISNUMBER(AR88), 0, 1 ))</f>
        <v>0</v>
      </c>
      <c r="DJ88" s="158">
        <f>IF('[1]Validation flags'!$H$3=1,0, IF( ISNUMBER(AS88), 0, 1 ))</f>
        <v>0</v>
      </c>
      <c r="DK88" s="158">
        <f>IF('[1]Validation flags'!$H$3=1,0, IF( ISNUMBER(AT88), 0, 1 ))</f>
        <v>0</v>
      </c>
      <c r="DL88" s="158">
        <f>IF('[1]Validation flags'!$H$3=1,0, IF( ISNUMBER(AU88), 0, 1 ))</f>
        <v>0</v>
      </c>
      <c r="DM88" s="141"/>
      <c r="DN88" s="158">
        <f>IF('[1]Validation flags'!$H$3=1,0, IF( ISNUMBER(AW88), 0, 1 ))</f>
        <v>0</v>
      </c>
      <c r="DO88" s="158">
        <f>IF('[1]Validation flags'!$H$3=1,0, IF( ISNUMBER(AX88), 0, 1 ))</f>
        <v>0</v>
      </c>
      <c r="DP88" s="158">
        <f>IF('[1]Validation flags'!$H$3=1,0, IF( ISNUMBER(AY88), 0, 1 ))</f>
        <v>0</v>
      </c>
      <c r="DQ88" s="158">
        <f>IF('[1]Validation flags'!$H$3=1,0, IF( ISNUMBER(AZ88), 0, 1 ))</f>
        <v>0</v>
      </c>
      <c r="DR88" s="158">
        <f>IF('[1]Validation flags'!$H$3=1,0, IF( ISNUMBER(BA88), 0, 1 ))</f>
        <v>0</v>
      </c>
      <c r="DS88" s="141"/>
    </row>
    <row r="89" spans="2:123" ht="14.25" customHeight="1" x14ac:dyDescent="0.3">
      <c r="B89" s="838">
        <f t="shared" si="22"/>
        <v>78</v>
      </c>
      <c r="C89" s="844" t="s">
        <v>3125</v>
      </c>
      <c r="D89" s="840"/>
      <c r="E89" s="610" t="s">
        <v>341</v>
      </c>
      <c r="F89" s="830">
        <v>3</v>
      </c>
      <c r="G89" s="202">
        <v>0.19</v>
      </c>
      <c r="H89" s="169">
        <v>0</v>
      </c>
      <c r="I89" s="169">
        <v>0</v>
      </c>
      <c r="J89" s="169">
        <v>0</v>
      </c>
      <c r="K89" s="170">
        <v>0</v>
      </c>
      <c r="L89" s="831">
        <f>SUM(G89:K89)</f>
        <v>0.19</v>
      </c>
      <c r="M89" s="201">
        <v>0.27500000000000002</v>
      </c>
      <c r="N89" s="169">
        <v>0</v>
      </c>
      <c r="O89" s="169">
        <v>0</v>
      </c>
      <c r="P89" s="169">
        <v>0</v>
      </c>
      <c r="Q89" s="170">
        <v>0</v>
      </c>
      <c r="R89" s="831">
        <f>SUM(M89:Q89)</f>
        <v>0.27500000000000002</v>
      </c>
      <c r="S89" s="201">
        <v>9.4E-2</v>
      </c>
      <c r="T89" s="169">
        <v>0</v>
      </c>
      <c r="U89" s="169">
        <v>0</v>
      </c>
      <c r="V89" s="169">
        <v>0</v>
      </c>
      <c r="W89" s="170">
        <v>0</v>
      </c>
      <c r="X89" s="831">
        <f>SUM(S89:W89)</f>
        <v>9.4E-2</v>
      </c>
      <c r="Y89" s="202">
        <v>0</v>
      </c>
      <c r="Z89" s="169">
        <v>0</v>
      </c>
      <c r="AA89" s="169">
        <v>0</v>
      </c>
      <c r="AB89" s="169">
        <v>0</v>
      </c>
      <c r="AC89" s="170">
        <v>0</v>
      </c>
      <c r="AD89" s="831">
        <f>SUM(Y89:AC89)</f>
        <v>0</v>
      </c>
      <c r="AE89" s="202">
        <v>0</v>
      </c>
      <c r="AF89" s="169">
        <v>0</v>
      </c>
      <c r="AG89" s="169">
        <v>0</v>
      </c>
      <c r="AH89" s="169">
        <v>0</v>
      </c>
      <c r="AI89" s="170">
        <v>0</v>
      </c>
      <c r="AJ89" s="831">
        <f>SUM(AE89:AI89)</f>
        <v>0</v>
      </c>
      <c r="AK89" s="202">
        <v>0</v>
      </c>
      <c r="AL89" s="169">
        <v>0</v>
      </c>
      <c r="AM89" s="169">
        <v>0</v>
      </c>
      <c r="AN89" s="169">
        <v>0</v>
      </c>
      <c r="AO89" s="170">
        <v>0</v>
      </c>
      <c r="AP89" s="831">
        <f>SUM(AK89:AO89)</f>
        <v>0</v>
      </c>
      <c r="AQ89" s="202">
        <v>0</v>
      </c>
      <c r="AR89" s="169">
        <v>0</v>
      </c>
      <c r="AS89" s="169">
        <v>0</v>
      </c>
      <c r="AT89" s="169">
        <v>0</v>
      </c>
      <c r="AU89" s="170">
        <v>0</v>
      </c>
      <c r="AV89" s="831">
        <f>SUM(AQ89:AU89)</f>
        <v>0</v>
      </c>
      <c r="AW89" s="202">
        <v>0</v>
      </c>
      <c r="AX89" s="169">
        <v>0</v>
      </c>
      <c r="AY89" s="169">
        <v>0</v>
      </c>
      <c r="AZ89" s="169">
        <v>0</v>
      </c>
      <c r="BA89" s="170">
        <v>0</v>
      </c>
      <c r="BB89" s="831">
        <f>SUM(AW89:BA89)</f>
        <v>0</v>
      </c>
      <c r="BC89" s="700"/>
      <c r="BD89" s="167"/>
      <c r="BE89" s="706"/>
      <c r="BF89" s="249"/>
      <c r="BG89" s="144">
        <f t="shared" si="21"/>
        <v>0</v>
      </c>
      <c r="BH89" s="145"/>
      <c r="BJ89" s="838">
        <f t="shared" si="23"/>
        <v>78</v>
      </c>
      <c r="BK89" s="844" t="s">
        <v>3125</v>
      </c>
      <c r="BL89" s="610" t="s">
        <v>341</v>
      </c>
      <c r="BM89" s="830">
        <v>3</v>
      </c>
      <c r="BN89" s="841" t="s">
        <v>3443</v>
      </c>
      <c r="BO89" s="842" t="s">
        <v>3444</v>
      </c>
      <c r="BP89" s="842" t="s">
        <v>3445</v>
      </c>
      <c r="BQ89" s="842" t="s">
        <v>3446</v>
      </c>
      <c r="BR89" s="843" t="s">
        <v>3447</v>
      </c>
      <c r="BS89" s="835" t="s">
        <v>3448</v>
      </c>
      <c r="BX89" s="158">
        <f>IF('[1]Validation flags'!$H$3=1,0, IF( ISNUMBER(G89), 0, 1 ))</f>
        <v>0</v>
      </c>
      <c r="BY89" s="158">
        <f>IF('[1]Validation flags'!$H$3=1,0, IF( ISNUMBER(H89), 0, 1 ))</f>
        <v>0</v>
      </c>
      <c r="BZ89" s="158">
        <f>IF('[1]Validation flags'!$H$3=1,0, IF( ISNUMBER(I89), 0, 1 ))</f>
        <v>0</v>
      </c>
      <c r="CA89" s="158">
        <f>IF('[1]Validation flags'!$H$3=1,0, IF( ISNUMBER(J89), 0, 1 ))</f>
        <v>0</v>
      </c>
      <c r="CB89" s="158">
        <f>IF('[1]Validation flags'!$H$3=1,0, IF( ISNUMBER(K89), 0, 1 ))</f>
        <v>0</v>
      </c>
      <c r="CC89" s="828"/>
      <c r="CD89" s="158">
        <f>IF('[1]Validation flags'!$H$3=1,0, IF( ISNUMBER(M89), 0, 1 ))</f>
        <v>0</v>
      </c>
      <c r="CE89" s="158">
        <f>IF('[1]Validation flags'!$H$3=1,0, IF( ISNUMBER(N89), 0, 1 ))</f>
        <v>0</v>
      </c>
      <c r="CF89" s="158">
        <f>IF('[1]Validation flags'!$H$3=1,0, IF( ISNUMBER(O89), 0, 1 ))</f>
        <v>0</v>
      </c>
      <c r="CG89" s="158">
        <f>IF('[1]Validation flags'!$H$3=1,0, IF( ISNUMBER(P89), 0, 1 ))</f>
        <v>0</v>
      </c>
      <c r="CH89" s="158">
        <f>IF('[1]Validation flags'!$H$3=1,0, IF( ISNUMBER(Q89), 0, 1 ))</f>
        <v>0</v>
      </c>
      <c r="CI89" s="141"/>
      <c r="CJ89" s="158">
        <f>IF('[1]Validation flags'!$H$3=1,0, IF( ISNUMBER(S89), 0, 1 ))</f>
        <v>0</v>
      </c>
      <c r="CK89" s="158">
        <f>IF('[1]Validation flags'!$H$3=1,0, IF( ISNUMBER(T89), 0, 1 ))</f>
        <v>0</v>
      </c>
      <c r="CL89" s="158">
        <f>IF('[1]Validation flags'!$H$3=1,0, IF( ISNUMBER(U89), 0, 1 ))</f>
        <v>0</v>
      </c>
      <c r="CM89" s="158">
        <f>IF('[1]Validation flags'!$H$3=1,0, IF( ISNUMBER(V89), 0, 1 ))</f>
        <v>0</v>
      </c>
      <c r="CN89" s="158">
        <f>IF('[1]Validation flags'!$H$3=1,0, IF( ISNUMBER(W89), 0, 1 ))</f>
        <v>0</v>
      </c>
      <c r="CO89" s="141"/>
      <c r="CP89" s="158">
        <f>IF('[1]Validation flags'!$H$3=1,0, IF( ISNUMBER(Y89), 0, 1 ))</f>
        <v>0</v>
      </c>
      <c r="CQ89" s="158">
        <f>IF('[1]Validation flags'!$H$3=1,0, IF( ISNUMBER(Z89), 0, 1 ))</f>
        <v>0</v>
      </c>
      <c r="CR89" s="158">
        <f>IF('[1]Validation flags'!$H$3=1,0, IF( ISNUMBER(AA89), 0, 1 ))</f>
        <v>0</v>
      </c>
      <c r="CS89" s="158">
        <f>IF('[1]Validation flags'!$H$3=1,0, IF( ISNUMBER(AB89), 0, 1 ))</f>
        <v>0</v>
      </c>
      <c r="CT89" s="158">
        <f>IF('[1]Validation flags'!$H$3=1,0, IF( ISNUMBER(AC89), 0, 1 ))</f>
        <v>0</v>
      </c>
      <c r="CU89" s="141"/>
      <c r="CV89" s="158">
        <f>IF('[1]Validation flags'!$H$3=1,0, IF( ISNUMBER(AE89), 0, 1 ))</f>
        <v>0</v>
      </c>
      <c r="CW89" s="158">
        <f>IF('[1]Validation flags'!$H$3=1,0, IF( ISNUMBER(AF89), 0, 1 ))</f>
        <v>0</v>
      </c>
      <c r="CX89" s="158">
        <f>IF('[1]Validation flags'!$H$3=1,0, IF( ISNUMBER(AG89), 0, 1 ))</f>
        <v>0</v>
      </c>
      <c r="CY89" s="158">
        <f>IF('[1]Validation flags'!$H$3=1,0, IF( ISNUMBER(AH89), 0, 1 ))</f>
        <v>0</v>
      </c>
      <c r="CZ89" s="158">
        <f>IF('[1]Validation flags'!$H$3=1,0, IF( ISNUMBER(AI89), 0, 1 ))</f>
        <v>0</v>
      </c>
      <c r="DA89" s="141"/>
      <c r="DB89" s="158">
        <f>IF('[1]Validation flags'!$H$3=1,0, IF( ISNUMBER(AK89), 0, 1 ))</f>
        <v>0</v>
      </c>
      <c r="DC89" s="158">
        <f>IF('[1]Validation flags'!$H$3=1,0, IF( ISNUMBER(AL89), 0, 1 ))</f>
        <v>0</v>
      </c>
      <c r="DD89" s="158">
        <f>IF('[1]Validation flags'!$H$3=1,0, IF( ISNUMBER(AM89), 0, 1 ))</f>
        <v>0</v>
      </c>
      <c r="DE89" s="158">
        <f>IF('[1]Validation flags'!$H$3=1,0, IF( ISNUMBER(AN89), 0, 1 ))</f>
        <v>0</v>
      </c>
      <c r="DF89" s="158">
        <f>IF('[1]Validation flags'!$H$3=1,0, IF( ISNUMBER(AO89), 0, 1 ))</f>
        <v>0</v>
      </c>
      <c r="DG89" s="141"/>
      <c r="DH89" s="158">
        <f>IF('[1]Validation flags'!$H$3=1,0, IF( ISNUMBER(AQ89), 0, 1 ))</f>
        <v>0</v>
      </c>
      <c r="DI89" s="158">
        <f>IF('[1]Validation flags'!$H$3=1,0, IF( ISNUMBER(AR89), 0, 1 ))</f>
        <v>0</v>
      </c>
      <c r="DJ89" s="158">
        <f>IF('[1]Validation flags'!$H$3=1,0, IF( ISNUMBER(AS89), 0, 1 ))</f>
        <v>0</v>
      </c>
      <c r="DK89" s="158">
        <f>IF('[1]Validation flags'!$H$3=1,0, IF( ISNUMBER(AT89), 0, 1 ))</f>
        <v>0</v>
      </c>
      <c r="DL89" s="158">
        <f>IF('[1]Validation flags'!$H$3=1,0, IF( ISNUMBER(AU89), 0, 1 ))</f>
        <v>0</v>
      </c>
      <c r="DM89" s="141"/>
      <c r="DN89" s="158">
        <f>IF('[1]Validation flags'!$H$3=1,0, IF( ISNUMBER(AW89), 0, 1 ))</f>
        <v>0</v>
      </c>
      <c r="DO89" s="158">
        <f>IF('[1]Validation flags'!$H$3=1,0, IF( ISNUMBER(AX89), 0, 1 ))</f>
        <v>0</v>
      </c>
      <c r="DP89" s="158">
        <f>IF('[1]Validation flags'!$H$3=1,0, IF( ISNUMBER(AY89), 0, 1 ))</f>
        <v>0</v>
      </c>
      <c r="DQ89" s="158">
        <f>IF('[1]Validation flags'!$H$3=1,0, IF( ISNUMBER(AZ89), 0, 1 ))</f>
        <v>0</v>
      </c>
      <c r="DR89" s="158">
        <f>IF('[1]Validation flags'!$H$3=1,0, IF( ISNUMBER(BA89), 0, 1 ))</f>
        <v>0</v>
      </c>
      <c r="DS89" s="141"/>
    </row>
    <row r="90" spans="2:123" ht="14.25" customHeight="1" x14ac:dyDescent="0.3">
      <c r="B90" s="838">
        <f t="shared" si="22"/>
        <v>79</v>
      </c>
      <c r="C90" s="776" t="s">
        <v>3449</v>
      </c>
      <c r="D90" s="840"/>
      <c r="E90" s="610" t="s">
        <v>341</v>
      </c>
      <c r="F90" s="830">
        <v>3</v>
      </c>
      <c r="G90" s="202">
        <v>0</v>
      </c>
      <c r="H90" s="169">
        <v>0</v>
      </c>
      <c r="I90" s="169">
        <v>0</v>
      </c>
      <c r="J90" s="169">
        <v>0</v>
      </c>
      <c r="K90" s="170">
        <v>0</v>
      </c>
      <c r="L90" s="831">
        <f t="shared" si="13"/>
        <v>0</v>
      </c>
      <c r="M90" s="202">
        <v>0</v>
      </c>
      <c r="N90" s="169">
        <v>0</v>
      </c>
      <c r="O90" s="169">
        <v>0</v>
      </c>
      <c r="P90" s="169">
        <v>0</v>
      </c>
      <c r="Q90" s="170">
        <v>0</v>
      </c>
      <c r="R90" s="831">
        <f t="shared" si="14"/>
        <v>0</v>
      </c>
      <c r="S90" s="202">
        <v>0</v>
      </c>
      <c r="T90" s="169">
        <v>0</v>
      </c>
      <c r="U90" s="169">
        <v>0</v>
      </c>
      <c r="V90" s="169">
        <v>0</v>
      </c>
      <c r="W90" s="170">
        <v>0</v>
      </c>
      <c r="X90" s="831">
        <f t="shared" si="15"/>
        <v>0</v>
      </c>
      <c r="Y90" s="202">
        <v>0</v>
      </c>
      <c r="Z90" s="169">
        <v>0</v>
      </c>
      <c r="AA90" s="169">
        <v>0</v>
      </c>
      <c r="AB90" s="169">
        <v>0</v>
      </c>
      <c r="AC90" s="170">
        <v>0</v>
      </c>
      <c r="AD90" s="831">
        <f t="shared" si="16"/>
        <v>0</v>
      </c>
      <c r="AE90" s="202">
        <v>0</v>
      </c>
      <c r="AF90" s="169">
        <v>0</v>
      </c>
      <c r="AG90" s="169">
        <v>0</v>
      </c>
      <c r="AH90" s="169">
        <v>0</v>
      </c>
      <c r="AI90" s="170">
        <v>0</v>
      </c>
      <c r="AJ90" s="831">
        <f t="shared" si="17"/>
        <v>0</v>
      </c>
      <c r="AK90" s="202">
        <v>0</v>
      </c>
      <c r="AL90" s="169">
        <v>0</v>
      </c>
      <c r="AM90" s="169">
        <v>0</v>
      </c>
      <c r="AN90" s="169">
        <v>0</v>
      </c>
      <c r="AO90" s="170">
        <v>0</v>
      </c>
      <c r="AP90" s="831">
        <f t="shared" si="18"/>
        <v>0</v>
      </c>
      <c r="AQ90" s="202">
        <v>0</v>
      </c>
      <c r="AR90" s="169">
        <v>0</v>
      </c>
      <c r="AS90" s="169">
        <v>0</v>
      </c>
      <c r="AT90" s="169">
        <v>0</v>
      </c>
      <c r="AU90" s="170">
        <v>0</v>
      </c>
      <c r="AV90" s="831">
        <f t="shared" si="19"/>
        <v>0</v>
      </c>
      <c r="AW90" s="202">
        <v>0</v>
      </c>
      <c r="AX90" s="169">
        <v>0</v>
      </c>
      <c r="AY90" s="169">
        <v>0</v>
      </c>
      <c r="AZ90" s="169">
        <v>0</v>
      </c>
      <c r="BA90" s="170">
        <v>0</v>
      </c>
      <c r="BB90" s="831">
        <f t="shared" si="20"/>
        <v>0</v>
      </c>
      <c r="BC90" s="700"/>
      <c r="BD90" s="167"/>
      <c r="BE90" s="706" t="s">
        <v>2275</v>
      </c>
      <c r="BF90" s="249"/>
      <c r="BG90" s="144">
        <f>(IF(SUM(BX90:DR90)=0,IF(BV90=1,$BV$5,0),$BX$5))</f>
        <v>0</v>
      </c>
      <c r="BH90" s="145"/>
      <c r="BJ90" s="838">
        <f t="shared" si="23"/>
        <v>79</v>
      </c>
      <c r="BK90" s="846" t="s">
        <v>3450</v>
      </c>
      <c r="BL90" s="610" t="s">
        <v>341</v>
      </c>
      <c r="BM90" s="830">
        <v>3</v>
      </c>
      <c r="BN90" s="841" t="s">
        <v>3451</v>
      </c>
      <c r="BO90" s="842" t="s">
        <v>3452</v>
      </c>
      <c r="BP90" s="842" t="s">
        <v>3453</v>
      </c>
      <c r="BQ90" s="842" t="s">
        <v>3454</v>
      </c>
      <c r="BR90" s="843" t="s">
        <v>3455</v>
      </c>
      <c r="BS90" s="835" t="s">
        <v>3456</v>
      </c>
      <c r="BV90" s="847">
        <f t="shared" ref="BV90:BV104" si="24" xml:space="preserve"> IF( AND( OR( C90 = DS90, C90=""), SUM(G90:BB90) &lt;&gt; 0), 1, 0 )</f>
        <v>0</v>
      </c>
      <c r="BX90" s="158">
        <f xml:space="preserve"> IF( OR( $C$90 = $DS$90, $C$90 =""), 0, IF( ISNUMBER( G90 ), 0, 1 ))</f>
        <v>0</v>
      </c>
      <c r="BY90" s="158">
        <f xml:space="preserve"> IF( OR( $C$90 = $DS$90, $C$90 =""), 0, IF( ISNUMBER( H90 ), 0, 1 ))</f>
        <v>0</v>
      </c>
      <c r="BZ90" s="158">
        <f xml:space="preserve"> IF( OR( $C$90 = $DS$90, $C$90 =""), 0, IF( ISNUMBER( I90 ), 0, 1 ))</f>
        <v>0</v>
      </c>
      <c r="CA90" s="158">
        <f xml:space="preserve"> IF( OR( $C$90 = $DS$90, $C$90 =""), 0, IF( ISNUMBER( J90 ), 0, 1 ))</f>
        <v>0</v>
      </c>
      <c r="CB90" s="158">
        <f xml:space="preserve"> IF( OR( $C$90 = $DS$90, $C$90 =""), 0, IF( ISNUMBER( K90 ), 0, 1 ))</f>
        <v>0</v>
      </c>
      <c r="CD90" s="158">
        <f xml:space="preserve"> IF( OR( $C$90 = $DS$90, $C$90 =""), 0, IF( ISNUMBER( M90 ), 0, 1 ))</f>
        <v>0</v>
      </c>
      <c r="CE90" s="158">
        <f xml:space="preserve"> IF( OR( $C$90 = $DS$90, $C$90 =""), 0, IF( ISNUMBER( N90 ), 0, 1 ))</f>
        <v>0</v>
      </c>
      <c r="CF90" s="158">
        <f xml:space="preserve"> IF( OR( $C$90 = $DS$90, $C$90 =""), 0, IF( ISNUMBER( O90 ), 0, 1 ))</f>
        <v>0</v>
      </c>
      <c r="CG90" s="158">
        <f xml:space="preserve"> IF( OR( $C$90 = $DS$90, $C$90 =""), 0, IF( ISNUMBER( P90 ), 0, 1 ))</f>
        <v>0</v>
      </c>
      <c r="CH90" s="158">
        <f xml:space="preserve"> IF( OR( $C$90 = $DS$90, $C$90 =""), 0, IF( ISNUMBER( Q90 ), 0, 1 ))</f>
        <v>0</v>
      </c>
      <c r="CJ90" s="158">
        <f xml:space="preserve"> IF( OR( $C$90 = $DS$90, $C$90 =""), 0, IF( ISNUMBER( S90 ), 0, 1 ))</f>
        <v>0</v>
      </c>
      <c r="CK90" s="158">
        <f xml:space="preserve"> IF( OR( $C$90 = $DS$90, $C$90 =""), 0, IF( ISNUMBER( T90 ), 0, 1 ))</f>
        <v>0</v>
      </c>
      <c r="CL90" s="158">
        <f xml:space="preserve"> IF( OR( $C$90 = $DS$90, $C$90 =""), 0, IF( ISNUMBER( U90 ), 0, 1 ))</f>
        <v>0</v>
      </c>
      <c r="CM90" s="158">
        <f xml:space="preserve"> IF( OR( $C$90 = $DS$90, $C$90 =""), 0, IF( ISNUMBER( V90 ), 0, 1 ))</f>
        <v>0</v>
      </c>
      <c r="CN90" s="158">
        <f xml:space="preserve"> IF( OR( $C$90 = $DS$90, $C$90 =""), 0, IF( ISNUMBER( W90 ), 0, 1 ))</f>
        <v>0</v>
      </c>
      <c r="CP90" s="158">
        <f xml:space="preserve"> IF( OR( $C$90 = $DS$90, $C$90 =""), 0, IF( ISNUMBER( Y90 ), 0, 1 ))</f>
        <v>0</v>
      </c>
      <c r="CQ90" s="158">
        <f xml:space="preserve"> IF( OR( $C$90 = $DS$90, $C$90 =""), 0, IF( ISNUMBER( Z90 ), 0, 1 ))</f>
        <v>0</v>
      </c>
      <c r="CR90" s="158">
        <f xml:space="preserve"> IF( OR( $C$90 = $DS$90, $C$90 =""), 0, IF( ISNUMBER( AA90 ), 0, 1 ))</f>
        <v>0</v>
      </c>
      <c r="CS90" s="158">
        <f xml:space="preserve"> IF( OR( $C$90 = $DS$90, $C$90 =""), 0, IF( ISNUMBER( AB90 ), 0, 1 ))</f>
        <v>0</v>
      </c>
      <c r="CT90" s="158">
        <f xml:space="preserve"> IF( OR( $C$90 = $DS$90, $C$90 =""), 0, IF( ISNUMBER( AC90 ), 0, 1 ))</f>
        <v>0</v>
      </c>
      <c r="CV90" s="158">
        <f xml:space="preserve"> IF( OR( $C$90 = $DS$90, $C$90 =""), 0, IF( ISNUMBER( AE90 ), 0, 1 ))</f>
        <v>0</v>
      </c>
      <c r="CW90" s="158">
        <f xml:space="preserve"> IF( OR( $C$90 = $DS$90, $C$90 =""), 0, IF( ISNUMBER( AF90 ), 0, 1 ))</f>
        <v>0</v>
      </c>
      <c r="CX90" s="158">
        <f xml:space="preserve"> IF( OR( $C$90 = $DS$90, $C$90 =""), 0, IF( ISNUMBER( AG90 ), 0, 1 ))</f>
        <v>0</v>
      </c>
      <c r="CY90" s="158">
        <f xml:space="preserve"> IF( OR( $C$90 = $DS$90, $C$90 =""), 0, IF( ISNUMBER( AH90 ), 0, 1 ))</f>
        <v>0</v>
      </c>
      <c r="CZ90" s="158">
        <f xml:space="preserve"> IF( OR( $C$90 = $DS$90, $C$90 =""), 0, IF( ISNUMBER( AI90 ), 0, 1 ))</f>
        <v>0</v>
      </c>
      <c r="DB90" s="158">
        <f xml:space="preserve"> IF( OR( $C$90 = $DS$90, $C$90 =""), 0, IF( ISNUMBER( AK90 ), 0, 1 ))</f>
        <v>0</v>
      </c>
      <c r="DC90" s="158">
        <f xml:space="preserve"> IF( OR( $C$90 = $DS$90, $C$90 =""), 0, IF( ISNUMBER( AL90 ), 0, 1 ))</f>
        <v>0</v>
      </c>
      <c r="DD90" s="158">
        <f xml:space="preserve"> IF( OR( $C$90 = $DS$90, $C$90 =""), 0, IF( ISNUMBER( AM90 ), 0, 1 ))</f>
        <v>0</v>
      </c>
      <c r="DE90" s="158">
        <f xml:space="preserve"> IF( OR( $C$90 = $DS$90, $C$90 =""), 0, IF( ISNUMBER( AN90 ), 0, 1 ))</f>
        <v>0</v>
      </c>
      <c r="DF90" s="158">
        <f xml:space="preserve"> IF( OR( $C$90 = $DS$90, $C$90 =""), 0, IF( ISNUMBER( AO90 ), 0, 1 ))</f>
        <v>0</v>
      </c>
      <c r="DH90" s="158">
        <f xml:space="preserve"> IF( OR( $C$90 = $DS$90, $C$90 =""), 0, IF( ISNUMBER( AQ90 ), 0, 1 ))</f>
        <v>0</v>
      </c>
      <c r="DI90" s="158">
        <f xml:space="preserve"> IF( OR( $C$90 = $DS$90, $C$90 =""), 0, IF( ISNUMBER( AR90 ), 0, 1 ))</f>
        <v>0</v>
      </c>
      <c r="DJ90" s="158">
        <f xml:space="preserve"> IF( OR( $C$90 = $DS$90, $C$90 =""), 0, IF( ISNUMBER( AS90 ), 0, 1 ))</f>
        <v>0</v>
      </c>
      <c r="DK90" s="158">
        <f xml:space="preserve"> IF( OR( $C$90 = $DS$90, $C$90 =""), 0, IF( ISNUMBER( AT90 ), 0, 1 ))</f>
        <v>0</v>
      </c>
      <c r="DL90" s="158">
        <f xml:space="preserve"> IF( OR( $C$90 = $DS$90, $C$90 =""), 0, IF( ISNUMBER( AU90 ), 0, 1 ))</f>
        <v>0</v>
      </c>
      <c r="DN90" s="158">
        <f xml:space="preserve"> IF( OR( $C$90 = $DS$90, $C$90 =""), 0, IF( ISNUMBER( AW90 ), 0, 1 ))</f>
        <v>0</v>
      </c>
      <c r="DO90" s="158">
        <f xml:space="preserve"> IF( OR( $C$90 = $DS$90, $C$90 =""), 0, IF( ISNUMBER( AX90 ), 0, 1 ))</f>
        <v>0</v>
      </c>
      <c r="DP90" s="158">
        <f xml:space="preserve"> IF( OR( $C$90 = $DS$90, $C$90 =""), 0, IF( ISNUMBER( AY90 ), 0, 1 ))</f>
        <v>0</v>
      </c>
      <c r="DQ90" s="158">
        <f xml:space="preserve"> IF( OR( $C$90 = $DS$90, $C$90 =""), 0, IF( ISNUMBER( AZ90 ), 0, 1 ))</f>
        <v>0</v>
      </c>
      <c r="DR90" s="158">
        <f xml:space="preserve"> IF( OR( $C$90 = $DS$90, $C$90 =""), 0, IF( ISNUMBER( BA90 ), 0, 1 ))</f>
        <v>0</v>
      </c>
      <c r="DS90" s="204" t="s">
        <v>3449</v>
      </c>
    </row>
    <row r="91" spans="2:123" ht="14.25" customHeight="1" x14ac:dyDescent="0.3">
      <c r="B91" s="838">
        <f t="shared" si="22"/>
        <v>80</v>
      </c>
      <c r="C91" s="776" t="s">
        <v>3457</v>
      </c>
      <c r="D91" s="840"/>
      <c r="E91" s="610" t="s">
        <v>341</v>
      </c>
      <c r="F91" s="830">
        <v>3</v>
      </c>
      <c r="G91" s="202">
        <v>0</v>
      </c>
      <c r="H91" s="169">
        <v>0</v>
      </c>
      <c r="I91" s="169">
        <v>0</v>
      </c>
      <c r="J91" s="169">
        <v>0</v>
      </c>
      <c r="K91" s="170">
        <v>0</v>
      </c>
      <c r="L91" s="831">
        <f t="shared" si="13"/>
        <v>0</v>
      </c>
      <c r="M91" s="202">
        <v>0</v>
      </c>
      <c r="N91" s="169">
        <v>0</v>
      </c>
      <c r="O91" s="169">
        <v>0</v>
      </c>
      <c r="P91" s="169">
        <v>0</v>
      </c>
      <c r="Q91" s="170">
        <v>0</v>
      </c>
      <c r="R91" s="831">
        <f t="shared" si="14"/>
        <v>0</v>
      </c>
      <c r="S91" s="202">
        <v>0</v>
      </c>
      <c r="T91" s="169">
        <v>0</v>
      </c>
      <c r="U91" s="169">
        <v>0</v>
      </c>
      <c r="V91" s="169">
        <v>0</v>
      </c>
      <c r="W91" s="170">
        <v>0</v>
      </c>
      <c r="X91" s="831">
        <f t="shared" si="15"/>
        <v>0</v>
      </c>
      <c r="Y91" s="202">
        <v>0</v>
      </c>
      <c r="Z91" s="169">
        <v>0</v>
      </c>
      <c r="AA91" s="169">
        <v>0</v>
      </c>
      <c r="AB91" s="169">
        <v>0</v>
      </c>
      <c r="AC91" s="170">
        <v>0</v>
      </c>
      <c r="AD91" s="831">
        <f t="shared" si="16"/>
        <v>0</v>
      </c>
      <c r="AE91" s="202">
        <v>0</v>
      </c>
      <c r="AF91" s="169">
        <v>0</v>
      </c>
      <c r="AG91" s="169">
        <v>0</v>
      </c>
      <c r="AH91" s="169">
        <v>0</v>
      </c>
      <c r="AI91" s="170">
        <v>0</v>
      </c>
      <c r="AJ91" s="831">
        <f t="shared" si="17"/>
        <v>0</v>
      </c>
      <c r="AK91" s="202">
        <v>0</v>
      </c>
      <c r="AL91" s="169">
        <v>0</v>
      </c>
      <c r="AM91" s="169">
        <v>0</v>
      </c>
      <c r="AN91" s="169">
        <v>0</v>
      </c>
      <c r="AO91" s="170">
        <v>0</v>
      </c>
      <c r="AP91" s="831">
        <f t="shared" si="18"/>
        <v>0</v>
      </c>
      <c r="AQ91" s="202">
        <v>0</v>
      </c>
      <c r="AR91" s="169">
        <v>0</v>
      </c>
      <c r="AS91" s="169">
        <v>0</v>
      </c>
      <c r="AT91" s="169">
        <v>0</v>
      </c>
      <c r="AU91" s="170">
        <v>0</v>
      </c>
      <c r="AV91" s="831">
        <f t="shared" si="19"/>
        <v>0</v>
      </c>
      <c r="AW91" s="202">
        <v>0</v>
      </c>
      <c r="AX91" s="169">
        <v>0</v>
      </c>
      <c r="AY91" s="169">
        <v>0</v>
      </c>
      <c r="AZ91" s="169">
        <v>0</v>
      </c>
      <c r="BA91" s="170">
        <v>0</v>
      </c>
      <c r="BB91" s="831">
        <f t="shared" si="20"/>
        <v>0</v>
      </c>
      <c r="BC91" s="700"/>
      <c r="BD91" s="167"/>
      <c r="BE91" s="706" t="s">
        <v>2275</v>
      </c>
      <c r="BF91" s="184"/>
      <c r="BG91" s="144">
        <f t="shared" ref="BG91:BG104" si="25">(IF(SUM(BX91:DR91)=0,IF(BV91=1,$BV$5,0),$BX$5))</f>
        <v>0</v>
      </c>
      <c r="BH91" s="145"/>
      <c r="BJ91" s="838">
        <f t="shared" si="23"/>
        <v>80</v>
      </c>
      <c r="BK91" s="848" t="s">
        <v>3458</v>
      </c>
      <c r="BL91" s="610" t="s">
        <v>341</v>
      </c>
      <c r="BM91" s="830">
        <v>3</v>
      </c>
      <c r="BN91" s="841" t="s">
        <v>3459</v>
      </c>
      <c r="BO91" s="842" t="s">
        <v>3460</v>
      </c>
      <c r="BP91" s="842" t="s">
        <v>3461</v>
      </c>
      <c r="BQ91" s="842" t="s">
        <v>3462</v>
      </c>
      <c r="BR91" s="843" t="s">
        <v>3463</v>
      </c>
      <c r="BS91" s="835" t="s">
        <v>3464</v>
      </c>
      <c r="BV91" s="847">
        <f t="shared" si="24"/>
        <v>0</v>
      </c>
      <c r="BX91" s="158">
        <f xml:space="preserve"> IF( OR( $C$91 = $DS$91, $C$91 =""), 0, IF( ISNUMBER( G91 ), 0, 1 ))</f>
        <v>0</v>
      </c>
      <c r="BY91" s="158">
        <f xml:space="preserve"> IF( OR( $C$91 = $DS$91, $C$91 =""), 0, IF( ISNUMBER( H91 ), 0, 1 ))</f>
        <v>0</v>
      </c>
      <c r="BZ91" s="158">
        <f xml:space="preserve"> IF( OR( $C$91 = $DS$91, $C$91 =""), 0, IF( ISNUMBER( I91 ), 0, 1 ))</f>
        <v>0</v>
      </c>
      <c r="CA91" s="158">
        <f xml:space="preserve"> IF( OR( $C$91 = $DS$91, $C$91 =""), 0, IF( ISNUMBER( J91 ), 0, 1 ))</f>
        <v>0</v>
      </c>
      <c r="CB91" s="158">
        <f xml:space="preserve"> IF( OR( $C$91 = $DS$91, $C$91 =""), 0, IF( ISNUMBER( K91 ), 0, 1 ))</f>
        <v>0</v>
      </c>
      <c r="CD91" s="158">
        <f xml:space="preserve"> IF( OR( $C$91 = $DS$91, $C$91 =""), 0, IF( ISNUMBER( M91 ), 0, 1 ))</f>
        <v>0</v>
      </c>
      <c r="CE91" s="158">
        <f xml:space="preserve"> IF( OR( $C$91 = $DS$91, $C$91 =""), 0, IF( ISNUMBER( N91 ), 0, 1 ))</f>
        <v>0</v>
      </c>
      <c r="CF91" s="158">
        <f xml:space="preserve"> IF( OR( $C$91 = $DS$91, $C$91 =""), 0, IF( ISNUMBER( O91 ), 0, 1 ))</f>
        <v>0</v>
      </c>
      <c r="CG91" s="158">
        <f xml:space="preserve"> IF( OR( $C$91 = $DS$91, $C$91 =""), 0, IF( ISNUMBER( P91 ), 0, 1 ))</f>
        <v>0</v>
      </c>
      <c r="CH91" s="158">
        <f xml:space="preserve"> IF( OR( $C$91 = $DS$91, $C$91 =""), 0, IF( ISNUMBER( Q91 ), 0, 1 ))</f>
        <v>0</v>
      </c>
      <c r="CJ91" s="158">
        <f xml:space="preserve"> IF( OR( $C$91 = $DS$91, $C$91 =""), 0, IF( ISNUMBER( S91 ), 0, 1 ))</f>
        <v>0</v>
      </c>
      <c r="CK91" s="158">
        <f xml:space="preserve"> IF( OR( $C$91 = $DS$91, $C$91 =""), 0, IF( ISNUMBER( T91 ), 0, 1 ))</f>
        <v>0</v>
      </c>
      <c r="CL91" s="158">
        <f xml:space="preserve"> IF( OR( $C$91 = $DS$91, $C$91 =""), 0, IF( ISNUMBER( U91 ), 0, 1 ))</f>
        <v>0</v>
      </c>
      <c r="CM91" s="158">
        <f xml:space="preserve"> IF( OR( $C$91 = $DS$91, $C$91 =""), 0, IF( ISNUMBER( V91 ), 0, 1 ))</f>
        <v>0</v>
      </c>
      <c r="CN91" s="158">
        <f xml:space="preserve"> IF( OR( $C$91 = $DS$91, $C$91 =""), 0, IF( ISNUMBER( W91 ), 0, 1 ))</f>
        <v>0</v>
      </c>
      <c r="CP91" s="158">
        <f xml:space="preserve"> IF( OR( $C$91 = $DS$91, $C$91 =""), 0, IF( ISNUMBER( Y91 ), 0, 1 ))</f>
        <v>0</v>
      </c>
      <c r="CQ91" s="158">
        <f xml:space="preserve"> IF( OR( $C$91 = $DS$91, $C$91 =""), 0, IF( ISNUMBER( Z91 ), 0, 1 ))</f>
        <v>0</v>
      </c>
      <c r="CR91" s="158">
        <f xml:space="preserve"> IF( OR( $C$91 = $DS$91, $C$91 =""), 0, IF( ISNUMBER( AA91 ), 0, 1 ))</f>
        <v>0</v>
      </c>
      <c r="CS91" s="158">
        <f xml:space="preserve"> IF( OR( $C$91 = $DS$91, $C$91 =""), 0, IF( ISNUMBER( AB91 ), 0, 1 ))</f>
        <v>0</v>
      </c>
      <c r="CT91" s="158">
        <f xml:space="preserve"> IF( OR( $C$91 = $DS$91, $C$91 =""), 0, IF( ISNUMBER( AC91 ), 0, 1 ))</f>
        <v>0</v>
      </c>
      <c r="CV91" s="158">
        <f xml:space="preserve"> IF( OR( $C$91 = $DS$91, $C$91 =""), 0, IF( ISNUMBER( AE91 ), 0, 1 ))</f>
        <v>0</v>
      </c>
      <c r="CW91" s="158">
        <f xml:space="preserve"> IF( OR( $C$91 = $DS$91, $C$91 =""), 0, IF( ISNUMBER( AF91 ), 0, 1 ))</f>
        <v>0</v>
      </c>
      <c r="CX91" s="158">
        <f xml:space="preserve"> IF( OR( $C$91 = $DS$91, $C$91 =""), 0, IF( ISNUMBER( AG91 ), 0, 1 ))</f>
        <v>0</v>
      </c>
      <c r="CY91" s="158">
        <f xml:space="preserve"> IF( OR( $C$91 = $DS$91, $C$91 =""), 0, IF( ISNUMBER( AH91 ), 0, 1 ))</f>
        <v>0</v>
      </c>
      <c r="CZ91" s="158">
        <f xml:space="preserve"> IF( OR( $C$91 = $DS$91, $C$91 =""), 0, IF( ISNUMBER( AI91 ), 0, 1 ))</f>
        <v>0</v>
      </c>
      <c r="DB91" s="158">
        <f xml:space="preserve"> IF( OR( $C$91 = $DS$91, $C$91 =""), 0, IF( ISNUMBER( AK91 ), 0, 1 ))</f>
        <v>0</v>
      </c>
      <c r="DC91" s="158">
        <f xml:space="preserve"> IF( OR( $C$91 = $DS$91, $C$91 =""), 0, IF( ISNUMBER( AL91 ), 0, 1 ))</f>
        <v>0</v>
      </c>
      <c r="DD91" s="158">
        <f xml:space="preserve"> IF( OR( $C$91 = $DS$91, $C$91 =""), 0, IF( ISNUMBER( AM91 ), 0, 1 ))</f>
        <v>0</v>
      </c>
      <c r="DE91" s="158">
        <f xml:space="preserve"> IF( OR( $C$91 = $DS$91, $C$91 =""), 0, IF( ISNUMBER( AN91 ), 0, 1 ))</f>
        <v>0</v>
      </c>
      <c r="DF91" s="158">
        <f xml:space="preserve"> IF( OR( $C$91 = $DS$91, $C$91 =""), 0, IF( ISNUMBER( AO91 ), 0, 1 ))</f>
        <v>0</v>
      </c>
      <c r="DH91" s="158">
        <f xml:space="preserve"> IF( OR( $C$91 = $DS$91, $C$91 =""), 0, IF( ISNUMBER( AQ91 ), 0, 1 ))</f>
        <v>0</v>
      </c>
      <c r="DI91" s="158">
        <f xml:space="preserve"> IF( OR( $C$91 = $DS$91, $C$91 =""), 0, IF( ISNUMBER( AR91 ), 0, 1 ))</f>
        <v>0</v>
      </c>
      <c r="DJ91" s="158">
        <f xml:space="preserve"> IF( OR( $C$91 = $DS$91, $C$91 =""), 0, IF( ISNUMBER( AS91 ), 0, 1 ))</f>
        <v>0</v>
      </c>
      <c r="DK91" s="158">
        <f xml:space="preserve"> IF( OR( $C$91 = $DS$91, $C$91 =""), 0, IF( ISNUMBER( AT91 ), 0, 1 ))</f>
        <v>0</v>
      </c>
      <c r="DL91" s="158">
        <f xml:space="preserve"> IF( OR( $C$91 = $DS$91, $C$91 =""), 0, IF( ISNUMBER( AU91 ), 0, 1 ))</f>
        <v>0</v>
      </c>
      <c r="DN91" s="158">
        <f xml:space="preserve"> IF( OR( $C$91 = $DS$91, $C$91 =""), 0, IF( ISNUMBER( AW91 ), 0, 1 ))</f>
        <v>0</v>
      </c>
      <c r="DO91" s="158">
        <f xml:space="preserve"> IF( OR( $C$91 = $DS$91, $C$91 =""), 0, IF( ISNUMBER( AX91 ), 0, 1 ))</f>
        <v>0</v>
      </c>
      <c r="DP91" s="158">
        <f xml:space="preserve"> IF( OR( $C$91 = $DS$91, $C$91 =""), 0, IF( ISNUMBER( AY91 ), 0, 1 ))</f>
        <v>0</v>
      </c>
      <c r="DQ91" s="158">
        <f xml:space="preserve"> IF( OR( $C$91 = $DS$91, $C$91 =""), 0, IF( ISNUMBER( AZ91 ), 0, 1 ))</f>
        <v>0</v>
      </c>
      <c r="DR91" s="158">
        <f xml:space="preserve"> IF( OR( $C$91 = $DS$91, $C$91 =""), 0, IF( ISNUMBER( BA91 ), 0, 1 ))</f>
        <v>0</v>
      </c>
      <c r="DS91" s="204" t="s">
        <v>3457</v>
      </c>
    </row>
    <row r="92" spans="2:123" ht="14.25" customHeight="1" x14ac:dyDescent="0.3">
      <c r="B92" s="838">
        <f t="shared" si="22"/>
        <v>81</v>
      </c>
      <c r="C92" s="776" t="s">
        <v>3465</v>
      </c>
      <c r="D92" s="840"/>
      <c r="E92" s="610" t="s">
        <v>341</v>
      </c>
      <c r="F92" s="830">
        <v>3</v>
      </c>
      <c r="G92" s="202">
        <v>0</v>
      </c>
      <c r="H92" s="169">
        <v>0</v>
      </c>
      <c r="I92" s="169">
        <v>0</v>
      </c>
      <c r="J92" s="169">
        <v>0</v>
      </c>
      <c r="K92" s="170">
        <v>0</v>
      </c>
      <c r="L92" s="831">
        <f t="shared" si="13"/>
        <v>0</v>
      </c>
      <c r="M92" s="202">
        <v>0</v>
      </c>
      <c r="N92" s="169">
        <v>0</v>
      </c>
      <c r="O92" s="169">
        <v>0</v>
      </c>
      <c r="P92" s="169">
        <v>0</v>
      </c>
      <c r="Q92" s="170">
        <v>0</v>
      </c>
      <c r="R92" s="831">
        <f t="shared" si="14"/>
        <v>0</v>
      </c>
      <c r="S92" s="202">
        <v>0</v>
      </c>
      <c r="T92" s="169">
        <v>0</v>
      </c>
      <c r="U92" s="169">
        <v>0</v>
      </c>
      <c r="V92" s="169">
        <v>0</v>
      </c>
      <c r="W92" s="170">
        <v>0</v>
      </c>
      <c r="X92" s="831">
        <f t="shared" si="15"/>
        <v>0</v>
      </c>
      <c r="Y92" s="202">
        <v>0</v>
      </c>
      <c r="Z92" s="169">
        <v>0</v>
      </c>
      <c r="AA92" s="169">
        <v>0</v>
      </c>
      <c r="AB92" s="169">
        <v>0</v>
      </c>
      <c r="AC92" s="170">
        <v>0</v>
      </c>
      <c r="AD92" s="831">
        <f t="shared" si="16"/>
        <v>0</v>
      </c>
      <c r="AE92" s="202">
        <v>0</v>
      </c>
      <c r="AF92" s="169">
        <v>0</v>
      </c>
      <c r="AG92" s="169">
        <v>0</v>
      </c>
      <c r="AH92" s="169">
        <v>0</v>
      </c>
      <c r="AI92" s="170">
        <v>0</v>
      </c>
      <c r="AJ92" s="831">
        <f t="shared" si="17"/>
        <v>0</v>
      </c>
      <c r="AK92" s="202">
        <v>0</v>
      </c>
      <c r="AL92" s="169">
        <v>0</v>
      </c>
      <c r="AM92" s="169">
        <v>0</v>
      </c>
      <c r="AN92" s="169">
        <v>0</v>
      </c>
      <c r="AO92" s="170">
        <v>0</v>
      </c>
      <c r="AP92" s="831">
        <f t="shared" si="18"/>
        <v>0</v>
      </c>
      <c r="AQ92" s="202">
        <v>0</v>
      </c>
      <c r="AR92" s="169">
        <v>0</v>
      </c>
      <c r="AS92" s="169">
        <v>0</v>
      </c>
      <c r="AT92" s="169">
        <v>0</v>
      </c>
      <c r="AU92" s="170">
        <v>0</v>
      </c>
      <c r="AV92" s="831">
        <f t="shared" si="19"/>
        <v>0</v>
      </c>
      <c r="AW92" s="202">
        <v>0</v>
      </c>
      <c r="AX92" s="169">
        <v>0</v>
      </c>
      <c r="AY92" s="169">
        <v>0</v>
      </c>
      <c r="AZ92" s="169">
        <v>0</v>
      </c>
      <c r="BA92" s="170">
        <v>0</v>
      </c>
      <c r="BB92" s="831">
        <f t="shared" si="20"/>
        <v>0</v>
      </c>
      <c r="BC92" s="700"/>
      <c r="BD92" s="167"/>
      <c r="BE92" s="706" t="s">
        <v>2275</v>
      </c>
      <c r="BF92" s="521"/>
      <c r="BG92" s="144">
        <f t="shared" si="25"/>
        <v>0</v>
      </c>
      <c r="BH92" s="145"/>
      <c r="BJ92" s="838">
        <f t="shared" si="23"/>
        <v>81</v>
      </c>
      <c r="BK92" s="846" t="s">
        <v>3466</v>
      </c>
      <c r="BL92" s="610" t="s">
        <v>341</v>
      </c>
      <c r="BM92" s="830">
        <v>3</v>
      </c>
      <c r="BN92" s="841" t="s">
        <v>3467</v>
      </c>
      <c r="BO92" s="842" t="s">
        <v>3468</v>
      </c>
      <c r="BP92" s="842" t="s">
        <v>3469</v>
      </c>
      <c r="BQ92" s="842" t="s">
        <v>3470</v>
      </c>
      <c r="BR92" s="843" t="s">
        <v>3471</v>
      </c>
      <c r="BS92" s="835" t="s">
        <v>3472</v>
      </c>
      <c r="BV92" s="847">
        <f t="shared" si="24"/>
        <v>0</v>
      </c>
      <c r="BX92" s="158">
        <f xml:space="preserve"> IF( OR( $C$92 = $DS$92, $C$92 =""), 0, IF( ISNUMBER( G92 ), 0, 1 ))</f>
        <v>0</v>
      </c>
      <c r="BY92" s="158">
        <f xml:space="preserve"> IF( OR( $C$92 = $DS$92, $C$92 =""), 0, IF( ISNUMBER( H92 ), 0, 1 ))</f>
        <v>0</v>
      </c>
      <c r="BZ92" s="158">
        <f xml:space="preserve"> IF( OR( $C$92 = $DS$92, $C$92 =""), 0, IF( ISNUMBER( I92 ), 0, 1 ))</f>
        <v>0</v>
      </c>
      <c r="CA92" s="158">
        <f xml:space="preserve"> IF( OR( $C$92 = $DS$92, $C$92 =""), 0, IF( ISNUMBER( J92 ), 0, 1 ))</f>
        <v>0</v>
      </c>
      <c r="CB92" s="158">
        <f xml:space="preserve"> IF( OR( $C$92 = $DS$92, $C$92 =""), 0, IF( ISNUMBER( K92 ), 0, 1 ))</f>
        <v>0</v>
      </c>
      <c r="CD92" s="158">
        <f xml:space="preserve"> IF( OR( $C$92 = $DS$92, $C$92 =""), 0, IF( ISNUMBER( M92 ), 0, 1 ))</f>
        <v>0</v>
      </c>
      <c r="CE92" s="158">
        <f xml:space="preserve"> IF( OR( $C$92 = $DS$92, $C$92 =""), 0, IF( ISNUMBER( N92 ), 0, 1 ))</f>
        <v>0</v>
      </c>
      <c r="CF92" s="158">
        <f xml:space="preserve"> IF( OR( $C$92 = $DS$92, $C$92 =""), 0, IF( ISNUMBER( O92 ), 0, 1 ))</f>
        <v>0</v>
      </c>
      <c r="CG92" s="158">
        <f xml:space="preserve"> IF( OR( $C$92 = $DS$92, $C$92 =""), 0, IF( ISNUMBER( P92 ), 0, 1 ))</f>
        <v>0</v>
      </c>
      <c r="CH92" s="158">
        <f xml:space="preserve"> IF( OR( $C$92 = $DS$92, $C$92 =""), 0, IF( ISNUMBER( Q92 ), 0, 1 ))</f>
        <v>0</v>
      </c>
      <c r="CJ92" s="158">
        <f xml:space="preserve"> IF( OR( $C$92 = $DS$92, $C$92 =""), 0, IF( ISNUMBER( S92 ), 0, 1 ))</f>
        <v>0</v>
      </c>
      <c r="CK92" s="158">
        <f xml:space="preserve"> IF( OR( $C$92 = $DS$92, $C$92 =""), 0, IF( ISNUMBER( T92 ), 0, 1 ))</f>
        <v>0</v>
      </c>
      <c r="CL92" s="158">
        <f xml:space="preserve"> IF( OR( $C$92 = $DS$92, $C$92 =""), 0, IF( ISNUMBER( U92 ), 0, 1 ))</f>
        <v>0</v>
      </c>
      <c r="CM92" s="158">
        <f xml:space="preserve"> IF( OR( $C$92 = $DS$92, $C$92 =""), 0, IF( ISNUMBER( V92 ), 0, 1 ))</f>
        <v>0</v>
      </c>
      <c r="CN92" s="158">
        <f xml:space="preserve"> IF( OR( $C$92 = $DS$92, $C$92 =""), 0, IF( ISNUMBER( W92 ), 0, 1 ))</f>
        <v>0</v>
      </c>
      <c r="CP92" s="158">
        <f xml:space="preserve"> IF( OR( $C$92 = $DS$92, $C$92 =""), 0, IF( ISNUMBER( Y92 ), 0, 1 ))</f>
        <v>0</v>
      </c>
      <c r="CQ92" s="158">
        <f xml:space="preserve"> IF( OR( $C$92 = $DS$92, $C$92 =""), 0, IF( ISNUMBER( Z92 ), 0, 1 ))</f>
        <v>0</v>
      </c>
      <c r="CR92" s="158">
        <f xml:space="preserve"> IF( OR( $C$92 = $DS$92, $C$92 =""), 0, IF( ISNUMBER( AA92 ), 0, 1 ))</f>
        <v>0</v>
      </c>
      <c r="CS92" s="158">
        <f xml:space="preserve"> IF( OR( $C$92 = $DS$92, $C$92 =""), 0, IF( ISNUMBER( AB92 ), 0, 1 ))</f>
        <v>0</v>
      </c>
      <c r="CT92" s="158">
        <f xml:space="preserve"> IF( OR( $C$92 = $DS$92, $C$92 =""), 0, IF( ISNUMBER( AC92 ), 0, 1 ))</f>
        <v>0</v>
      </c>
      <c r="CV92" s="158">
        <f xml:space="preserve"> IF( OR( $C$92 = $DS$92, $C$92 =""), 0, IF( ISNUMBER( AE92 ), 0, 1 ))</f>
        <v>0</v>
      </c>
      <c r="CW92" s="158">
        <f xml:space="preserve"> IF( OR( $C$92 = $DS$92, $C$92 =""), 0, IF( ISNUMBER( AF92 ), 0, 1 ))</f>
        <v>0</v>
      </c>
      <c r="CX92" s="158">
        <f xml:space="preserve"> IF( OR( $C$92 = $DS$92, $C$92 =""), 0, IF( ISNUMBER( AG92 ), 0, 1 ))</f>
        <v>0</v>
      </c>
      <c r="CY92" s="158">
        <f xml:space="preserve"> IF( OR( $C$92 = $DS$92, $C$92 =""), 0, IF( ISNUMBER( AH92 ), 0, 1 ))</f>
        <v>0</v>
      </c>
      <c r="CZ92" s="158">
        <f xml:space="preserve"> IF( OR( $C$92 = $DS$92, $C$92 =""), 0, IF( ISNUMBER( AI92 ), 0, 1 ))</f>
        <v>0</v>
      </c>
      <c r="DB92" s="158">
        <f xml:space="preserve"> IF( OR( $C$92 = $DS$92, $C$92 =""), 0, IF( ISNUMBER( AK92 ), 0, 1 ))</f>
        <v>0</v>
      </c>
      <c r="DC92" s="158">
        <f xml:space="preserve"> IF( OR( $C$92 = $DS$92, $C$92 =""), 0, IF( ISNUMBER( AL92 ), 0, 1 ))</f>
        <v>0</v>
      </c>
      <c r="DD92" s="158">
        <f xml:space="preserve"> IF( OR( $C$92 = $DS$92, $C$92 =""), 0, IF( ISNUMBER( AM92 ), 0, 1 ))</f>
        <v>0</v>
      </c>
      <c r="DE92" s="158">
        <f xml:space="preserve"> IF( OR( $C$92 = $DS$92, $C$92 =""), 0, IF( ISNUMBER( AN92 ), 0, 1 ))</f>
        <v>0</v>
      </c>
      <c r="DF92" s="158">
        <f xml:space="preserve"> IF( OR( $C$92 = $DS$92, $C$92 =""), 0, IF( ISNUMBER( AO92 ), 0, 1 ))</f>
        <v>0</v>
      </c>
      <c r="DH92" s="158">
        <f xml:space="preserve"> IF( OR( $C$92 = $DS$92, $C$92 =""), 0, IF( ISNUMBER( AQ92 ), 0, 1 ))</f>
        <v>0</v>
      </c>
      <c r="DI92" s="158">
        <f xml:space="preserve"> IF( OR( $C$92 = $DS$92, $C$92 =""), 0, IF( ISNUMBER( AR92 ), 0, 1 ))</f>
        <v>0</v>
      </c>
      <c r="DJ92" s="158">
        <f xml:space="preserve"> IF( OR( $C$92 = $DS$92, $C$92 =""), 0, IF( ISNUMBER( AS92 ), 0, 1 ))</f>
        <v>0</v>
      </c>
      <c r="DK92" s="158">
        <f xml:space="preserve"> IF( OR( $C$92 = $DS$92, $C$92 =""), 0, IF( ISNUMBER( AT92 ), 0, 1 ))</f>
        <v>0</v>
      </c>
      <c r="DL92" s="158">
        <f xml:space="preserve"> IF( OR( $C$92 = $DS$92, $C$92 =""), 0, IF( ISNUMBER( AU92 ), 0, 1 ))</f>
        <v>0</v>
      </c>
      <c r="DN92" s="158">
        <f xml:space="preserve"> IF( OR( $C$92 = $DS$92, $C$92 =""), 0, IF( ISNUMBER( AW92 ), 0, 1 ))</f>
        <v>0</v>
      </c>
      <c r="DO92" s="158">
        <f xml:space="preserve"> IF( OR( $C$92 = $DS$92, $C$92 =""), 0, IF( ISNUMBER( AX92 ), 0, 1 ))</f>
        <v>0</v>
      </c>
      <c r="DP92" s="158">
        <f xml:space="preserve"> IF( OR( $C$92 = $DS$92, $C$92 =""), 0, IF( ISNUMBER( AY92 ), 0, 1 ))</f>
        <v>0</v>
      </c>
      <c r="DQ92" s="158">
        <f xml:space="preserve"> IF( OR( $C$92 = $DS$92, $C$92 =""), 0, IF( ISNUMBER( AZ92 ), 0, 1 ))</f>
        <v>0</v>
      </c>
      <c r="DR92" s="158">
        <f xml:space="preserve"> IF( OR( $C$92 = $DS$92, $C$92 =""), 0, IF( ISNUMBER( BA92 ), 0, 1 ))</f>
        <v>0</v>
      </c>
      <c r="DS92" s="204" t="s">
        <v>3465</v>
      </c>
    </row>
    <row r="93" spans="2:123" ht="14.25" customHeight="1" x14ac:dyDescent="0.3">
      <c r="B93" s="838">
        <f t="shared" si="22"/>
        <v>82</v>
      </c>
      <c r="C93" s="776" t="s">
        <v>3473</v>
      </c>
      <c r="D93" s="840"/>
      <c r="E93" s="610" t="s">
        <v>341</v>
      </c>
      <c r="F93" s="830">
        <v>3</v>
      </c>
      <c r="G93" s="202">
        <v>0</v>
      </c>
      <c r="H93" s="169">
        <v>0</v>
      </c>
      <c r="I93" s="169">
        <v>0</v>
      </c>
      <c r="J93" s="169">
        <v>0</v>
      </c>
      <c r="K93" s="170">
        <v>0</v>
      </c>
      <c r="L93" s="831">
        <f t="shared" si="13"/>
        <v>0</v>
      </c>
      <c r="M93" s="202">
        <v>0</v>
      </c>
      <c r="N93" s="169">
        <v>0</v>
      </c>
      <c r="O93" s="169">
        <v>0</v>
      </c>
      <c r="P93" s="169">
        <v>0</v>
      </c>
      <c r="Q93" s="170">
        <v>0</v>
      </c>
      <c r="R93" s="831">
        <f t="shared" si="14"/>
        <v>0</v>
      </c>
      <c r="S93" s="202">
        <v>0</v>
      </c>
      <c r="T93" s="169">
        <v>0</v>
      </c>
      <c r="U93" s="169">
        <v>0</v>
      </c>
      <c r="V93" s="169">
        <v>0</v>
      </c>
      <c r="W93" s="170">
        <v>0</v>
      </c>
      <c r="X93" s="831">
        <f t="shared" si="15"/>
        <v>0</v>
      </c>
      <c r="Y93" s="202">
        <v>0</v>
      </c>
      <c r="Z93" s="169">
        <v>0</v>
      </c>
      <c r="AA93" s="169">
        <v>0</v>
      </c>
      <c r="AB93" s="169">
        <v>0</v>
      </c>
      <c r="AC93" s="170">
        <v>0</v>
      </c>
      <c r="AD93" s="831">
        <f t="shared" si="16"/>
        <v>0</v>
      </c>
      <c r="AE93" s="202">
        <v>0</v>
      </c>
      <c r="AF93" s="169">
        <v>0</v>
      </c>
      <c r="AG93" s="169">
        <v>0</v>
      </c>
      <c r="AH93" s="169">
        <v>0</v>
      </c>
      <c r="AI93" s="170">
        <v>0</v>
      </c>
      <c r="AJ93" s="831">
        <f t="shared" si="17"/>
        <v>0</v>
      </c>
      <c r="AK93" s="202">
        <v>0</v>
      </c>
      <c r="AL93" s="169">
        <v>0</v>
      </c>
      <c r="AM93" s="169">
        <v>0</v>
      </c>
      <c r="AN93" s="169">
        <v>0</v>
      </c>
      <c r="AO93" s="170">
        <v>0</v>
      </c>
      <c r="AP93" s="831">
        <f t="shared" si="18"/>
        <v>0</v>
      </c>
      <c r="AQ93" s="202">
        <v>0</v>
      </c>
      <c r="AR93" s="169">
        <v>0</v>
      </c>
      <c r="AS93" s="169">
        <v>0</v>
      </c>
      <c r="AT93" s="169">
        <v>0</v>
      </c>
      <c r="AU93" s="170">
        <v>0</v>
      </c>
      <c r="AV93" s="831">
        <f t="shared" si="19"/>
        <v>0</v>
      </c>
      <c r="AW93" s="202">
        <v>0</v>
      </c>
      <c r="AX93" s="169">
        <v>0</v>
      </c>
      <c r="AY93" s="169">
        <v>0</v>
      </c>
      <c r="AZ93" s="169">
        <v>0</v>
      </c>
      <c r="BA93" s="170">
        <v>0</v>
      </c>
      <c r="BB93" s="831">
        <f t="shared" si="20"/>
        <v>0</v>
      </c>
      <c r="BC93" s="700"/>
      <c r="BD93" s="167"/>
      <c r="BE93" s="706" t="s">
        <v>2275</v>
      </c>
      <c r="BF93" s="521"/>
      <c r="BG93" s="144">
        <f t="shared" si="25"/>
        <v>0</v>
      </c>
      <c r="BH93" s="145"/>
      <c r="BJ93" s="838">
        <f t="shared" si="23"/>
        <v>82</v>
      </c>
      <c r="BK93" s="848" t="s">
        <v>3474</v>
      </c>
      <c r="BL93" s="610" t="s">
        <v>341</v>
      </c>
      <c r="BM93" s="830">
        <v>3</v>
      </c>
      <c r="BN93" s="841" t="s">
        <v>3475</v>
      </c>
      <c r="BO93" s="842" t="s">
        <v>3476</v>
      </c>
      <c r="BP93" s="842" t="s">
        <v>3477</v>
      </c>
      <c r="BQ93" s="842" t="s">
        <v>3478</v>
      </c>
      <c r="BR93" s="843" t="s">
        <v>3479</v>
      </c>
      <c r="BS93" s="835" t="s">
        <v>3480</v>
      </c>
      <c r="BV93" s="847">
        <f t="shared" si="24"/>
        <v>0</v>
      </c>
      <c r="BX93" s="158">
        <f xml:space="preserve"> IF( OR( $C$93 = $DS$93, $C$93 =""), 0, IF( ISNUMBER( G93 ), 0, 1 ))</f>
        <v>0</v>
      </c>
      <c r="BY93" s="158">
        <f xml:space="preserve"> IF( OR( $C$93 = $DS$93, $C$93 =""), 0, IF( ISNUMBER( H93 ), 0, 1 ))</f>
        <v>0</v>
      </c>
      <c r="BZ93" s="158">
        <f xml:space="preserve"> IF( OR( $C$93 = $DS$93, $C$93 =""), 0, IF( ISNUMBER( I93 ), 0, 1 ))</f>
        <v>0</v>
      </c>
      <c r="CA93" s="158">
        <f xml:space="preserve"> IF( OR( $C$93 = $DS$93, $C$93 =""), 0, IF( ISNUMBER( J93 ), 0, 1 ))</f>
        <v>0</v>
      </c>
      <c r="CB93" s="158">
        <f xml:space="preserve"> IF( OR( $C$93 = $DS$93, $C$93 =""), 0, IF( ISNUMBER( K93 ), 0, 1 ))</f>
        <v>0</v>
      </c>
      <c r="CD93" s="158">
        <f xml:space="preserve"> IF( OR( $C$93 = $DS$93, $C$93 =""), 0, IF( ISNUMBER( M93 ), 0, 1 ))</f>
        <v>0</v>
      </c>
      <c r="CE93" s="158">
        <f xml:space="preserve"> IF( OR( $C$93 = $DS$93, $C$93 =""), 0, IF( ISNUMBER( N93 ), 0, 1 ))</f>
        <v>0</v>
      </c>
      <c r="CF93" s="158">
        <f xml:space="preserve"> IF( OR( $C$93 = $DS$93, $C$93 =""), 0, IF( ISNUMBER( O93 ), 0, 1 ))</f>
        <v>0</v>
      </c>
      <c r="CG93" s="158">
        <f xml:space="preserve"> IF( OR( $C$93 = $DS$93, $C$93 =""), 0, IF( ISNUMBER( P93 ), 0, 1 ))</f>
        <v>0</v>
      </c>
      <c r="CH93" s="158">
        <f xml:space="preserve"> IF( OR( $C$93 = $DS$93, $C$93 =""), 0, IF( ISNUMBER( Q93 ), 0, 1 ))</f>
        <v>0</v>
      </c>
      <c r="CJ93" s="158">
        <f xml:space="preserve"> IF( OR( $C$93 = $DS$93, $C$93 =""), 0, IF( ISNUMBER( S93 ), 0, 1 ))</f>
        <v>0</v>
      </c>
      <c r="CK93" s="158">
        <f xml:space="preserve"> IF( OR( $C$93 = $DS$93, $C$93 =""), 0, IF( ISNUMBER( T93 ), 0, 1 ))</f>
        <v>0</v>
      </c>
      <c r="CL93" s="158">
        <f xml:space="preserve"> IF( OR( $C$93 = $DS$93, $C$93 =""), 0, IF( ISNUMBER( U93 ), 0, 1 ))</f>
        <v>0</v>
      </c>
      <c r="CM93" s="158">
        <f xml:space="preserve"> IF( OR( $C$93 = $DS$93, $C$93 =""), 0, IF( ISNUMBER( V93 ), 0, 1 ))</f>
        <v>0</v>
      </c>
      <c r="CN93" s="158">
        <f xml:space="preserve"> IF( OR( $C$93 = $DS$93, $C$93 =""), 0, IF( ISNUMBER( W93 ), 0, 1 ))</f>
        <v>0</v>
      </c>
      <c r="CP93" s="158">
        <f xml:space="preserve"> IF( OR( $C$93 = $DS$93, $C$93 =""), 0, IF( ISNUMBER( Y93 ), 0, 1 ))</f>
        <v>0</v>
      </c>
      <c r="CQ93" s="158">
        <f xml:space="preserve"> IF( OR( $C$93 = $DS$93, $C$93 =""), 0, IF( ISNUMBER( Z93 ), 0, 1 ))</f>
        <v>0</v>
      </c>
      <c r="CR93" s="158">
        <f xml:space="preserve"> IF( OR( $C$93 = $DS$93, $C$93 =""), 0, IF( ISNUMBER( AA93 ), 0, 1 ))</f>
        <v>0</v>
      </c>
      <c r="CS93" s="158">
        <f xml:space="preserve"> IF( OR( $C$93 = $DS$93, $C$93 =""), 0, IF( ISNUMBER( AB93 ), 0, 1 ))</f>
        <v>0</v>
      </c>
      <c r="CT93" s="158">
        <f xml:space="preserve"> IF( OR( $C$93 = $DS$93, $C$93 =""), 0, IF( ISNUMBER( AC93 ), 0, 1 ))</f>
        <v>0</v>
      </c>
      <c r="CV93" s="158">
        <f xml:space="preserve"> IF( OR( $C$93 = $DS$93, $C$93 =""), 0, IF( ISNUMBER( AE93 ), 0, 1 ))</f>
        <v>0</v>
      </c>
      <c r="CW93" s="158">
        <f xml:space="preserve"> IF( OR( $C$93 = $DS$93, $C$93 =""), 0, IF( ISNUMBER( AF93 ), 0, 1 ))</f>
        <v>0</v>
      </c>
      <c r="CX93" s="158">
        <f xml:space="preserve"> IF( OR( $C$93 = $DS$93, $C$93 =""), 0, IF( ISNUMBER( AG93 ), 0, 1 ))</f>
        <v>0</v>
      </c>
      <c r="CY93" s="158">
        <f xml:space="preserve"> IF( OR( $C$93 = $DS$93, $C$93 =""), 0, IF( ISNUMBER( AH93 ), 0, 1 ))</f>
        <v>0</v>
      </c>
      <c r="CZ93" s="158">
        <f xml:space="preserve"> IF( OR( $C$93 = $DS$93, $C$93 =""), 0, IF( ISNUMBER( AI93 ), 0, 1 ))</f>
        <v>0</v>
      </c>
      <c r="DB93" s="158">
        <f xml:space="preserve"> IF( OR( $C$93 = $DS$93, $C$93 =""), 0, IF( ISNUMBER( AK93 ), 0, 1 ))</f>
        <v>0</v>
      </c>
      <c r="DC93" s="158">
        <f xml:space="preserve"> IF( OR( $C$93 = $DS$93, $C$93 =""), 0, IF( ISNUMBER( AL93 ), 0, 1 ))</f>
        <v>0</v>
      </c>
      <c r="DD93" s="158">
        <f xml:space="preserve"> IF( OR( $C$93 = $DS$93, $C$93 =""), 0, IF( ISNUMBER( AM93 ), 0, 1 ))</f>
        <v>0</v>
      </c>
      <c r="DE93" s="158">
        <f xml:space="preserve"> IF( OR( $C$93 = $DS$93, $C$93 =""), 0, IF( ISNUMBER( AN93 ), 0, 1 ))</f>
        <v>0</v>
      </c>
      <c r="DF93" s="158">
        <f xml:space="preserve"> IF( OR( $C$93 = $DS$93, $C$93 =""), 0, IF( ISNUMBER( AO93 ), 0, 1 ))</f>
        <v>0</v>
      </c>
      <c r="DH93" s="158">
        <f xml:space="preserve"> IF( OR( $C$93 = $DS$93, $C$93 =""), 0, IF( ISNUMBER( AQ93 ), 0, 1 ))</f>
        <v>0</v>
      </c>
      <c r="DI93" s="158">
        <f xml:space="preserve"> IF( OR( $C$93 = $DS$93, $C$93 =""), 0, IF( ISNUMBER( AR93 ), 0, 1 ))</f>
        <v>0</v>
      </c>
      <c r="DJ93" s="158">
        <f xml:space="preserve"> IF( OR( $C$93 = $DS$93, $C$93 =""), 0, IF( ISNUMBER( AS93 ), 0, 1 ))</f>
        <v>0</v>
      </c>
      <c r="DK93" s="158">
        <f xml:space="preserve"> IF( OR( $C$93 = $DS$93, $C$93 =""), 0, IF( ISNUMBER( AT93 ), 0, 1 ))</f>
        <v>0</v>
      </c>
      <c r="DL93" s="158">
        <f xml:space="preserve"> IF( OR( $C$93 = $DS$93, $C$93 =""), 0, IF( ISNUMBER( AU93 ), 0, 1 ))</f>
        <v>0</v>
      </c>
      <c r="DN93" s="158">
        <f xml:space="preserve"> IF( OR( $C$93 = $DS$93, $C$93 =""), 0, IF( ISNUMBER( AW93 ), 0, 1 ))</f>
        <v>0</v>
      </c>
      <c r="DO93" s="158">
        <f xml:space="preserve"> IF( OR( $C$93 = $DS$93, $C$93 =""), 0, IF( ISNUMBER( AX93 ), 0, 1 ))</f>
        <v>0</v>
      </c>
      <c r="DP93" s="158">
        <f xml:space="preserve"> IF( OR( $C$93 = $DS$93, $C$93 =""), 0, IF( ISNUMBER( AY93 ), 0, 1 ))</f>
        <v>0</v>
      </c>
      <c r="DQ93" s="158">
        <f xml:space="preserve"> IF( OR( $C$93 = $DS$93, $C$93 =""), 0, IF( ISNUMBER( AZ93 ), 0, 1 ))</f>
        <v>0</v>
      </c>
      <c r="DR93" s="158">
        <f xml:space="preserve"> IF( OR( $C$93 = $DS$93, $C$93 =""), 0, IF( ISNUMBER( BA93 ), 0, 1 ))</f>
        <v>0</v>
      </c>
      <c r="DS93" s="204" t="s">
        <v>3473</v>
      </c>
    </row>
    <row r="94" spans="2:123" ht="14.25" customHeight="1" x14ac:dyDescent="0.3">
      <c r="B94" s="838">
        <f t="shared" si="22"/>
        <v>83</v>
      </c>
      <c r="C94" s="776" t="s">
        <v>3481</v>
      </c>
      <c r="D94" s="840"/>
      <c r="E94" s="610" t="s">
        <v>341</v>
      </c>
      <c r="F94" s="830">
        <v>3</v>
      </c>
      <c r="G94" s="202">
        <v>0</v>
      </c>
      <c r="H94" s="169">
        <v>0</v>
      </c>
      <c r="I94" s="169">
        <v>0</v>
      </c>
      <c r="J94" s="169">
        <v>0</v>
      </c>
      <c r="K94" s="170">
        <v>0</v>
      </c>
      <c r="L94" s="831">
        <f t="shared" si="13"/>
        <v>0</v>
      </c>
      <c r="M94" s="202">
        <v>0</v>
      </c>
      <c r="N94" s="169">
        <v>0</v>
      </c>
      <c r="O94" s="169">
        <v>0</v>
      </c>
      <c r="P94" s="169">
        <v>0</v>
      </c>
      <c r="Q94" s="170">
        <v>0</v>
      </c>
      <c r="R94" s="831">
        <f t="shared" si="14"/>
        <v>0</v>
      </c>
      <c r="S94" s="202">
        <v>0</v>
      </c>
      <c r="T94" s="169">
        <v>0</v>
      </c>
      <c r="U94" s="169">
        <v>0</v>
      </c>
      <c r="V94" s="169">
        <v>0</v>
      </c>
      <c r="W94" s="170">
        <v>0</v>
      </c>
      <c r="X94" s="831">
        <f t="shared" si="15"/>
        <v>0</v>
      </c>
      <c r="Y94" s="202">
        <v>0</v>
      </c>
      <c r="Z94" s="169">
        <v>0</v>
      </c>
      <c r="AA94" s="169">
        <v>0</v>
      </c>
      <c r="AB94" s="169">
        <v>0</v>
      </c>
      <c r="AC94" s="170">
        <v>0</v>
      </c>
      <c r="AD94" s="831">
        <f t="shared" si="16"/>
        <v>0</v>
      </c>
      <c r="AE94" s="202">
        <v>0</v>
      </c>
      <c r="AF94" s="169">
        <v>0</v>
      </c>
      <c r="AG94" s="169">
        <v>0</v>
      </c>
      <c r="AH94" s="169">
        <v>0</v>
      </c>
      <c r="AI94" s="170">
        <v>0</v>
      </c>
      <c r="AJ94" s="831">
        <f t="shared" si="17"/>
        <v>0</v>
      </c>
      <c r="AK94" s="202">
        <v>0</v>
      </c>
      <c r="AL94" s="169">
        <v>0</v>
      </c>
      <c r="AM94" s="169">
        <v>0</v>
      </c>
      <c r="AN94" s="169">
        <v>0</v>
      </c>
      <c r="AO94" s="170">
        <v>0</v>
      </c>
      <c r="AP94" s="831">
        <f t="shared" si="18"/>
        <v>0</v>
      </c>
      <c r="AQ94" s="202">
        <v>0</v>
      </c>
      <c r="AR94" s="169">
        <v>0</v>
      </c>
      <c r="AS94" s="169">
        <v>0</v>
      </c>
      <c r="AT94" s="169">
        <v>0</v>
      </c>
      <c r="AU94" s="170">
        <v>0</v>
      </c>
      <c r="AV94" s="831">
        <f t="shared" si="19"/>
        <v>0</v>
      </c>
      <c r="AW94" s="202">
        <v>0</v>
      </c>
      <c r="AX94" s="169">
        <v>0</v>
      </c>
      <c r="AY94" s="169">
        <v>0</v>
      </c>
      <c r="AZ94" s="169">
        <v>0</v>
      </c>
      <c r="BA94" s="170">
        <v>0</v>
      </c>
      <c r="BB94" s="831">
        <f t="shared" si="20"/>
        <v>0</v>
      </c>
      <c r="BC94" s="700"/>
      <c r="BD94" s="167"/>
      <c r="BE94" s="706" t="s">
        <v>2275</v>
      </c>
      <c r="BF94" s="521"/>
      <c r="BG94" s="144">
        <f t="shared" si="25"/>
        <v>0</v>
      </c>
      <c r="BH94" s="145"/>
      <c r="BJ94" s="838">
        <f t="shared" si="23"/>
        <v>83</v>
      </c>
      <c r="BK94" s="846" t="s">
        <v>3482</v>
      </c>
      <c r="BL94" s="610" t="s">
        <v>341</v>
      </c>
      <c r="BM94" s="830">
        <v>3</v>
      </c>
      <c r="BN94" s="841" t="s">
        <v>3483</v>
      </c>
      <c r="BO94" s="842" t="s">
        <v>3484</v>
      </c>
      <c r="BP94" s="842" t="s">
        <v>3485</v>
      </c>
      <c r="BQ94" s="842" t="s">
        <v>3486</v>
      </c>
      <c r="BR94" s="843" t="s">
        <v>3487</v>
      </c>
      <c r="BS94" s="835" t="s">
        <v>3488</v>
      </c>
      <c r="BV94" s="847">
        <f t="shared" si="24"/>
        <v>0</v>
      </c>
      <c r="BX94" s="158">
        <f xml:space="preserve"> IF( OR( $C$94 = $DS$94, $C$94 =""), 0, IF( ISNUMBER( G94 ), 0, 1 ))</f>
        <v>0</v>
      </c>
      <c r="BY94" s="158">
        <f xml:space="preserve"> IF( OR( $C$94 = $DS$94, $C$94 =""), 0, IF( ISNUMBER( H94 ), 0, 1 ))</f>
        <v>0</v>
      </c>
      <c r="BZ94" s="158">
        <f xml:space="preserve"> IF( OR( $C$94 = $DS$94, $C$94 =""), 0, IF( ISNUMBER( I94 ), 0, 1 ))</f>
        <v>0</v>
      </c>
      <c r="CA94" s="158">
        <f xml:space="preserve"> IF( OR( $C$94 = $DS$94, $C$94 =""), 0, IF( ISNUMBER( J94 ), 0, 1 ))</f>
        <v>0</v>
      </c>
      <c r="CB94" s="158">
        <f xml:space="preserve"> IF( OR( $C$94 = $DS$94, $C$94 =""), 0, IF( ISNUMBER( K94 ), 0, 1 ))</f>
        <v>0</v>
      </c>
      <c r="CD94" s="158">
        <f xml:space="preserve"> IF( OR( $C$94 = $DS$94, $C$94 =""), 0, IF( ISNUMBER( M94 ), 0, 1 ))</f>
        <v>0</v>
      </c>
      <c r="CE94" s="158">
        <f xml:space="preserve"> IF( OR( $C$94 = $DS$94, $C$94 =""), 0, IF( ISNUMBER( N94 ), 0, 1 ))</f>
        <v>0</v>
      </c>
      <c r="CF94" s="158">
        <f xml:space="preserve"> IF( OR( $C$94 = $DS$94, $C$94 =""), 0, IF( ISNUMBER( O94 ), 0, 1 ))</f>
        <v>0</v>
      </c>
      <c r="CG94" s="158">
        <f xml:space="preserve"> IF( OR( $C$94 = $DS$94, $C$94 =""), 0, IF( ISNUMBER( P94 ), 0, 1 ))</f>
        <v>0</v>
      </c>
      <c r="CH94" s="158">
        <f xml:space="preserve"> IF( OR( $C$94 = $DS$94, $C$94 =""), 0, IF( ISNUMBER( Q94 ), 0, 1 ))</f>
        <v>0</v>
      </c>
      <c r="CJ94" s="158">
        <f xml:space="preserve"> IF( OR( $C$94 = $DS$94, $C$94 =""), 0, IF( ISNUMBER( S94 ), 0, 1 ))</f>
        <v>0</v>
      </c>
      <c r="CK94" s="158">
        <f xml:space="preserve"> IF( OR( $C$94 = $DS$94, $C$94 =""), 0, IF( ISNUMBER( T94 ), 0, 1 ))</f>
        <v>0</v>
      </c>
      <c r="CL94" s="158">
        <f xml:space="preserve"> IF( OR( $C$94 = $DS$94, $C$94 =""), 0, IF( ISNUMBER( U94 ), 0, 1 ))</f>
        <v>0</v>
      </c>
      <c r="CM94" s="158">
        <f xml:space="preserve"> IF( OR( $C$94 = $DS$94, $C$94 =""), 0, IF( ISNUMBER( V94 ), 0, 1 ))</f>
        <v>0</v>
      </c>
      <c r="CN94" s="158">
        <f xml:space="preserve"> IF( OR( $C$94 = $DS$94, $C$94 =""), 0, IF( ISNUMBER( W94 ), 0, 1 ))</f>
        <v>0</v>
      </c>
      <c r="CP94" s="158">
        <f xml:space="preserve"> IF( OR( $C$94 = $DS$94, $C$94 =""), 0, IF( ISNUMBER( Y94 ), 0, 1 ))</f>
        <v>0</v>
      </c>
      <c r="CQ94" s="158">
        <f xml:space="preserve"> IF( OR( $C$94 = $DS$94, $C$94 =""), 0, IF( ISNUMBER( Z94 ), 0, 1 ))</f>
        <v>0</v>
      </c>
      <c r="CR94" s="158">
        <f xml:space="preserve"> IF( OR( $C$94 = $DS$94, $C$94 =""), 0, IF( ISNUMBER( AA94 ), 0, 1 ))</f>
        <v>0</v>
      </c>
      <c r="CS94" s="158">
        <f xml:space="preserve"> IF( OR( $C$94 = $DS$94, $C$94 =""), 0, IF( ISNUMBER( AB94 ), 0, 1 ))</f>
        <v>0</v>
      </c>
      <c r="CT94" s="158">
        <f xml:space="preserve"> IF( OR( $C$94 = $DS$94, $C$94 =""), 0, IF( ISNUMBER( AC94 ), 0, 1 ))</f>
        <v>0</v>
      </c>
      <c r="CV94" s="158">
        <f xml:space="preserve"> IF( OR( $C$94 = $DS$94, $C$94 =""), 0, IF( ISNUMBER( AE94 ), 0, 1 ))</f>
        <v>0</v>
      </c>
      <c r="CW94" s="158">
        <f xml:space="preserve"> IF( OR( $C$94 = $DS$94, $C$94 =""), 0, IF( ISNUMBER( AF94 ), 0, 1 ))</f>
        <v>0</v>
      </c>
      <c r="CX94" s="158">
        <f xml:space="preserve"> IF( OR( $C$94 = $DS$94, $C$94 =""), 0, IF( ISNUMBER( AG94 ), 0, 1 ))</f>
        <v>0</v>
      </c>
      <c r="CY94" s="158">
        <f xml:space="preserve"> IF( OR( $C$94 = $DS$94, $C$94 =""), 0, IF( ISNUMBER( AH94 ), 0, 1 ))</f>
        <v>0</v>
      </c>
      <c r="CZ94" s="158">
        <f xml:space="preserve"> IF( OR( $C$94 = $DS$94, $C$94 =""), 0, IF( ISNUMBER( AI94 ), 0, 1 ))</f>
        <v>0</v>
      </c>
      <c r="DB94" s="158">
        <f xml:space="preserve"> IF( OR( $C$94 = $DS$94, $C$94 =""), 0, IF( ISNUMBER( AK94 ), 0, 1 ))</f>
        <v>0</v>
      </c>
      <c r="DC94" s="158">
        <f xml:space="preserve"> IF( OR( $C$94 = $DS$94, $C$94 =""), 0, IF( ISNUMBER( AL94 ), 0, 1 ))</f>
        <v>0</v>
      </c>
      <c r="DD94" s="158">
        <f xml:space="preserve"> IF( OR( $C$94 = $DS$94, $C$94 =""), 0, IF( ISNUMBER( AM94 ), 0, 1 ))</f>
        <v>0</v>
      </c>
      <c r="DE94" s="158">
        <f xml:space="preserve"> IF( OR( $C$94 = $DS$94, $C$94 =""), 0, IF( ISNUMBER( AN94 ), 0, 1 ))</f>
        <v>0</v>
      </c>
      <c r="DF94" s="158">
        <f xml:space="preserve"> IF( OR( $C$94 = $DS$94, $C$94 =""), 0, IF( ISNUMBER( AO94 ), 0, 1 ))</f>
        <v>0</v>
      </c>
      <c r="DH94" s="158">
        <f xml:space="preserve"> IF( OR( $C$94 = $DS$94, $C$94 =""), 0, IF( ISNUMBER( AQ94 ), 0, 1 ))</f>
        <v>0</v>
      </c>
      <c r="DI94" s="158">
        <f xml:space="preserve"> IF( OR( $C$94 = $DS$94, $C$94 =""), 0, IF( ISNUMBER( AR94 ), 0, 1 ))</f>
        <v>0</v>
      </c>
      <c r="DJ94" s="158">
        <f xml:space="preserve"> IF( OR( $C$94 = $DS$94, $C$94 =""), 0, IF( ISNUMBER( AS94 ), 0, 1 ))</f>
        <v>0</v>
      </c>
      <c r="DK94" s="158">
        <f xml:space="preserve"> IF( OR( $C$94 = $DS$94, $C$94 =""), 0, IF( ISNUMBER( AT94 ), 0, 1 ))</f>
        <v>0</v>
      </c>
      <c r="DL94" s="158">
        <f xml:space="preserve"> IF( OR( $C$94 = $DS$94, $C$94 =""), 0, IF( ISNUMBER( AU94 ), 0, 1 ))</f>
        <v>0</v>
      </c>
      <c r="DN94" s="158">
        <f xml:space="preserve"> IF( OR( $C$94 = $DS$94, $C$94 =""), 0, IF( ISNUMBER( AW94 ), 0, 1 ))</f>
        <v>0</v>
      </c>
      <c r="DO94" s="158">
        <f xml:space="preserve"> IF( OR( $C$94 = $DS$94, $C$94 =""), 0, IF( ISNUMBER( AX94 ), 0, 1 ))</f>
        <v>0</v>
      </c>
      <c r="DP94" s="158">
        <f xml:space="preserve"> IF( OR( $C$94 = $DS$94, $C$94 =""), 0, IF( ISNUMBER( AY94 ), 0, 1 ))</f>
        <v>0</v>
      </c>
      <c r="DQ94" s="158">
        <f xml:space="preserve"> IF( OR( $C$94 = $DS$94, $C$94 =""), 0, IF( ISNUMBER( AZ94 ), 0, 1 ))</f>
        <v>0</v>
      </c>
      <c r="DR94" s="158">
        <f xml:space="preserve"> IF( OR( $C$94 = $DS$94, $C$94 =""), 0, IF( ISNUMBER( BA94 ), 0, 1 ))</f>
        <v>0</v>
      </c>
      <c r="DS94" s="204" t="s">
        <v>3481</v>
      </c>
    </row>
    <row r="95" spans="2:123" ht="14.25" customHeight="1" x14ac:dyDescent="0.3">
      <c r="B95" s="838">
        <f t="shared" si="22"/>
        <v>84</v>
      </c>
      <c r="C95" s="776" t="s">
        <v>3489</v>
      </c>
      <c r="D95" s="840"/>
      <c r="E95" s="610" t="s">
        <v>341</v>
      </c>
      <c r="F95" s="830">
        <v>3</v>
      </c>
      <c r="G95" s="202">
        <v>0</v>
      </c>
      <c r="H95" s="169">
        <v>0</v>
      </c>
      <c r="I95" s="169">
        <v>0</v>
      </c>
      <c r="J95" s="169">
        <v>0</v>
      </c>
      <c r="K95" s="170">
        <v>0</v>
      </c>
      <c r="L95" s="831">
        <f t="shared" si="13"/>
        <v>0</v>
      </c>
      <c r="M95" s="202">
        <v>0</v>
      </c>
      <c r="N95" s="169">
        <v>0</v>
      </c>
      <c r="O95" s="169">
        <v>0</v>
      </c>
      <c r="P95" s="169">
        <v>0</v>
      </c>
      <c r="Q95" s="170">
        <v>0</v>
      </c>
      <c r="R95" s="831">
        <f t="shared" si="14"/>
        <v>0</v>
      </c>
      <c r="S95" s="202">
        <v>0</v>
      </c>
      <c r="T95" s="169">
        <v>0</v>
      </c>
      <c r="U95" s="169">
        <v>0</v>
      </c>
      <c r="V95" s="169">
        <v>0</v>
      </c>
      <c r="W95" s="170">
        <v>0</v>
      </c>
      <c r="X95" s="831">
        <f t="shared" si="15"/>
        <v>0</v>
      </c>
      <c r="Y95" s="202">
        <v>0</v>
      </c>
      <c r="Z95" s="169">
        <v>0</v>
      </c>
      <c r="AA95" s="169">
        <v>0</v>
      </c>
      <c r="AB95" s="169">
        <v>0</v>
      </c>
      <c r="AC95" s="170">
        <v>0</v>
      </c>
      <c r="AD95" s="831">
        <f t="shared" si="16"/>
        <v>0</v>
      </c>
      <c r="AE95" s="202">
        <v>0</v>
      </c>
      <c r="AF95" s="169">
        <v>0</v>
      </c>
      <c r="AG95" s="169">
        <v>0</v>
      </c>
      <c r="AH95" s="169">
        <v>0</v>
      </c>
      <c r="AI95" s="170">
        <v>0</v>
      </c>
      <c r="AJ95" s="831">
        <f t="shared" si="17"/>
        <v>0</v>
      </c>
      <c r="AK95" s="202">
        <v>0</v>
      </c>
      <c r="AL95" s="169">
        <v>0</v>
      </c>
      <c r="AM95" s="169">
        <v>0</v>
      </c>
      <c r="AN95" s="169">
        <v>0</v>
      </c>
      <c r="AO95" s="170">
        <v>0</v>
      </c>
      <c r="AP95" s="831">
        <f t="shared" si="18"/>
        <v>0</v>
      </c>
      <c r="AQ95" s="202">
        <v>0</v>
      </c>
      <c r="AR95" s="169">
        <v>0</v>
      </c>
      <c r="AS95" s="169">
        <v>0</v>
      </c>
      <c r="AT95" s="169">
        <v>0</v>
      </c>
      <c r="AU95" s="170">
        <v>0</v>
      </c>
      <c r="AV95" s="831">
        <f t="shared" si="19"/>
        <v>0</v>
      </c>
      <c r="AW95" s="202">
        <v>0</v>
      </c>
      <c r="AX95" s="169">
        <v>0</v>
      </c>
      <c r="AY95" s="169">
        <v>0</v>
      </c>
      <c r="AZ95" s="169">
        <v>0</v>
      </c>
      <c r="BA95" s="170">
        <v>0</v>
      </c>
      <c r="BB95" s="831">
        <f t="shared" si="20"/>
        <v>0</v>
      </c>
      <c r="BC95" s="700"/>
      <c r="BD95" s="167"/>
      <c r="BE95" s="706" t="s">
        <v>2275</v>
      </c>
      <c r="BF95" s="521"/>
      <c r="BG95" s="144">
        <f t="shared" si="25"/>
        <v>0</v>
      </c>
      <c r="BH95" s="145"/>
      <c r="BJ95" s="838">
        <f t="shared" si="23"/>
        <v>84</v>
      </c>
      <c r="BK95" s="848" t="s">
        <v>3490</v>
      </c>
      <c r="BL95" s="610" t="s">
        <v>341</v>
      </c>
      <c r="BM95" s="830">
        <v>3</v>
      </c>
      <c r="BN95" s="841" t="s">
        <v>3491</v>
      </c>
      <c r="BO95" s="842" t="s">
        <v>3492</v>
      </c>
      <c r="BP95" s="842" t="s">
        <v>3493</v>
      </c>
      <c r="BQ95" s="842" t="s">
        <v>3494</v>
      </c>
      <c r="BR95" s="843" t="s">
        <v>3495</v>
      </c>
      <c r="BS95" s="835" t="s">
        <v>3496</v>
      </c>
      <c r="BV95" s="847">
        <f t="shared" si="24"/>
        <v>0</v>
      </c>
      <c r="BX95" s="158">
        <f xml:space="preserve"> IF( OR( $C$95 = $DS$95, $C$95 =""), 0, IF( ISNUMBER( G95 ), 0, 1 ))</f>
        <v>0</v>
      </c>
      <c r="BY95" s="158">
        <f xml:space="preserve"> IF( OR( $C$95 = $DS$95, $C$95 =""), 0, IF( ISNUMBER( H95 ), 0, 1 ))</f>
        <v>0</v>
      </c>
      <c r="BZ95" s="158">
        <f xml:space="preserve"> IF( OR( $C$95 = $DS$95, $C$95 =""), 0, IF( ISNUMBER( I95 ), 0, 1 ))</f>
        <v>0</v>
      </c>
      <c r="CA95" s="158">
        <f xml:space="preserve"> IF( OR( $C$95 = $DS$95, $C$95 =""), 0, IF( ISNUMBER( J95 ), 0, 1 ))</f>
        <v>0</v>
      </c>
      <c r="CB95" s="158">
        <f xml:space="preserve"> IF( OR( $C$95 = $DS$95, $C$95 =""), 0, IF( ISNUMBER( K95 ), 0, 1 ))</f>
        <v>0</v>
      </c>
      <c r="CD95" s="158">
        <f xml:space="preserve"> IF( OR( $C$95 = $DS$95, $C$95 =""), 0, IF( ISNUMBER( M95 ), 0, 1 ))</f>
        <v>0</v>
      </c>
      <c r="CE95" s="158">
        <f xml:space="preserve"> IF( OR( $C$95 = $DS$95, $C$95 =""), 0, IF( ISNUMBER( N95 ), 0, 1 ))</f>
        <v>0</v>
      </c>
      <c r="CF95" s="158">
        <f xml:space="preserve"> IF( OR( $C$95 = $DS$95, $C$95 =""), 0, IF( ISNUMBER( O95 ), 0, 1 ))</f>
        <v>0</v>
      </c>
      <c r="CG95" s="158">
        <f xml:space="preserve"> IF( OR( $C$95 = $DS$95, $C$95 =""), 0, IF( ISNUMBER( P95 ), 0, 1 ))</f>
        <v>0</v>
      </c>
      <c r="CH95" s="158">
        <f xml:space="preserve"> IF( OR( $C$95 = $DS$95, $C$95 =""), 0, IF( ISNUMBER( Q95 ), 0, 1 ))</f>
        <v>0</v>
      </c>
      <c r="CJ95" s="158">
        <f xml:space="preserve"> IF( OR( $C$95 = $DS$95, $C$95 =""), 0, IF( ISNUMBER( S95 ), 0, 1 ))</f>
        <v>0</v>
      </c>
      <c r="CK95" s="158">
        <f xml:space="preserve"> IF( OR( $C$95 = $DS$95, $C$95 =""), 0, IF( ISNUMBER( T95 ), 0, 1 ))</f>
        <v>0</v>
      </c>
      <c r="CL95" s="158">
        <f xml:space="preserve"> IF( OR( $C$95 = $DS$95, $C$95 =""), 0, IF( ISNUMBER( U95 ), 0, 1 ))</f>
        <v>0</v>
      </c>
      <c r="CM95" s="158">
        <f xml:space="preserve"> IF( OR( $C$95 = $DS$95, $C$95 =""), 0, IF( ISNUMBER( V95 ), 0, 1 ))</f>
        <v>0</v>
      </c>
      <c r="CN95" s="158">
        <f xml:space="preserve"> IF( OR( $C$95 = $DS$95, $C$95 =""), 0, IF( ISNUMBER( W95 ), 0, 1 ))</f>
        <v>0</v>
      </c>
      <c r="CP95" s="158">
        <f xml:space="preserve"> IF( OR( $C$95 = $DS$95, $C$95 =""), 0, IF( ISNUMBER( Y95 ), 0, 1 ))</f>
        <v>0</v>
      </c>
      <c r="CQ95" s="158">
        <f xml:space="preserve"> IF( OR( $C$95 = $DS$95, $C$95 =""), 0, IF( ISNUMBER( Z95 ), 0, 1 ))</f>
        <v>0</v>
      </c>
      <c r="CR95" s="158">
        <f xml:space="preserve"> IF( OR( $C$95 = $DS$95, $C$95 =""), 0, IF( ISNUMBER( AA95 ), 0, 1 ))</f>
        <v>0</v>
      </c>
      <c r="CS95" s="158">
        <f xml:space="preserve"> IF( OR( $C$95 = $DS$95, $C$95 =""), 0, IF( ISNUMBER( AB95 ), 0, 1 ))</f>
        <v>0</v>
      </c>
      <c r="CT95" s="158">
        <f xml:space="preserve"> IF( OR( $C$95 = $DS$95, $C$95 =""), 0, IF( ISNUMBER( AC95 ), 0, 1 ))</f>
        <v>0</v>
      </c>
      <c r="CV95" s="158">
        <f xml:space="preserve"> IF( OR( $C$95 = $DS$95, $C$95 =""), 0, IF( ISNUMBER( AE95 ), 0, 1 ))</f>
        <v>0</v>
      </c>
      <c r="CW95" s="158">
        <f xml:space="preserve"> IF( OR( $C$95 = $DS$95, $C$95 =""), 0, IF( ISNUMBER( AF95 ), 0, 1 ))</f>
        <v>0</v>
      </c>
      <c r="CX95" s="158">
        <f xml:space="preserve"> IF( OR( $C$95 = $DS$95, $C$95 =""), 0, IF( ISNUMBER( AG95 ), 0, 1 ))</f>
        <v>0</v>
      </c>
      <c r="CY95" s="158">
        <f xml:space="preserve"> IF( OR( $C$95 = $DS$95, $C$95 =""), 0, IF( ISNUMBER( AH95 ), 0, 1 ))</f>
        <v>0</v>
      </c>
      <c r="CZ95" s="158">
        <f xml:space="preserve"> IF( OR( $C$95 = $DS$95, $C$95 =""), 0, IF( ISNUMBER( AI95 ), 0, 1 ))</f>
        <v>0</v>
      </c>
      <c r="DB95" s="158">
        <f xml:space="preserve"> IF( OR( $C$95 = $DS$95, $C$95 =""), 0, IF( ISNUMBER( AK95 ), 0, 1 ))</f>
        <v>0</v>
      </c>
      <c r="DC95" s="158">
        <f xml:space="preserve"> IF( OR( $C$95 = $DS$95, $C$95 =""), 0, IF( ISNUMBER( AL95 ), 0, 1 ))</f>
        <v>0</v>
      </c>
      <c r="DD95" s="158">
        <f xml:space="preserve"> IF( OR( $C$95 = $DS$95, $C$95 =""), 0, IF( ISNUMBER( AM95 ), 0, 1 ))</f>
        <v>0</v>
      </c>
      <c r="DE95" s="158">
        <f xml:space="preserve"> IF( OR( $C$95 = $DS$95, $C$95 =""), 0, IF( ISNUMBER( AN95 ), 0, 1 ))</f>
        <v>0</v>
      </c>
      <c r="DF95" s="158">
        <f xml:space="preserve"> IF( OR( $C$95 = $DS$95, $C$95 =""), 0, IF( ISNUMBER( AO95 ), 0, 1 ))</f>
        <v>0</v>
      </c>
      <c r="DH95" s="158">
        <f xml:space="preserve"> IF( OR( $C$95 = $DS$95, $C$95 =""), 0, IF( ISNUMBER( AQ95 ), 0, 1 ))</f>
        <v>0</v>
      </c>
      <c r="DI95" s="158">
        <f xml:space="preserve"> IF( OR( $C$95 = $DS$95, $C$95 =""), 0, IF( ISNUMBER( AR95 ), 0, 1 ))</f>
        <v>0</v>
      </c>
      <c r="DJ95" s="158">
        <f xml:space="preserve"> IF( OR( $C$95 = $DS$95, $C$95 =""), 0, IF( ISNUMBER( AS95 ), 0, 1 ))</f>
        <v>0</v>
      </c>
      <c r="DK95" s="158">
        <f xml:space="preserve"> IF( OR( $C$95 = $DS$95, $C$95 =""), 0, IF( ISNUMBER( AT95 ), 0, 1 ))</f>
        <v>0</v>
      </c>
      <c r="DL95" s="158">
        <f xml:space="preserve"> IF( OR( $C$95 = $DS$95, $C$95 =""), 0, IF( ISNUMBER( AU95 ), 0, 1 ))</f>
        <v>0</v>
      </c>
      <c r="DN95" s="158">
        <f xml:space="preserve"> IF( OR( $C$95 = $DS$95, $C$95 =""), 0, IF( ISNUMBER( AW95 ), 0, 1 ))</f>
        <v>0</v>
      </c>
      <c r="DO95" s="158">
        <f xml:space="preserve"> IF( OR( $C$95 = $DS$95, $C$95 =""), 0, IF( ISNUMBER( AX95 ), 0, 1 ))</f>
        <v>0</v>
      </c>
      <c r="DP95" s="158">
        <f xml:space="preserve"> IF( OR( $C$95 = $DS$95, $C$95 =""), 0, IF( ISNUMBER( AY95 ), 0, 1 ))</f>
        <v>0</v>
      </c>
      <c r="DQ95" s="158">
        <f xml:space="preserve"> IF( OR( $C$95 = $DS$95, $C$95 =""), 0, IF( ISNUMBER( AZ95 ), 0, 1 ))</f>
        <v>0</v>
      </c>
      <c r="DR95" s="158">
        <f xml:space="preserve"> IF( OR( $C$95 = $DS$95, $C$95 =""), 0, IF( ISNUMBER( BA95 ), 0, 1 ))</f>
        <v>0</v>
      </c>
      <c r="DS95" s="204" t="s">
        <v>3489</v>
      </c>
    </row>
    <row r="96" spans="2:123" ht="14.25" customHeight="1" x14ac:dyDescent="0.3">
      <c r="B96" s="838">
        <f t="shared" si="22"/>
        <v>85</v>
      </c>
      <c r="C96" s="776" t="s">
        <v>3497</v>
      </c>
      <c r="D96" s="840"/>
      <c r="E96" s="610" t="s">
        <v>341</v>
      </c>
      <c r="F96" s="830">
        <v>3</v>
      </c>
      <c r="G96" s="202">
        <v>0</v>
      </c>
      <c r="H96" s="169">
        <v>0</v>
      </c>
      <c r="I96" s="169">
        <v>0</v>
      </c>
      <c r="J96" s="169">
        <v>0</v>
      </c>
      <c r="K96" s="170">
        <v>0</v>
      </c>
      <c r="L96" s="831">
        <f t="shared" si="13"/>
        <v>0</v>
      </c>
      <c r="M96" s="202">
        <v>0</v>
      </c>
      <c r="N96" s="169">
        <v>0</v>
      </c>
      <c r="O96" s="169">
        <v>0</v>
      </c>
      <c r="P96" s="169">
        <v>0</v>
      </c>
      <c r="Q96" s="170">
        <v>0</v>
      </c>
      <c r="R96" s="831">
        <f t="shared" si="14"/>
        <v>0</v>
      </c>
      <c r="S96" s="202">
        <v>0</v>
      </c>
      <c r="T96" s="169">
        <v>0</v>
      </c>
      <c r="U96" s="169">
        <v>0</v>
      </c>
      <c r="V96" s="169">
        <v>0</v>
      </c>
      <c r="W96" s="170">
        <v>0</v>
      </c>
      <c r="X96" s="831">
        <f t="shared" si="15"/>
        <v>0</v>
      </c>
      <c r="Y96" s="202">
        <v>0</v>
      </c>
      <c r="Z96" s="169">
        <v>0</v>
      </c>
      <c r="AA96" s="169">
        <v>0</v>
      </c>
      <c r="AB96" s="169">
        <v>0</v>
      </c>
      <c r="AC96" s="170">
        <v>0</v>
      </c>
      <c r="AD96" s="831">
        <f t="shared" si="16"/>
        <v>0</v>
      </c>
      <c r="AE96" s="202">
        <v>0</v>
      </c>
      <c r="AF96" s="169">
        <v>0</v>
      </c>
      <c r="AG96" s="169">
        <v>0</v>
      </c>
      <c r="AH96" s="169">
        <v>0</v>
      </c>
      <c r="AI96" s="170">
        <v>0</v>
      </c>
      <c r="AJ96" s="831">
        <f t="shared" si="17"/>
        <v>0</v>
      </c>
      <c r="AK96" s="202">
        <v>0</v>
      </c>
      <c r="AL96" s="169">
        <v>0</v>
      </c>
      <c r="AM96" s="169">
        <v>0</v>
      </c>
      <c r="AN96" s="169">
        <v>0</v>
      </c>
      <c r="AO96" s="170">
        <v>0</v>
      </c>
      <c r="AP96" s="831">
        <f t="shared" si="18"/>
        <v>0</v>
      </c>
      <c r="AQ96" s="202">
        <v>0</v>
      </c>
      <c r="AR96" s="169">
        <v>0</v>
      </c>
      <c r="AS96" s="169">
        <v>0</v>
      </c>
      <c r="AT96" s="169">
        <v>0</v>
      </c>
      <c r="AU96" s="170">
        <v>0</v>
      </c>
      <c r="AV96" s="831">
        <f t="shared" si="19"/>
        <v>0</v>
      </c>
      <c r="AW96" s="202">
        <v>0</v>
      </c>
      <c r="AX96" s="169">
        <v>0</v>
      </c>
      <c r="AY96" s="169">
        <v>0</v>
      </c>
      <c r="AZ96" s="169">
        <v>0</v>
      </c>
      <c r="BA96" s="170">
        <v>0</v>
      </c>
      <c r="BB96" s="831">
        <f t="shared" si="20"/>
        <v>0</v>
      </c>
      <c r="BC96" s="700"/>
      <c r="BD96" s="167"/>
      <c r="BE96" s="706" t="s">
        <v>2275</v>
      </c>
      <c r="BF96" s="521"/>
      <c r="BG96" s="144">
        <f t="shared" si="25"/>
        <v>0</v>
      </c>
      <c r="BH96" s="145"/>
      <c r="BJ96" s="838">
        <f t="shared" si="23"/>
        <v>85</v>
      </c>
      <c r="BK96" s="846" t="s">
        <v>3498</v>
      </c>
      <c r="BL96" s="610" t="s">
        <v>341</v>
      </c>
      <c r="BM96" s="830">
        <v>3</v>
      </c>
      <c r="BN96" s="841" t="s">
        <v>3499</v>
      </c>
      <c r="BO96" s="842" t="s">
        <v>3500</v>
      </c>
      <c r="BP96" s="842" t="s">
        <v>3501</v>
      </c>
      <c r="BQ96" s="842" t="s">
        <v>3502</v>
      </c>
      <c r="BR96" s="843" t="s">
        <v>3503</v>
      </c>
      <c r="BS96" s="835" t="s">
        <v>3504</v>
      </c>
      <c r="BV96" s="847">
        <f t="shared" si="24"/>
        <v>0</v>
      </c>
      <c r="BX96" s="158">
        <f xml:space="preserve"> IF( OR( $C$96 = $DS$96, $C$96 =""), 0, IF( ISNUMBER( G96 ), 0, 1 ))</f>
        <v>0</v>
      </c>
      <c r="BY96" s="158">
        <f xml:space="preserve"> IF( OR( $C$96 = $DS$96, $C$96 =""), 0, IF( ISNUMBER( H96 ), 0, 1 ))</f>
        <v>0</v>
      </c>
      <c r="BZ96" s="158">
        <f xml:space="preserve"> IF( OR( $C$96 = $DS$96, $C$96 =""), 0, IF( ISNUMBER( I96 ), 0, 1 ))</f>
        <v>0</v>
      </c>
      <c r="CA96" s="158">
        <f xml:space="preserve"> IF( OR( $C$96 = $DS$96, $C$96 =""), 0, IF( ISNUMBER( J96 ), 0, 1 ))</f>
        <v>0</v>
      </c>
      <c r="CB96" s="158">
        <f xml:space="preserve"> IF( OR( $C$96 = $DS$96, $C$96 =""), 0, IF( ISNUMBER( K96 ), 0, 1 ))</f>
        <v>0</v>
      </c>
      <c r="CD96" s="158">
        <f xml:space="preserve"> IF( OR( $C$96 = $DS$96, $C$96 =""), 0, IF( ISNUMBER( M96 ), 0, 1 ))</f>
        <v>0</v>
      </c>
      <c r="CE96" s="158">
        <f xml:space="preserve"> IF( OR( $C$96 = $DS$96, $C$96 =""), 0, IF( ISNUMBER( N96 ), 0, 1 ))</f>
        <v>0</v>
      </c>
      <c r="CF96" s="158">
        <f xml:space="preserve"> IF( OR( $C$96 = $DS$96, $C$96 =""), 0, IF( ISNUMBER( O96 ), 0, 1 ))</f>
        <v>0</v>
      </c>
      <c r="CG96" s="158">
        <f xml:space="preserve"> IF( OR( $C$96 = $DS$96, $C$96 =""), 0, IF( ISNUMBER( P96 ), 0, 1 ))</f>
        <v>0</v>
      </c>
      <c r="CH96" s="158">
        <f xml:space="preserve"> IF( OR( $C$96 = $DS$96, $C$96 =""), 0, IF( ISNUMBER( Q96 ), 0, 1 ))</f>
        <v>0</v>
      </c>
      <c r="CJ96" s="158">
        <f xml:space="preserve"> IF( OR( $C$96 = $DS$96, $C$96 =""), 0, IF( ISNUMBER( S96 ), 0, 1 ))</f>
        <v>0</v>
      </c>
      <c r="CK96" s="158">
        <f xml:space="preserve"> IF( OR( $C$96 = $DS$96, $C$96 =""), 0, IF( ISNUMBER( T96 ), 0, 1 ))</f>
        <v>0</v>
      </c>
      <c r="CL96" s="158">
        <f xml:space="preserve"> IF( OR( $C$96 = $DS$96, $C$96 =""), 0, IF( ISNUMBER( U96 ), 0, 1 ))</f>
        <v>0</v>
      </c>
      <c r="CM96" s="158">
        <f xml:space="preserve"> IF( OR( $C$96 = $DS$96, $C$96 =""), 0, IF( ISNUMBER( V96 ), 0, 1 ))</f>
        <v>0</v>
      </c>
      <c r="CN96" s="158">
        <f xml:space="preserve"> IF( OR( $C$96 = $DS$96, $C$96 =""), 0, IF( ISNUMBER( W96 ), 0, 1 ))</f>
        <v>0</v>
      </c>
      <c r="CP96" s="158">
        <f xml:space="preserve"> IF( OR( $C$96 = $DS$96, $C$96 =""), 0, IF( ISNUMBER( Y96 ), 0, 1 ))</f>
        <v>0</v>
      </c>
      <c r="CQ96" s="158">
        <f xml:space="preserve"> IF( OR( $C$96 = $DS$96, $C$96 =""), 0, IF( ISNUMBER( Z96 ), 0, 1 ))</f>
        <v>0</v>
      </c>
      <c r="CR96" s="158">
        <f xml:space="preserve"> IF( OR( $C$96 = $DS$96, $C$96 =""), 0, IF( ISNUMBER( AA96 ), 0, 1 ))</f>
        <v>0</v>
      </c>
      <c r="CS96" s="158">
        <f xml:space="preserve"> IF( OR( $C$96 = $DS$96, $C$96 =""), 0, IF( ISNUMBER( AB96 ), 0, 1 ))</f>
        <v>0</v>
      </c>
      <c r="CT96" s="158">
        <f xml:space="preserve"> IF( OR( $C$96 = $DS$96, $C$96 =""), 0, IF( ISNUMBER( AC96 ), 0, 1 ))</f>
        <v>0</v>
      </c>
      <c r="CV96" s="158">
        <f xml:space="preserve"> IF( OR( $C$96 = $DS$96, $C$96 =""), 0, IF( ISNUMBER( AE96 ), 0, 1 ))</f>
        <v>0</v>
      </c>
      <c r="CW96" s="158">
        <f xml:space="preserve"> IF( OR( $C$96 = $DS$96, $C$96 =""), 0, IF( ISNUMBER( AF96 ), 0, 1 ))</f>
        <v>0</v>
      </c>
      <c r="CX96" s="158">
        <f xml:space="preserve"> IF( OR( $C$96 = $DS$96, $C$96 =""), 0, IF( ISNUMBER( AG96 ), 0, 1 ))</f>
        <v>0</v>
      </c>
      <c r="CY96" s="158">
        <f xml:space="preserve"> IF( OR( $C$96 = $DS$96, $C$96 =""), 0, IF( ISNUMBER( AH96 ), 0, 1 ))</f>
        <v>0</v>
      </c>
      <c r="CZ96" s="158">
        <f xml:space="preserve"> IF( OR( $C$96 = $DS$96, $C$96 =""), 0, IF( ISNUMBER( AI96 ), 0, 1 ))</f>
        <v>0</v>
      </c>
      <c r="DB96" s="158">
        <f xml:space="preserve"> IF( OR( $C$96 = $DS$96, $C$96 =""), 0, IF( ISNUMBER( AK96 ), 0, 1 ))</f>
        <v>0</v>
      </c>
      <c r="DC96" s="158">
        <f xml:space="preserve"> IF( OR( $C$96 = $DS$96, $C$96 =""), 0, IF( ISNUMBER( AL96 ), 0, 1 ))</f>
        <v>0</v>
      </c>
      <c r="DD96" s="158">
        <f xml:space="preserve"> IF( OR( $C$96 = $DS$96, $C$96 =""), 0, IF( ISNUMBER( AM96 ), 0, 1 ))</f>
        <v>0</v>
      </c>
      <c r="DE96" s="158">
        <f xml:space="preserve"> IF( OR( $C$96 = $DS$96, $C$96 =""), 0, IF( ISNUMBER( AN96 ), 0, 1 ))</f>
        <v>0</v>
      </c>
      <c r="DF96" s="158">
        <f xml:space="preserve"> IF( OR( $C$96 = $DS$96, $C$96 =""), 0, IF( ISNUMBER( AO96 ), 0, 1 ))</f>
        <v>0</v>
      </c>
      <c r="DH96" s="158">
        <f xml:space="preserve"> IF( OR( $C$96 = $DS$96, $C$96 =""), 0, IF( ISNUMBER( AQ96 ), 0, 1 ))</f>
        <v>0</v>
      </c>
      <c r="DI96" s="158">
        <f xml:space="preserve"> IF( OR( $C$96 = $DS$96, $C$96 =""), 0, IF( ISNUMBER( AR96 ), 0, 1 ))</f>
        <v>0</v>
      </c>
      <c r="DJ96" s="158">
        <f xml:space="preserve"> IF( OR( $C$96 = $DS$96, $C$96 =""), 0, IF( ISNUMBER( AS96 ), 0, 1 ))</f>
        <v>0</v>
      </c>
      <c r="DK96" s="158">
        <f xml:space="preserve"> IF( OR( $C$96 = $DS$96, $C$96 =""), 0, IF( ISNUMBER( AT96 ), 0, 1 ))</f>
        <v>0</v>
      </c>
      <c r="DL96" s="158">
        <f xml:space="preserve"> IF( OR( $C$96 = $DS$96, $C$96 =""), 0, IF( ISNUMBER( AU96 ), 0, 1 ))</f>
        <v>0</v>
      </c>
      <c r="DN96" s="158">
        <f xml:space="preserve"> IF( OR( $C$96 = $DS$96, $C$96 =""), 0, IF( ISNUMBER( AW96 ), 0, 1 ))</f>
        <v>0</v>
      </c>
      <c r="DO96" s="158">
        <f xml:space="preserve"> IF( OR( $C$96 = $DS$96, $C$96 =""), 0, IF( ISNUMBER( AX96 ), 0, 1 ))</f>
        <v>0</v>
      </c>
      <c r="DP96" s="158">
        <f xml:space="preserve"> IF( OR( $C$96 = $DS$96, $C$96 =""), 0, IF( ISNUMBER( AY96 ), 0, 1 ))</f>
        <v>0</v>
      </c>
      <c r="DQ96" s="158">
        <f xml:space="preserve"> IF( OR( $C$96 = $DS$96, $C$96 =""), 0, IF( ISNUMBER( AZ96 ), 0, 1 ))</f>
        <v>0</v>
      </c>
      <c r="DR96" s="158">
        <f xml:space="preserve"> IF( OR( $C$96 = $DS$96, $C$96 =""), 0, IF( ISNUMBER( BA96 ), 0, 1 ))</f>
        <v>0</v>
      </c>
      <c r="DS96" s="204" t="s">
        <v>3497</v>
      </c>
    </row>
    <row r="97" spans="2:123" ht="14.25" customHeight="1" x14ac:dyDescent="0.3">
      <c r="B97" s="838">
        <f t="shared" si="22"/>
        <v>86</v>
      </c>
      <c r="C97" s="776" t="s">
        <v>3505</v>
      </c>
      <c r="D97" s="840"/>
      <c r="E97" s="610" t="s">
        <v>341</v>
      </c>
      <c r="F97" s="830">
        <v>3</v>
      </c>
      <c r="G97" s="202">
        <v>0</v>
      </c>
      <c r="H97" s="169">
        <v>0</v>
      </c>
      <c r="I97" s="169">
        <v>0</v>
      </c>
      <c r="J97" s="169">
        <v>0</v>
      </c>
      <c r="K97" s="170">
        <v>0</v>
      </c>
      <c r="L97" s="831">
        <f t="shared" si="13"/>
        <v>0</v>
      </c>
      <c r="M97" s="202">
        <v>0</v>
      </c>
      <c r="N97" s="169">
        <v>0</v>
      </c>
      <c r="O97" s="169">
        <v>0</v>
      </c>
      <c r="P97" s="169">
        <v>0</v>
      </c>
      <c r="Q97" s="170">
        <v>0</v>
      </c>
      <c r="R97" s="831">
        <f t="shared" si="14"/>
        <v>0</v>
      </c>
      <c r="S97" s="202">
        <v>0</v>
      </c>
      <c r="T97" s="169">
        <v>0</v>
      </c>
      <c r="U97" s="169">
        <v>0</v>
      </c>
      <c r="V97" s="169">
        <v>0</v>
      </c>
      <c r="W97" s="170">
        <v>0</v>
      </c>
      <c r="X97" s="831">
        <f t="shared" si="15"/>
        <v>0</v>
      </c>
      <c r="Y97" s="202">
        <v>0</v>
      </c>
      <c r="Z97" s="169">
        <v>0</v>
      </c>
      <c r="AA97" s="169">
        <v>0</v>
      </c>
      <c r="AB97" s="169">
        <v>0</v>
      </c>
      <c r="AC97" s="170">
        <v>0</v>
      </c>
      <c r="AD97" s="831">
        <f t="shared" si="16"/>
        <v>0</v>
      </c>
      <c r="AE97" s="202">
        <v>0</v>
      </c>
      <c r="AF97" s="169">
        <v>0</v>
      </c>
      <c r="AG97" s="169">
        <v>0</v>
      </c>
      <c r="AH97" s="169">
        <v>0</v>
      </c>
      <c r="AI97" s="170">
        <v>0</v>
      </c>
      <c r="AJ97" s="831">
        <f t="shared" si="17"/>
        <v>0</v>
      </c>
      <c r="AK97" s="202">
        <v>0</v>
      </c>
      <c r="AL97" s="169">
        <v>0</v>
      </c>
      <c r="AM97" s="169">
        <v>0</v>
      </c>
      <c r="AN97" s="169">
        <v>0</v>
      </c>
      <c r="AO97" s="170">
        <v>0</v>
      </c>
      <c r="AP97" s="831">
        <f t="shared" si="18"/>
        <v>0</v>
      </c>
      <c r="AQ97" s="202">
        <v>0</v>
      </c>
      <c r="AR97" s="169">
        <v>0</v>
      </c>
      <c r="AS97" s="169">
        <v>0</v>
      </c>
      <c r="AT97" s="169">
        <v>0</v>
      </c>
      <c r="AU97" s="170">
        <v>0</v>
      </c>
      <c r="AV97" s="831">
        <f t="shared" si="19"/>
        <v>0</v>
      </c>
      <c r="AW97" s="202">
        <v>0</v>
      </c>
      <c r="AX97" s="169">
        <v>0</v>
      </c>
      <c r="AY97" s="169">
        <v>0</v>
      </c>
      <c r="AZ97" s="169">
        <v>0</v>
      </c>
      <c r="BA97" s="170">
        <v>0</v>
      </c>
      <c r="BB97" s="831">
        <f t="shared" si="20"/>
        <v>0</v>
      </c>
      <c r="BC97" s="700"/>
      <c r="BD97" s="167"/>
      <c r="BE97" s="706" t="s">
        <v>2275</v>
      </c>
      <c r="BF97" s="521"/>
      <c r="BG97" s="144">
        <f t="shared" si="25"/>
        <v>0</v>
      </c>
      <c r="BH97" s="145"/>
      <c r="BJ97" s="838">
        <f t="shared" si="23"/>
        <v>86</v>
      </c>
      <c r="BK97" s="848" t="s">
        <v>3506</v>
      </c>
      <c r="BL97" s="610" t="s">
        <v>341</v>
      </c>
      <c r="BM97" s="830">
        <v>3</v>
      </c>
      <c r="BN97" s="841" t="s">
        <v>3507</v>
      </c>
      <c r="BO97" s="842" t="s">
        <v>3508</v>
      </c>
      <c r="BP97" s="842" t="s">
        <v>3509</v>
      </c>
      <c r="BQ97" s="842" t="s">
        <v>3510</v>
      </c>
      <c r="BR97" s="843" t="s">
        <v>3511</v>
      </c>
      <c r="BS97" s="835" t="s">
        <v>3512</v>
      </c>
      <c r="BV97" s="847">
        <f t="shared" si="24"/>
        <v>0</v>
      </c>
      <c r="BX97" s="158">
        <f xml:space="preserve"> IF( OR( $C$97 = $DS$97, $C$97 =""), 0, IF( ISNUMBER( G97 ), 0, 1 ))</f>
        <v>0</v>
      </c>
      <c r="BY97" s="158">
        <f xml:space="preserve"> IF( OR( $C$97 = $DS$97, $C$97 =""), 0, IF( ISNUMBER( H97 ), 0, 1 ))</f>
        <v>0</v>
      </c>
      <c r="BZ97" s="158">
        <f xml:space="preserve"> IF( OR( $C$97 = $DS$97, $C$97 =""), 0, IF( ISNUMBER( I97 ), 0, 1 ))</f>
        <v>0</v>
      </c>
      <c r="CA97" s="158">
        <f xml:space="preserve"> IF( OR( $C$97 = $DS$97, $C$97 =""), 0, IF( ISNUMBER( J97 ), 0, 1 ))</f>
        <v>0</v>
      </c>
      <c r="CB97" s="158">
        <f xml:space="preserve"> IF( OR( $C$97 = $DS$97, $C$97 =""), 0, IF( ISNUMBER( K97 ), 0, 1 ))</f>
        <v>0</v>
      </c>
      <c r="CD97" s="158">
        <f xml:space="preserve"> IF( OR( $C$97 = $DS$97, $C$97 =""), 0, IF( ISNUMBER( M97 ), 0, 1 ))</f>
        <v>0</v>
      </c>
      <c r="CE97" s="158">
        <f xml:space="preserve"> IF( OR( $C$97 = $DS$97, $C$97 =""), 0, IF( ISNUMBER( N97 ), 0, 1 ))</f>
        <v>0</v>
      </c>
      <c r="CF97" s="158">
        <f xml:space="preserve"> IF( OR( $C$97 = $DS$97, $C$97 =""), 0, IF( ISNUMBER( O97 ), 0, 1 ))</f>
        <v>0</v>
      </c>
      <c r="CG97" s="158">
        <f xml:space="preserve"> IF( OR( $C$97 = $DS$97, $C$97 =""), 0, IF( ISNUMBER( P97 ), 0, 1 ))</f>
        <v>0</v>
      </c>
      <c r="CH97" s="158">
        <f xml:space="preserve"> IF( OR( $C$97 = $DS$97, $C$97 =""), 0, IF( ISNUMBER( Q97 ), 0, 1 ))</f>
        <v>0</v>
      </c>
      <c r="CJ97" s="158">
        <f xml:space="preserve"> IF( OR( $C$97 = $DS$97, $C$97 =""), 0, IF( ISNUMBER( S97 ), 0, 1 ))</f>
        <v>0</v>
      </c>
      <c r="CK97" s="158">
        <f xml:space="preserve"> IF( OR( $C$97 = $DS$97, $C$97 =""), 0, IF( ISNUMBER( T97 ), 0, 1 ))</f>
        <v>0</v>
      </c>
      <c r="CL97" s="158">
        <f xml:space="preserve"> IF( OR( $C$97 = $DS$97, $C$97 =""), 0, IF( ISNUMBER( U97 ), 0, 1 ))</f>
        <v>0</v>
      </c>
      <c r="CM97" s="158">
        <f xml:space="preserve"> IF( OR( $C$97 = $DS$97, $C$97 =""), 0, IF( ISNUMBER( V97 ), 0, 1 ))</f>
        <v>0</v>
      </c>
      <c r="CN97" s="158">
        <f xml:space="preserve"> IF( OR( $C$97 = $DS$97, $C$97 =""), 0, IF( ISNUMBER( W97 ), 0, 1 ))</f>
        <v>0</v>
      </c>
      <c r="CP97" s="158">
        <f xml:space="preserve"> IF( OR( $C$97 = $DS$97, $C$97 =""), 0, IF( ISNUMBER( Y97 ), 0, 1 ))</f>
        <v>0</v>
      </c>
      <c r="CQ97" s="158">
        <f xml:space="preserve"> IF( OR( $C$97 = $DS$97, $C$97 =""), 0, IF( ISNUMBER( Z97 ), 0, 1 ))</f>
        <v>0</v>
      </c>
      <c r="CR97" s="158">
        <f xml:space="preserve"> IF( OR( $C$97 = $DS$97, $C$97 =""), 0, IF( ISNUMBER( AA97 ), 0, 1 ))</f>
        <v>0</v>
      </c>
      <c r="CS97" s="158">
        <f xml:space="preserve"> IF( OR( $C$97 = $DS$97, $C$97 =""), 0, IF( ISNUMBER( AB97 ), 0, 1 ))</f>
        <v>0</v>
      </c>
      <c r="CT97" s="158">
        <f xml:space="preserve"> IF( OR( $C$97 = $DS$97, $C$97 =""), 0, IF( ISNUMBER( AC97 ), 0, 1 ))</f>
        <v>0</v>
      </c>
      <c r="CV97" s="158">
        <f xml:space="preserve"> IF( OR( $C$97 = $DS$97, $C$97 =""), 0, IF( ISNUMBER( AE97 ), 0, 1 ))</f>
        <v>0</v>
      </c>
      <c r="CW97" s="158">
        <f xml:space="preserve"> IF( OR( $C$97 = $DS$97, $C$97 =""), 0, IF( ISNUMBER( AF97 ), 0, 1 ))</f>
        <v>0</v>
      </c>
      <c r="CX97" s="158">
        <f xml:space="preserve"> IF( OR( $C$97 = $DS$97, $C$97 =""), 0, IF( ISNUMBER( AG97 ), 0, 1 ))</f>
        <v>0</v>
      </c>
      <c r="CY97" s="158">
        <f xml:space="preserve"> IF( OR( $C$97 = $DS$97, $C$97 =""), 0, IF( ISNUMBER( AH97 ), 0, 1 ))</f>
        <v>0</v>
      </c>
      <c r="CZ97" s="158">
        <f xml:space="preserve"> IF( OR( $C$97 = $DS$97, $C$97 =""), 0, IF( ISNUMBER( AI97 ), 0, 1 ))</f>
        <v>0</v>
      </c>
      <c r="DB97" s="158">
        <f xml:space="preserve"> IF( OR( $C$97 = $DS$97, $C$97 =""), 0, IF( ISNUMBER( AK97 ), 0, 1 ))</f>
        <v>0</v>
      </c>
      <c r="DC97" s="158">
        <f xml:space="preserve"> IF( OR( $C$97 = $DS$97, $C$97 =""), 0, IF( ISNUMBER( AL97 ), 0, 1 ))</f>
        <v>0</v>
      </c>
      <c r="DD97" s="158">
        <f xml:space="preserve"> IF( OR( $C$97 = $DS$97, $C$97 =""), 0, IF( ISNUMBER( AM97 ), 0, 1 ))</f>
        <v>0</v>
      </c>
      <c r="DE97" s="158">
        <f xml:space="preserve"> IF( OR( $C$97 = $DS$97, $C$97 =""), 0, IF( ISNUMBER( AN97 ), 0, 1 ))</f>
        <v>0</v>
      </c>
      <c r="DF97" s="158">
        <f xml:space="preserve"> IF( OR( $C$97 = $DS$97, $C$97 =""), 0, IF( ISNUMBER( AO97 ), 0, 1 ))</f>
        <v>0</v>
      </c>
      <c r="DH97" s="158">
        <f xml:space="preserve"> IF( OR( $C$97 = $DS$97, $C$97 =""), 0, IF( ISNUMBER( AQ97 ), 0, 1 ))</f>
        <v>0</v>
      </c>
      <c r="DI97" s="158">
        <f xml:space="preserve"> IF( OR( $C$97 = $DS$97, $C$97 =""), 0, IF( ISNUMBER( AR97 ), 0, 1 ))</f>
        <v>0</v>
      </c>
      <c r="DJ97" s="158">
        <f xml:space="preserve"> IF( OR( $C$97 = $DS$97, $C$97 =""), 0, IF( ISNUMBER( AS97 ), 0, 1 ))</f>
        <v>0</v>
      </c>
      <c r="DK97" s="158">
        <f xml:space="preserve"> IF( OR( $C$97 = $DS$97, $C$97 =""), 0, IF( ISNUMBER( AT97 ), 0, 1 ))</f>
        <v>0</v>
      </c>
      <c r="DL97" s="158">
        <f xml:space="preserve"> IF( OR( $C$97 = $DS$97, $C$97 =""), 0, IF( ISNUMBER( AU97 ), 0, 1 ))</f>
        <v>0</v>
      </c>
      <c r="DN97" s="158">
        <f xml:space="preserve"> IF( OR( $C$97 = $DS$97, $C$97 =""), 0, IF( ISNUMBER( AW97 ), 0, 1 ))</f>
        <v>0</v>
      </c>
      <c r="DO97" s="158">
        <f xml:space="preserve"> IF( OR( $C$97 = $DS$97, $C$97 =""), 0, IF( ISNUMBER( AX97 ), 0, 1 ))</f>
        <v>0</v>
      </c>
      <c r="DP97" s="158">
        <f xml:space="preserve"> IF( OR( $C$97 = $DS$97, $C$97 =""), 0, IF( ISNUMBER( AY97 ), 0, 1 ))</f>
        <v>0</v>
      </c>
      <c r="DQ97" s="158">
        <f xml:space="preserve"> IF( OR( $C$97 = $DS$97, $C$97 =""), 0, IF( ISNUMBER( AZ97 ), 0, 1 ))</f>
        <v>0</v>
      </c>
      <c r="DR97" s="158">
        <f xml:space="preserve"> IF( OR( $C$97 = $DS$97, $C$97 =""), 0, IF( ISNUMBER( BA97 ), 0, 1 ))</f>
        <v>0</v>
      </c>
      <c r="DS97" s="204" t="s">
        <v>3505</v>
      </c>
    </row>
    <row r="98" spans="2:123" ht="14.25" customHeight="1" x14ac:dyDescent="0.3">
      <c r="B98" s="838">
        <f t="shared" si="22"/>
        <v>87</v>
      </c>
      <c r="C98" s="776" t="s">
        <v>3513</v>
      </c>
      <c r="D98" s="840"/>
      <c r="E98" s="610" t="s">
        <v>341</v>
      </c>
      <c r="F98" s="830">
        <v>3</v>
      </c>
      <c r="G98" s="202">
        <v>0</v>
      </c>
      <c r="H98" s="169">
        <v>0</v>
      </c>
      <c r="I98" s="169">
        <v>0</v>
      </c>
      <c r="J98" s="169">
        <v>0</v>
      </c>
      <c r="K98" s="170">
        <v>0</v>
      </c>
      <c r="L98" s="831">
        <f t="shared" si="13"/>
        <v>0</v>
      </c>
      <c r="M98" s="202">
        <v>0</v>
      </c>
      <c r="N98" s="169">
        <v>0</v>
      </c>
      <c r="O98" s="169">
        <v>0</v>
      </c>
      <c r="P98" s="169">
        <v>0</v>
      </c>
      <c r="Q98" s="170">
        <v>0</v>
      </c>
      <c r="R98" s="831">
        <f t="shared" si="14"/>
        <v>0</v>
      </c>
      <c r="S98" s="202">
        <v>0</v>
      </c>
      <c r="T98" s="169">
        <v>0</v>
      </c>
      <c r="U98" s="169">
        <v>0</v>
      </c>
      <c r="V98" s="169">
        <v>0</v>
      </c>
      <c r="W98" s="170">
        <v>0</v>
      </c>
      <c r="X98" s="831">
        <f t="shared" si="15"/>
        <v>0</v>
      </c>
      <c r="Y98" s="202">
        <v>0</v>
      </c>
      <c r="Z98" s="169">
        <v>0</v>
      </c>
      <c r="AA98" s="169">
        <v>0</v>
      </c>
      <c r="AB98" s="169">
        <v>0</v>
      </c>
      <c r="AC98" s="170">
        <v>0</v>
      </c>
      <c r="AD98" s="831">
        <f t="shared" si="16"/>
        <v>0</v>
      </c>
      <c r="AE98" s="202">
        <v>0</v>
      </c>
      <c r="AF98" s="169">
        <v>0</v>
      </c>
      <c r="AG98" s="169">
        <v>0</v>
      </c>
      <c r="AH98" s="169">
        <v>0</v>
      </c>
      <c r="AI98" s="170">
        <v>0</v>
      </c>
      <c r="AJ98" s="831">
        <f t="shared" si="17"/>
        <v>0</v>
      </c>
      <c r="AK98" s="202">
        <v>0</v>
      </c>
      <c r="AL98" s="169">
        <v>0</v>
      </c>
      <c r="AM98" s="169">
        <v>0</v>
      </c>
      <c r="AN98" s="169">
        <v>0</v>
      </c>
      <c r="AO98" s="170">
        <v>0</v>
      </c>
      <c r="AP98" s="831">
        <f t="shared" si="18"/>
        <v>0</v>
      </c>
      <c r="AQ98" s="202">
        <v>0</v>
      </c>
      <c r="AR98" s="169">
        <v>0</v>
      </c>
      <c r="AS98" s="169">
        <v>0</v>
      </c>
      <c r="AT98" s="169">
        <v>0</v>
      </c>
      <c r="AU98" s="170">
        <v>0</v>
      </c>
      <c r="AV98" s="831">
        <f t="shared" si="19"/>
        <v>0</v>
      </c>
      <c r="AW98" s="202">
        <v>0</v>
      </c>
      <c r="AX98" s="169">
        <v>0</v>
      </c>
      <c r="AY98" s="169">
        <v>0</v>
      </c>
      <c r="AZ98" s="169">
        <v>0</v>
      </c>
      <c r="BA98" s="170">
        <v>0</v>
      </c>
      <c r="BB98" s="831">
        <f t="shared" si="20"/>
        <v>0</v>
      </c>
      <c r="BC98" s="700"/>
      <c r="BD98" s="167"/>
      <c r="BE98" s="706" t="s">
        <v>2275</v>
      </c>
      <c r="BF98" s="521"/>
      <c r="BG98" s="144">
        <f t="shared" si="25"/>
        <v>0</v>
      </c>
      <c r="BH98" s="145"/>
      <c r="BJ98" s="838">
        <f t="shared" si="23"/>
        <v>87</v>
      </c>
      <c r="BK98" s="846" t="s">
        <v>3514</v>
      </c>
      <c r="BL98" s="610" t="s">
        <v>341</v>
      </c>
      <c r="BM98" s="830">
        <v>3</v>
      </c>
      <c r="BN98" s="841" t="s">
        <v>3515</v>
      </c>
      <c r="BO98" s="842" t="s">
        <v>3516</v>
      </c>
      <c r="BP98" s="842" t="s">
        <v>3517</v>
      </c>
      <c r="BQ98" s="842" t="s">
        <v>3518</v>
      </c>
      <c r="BR98" s="843" t="s">
        <v>3519</v>
      </c>
      <c r="BS98" s="835" t="s">
        <v>3520</v>
      </c>
      <c r="BV98" s="847">
        <f t="shared" si="24"/>
        <v>0</v>
      </c>
      <c r="BX98" s="158">
        <f xml:space="preserve"> IF( OR( $C$98 = $DS$98, $C$98 =""), 0, IF( ISNUMBER( G98 ), 0, 1 ))</f>
        <v>0</v>
      </c>
      <c r="BY98" s="158">
        <f xml:space="preserve"> IF( OR( $C$98 = $DS$98, $C$98 =""), 0, IF( ISNUMBER( H98 ), 0, 1 ))</f>
        <v>0</v>
      </c>
      <c r="BZ98" s="158">
        <f xml:space="preserve"> IF( OR( $C$98 = $DS$98, $C$98 =""), 0, IF( ISNUMBER( I98 ), 0, 1 ))</f>
        <v>0</v>
      </c>
      <c r="CA98" s="158">
        <f xml:space="preserve"> IF( OR( $C$98 = $DS$98, $C$98 =""), 0, IF( ISNUMBER( J98 ), 0, 1 ))</f>
        <v>0</v>
      </c>
      <c r="CB98" s="158">
        <f xml:space="preserve"> IF( OR( $C$98 = $DS$98, $C$98 =""), 0, IF( ISNUMBER( K98 ), 0, 1 ))</f>
        <v>0</v>
      </c>
      <c r="CD98" s="158">
        <f xml:space="preserve"> IF( OR( $C$98 = $DS$98, $C$98 =""), 0, IF( ISNUMBER( M98 ), 0, 1 ))</f>
        <v>0</v>
      </c>
      <c r="CE98" s="158">
        <f xml:space="preserve"> IF( OR( $C$98 = $DS$98, $C$98 =""), 0, IF( ISNUMBER( N98 ), 0, 1 ))</f>
        <v>0</v>
      </c>
      <c r="CF98" s="158">
        <f xml:space="preserve"> IF( OR( $C$98 = $DS$98, $C$98 =""), 0, IF( ISNUMBER( O98 ), 0, 1 ))</f>
        <v>0</v>
      </c>
      <c r="CG98" s="158">
        <f xml:space="preserve"> IF( OR( $C$98 = $DS$98, $C$98 =""), 0, IF( ISNUMBER( P98 ), 0, 1 ))</f>
        <v>0</v>
      </c>
      <c r="CH98" s="158">
        <f xml:space="preserve"> IF( OR( $C$98 = $DS$98, $C$98 =""), 0, IF( ISNUMBER( Q98 ), 0, 1 ))</f>
        <v>0</v>
      </c>
      <c r="CJ98" s="158">
        <f xml:space="preserve"> IF( OR( $C$98 = $DS$98, $C$98 =""), 0, IF( ISNUMBER( S98 ), 0, 1 ))</f>
        <v>0</v>
      </c>
      <c r="CK98" s="158">
        <f xml:space="preserve"> IF( OR( $C$98 = $DS$98, $C$98 =""), 0, IF( ISNUMBER( T98 ), 0, 1 ))</f>
        <v>0</v>
      </c>
      <c r="CL98" s="158">
        <f xml:space="preserve"> IF( OR( $C$98 = $DS$98, $C$98 =""), 0, IF( ISNUMBER( U98 ), 0, 1 ))</f>
        <v>0</v>
      </c>
      <c r="CM98" s="158">
        <f xml:space="preserve"> IF( OR( $C$98 = $DS$98, $C$98 =""), 0, IF( ISNUMBER( V98 ), 0, 1 ))</f>
        <v>0</v>
      </c>
      <c r="CN98" s="158">
        <f xml:space="preserve"> IF( OR( $C$98 = $DS$98, $C$98 =""), 0, IF( ISNUMBER( W98 ), 0, 1 ))</f>
        <v>0</v>
      </c>
      <c r="CP98" s="158">
        <f xml:space="preserve"> IF( OR( $C$98 = $DS$98, $C$98 =""), 0, IF( ISNUMBER( Y98 ), 0, 1 ))</f>
        <v>0</v>
      </c>
      <c r="CQ98" s="158">
        <f xml:space="preserve"> IF( OR( $C$98 = $DS$98, $C$98 =""), 0, IF( ISNUMBER( Z98 ), 0, 1 ))</f>
        <v>0</v>
      </c>
      <c r="CR98" s="158">
        <f xml:space="preserve"> IF( OR( $C$98 = $DS$98, $C$98 =""), 0, IF( ISNUMBER( AA98 ), 0, 1 ))</f>
        <v>0</v>
      </c>
      <c r="CS98" s="158">
        <f xml:space="preserve"> IF( OR( $C$98 = $DS$98, $C$98 =""), 0, IF( ISNUMBER( AB98 ), 0, 1 ))</f>
        <v>0</v>
      </c>
      <c r="CT98" s="158">
        <f xml:space="preserve"> IF( OR( $C$98 = $DS$98, $C$98 =""), 0, IF( ISNUMBER( AC98 ), 0, 1 ))</f>
        <v>0</v>
      </c>
      <c r="CV98" s="158">
        <f xml:space="preserve"> IF( OR( $C$98 = $DS$98, $C$98 =""), 0, IF( ISNUMBER( AE98 ), 0, 1 ))</f>
        <v>0</v>
      </c>
      <c r="CW98" s="158">
        <f xml:space="preserve"> IF( OR( $C$98 = $DS$98, $C$98 =""), 0, IF( ISNUMBER( AF98 ), 0, 1 ))</f>
        <v>0</v>
      </c>
      <c r="CX98" s="158">
        <f xml:space="preserve"> IF( OR( $C$98 = $DS$98, $C$98 =""), 0, IF( ISNUMBER( AG98 ), 0, 1 ))</f>
        <v>0</v>
      </c>
      <c r="CY98" s="158">
        <f xml:space="preserve"> IF( OR( $C$98 = $DS$98, $C$98 =""), 0, IF( ISNUMBER( AH98 ), 0, 1 ))</f>
        <v>0</v>
      </c>
      <c r="CZ98" s="158">
        <f xml:space="preserve"> IF( OR( $C$98 = $DS$98, $C$98 =""), 0, IF( ISNUMBER( AI98 ), 0, 1 ))</f>
        <v>0</v>
      </c>
      <c r="DB98" s="158">
        <f xml:space="preserve"> IF( OR( $C$98 = $DS$98, $C$98 =""), 0, IF( ISNUMBER( AK98 ), 0, 1 ))</f>
        <v>0</v>
      </c>
      <c r="DC98" s="158">
        <f xml:space="preserve"> IF( OR( $C$98 = $DS$98, $C$98 =""), 0, IF( ISNUMBER( AL98 ), 0, 1 ))</f>
        <v>0</v>
      </c>
      <c r="DD98" s="158">
        <f xml:space="preserve"> IF( OR( $C$98 = $DS$98, $C$98 =""), 0, IF( ISNUMBER( AM98 ), 0, 1 ))</f>
        <v>0</v>
      </c>
      <c r="DE98" s="158">
        <f xml:space="preserve"> IF( OR( $C$98 = $DS$98, $C$98 =""), 0, IF( ISNUMBER( AN98 ), 0, 1 ))</f>
        <v>0</v>
      </c>
      <c r="DF98" s="158">
        <f xml:space="preserve"> IF( OR( $C$98 = $DS$98, $C$98 =""), 0, IF( ISNUMBER( AO98 ), 0, 1 ))</f>
        <v>0</v>
      </c>
      <c r="DH98" s="158">
        <f xml:space="preserve"> IF( OR( $C$98 = $DS$98, $C$98 =""), 0, IF( ISNUMBER( AQ98 ), 0, 1 ))</f>
        <v>0</v>
      </c>
      <c r="DI98" s="158">
        <f xml:space="preserve"> IF( OR( $C$98 = $DS$98, $C$98 =""), 0, IF( ISNUMBER( AR98 ), 0, 1 ))</f>
        <v>0</v>
      </c>
      <c r="DJ98" s="158">
        <f xml:space="preserve"> IF( OR( $C$98 = $DS$98, $C$98 =""), 0, IF( ISNUMBER( AS98 ), 0, 1 ))</f>
        <v>0</v>
      </c>
      <c r="DK98" s="158">
        <f xml:space="preserve"> IF( OR( $C$98 = $DS$98, $C$98 =""), 0, IF( ISNUMBER( AT98 ), 0, 1 ))</f>
        <v>0</v>
      </c>
      <c r="DL98" s="158">
        <f xml:space="preserve"> IF( OR( $C$98 = $DS$98, $C$98 =""), 0, IF( ISNUMBER( AU98 ), 0, 1 ))</f>
        <v>0</v>
      </c>
      <c r="DN98" s="158">
        <f xml:space="preserve"> IF( OR( $C$98 = $DS$98, $C$98 =""), 0, IF( ISNUMBER( AW98 ), 0, 1 ))</f>
        <v>0</v>
      </c>
      <c r="DO98" s="158">
        <f xml:space="preserve"> IF( OR( $C$98 = $DS$98, $C$98 =""), 0, IF( ISNUMBER( AX98 ), 0, 1 ))</f>
        <v>0</v>
      </c>
      <c r="DP98" s="158">
        <f xml:space="preserve"> IF( OR( $C$98 = $DS$98, $C$98 =""), 0, IF( ISNUMBER( AY98 ), 0, 1 ))</f>
        <v>0</v>
      </c>
      <c r="DQ98" s="158">
        <f xml:space="preserve"> IF( OR( $C$98 = $DS$98, $C$98 =""), 0, IF( ISNUMBER( AZ98 ), 0, 1 ))</f>
        <v>0</v>
      </c>
      <c r="DR98" s="158">
        <f xml:space="preserve"> IF( OR( $C$98 = $DS$98, $C$98 =""), 0, IF( ISNUMBER( BA98 ), 0, 1 ))</f>
        <v>0</v>
      </c>
      <c r="DS98" s="204" t="s">
        <v>3513</v>
      </c>
    </row>
    <row r="99" spans="2:123" ht="14.25" customHeight="1" x14ac:dyDescent="0.3">
      <c r="B99" s="838">
        <f t="shared" si="22"/>
        <v>88</v>
      </c>
      <c r="C99" s="776" t="s">
        <v>3521</v>
      </c>
      <c r="D99" s="850"/>
      <c r="E99" s="851" t="s">
        <v>341</v>
      </c>
      <c r="F99" s="852">
        <v>3</v>
      </c>
      <c r="G99" s="202">
        <v>0</v>
      </c>
      <c r="H99" s="169">
        <v>0</v>
      </c>
      <c r="I99" s="169">
        <v>0</v>
      </c>
      <c r="J99" s="169">
        <v>0</v>
      </c>
      <c r="K99" s="170">
        <v>0</v>
      </c>
      <c r="L99" s="831">
        <f t="shared" si="13"/>
        <v>0</v>
      </c>
      <c r="M99" s="202">
        <v>0</v>
      </c>
      <c r="N99" s="169">
        <v>0</v>
      </c>
      <c r="O99" s="169">
        <v>0</v>
      </c>
      <c r="P99" s="169">
        <v>0</v>
      </c>
      <c r="Q99" s="170">
        <v>0</v>
      </c>
      <c r="R99" s="831">
        <f t="shared" si="14"/>
        <v>0</v>
      </c>
      <c r="S99" s="202">
        <v>0</v>
      </c>
      <c r="T99" s="169">
        <v>0</v>
      </c>
      <c r="U99" s="169">
        <v>0</v>
      </c>
      <c r="V99" s="169">
        <v>0</v>
      </c>
      <c r="W99" s="170">
        <v>0</v>
      </c>
      <c r="X99" s="831">
        <f t="shared" si="15"/>
        <v>0</v>
      </c>
      <c r="Y99" s="202">
        <v>0</v>
      </c>
      <c r="Z99" s="169">
        <v>0</v>
      </c>
      <c r="AA99" s="169">
        <v>0</v>
      </c>
      <c r="AB99" s="169">
        <v>0</v>
      </c>
      <c r="AC99" s="170">
        <v>0</v>
      </c>
      <c r="AD99" s="831">
        <f t="shared" si="16"/>
        <v>0</v>
      </c>
      <c r="AE99" s="202">
        <v>0</v>
      </c>
      <c r="AF99" s="169">
        <v>0</v>
      </c>
      <c r="AG99" s="169">
        <v>0</v>
      </c>
      <c r="AH99" s="169">
        <v>0</v>
      </c>
      <c r="AI99" s="170">
        <v>0</v>
      </c>
      <c r="AJ99" s="831">
        <f t="shared" si="17"/>
        <v>0</v>
      </c>
      <c r="AK99" s="202">
        <v>0</v>
      </c>
      <c r="AL99" s="169">
        <v>0</v>
      </c>
      <c r="AM99" s="169">
        <v>0</v>
      </c>
      <c r="AN99" s="169">
        <v>0</v>
      </c>
      <c r="AO99" s="170">
        <v>0</v>
      </c>
      <c r="AP99" s="831">
        <f t="shared" si="18"/>
        <v>0</v>
      </c>
      <c r="AQ99" s="202">
        <v>0</v>
      </c>
      <c r="AR99" s="169">
        <v>0</v>
      </c>
      <c r="AS99" s="169">
        <v>0</v>
      </c>
      <c r="AT99" s="169">
        <v>0</v>
      </c>
      <c r="AU99" s="170">
        <v>0</v>
      </c>
      <c r="AV99" s="831">
        <f t="shared" si="19"/>
        <v>0</v>
      </c>
      <c r="AW99" s="202">
        <v>0</v>
      </c>
      <c r="AX99" s="169">
        <v>0</v>
      </c>
      <c r="AY99" s="169">
        <v>0</v>
      </c>
      <c r="AZ99" s="169">
        <v>0</v>
      </c>
      <c r="BA99" s="170">
        <v>0</v>
      </c>
      <c r="BB99" s="831">
        <f t="shared" si="20"/>
        <v>0</v>
      </c>
      <c r="BC99" s="700"/>
      <c r="BD99" s="167"/>
      <c r="BE99" s="706" t="s">
        <v>2275</v>
      </c>
      <c r="BF99" s="521"/>
      <c r="BG99" s="144">
        <f t="shared" si="25"/>
        <v>0</v>
      </c>
      <c r="BH99" s="145"/>
      <c r="BJ99" s="838">
        <f t="shared" si="23"/>
        <v>88</v>
      </c>
      <c r="BK99" s="853" t="s">
        <v>3522</v>
      </c>
      <c r="BL99" s="851" t="s">
        <v>341</v>
      </c>
      <c r="BM99" s="852">
        <v>3</v>
      </c>
      <c r="BN99" s="841" t="s">
        <v>3523</v>
      </c>
      <c r="BO99" s="842" t="s">
        <v>3524</v>
      </c>
      <c r="BP99" s="842" t="s">
        <v>3525</v>
      </c>
      <c r="BQ99" s="842" t="s">
        <v>3526</v>
      </c>
      <c r="BR99" s="843" t="s">
        <v>3527</v>
      </c>
      <c r="BS99" s="875" t="s">
        <v>3528</v>
      </c>
      <c r="BV99" s="847">
        <f t="shared" si="24"/>
        <v>0</v>
      </c>
      <c r="BX99" s="158">
        <f xml:space="preserve"> IF( OR( $C$99 = $DS$99, $C$99 =""), 0, IF( ISNUMBER( G99 ), 0, 1 ))</f>
        <v>0</v>
      </c>
      <c r="BY99" s="158">
        <f xml:space="preserve"> IF( OR( $C$99 = $DS$99, $C$99 =""), 0, IF( ISNUMBER( H99 ), 0, 1 ))</f>
        <v>0</v>
      </c>
      <c r="BZ99" s="158">
        <f xml:space="preserve"> IF( OR( $C$99 = $DS$99, $C$99 =""), 0, IF( ISNUMBER( I99 ), 0, 1 ))</f>
        <v>0</v>
      </c>
      <c r="CA99" s="158">
        <f xml:space="preserve"> IF( OR( $C$99 = $DS$99, $C$99 =""), 0, IF( ISNUMBER( J99 ), 0, 1 ))</f>
        <v>0</v>
      </c>
      <c r="CB99" s="158">
        <f xml:space="preserve"> IF( OR( $C$99 = $DS$99, $C$99 =""), 0, IF( ISNUMBER( K99 ), 0, 1 ))</f>
        <v>0</v>
      </c>
      <c r="CD99" s="158">
        <f xml:space="preserve"> IF( OR( $C$99 = $DS$99, $C$99 =""), 0, IF( ISNUMBER( M99 ), 0, 1 ))</f>
        <v>0</v>
      </c>
      <c r="CE99" s="158">
        <f xml:space="preserve"> IF( OR( $C$99 = $DS$99, $C$99 =""), 0, IF( ISNUMBER( N99 ), 0, 1 ))</f>
        <v>0</v>
      </c>
      <c r="CF99" s="158">
        <f xml:space="preserve"> IF( OR( $C$99 = $DS$99, $C$99 =""), 0, IF( ISNUMBER( O99 ), 0, 1 ))</f>
        <v>0</v>
      </c>
      <c r="CG99" s="158">
        <f xml:space="preserve"> IF( OR( $C$99 = $DS$99, $C$99 =""), 0, IF( ISNUMBER( P99 ), 0, 1 ))</f>
        <v>0</v>
      </c>
      <c r="CH99" s="158">
        <f xml:space="preserve"> IF( OR( $C$99 = $DS$99, $C$99 =""), 0, IF( ISNUMBER( Q99 ), 0, 1 ))</f>
        <v>0</v>
      </c>
      <c r="CJ99" s="158">
        <f xml:space="preserve"> IF( OR( $C$99 = $DS$99, $C$99 =""), 0, IF( ISNUMBER( S99 ), 0, 1 ))</f>
        <v>0</v>
      </c>
      <c r="CK99" s="158">
        <f xml:space="preserve"> IF( OR( $C$99 = $DS$99, $C$99 =""), 0, IF( ISNUMBER( T99 ), 0, 1 ))</f>
        <v>0</v>
      </c>
      <c r="CL99" s="158">
        <f xml:space="preserve"> IF( OR( $C$99 = $DS$99, $C$99 =""), 0, IF( ISNUMBER( U99 ), 0, 1 ))</f>
        <v>0</v>
      </c>
      <c r="CM99" s="158">
        <f xml:space="preserve"> IF( OR( $C$99 = $DS$99, $C$99 =""), 0, IF( ISNUMBER( V99 ), 0, 1 ))</f>
        <v>0</v>
      </c>
      <c r="CN99" s="158">
        <f xml:space="preserve"> IF( OR( $C$99 = $DS$99, $C$99 =""), 0, IF( ISNUMBER( W99 ), 0, 1 ))</f>
        <v>0</v>
      </c>
      <c r="CP99" s="158">
        <f xml:space="preserve"> IF( OR( $C$99 = $DS$99, $C$99 =""), 0, IF( ISNUMBER( Y99 ), 0, 1 ))</f>
        <v>0</v>
      </c>
      <c r="CQ99" s="158">
        <f xml:space="preserve"> IF( OR( $C$99 = $DS$99, $C$99 =""), 0, IF( ISNUMBER( Z99 ), 0, 1 ))</f>
        <v>0</v>
      </c>
      <c r="CR99" s="158">
        <f xml:space="preserve"> IF( OR( $C$99 = $DS$99, $C$99 =""), 0, IF( ISNUMBER( AA99 ), 0, 1 ))</f>
        <v>0</v>
      </c>
      <c r="CS99" s="158">
        <f xml:space="preserve"> IF( OR( $C$99 = $DS$99, $C$99 =""), 0, IF( ISNUMBER( AB99 ), 0, 1 ))</f>
        <v>0</v>
      </c>
      <c r="CT99" s="158">
        <f xml:space="preserve"> IF( OR( $C$99 = $DS$99, $C$99 =""), 0, IF( ISNUMBER( AC99 ), 0, 1 ))</f>
        <v>0</v>
      </c>
      <c r="CV99" s="158">
        <f xml:space="preserve"> IF( OR( $C$99 = $DS$99, $C$99 =""), 0, IF( ISNUMBER( AE99 ), 0, 1 ))</f>
        <v>0</v>
      </c>
      <c r="CW99" s="158">
        <f xml:space="preserve"> IF( OR( $C$99 = $DS$99, $C$99 =""), 0, IF( ISNUMBER( AF99 ), 0, 1 ))</f>
        <v>0</v>
      </c>
      <c r="CX99" s="158">
        <f xml:space="preserve"> IF( OR( $C$99 = $DS$99, $C$99 =""), 0, IF( ISNUMBER( AG99 ), 0, 1 ))</f>
        <v>0</v>
      </c>
      <c r="CY99" s="158">
        <f xml:space="preserve"> IF( OR( $C$99 = $DS$99, $C$99 =""), 0, IF( ISNUMBER( AH99 ), 0, 1 ))</f>
        <v>0</v>
      </c>
      <c r="CZ99" s="158">
        <f xml:space="preserve"> IF( OR( $C$99 = $DS$99, $C$99 =""), 0, IF( ISNUMBER( AI99 ), 0, 1 ))</f>
        <v>0</v>
      </c>
      <c r="DB99" s="158">
        <f xml:space="preserve"> IF( OR( $C$99 = $DS$99, $C$99 =""), 0, IF( ISNUMBER( AK99 ), 0, 1 ))</f>
        <v>0</v>
      </c>
      <c r="DC99" s="158">
        <f xml:space="preserve"> IF( OR( $C$99 = $DS$99, $C$99 =""), 0, IF( ISNUMBER( AL99 ), 0, 1 ))</f>
        <v>0</v>
      </c>
      <c r="DD99" s="158">
        <f xml:space="preserve"> IF( OR( $C$99 = $DS$99, $C$99 =""), 0, IF( ISNUMBER( AM99 ), 0, 1 ))</f>
        <v>0</v>
      </c>
      <c r="DE99" s="158">
        <f xml:space="preserve"> IF( OR( $C$99 = $DS$99, $C$99 =""), 0, IF( ISNUMBER( AN99 ), 0, 1 ))</f>
        <v>0</v>
      </c>
      <c r="DF99" s="158">
        <f xml:space="preserve"> IF( OR( $C$99 = $DS$99, $C$99 =""), 0, IF( ISNUMBER( AO99 ), 0, 1 ))</f>
        <v>0</v>
      </c>
      <c r="DH99" s="158">
        <f xml:space="preserve"> IF( OR( $C$99 = $DS$99, $C$99 =""), 0, IF( ISNUMBER( AQ99 ), 0, 1 ))</f>
        <v>0</v>
      </c>
      <c r="DI99" s="158">
        <f xml:space="preserve"> IF( OR( $C$99 = $DS$99, $C$99 =""), 0, IF( ISNUMBER( AR99 ), 0, 1 ))</f>
        <v>0</v>
      </c>
      <c r="DJ99" s="158">
        <f xml:space="preserve"> IF( OR( $C$99 = $DS$99, $C$99 =""), 0, IF( ISNUMBER( AS99 ), 0, 1 ))</f>
        <v>0</v>
      </c>
      <c r="DK99" s="158">
        <f xml:space="preserve"> IF( OR( $C$99 = $DS$99, $C$99 =""), 0, IF( ISNUMBER( AT99 ), 0, 1 ))</f>
        <v>0</v>
      </c>
      <c r="DL99" s="158">
        <f xml:space="preserve"> IF( OR( $C$99 = $DS$99, $C$99 =""), 0, IF( ISNUMBER( AU99 ), 0, 1 ))</f>
        <v>0</v>
      </c>
      <c r="DN99" s="158">
        <f xml:space="preserve"> IF( OR( $C$99 = $DS$99, $C$99 =""), 0, IF( ISNUMBER( AW99 ), 0, 1 ))</f>
        <v>0</v>
      </c>
      <c r="DO99" s="158">
        <f xml:space="preserve"> IF( OR( $C$99 = $DS$99, $C$99 =""), 0, IF( ISNUMBER( AX99 ), 0, 1 ))</f>
        <v>0</v>
      </c>
      <c r="DP99" s="158">
        <f xml:space="preserve"> IF( OR( $C$99 = $DS$99, $C$99 =""), 0, IF( ISNUMBER( AY99 ), 0, 1 ))</f>
        <v>0</v>
      </c>
      <c r="DQ99" s="158">
        <f xml:space="preserve"> IF( OR( $C$99 = $DS$99, $C$99 =""), 0, IF( ISNUMBER( AZ99 ), 0, 1 ))</f>
        <v>0</v>
      </c>
      <c r="DR99" s="158">
        <f xml:space="preserve"> IF( OR( $C$99 = $DS$99, $C$99 =""), 0, IF( ISNUMBER( BA99 ), 0, 1 ))</f>
        <v>0</v>
      </c>
      <c r="DS99" s="204" t="s">
        <v>3521</v>
      </c>
    </row>
    <row r="100" spans="2:123" ht="14.25" customHeight="1" x14ac:dyDescent="0.3">
      <c r="B100" s="838">
        <f t="shared" si="22"/>
        <v>89</v>
      </c>
      <c r="C100" s="776" t="s">
        <v>3529</v>
      </c>
      <c r="D100" s="850"/>
      <c r="E100" s="851" t="s">
        <v>341</v>
      </c>
      <c r="F100" s="852">
        <v>3</v>
      </c>
      <c r="G100" s="202">
        <v>0</v>
      </c>
      <c r="H100" s="169">
        <v>0</v>
      </c>
      <c r="I100" s="169">
        <v>0</v>
      </c>
      <c r="J100" s="169">
        <v>0</v>
      </c>
      <c r="K100" s="170">
        <v>0</v>
      </c>
      <c r="L100" s="831">
        <f>SUM(G100:K100)</f>
        <v>0</v>
      </c>
      <c r="M100" s="202">
        <v>0</v>
      </c>
      <c r="N100" s="169">
        <v>0</v>
      </c>
      <c r="O100" s="169">
        <v>0</v>
      </c>
      <c r="P100" s="169">
        <v>0</v>
      </c>
      <c r="Q100" s="170">
        <v>0</v>
      </c>
      <c r="R100" s="831">
        <f>SUM(M100:Q100)</f>
        <v>0</v>
      </c>
      <c r="S100" s="202">
        <v>0</v>
      </c>
      <c r="T100" s="169">
        <v>0</v>
      </c>
      <c r="U100" s="169">
        <v>0</v>
      </c>
      <c r="V100" s="169">
        <v>0</v>
      </c>
      <c r="W100" s="170">
        <v>0</v>
      </c>
      <c r="X100" s="831">
        <f>SUM(S100:W100)</f>
        <v>0</v>
      </c>
      <c r="Y100" s="202">
        <v>0</v>
      </c>
      <c r="Z100" s="169">
        <v>0</v>
      </c>
      <c r="AA100" s="169">
        <v>0</v>
      </c>
      <c r="AB100" s="169">
        <v>0</v>
      </c>
      <c r="AC100" s="170">
        <v>0</v>
      </c>
      <c r="AD100" s="831">
        <f>SUM(Y100:AC100)</f>
        <v>0</v>
      </c>
      <c r="AE100" s="202">
        <v>0</v>
      </c>
      <c r="AF100" s="169">
        <v>0</v>
      </c>
      <c r="AG100" s="169">
        <v>0</v>
      </c>
      <c r="AH100" s="169">
        <v>0</v>
      </c>
      <c r="AI100" s="170">
        <v>0</v>
      </c>
      <c r="AJ100" s="831">
        <f>SUM(AE100:AI100)</f>
        <v>0</v>
      </c>
      <c r="AK100" s="202">
        <v>0</v>
      </c>
      <c r="AL100" s="169">
        <v>0</v>
      </c>
      <c r="AM100" s="169">
        <v>0</v>
      </c>
      <c r="AN100" s="169">
        <v>0</v>
      </c>
      <c r="AO100" s="170">
        <v>0</v>
      </c>
      <c r="AP100" s="831">
        <f>SUM(AK100:AO100)</f>
        <v>0</v>
      </c>
      <c r="AQ100" s="202">
        <v>0</v>
      </c>
      <c r="AR100" s="169">
        <v>0</v>
      </c>
      <c r="AS100" s="169">
        <v>0</v>
      </c>
      <c r="AT100" s="169">
        <v>0</v>
      </c>
      <c r="AU100" s="170">
        <v>0</v>
      </c>
      <c r="AV100" s="831">
        <f>SUM(AQ100:AU100)</f>
        <v>0</v>
      </c>
      <c r="AW100" s="202">
        <v>0</v>
      </c>
      <c r="AX100" s="169">
        <v>0</v>
      </c>
      <c r="AY100" s="169">
        <v>0</v>
      </c>
      <c r="AZ100" s="169">
        <v>0</v>
      </c>
      <c r="BA100" s="170">
        <v>0</v>
      </c>
      <c r="BB100" s="831">
        <f>SUM(AW100:BA100)</f>
        <v>0</v>
      </c>
      <c r="BC100" s="700"/>
      <c r="BD100" s="167"/>
      <c r="BE100" s="706" t="s">
        <v>2275</v>
      </c>
      <c r="BF100" s="521"/>
      <c r="BG100" s="144">
        <f t="shared" si="25"/>
        <v>0</v>
      </c>
      <c r="BH100" s="145"/>
      <c r="BJ100" s="838">
        <f t="shared" si="23"/>
        <v>89</v>
      </c>
      <c r="BK100" s="853" t="s">
        <v>3530</v>
      </c>
      <c r="BL100" s="610" t="s">
        <v>341</v>
      </c>
      <c r="BM100" s="830">
        <v>3</v>
      </c>
      <c r="BN100" s="832" t="s">
        <v>3531</v>
      </c>
      <c r="BO100" s="833" t="s">
        <v>3532</v>
      </c>
      <c r="BP100" s="833" t="s">
        <v>3533</v>
      </c>
      <c r="BQ100" s="833" t="s">
        <v>3534</v>
      </c>
      <c r="BR100" s="834" t="s">
        <v>3535</v>
      </c>
      <c r="BS100" s="835" t="s">
        <v>3536</v>
      </c>
      <c r="BV100" s="847">
        <f t="shared" si="24"/>
        <v>0</v>
      </c>
      <c r="BX100" s="158">
        <f xml:space="preserve"> IF( OR( $C$100 = $DS$100, $C$100 =""), 0, IF( ISNUMBER( G100 ), 0, 1 ))</f>
        <v>0</v>
      </c>
      <c r="BY100" s="158">
        <f xml:space="preserve"> IF( OR( $C$100 = $DS$100, $C$100 =""), 0, IF( ISNUMBER( H100 ), 0, 1 ))</f>
        <v>0</v>
      </c>
      <c r="BZ100" s="158">
        <f xml:space="preserve"> IF( OR( $C$100 = $DS$100, $C$100 =""), 0, IF( ISNUMBER( I100 ), 0, 1 ))</f>
        <v>0</v>
      </c>
      <c r="CA100" s="158">
        <f xml:space="preserve"> IF( OR( $C$100 = $DS$100, $C$100 =""), 0, IF( ISNUMBER( J100 ), 0, 1 ))</f>
        <v>0</v>
      </c>
      <c r="CB100" s="158">
        <f xml:space="preserve"> IF( OR( $C$100 = $DS$100, $C$100 =""), 0, IF( ISNUMBER( K100 ), 0, 1 ))</f>
        <v>0</v>
      </c>
      <c r="CD100" s="158">
        <f xml:space="preserve"> IF( OR( $C$100 = $DS$100, $C$100 =""), 0, IF( ISNUMBER( M100 ), 0, 1 ))</f>
        <v>0</v>
      </c>
      <c r="CE100" s="158">
        <f xml:space="preserve"> IF( OR( $C$100 = $DS$100, $C$100 =""), 0, IF( ISNUMBER( N100 ), 0, 1 ))</f>
        <v>0</v>
      </c>
      <c r="CF100" s="158">
        <f xml:space="preserve"> IF( OR( $C$100 = $DS$100, $C$100 =""), 0, IF( ISNUMBER( O100 ), 0, 1 ))</f>
        <v>0</v>
      </c>
      <c r="CG100" s="158">
        <f xml:space="preserve"> IF( OR( $C$100 = $DS$100, $C$100 =""), 0, IF( ISNUMBER( P100 ), 0, 1 ))</f>
        <v>0</v>
      </c>
      <c r="CH100" s="158">
        <f xml:space="preserve"> IF( OR( $C$100 = $DS$100, $C$100 =""), 0, IF( ISNUMBER( Q100 ), 0, 1 ))</f>
        <v>0</v>
      </c>
      <c r="CJ100" s="158">
        <f xml:space="preserve"> IF( OR( $C$100 = $DS$100, $C$100 =""), 0, IF( ISNUMBER( S100 ), 0, 1 ))</f>
        <v>0</v>
      </c>
      <c r="CK100" s="158">
        <f xml:space="preserve"> IF( OR( $C$100 = $DS$100, $C$100 =""), 0, IF( ISNUMBER( T100 ), 0, 1 ))</f>
        <v>0</v>
      </c>
      <c r="CL100" s="158">
        <f xml:space="preserve"> IF( OR( $C$100 = $DS$100, $C$100 =""), 0, IF( ISNUMBER( U100 ), 0, 1 ))</f>
        <v>0</v>
      </c>
      <c r="CM100" s="158">
        <f xml:space="preserve"> IF( OR( $C$100 = $DS$100, $C$100 =""), 0, IF( ISNUMBER( V100 ), 0, 1 ))</f>
        <v>0</v>
      </c>
      <c r="CN100" s="158">
        <f xml:space="preserve"> IF( OR( $C$100 = $DS$100, $C$100 =""), 0, IF( ISNUMBER( W100 ), 0, 1 ))</f>
        <v>0</v>
      </c>
      <c r="CP100" s="158">
        <f xml:space="preserve"> IF( OR( $C$100 = $DS$100, $C$100 =""), 0, IF( ISNUMBER( Y100 ), 0, 1 ))</f>
        <v>0</v>
      </c>
      <c r="CQ100" s="158">
        <f xml:space="preserve"> IF( OR( $C$100 = $DS$100, $C$100 =""), 0, IF( ISNUMBER( Z100 ), 0, 1 ))</f>
        <v>0</v>
      </c>
      <c r="CR100" s="158">
        <f xml:space="preserve"> IF( OR( $C$100 = $DS$100, $C$100 =""), 0, IF( ISNUMBER( AA100 ), 0, 1 ))</f>
        <v>0</v>
      </c>
      <c r="CS100" s="158">
        <f xml:space="preserve"> IF( OR( $C$100 = $DS$100, $C$100 =""), 0, IF( ISNUMBER( AB100 ), 0, 1 ))</f>
        <v>0</v>
      </c>
      <c r="CT100" s="158">
        <f xml:space="preserve"> IF( OR( $C$100 = $DS$100, $C$100 =""), 0, IF( ISNUMBER( AC100 ), 0, 1 ))</f>
        <v>0</v>
      </c>
      <c r="CV100" s="158">
        <f xml:space="preserve"> IF( OR( $C$100 = $DS$100, $C$100 =""), 0, IF( ISNUMBER( AE100 ), 0, 1 ))</f>
        <v>0</v>
      </c>
      <c r="CW100" s="158">
        <f xml:space="preserve"> IF( OR( $C$100 = $DS$100, $C$100 =""), 0, IF( ISNUMBER( AF100 ), 0, 1 ))</f>
        <v>0</v>
      </c>
      <c r="CX100" s="158">
        <f xml:space="preserve"> IF( OR( $C$100 = $DS$100, $C$100 =""), 0, IF( ISNUMBER( AG100 ), 0, 1 ))</f>
        <v>0</v>
      </c>
      <c r="CY100" s="158">
        <f xml:space="preserve"> IF( OR( $C$100 = $DS$100, $C$100 =""), 0, IF( ISNUMBER( AH100 ), 0, 1 ))</f>
        <v>0</v>
      </c>
      <c r="CZ100" s="158">
        <f xml:space="preserve"> IF( OR( $C$100 = $DS$100, $C$100 =""), 0, IF( ISNUMBER( AI100 ), 0, 1 ))</f>
        <v>0</v>
      </c>
      <c r="DB100" s="158">
        <f xml:space="preserve"> IF( OR( $C$100 = $DS$100, $C$100 =""), 0, IF( ISNUMBER( AK100 ), 0, 1 ))</f>
        <v>0</v>
      </c>
      <c r="DC100" s="158">
        <f xml:space="preserve"> IF( OR( $C$100 = $DS$100, $C$100 =""), 0, IF( ISNUMBER( AL100 ), 0, 1 ))</f>
        <v>0</v>
      </c>
      <c r="DD100" s="158">
        <f xml:space="preserve"> IF( OR( $C$100 = $DS$100, $C$100 =""), 0, IF( ISNUMBER( AM100 ), 0, 1 ))</f>
        <v>0</v>
      </c>
      <c r="DE100" s="158">
        <f xml:space="preserve"> IF( OR( $C$100 = $DS$100, $C$100 =""), 0, IF( ISNUMBER( AN100 ), 0, 1 ))</f>
        <v>0</v>
      </c>
      <c r="DF100" s="158">
        <f xml:space="preserve"> IF( OR( $C$100 = $DS$100, $C$100 =""), 0, IF( ISNUMBER( AO100 ), 0, 1 ))</f>
        <v>0</v>
      </c>
      <c r="DH100" s="158">
        <f xml:space="preserve"> IF( OR( $C$100 = $DS$100, $C$100 =""), 0, IF( ISNUMBER( AQ100 ), 0, 1 ))</f>
        <v>0</v>
      </c>
      <c r="DI100" s="158">
        <f xml:space="preserve"> IF( OR( $C$100 = $DS$100, $C$100 =""), 0, IF( ISNUMBER( AR100 ), 0, 1 ))</f>
        <v>0</v>
      </c>
      <c r="DJ100" s="158">
        <f xml:space="preserve"> IF( OR( $C$100 = $DS$100, $C$100 =""), 0, IF( ISNUMBER( AS100 ), 0, 1 ))</f>
        <v>0</v>
      </c>
      <c r="DK100" s="158">
        <f xml:space="preserve"> IF( OR( $C$100 = $DS$100, $C$100 =""), 0, IF( ISNUMBER( AT100 ), 0, 1 ))</f>
        <v>0</v>
      </c>
      <c r="DL100" s="158">
        <f xml:space="preserve"> IF( OR( $C$100 = $DS$100, $C$100 =""), 0, IF( ISNUMBER( AU100 ), 0, 1 ))</f>
        <v>0</v>
      </c>
      <c r="DN100" s="158">
        <f xml:space="preserve"> IF( OR( $C$100 = $DS$100, $C$100 =""), 0, IF( ISNUMBER( AW100 ), 0, 1 ))</f>
        <v>0</v>
      </c>
      <c r="DO100" s="158">
        <f xml:space="preserve"> IF( OR( $C$100 = $DS$100, $C$100 =""), 0, IF( ISNUMBER( AX100 ), 0, 1 ))</f>
        <v>0</v>
      </c>
      <c r="DP100" s="158">
        <f xml:space="preserve"> IF( OR( $C$100 = $DS$100, $C$100 =""), 0, IF( ISNUMBER( AY100 ), 0, 1 ))</f>
        <v>0</v>
      </c>
      <c r="DQ100" s="158">
        <f xml:space="preserve"> IF( OR( $C$100 = $DS$100, $C$100 =""), 0, IF( ISNUMBER( AZ100 ), 0, 1 ))</f>
        <v>0</v>
      </c>
      <c r="DR100" s="158">
        <f xml:space="preserve"> IF( OR( $C$100 = $DS$100, $C$100 =""), 0, IF( ISNUMBER( BA100 ), 0, 1 ))</f>
        <v>0</v>
      </c>
      <c r="DS100" s="204" t="s">
        <v>3529</v>
      </c>
    </row>
    <row r="101" spans="2:123" ht="14.25" customHeight="1" x14ac:dyDescent="0.3">
      <c r="B101" s="838">
        <f t="shared" si="22"/>
        <v>90</v>
      </c>
      <c r="C101" s="776" t="s">
        <v>3537</v>
      </c>
      <c r="D101" s="850"/>
      <c r="E101" s="851" t="s">
        <v>341</v>
      </c>
      <c r="F101" s="852">
        <v>3</v>
      </c>
      <c r="G101" s="202">
        <v>0</v>
      </c>
      <c r="H101" s="169">
        <v>0</v>
      </c>
      <c r="I101" s="169">
        <v>0</v>
      </c>
      <c r="J101" s="169">
        <v>0</v>
      </c>
      <c r="K101" s="170">
        <v>0</v>
      </c>
      <c r="L101" s="831">
        <f>SUM(G101:K101)</f>
        <v>0</v>
      </c>
      <c r="M101" s="202">
        <v>0</v>
      </c>
      <c r="N101" s="169">
        <v>0</v>
      </c>
      <c r="O101" s="169">
        <v>0</v>
      </c>
      <c r="P101" s="169">
        <v>0</v>
      </c>
      <c r="Q101" s="170">
        <v>0</v>
      </c>
      <c r="R101" s="831">
        <f>SUM(M101:Q101)</f>
        <v>0</v>
      </c>
      <c r="S101" s="202">
        <v>0</v>
      </c>
      <c r="T101" s="169">
        <v>0</v>
      </c>
      <c r="U101" s="169">
        <v>0</v>
      </c>
      <c r="V101" s="169">
        <v>0</v>
      </c>
      <c r="W101" s="170">
        <v>0</v>
      </c>
      <c r="X101" s="831">
        <f>SUM(S101:W101)</f>
        <v>0</v>
      </c>
      <c r="Y101" s="202">
        <v>0</v>
      </c>
      <c r="Z101" s="169">
        <v>0</v>
      </c>
      <c r="AA101" s="169">
        <v>0</v>
      </c>
      <c r="AB101" s="169">
        <v>0</v>
      </c>
      <c r="AC101" s="170">
        <v>0</v>
      </c>
      <c r="AD101" s="831">
        <f>SUM(Y101:AC101)</f>
        <v>0</v>
      </c>
      <c r="AE101" s="202">
        <v>0</v>
      </c>
      <c r="AF101" s="169">
        <v>0</v>
      </c>
      <c r="AG101" s="169">
        <v>0</v>
      </c>
      <c r="AH101" s="169">
        <v>0</v>
      </c>
      <c r="AI101" s="170">
        <v>0</v>
      </c>
      <c r="AJ101" s="831">
        <f>SUM(AE101:AI101)</f>
        <v>0</v>
      </c>
      <c r="AK101" s="202">
        <v>0</v>
      </c>
      <c r="AL101" s="169">
        <v>0</v>
      </c>
      <c r="AM101" s="169">
        <v>0</v>
      </c>
      <c r="AN101" s="169">
        <v>0</v>
      </c>
      <c r="AO101" s="170">
        <v>0</v>
      </c>
      <c r="AP101" s="831">
        <f>SUM(AK101:AO101)</f>
        <v>0</v>
      </c>
      <c r="AQ101" s="202">
        <v>0</v>
      </c>
      <c r="AR101" s="169">
        <v>0</v>
      </c>
      <c r="AS101" s="169">
        <v>0</v>
      </c>
      <c r="AT101" s="169">
        <v>0</v>
      </c>
      <c r="AU101" s="170">
        <v>0</v>
      </c>
      <c r="AV101" s="831">
        <f>SUM(AQ101:AU101)</f>
        <v>0</v>
      </c>
      <c r="AW101" s="202">
        <v>0</v>
      </c>
      <c r="AX101" s="169">
        <v>0</v>
      </c>
      <c r="AY101" s="169">
        <v>0</v>
      </c>
      <c r="AZ101" s="169">
        <v>0</v>
      </c>
      <c r="BA101" s="170">
        <v>0</v>
      </c>
      <c r="BB101" s="831">
        <f>SUM(AW101:BA101)</f>
        <v>0</v>
      </c>
      <c r="BC101" s="700"/>
      <c r="BD101" s="167"/>
      <c r="BE101" s="706" t="s">
        <v>2275</v>
      </c>
      <c r="BF101" s="521"/>
      <c r="BG101" s="144">
        <f t="shared" si="25"/>
        <v>0</v>
      </c>
      <c r="BH101" s="145"/>
      <c r="BJ101" s="838">
        <f t="shared" si="23"/>
        <v>90</v>
      </c>
      <c r="BK101" s="853" t="s">
        <v>3538</v>
      </c>
      <c r="BL101" s="610" t="s">
        <v>341</v>
      </c>
      <c r="BM101" s="830">
        <v>3</v>
      </c>
      <c r="BN101" s="832" t="s">
        <v>3539</v>
      </c>
      <c r="BO101" s="833" t="s">
        <v>3540</v>
      </c>
      <c r="BP101" s="833" t="s">
        <v>3541</v>
      </c>
      <c r="BQ101" s="833" t="s">
        <v>3542</v>
      </c>
      <c r="BR101" s="834" t="s">
        <v>3543</v>
      </c>
      <c r="BS101" s="835" t="s">
        <v>3544</v>
      </c>
      <c r="BV101" s="847">
        <f t="shared" si="24"/>
        <v>0</v>
      </c>
      <c r="BX101" s="158">
        <f xml:space="preserve"> IF( OR( $C$101 = $DS$101, $C$101 =""), 0, IF( ISNUMBER( G101 ), 0, 1 ))</f>
        <v>0</v>
      </c>
      <c r="BY101" s="158">
        <f xml:space="preserve"> IF( OR( $C$101 = $DS$101, $C$101 =""), 0, IF( ISNUMBER( H101 ), 0, 1 ))</f>
        <v>0</v>
      </c>
      <c r="BZ101" s="158">
        <f xml:space="preserve"> IF( OR( $C$101 = $DS$101, $C$101 =""), 0, IF( ISNUMBER( I101 ), 0, 1 ))</f>
        <v>0</v>
      </c>
      <c r="CA101" s="158">
        <f xml:space="preserve"> IF( OR( $C$101 = $DS$101, $C$101 =""), 0, IF( ISNUMBER( J101 ), 0, 1 ))</f>
        <v>0</v>
      </c>
      <c r="CB101" s="158">
        <f xml:space="preserve"> IF( OR( $C$101 = $DS$101, $C$101 =""), 0, IF( ISNUMBER( K101 ), 0, 1 ))</f>
        <v>0</v>
      </c>
      <c r="CD101" s="158">
        <f xml:space="preserve"> IF( OR( $C$101 = $DS$101, $C$101 =""), 0, IF( ISNUMBER( M101 ), 0, 1 ))</f>
        <v>0</v>
      </c>
      <c r="CE101" s="158">
        <f xml:space="preserve"> IF( OR( $C$101 = $DS$101, $C$101 =""), 0, IF( ISNUMBER( N101 ), 0, 1 ))</f>
        <v>0</v>
      </c>
      <c r="CF101" s="158">
        <f xml:space="preserve"> IF( OR( $C$101 = $DS$101, $C$101 =""), 0, IF( ISNUMBER( O101 ), 0, 1 ))</f>
        <v>0</v>
      </c>
      <c r="CG101" s="158">
        <f xml:space="preserve"> IF( OR( $C$101 = $DS$101, $C$101 =""), 0, IF( ISNUMBER( P101 ), 0, 1 ))</f>
        <v>0</v>
      </c>
      <c r="CH101" s="158">
        <f xml:space="preserve"> IF( OR( $C$101 = $DS$101, $C$101 =""), 0, IF( ISNUMBER( Q101 ), 0, 1 ))</f>
        <v>0</v>
      </c>
      <c r="CJ101" s="158">
        <f xml:space="preserve"> IF( OR( $C$101 = $DS$101, $C$101 =""), 0, IF( ISNUMBER( S101 ), 0, 1 ))</f>
        <v>0</v>
      </c>
      <c r="CK101" s="158">
        <f xml:space="preserve"> IF( OR( $C$101 = $DS$101, $C$101 =""), 0, IF( ISNUMBER( T101 ), 0, 1 ))</f>
        <v>0</v>
      </c>
      <c r="CL101" s="158">
        <f xml:space="preserve"> IF( OR( $C$101 = $DS$101, $C$101 =""), 0, IF( ISNUMBER( U101 ), 0, 1 ))</f>
        <v>0</v>
      </c>
      <c r="CM101" s="158">
        <f xml:space="preserve"> IF( OR( $C$101 = $DS$101, $C$101 =""), 0, IF( ISNUMBER( V101 ), 0, 1 ))</f>
        <v>0</v>
      </c>
      <c r="CN101" s="158">
        <f xml:space="preserve"> IF( OR( $C$101 = $DS$101, $C$101 =""), 0, IF( ISNUMBER( W101 ), 0, 1 ))</f>
        <v>0</v>
      </c>
      <c r="CP101" s="158">
        <f xml:space="preserve"> IF( OR( $C$101 = $DS$101, $C$101 =""), 0, IF( ISNUMBER( Y101 ), 0, 1 ))</f>
        <v>0</v>
      </c>
      <c r="CQ101" s="158">
        <f xml:space="preserve"> IF( OR( $C$101 = $DS$101, $C$101 =""), 0, IF( ISNUMBER( Z101 ), 0, 1 ))</f>
        <v>0</v>
      </c>
      <c r="CR101" s="158">
        <f xml:space="preserve"> IF( OR( $C$101 = $DS$101, $C$101 =""), 0, IF( ISNUMBER( AA101 ), 0, 1 ))</f>
        <v>0</v>
      </c>
      <c r="CS101" s="158">
        <f xml:space="preserve"> IF( OR( $C$101 = $DS$101, $C$101 =""), 0, IF( ISNUMBER( AB101 ), 0, 1 ))</f>
        <v>0</v>
      </c>
      <c r="CT101" s="158">
        <f xml:space="preserve"> IF( OR( $C$101 = $DS$101, $C$101 =""), 0, IF( ISNUMBER( AC101 ), 0, 1 ))</f>
        <v>0</v>
      </c>
      <c r="CV101" s="158">
        <f xml:space="preserve"> IF( OR( $C$101 = $DS$101, $C$101 =""), 0, IF( ISNUMBER( AE101 ), 0, 1 ))</f>
        <v>0</v>
      </c>
      <c r="CW101" s="158">
        <f xml:space="preserve"> IF( OR( $C$101 = $DS$101, $C$101 =""), 0, IF( ISNUMBER( AF101 ), 0, 1 ))</f>
        <v>0</v>
      </c>
      <c r="CX101" s="158">
        <f xml:space="preserve"> IF( OR( $C$101 = $DS$101, $C$101 =""), 0, IF( ISNUMBER( AG101 ), 0, 1 ))</f>
        <v>0</v>
      </c>
      <c r="CY101" s="158">
        <f xml:space="preserve"> IF( OR( $C$101 = $DS$101, $C$101 =""), 0, IF( ISNUMBER( AH101 ), 0, 1 ))</f>
        <v>0</v>
      </c>
      <c r="CZ101" s="158">
        <f xml:space="preserve"> IF( OR( $C$101 = $DS$101, $C$101 =""), 0, IF( ISNUMBER( AI101 ), 0, 1 ))</f>
        <v>0</v>
      </c>
      <c r="DB101" s="158">
        <f xml:space="preserve"> IF( OR( $C$101 = $DS$101, $C$101 =""), 0, IF( ISNUMBER( AK101 ), 0, 1 ))</f>
        <v>0</v>
      </c>
      <c r="DC101" s="158">
        <f xml:space="preserve"> IF( OR( $C$101 = $DS$101, $C$101 =""), 0, IF( ISNUMBER( AL101 ), 0, 1 ))</f>
        <v>0</v>
      </c>
      <c r="DD101" s="158">
        <f xml:space="preserve"> IF( OR( $C$101 = $DS$101, $C$101 =""), 0, IF( ISNUMBER( AM101 ), 0, 1 ))</f>
        <v>0</v>
      </c>
      <c r="DE101" s="158">
        <f xml:space="preserve"> IF( OR( $C$101 = $DS$101, $C$101 =""), 0, IF( ISNUMBER( AN101 ), 0, 1 ))</f>
        <v>0</v>
      </c>
      <c r="DF101" s="158">
        <f xml:space="preserve"> IF( OR( $C$101 = $DS$101, $C$101 =""), 0, IF( ISNUMBER( AO101 ), 0, 1 ))</f>
        <v>0</v>
      </c>
      <c r="DH101" s="158">
        <f xml:space="preserve"> IF( OR( $C$101 = $DS$101, $C$101 =""), 0, IF( ISNUMBER( AQ101 ), 0, 1 ))</f>
        <v>0</v>
      </c>
      <c r="DI101" s="158">
        <f xml:space="preserve"> IF( OR( $C$101 = $DS$101, $C$101 =""), 0, IF( ISNUMBER( AR101 ), 0, 1 ))</f>
        <v>0</v>
      </c>
      <c r="DJ101" s="158">
        <f xml:space="preserve"> IF( OR( $C$101 = $DS$101, $C$101 =""), 0, IF( ISNUMBER( AS101 ), 0, 1 ))</f>
        <v>0</v>
      </c>
      <c r="DK101" s="158">
        <f xml:space="preserve"> IF( OR( $C$101 = $DS$101, $C$101 =""), 0, IF( ISNUMBER( AT101 ), 0, 1 ))</f>
        <v>0</v>
      </c>
      <c r="DL101" s="158">
        <f xml:space="preserve"> IF( OR( $C$101 = $DS$101, $C$101 =""), 0, IF( ISNUMBER( AU101 ), 0, 1 ))</f>
        <v>0</v>
      </c>
      <c r="DN101" s="158">
        <f xml:space="preserve"> IF( OR( $C$101 = $DS$101, $C$101 =""), 0, IF( ISNUMBER( AW101 ), 0, 1 ))</f>
        <v>0</v>
      </c>
      <c r="DO101" s="158">
        <f xml:space="preserve"> IF( OR( $C$101 = $DS$101, $C$101 =""), 0, IF( ISNUMBER( AX101 ), 0, 1 ))</f>
        <v>0</v>
      </c>
      <c r="DP101" s="158">
        <f xml:space="preserve"> IF( OR( $C$101 = $DS$101, $C$101 =""), 0, IF( ISNUMBER( AY101 ), 0, 1 ))</f>
        <v>0</v>
      </c>
      <c r="DQ101" s="158">
        <f xml:space="preserve"> IF( OR( $C$101 = $DS$101, $C$101 =""), 0, IF( ISNUMBER( AZ101 ), 0, 1 ))</f>
        <v>0</v>
      </c>
      <c r="DR101" s="158">
        <f xml:space="preserve"> IF( OR( $C$101 = $DS$101, $C$101 =""), 0, IF( ISNUMBER( BA101 ), 0, 1 ))</f>
        <v>0</v>
      </c>
      <c r="DS101" s="204" t="s">
        <v>3537</v>
      </c>
    </row>
    <row r="102" spans="2:123" ht="14.25" customHeight="1" x14ac:dyDescent="0.3">
      <c r="B102" s="838">
        <f t="shared" si="22"/>
        <v>91</v>
      </c>
      <c r="C102" s="776" t="s">
        <v>3545</v>
      </c>
      <c r="D102" s="850"/>
      <c r="E102" s="851" t="s">
        <v>341</v>
      </c>
      <c r="F102" s="852">
        <v>3</v>
      </c>
      <c r="G102" s="202">
        <v>0</v>
      </c>
      <c r="H102" s="169">
        <v>0</v>
      </c>
      <c r="I102" s="169">
        <v>0</v>
      </c>
      <c r="J102" s="169">
        <v>0</v>
      </c>
      <c r="K102" s="170">
        <v>0</v>
      </c>
      <c r="L102" s="831">
        <f>SUM(G102:K102)</f>
        <v>0</v>
      </c>
      <c r="M102" s="202">
        <v>0</v>
      </c>
      <c r="N102" s="169">
        <v>0</v>
      </c>
      <c r="O102" s="169">
        <v>0</v>
      </c>
      <c r="P102" s="169">
        <v>0</v>
      </c>
      <c r="Q102" s="170">
        <v>0</v>
      </c>
      <c r="R102" s="831">
        <f>SUM(M102:Q102)</f>
        <v>0</v>
      </c>
      <c r="S102" s="202">
        <v>0</v>
      </c>
      <c r="T102" s="169">
        <v>0</v>
      </c>
      <c r="U102" s="169">
        <v>0</v>
      </c>
      <c r="V102" s="169">
        <v>0</v>
      </c>
      <c r="W102" s="170">
        <v>0</v>
      </c>
      <c r="X102" s="831">
        <f>SUM(S102:W102)</f>
        <v>0</v>
      </c>
      <c r="Y102" s="202">
        <v>0</v>
      </c>
      <c r="Z102" s="169">
        <v>0</v>
      </c>
      <c r="AA102" s="169">
        <v>0</v>
      </c>
      <c r="AB102" s="169">
        <v>0</v>
      </c>
      <c r="AC102" s="170">
        <v>0</v>
      </c>
      <c r="AD102" s="831">
        <f>SUM(Y102:AC102)</f>
        <v>0</v>
      </c>
      <c r="AE102" s="202">
        <v>0</v>
      </c>
      <c r="AF102" s="169">
        <v>0</v>
      </c>
      <c r="AG102" s="169">
        <v>0</v>
      </c>
      <c r="AH102" s="169">
        <v>0</v>
      </c>
      <c r="AI102" s="170">
        <v>0</v>
      </c>
      <c r="AJ102" s="831">
        <f>SUM(AE102:AI102)</f>
        <v>0</v>
      </c>
      <c r="AK102" s="202">
        <v>0</v>
      </c>
      <c r="AL102" s="169">
        <v>0</v>
      </c>
      <c r="AM102" s="169">
        <v>0</v>
      </c>
      <c r="AN102" s="169">
        <v>0</v>
      </c>
      <c r="AO102" s="170">
        <v>0</v>
      </c>
      <c r="AP102" s="831">
        <f>SUM(AK102:AO102)</f>
        <v>0</v>
      </c>
      <c r="AQ102" s="202">
        <v>0</v>
      </c>
      <c r="AR102" s="169">
        <v>0</v>
      </c>
      <c r="AS102" s="169">
        <v>0</v>
      </c>
      <c r="AT102" s="169">
        <v>0</v>
      </c>
      <c r="AU102" s="170">
        <v>0</v>
      </c>
      <c r="AV102" s="831">
        <f>SUM(AQ102:AU102)</f>
        <v>0</v>
      </c>
      <c r="AW102" s="202">
        <v>0</v>
      </c>
      <c r="AX102" s="169">
        <v>0</v>
      </c>
      <c r="AY102" s="169">
        <v>0</v>
      </c>
      <c r="AZ102" s="169">
        <v>0</v>
      </c>
      <c r="BA102" s="170">
        <v>0</v>
      </c>
      <c r="BB102" s="831">
        <f>SUM(AW102:BA102)</f>
        <v>0</v>
      </c>
      <c r="BC102" s="700"/>
      <c r="BD102" s="167"/>
      <c r="BE102" s="706" t="s">
        <v>2275</v>
      </c>
      <c r="BF102" s="521"/>
      <c r="BG102" s="144">
        <f t="shared" si="25"/>
        <v>0</v>
      </c>
      <c r="BH102" s="145"/>
      <c r="BJ102" s="838">
        <f t="shared" si="23"/>
        <v>91</v>
      </c>
      <c r="BK102" s="853" t="s">
        <v>3546</v>
      </c>
      <c r="BL102" s="610" t="s">
        <v>341</v>
      </c>
      <c r="BM102" s="830">
        <v>3</v>
      </c>
      <c r="BN102" s="832" t="s">
        <v>3547</v>
      </c>
      <c r="BO102" s="833" t="s">
        <v>3548</v>
      </c>
      <c r="BP102" s="833" t="s">
        <v>3549</v>
      </c>
      <c r="BQ102" s="833" t="s">
        <v>3550</v>
      </c>
      <c r="BR102" s="834" t="s">
        <v>3551</v>
      </c>
      <c r="BS102" s="835" t="s">
        <v>3552</v>
      </c>
      <c r="BV102" s="847">
        <f t="shared" si="24"/>
        <v>0</v>
      </c>
      <c r="BX102" s="158">
        <f xml:space="preserve"> IF( OR( $C$102 = $DS$102, $C$102 =""), 0, IF( ISNUMBER( G102 ), 0, 1 ))</f>
        <v>0</v>
      </c>
      <c r="BY102" s="158">
        <f xml:space="preserve"> IF( OR( $C$102 = $DS$102, $C$102 =""), 0, IF( ISNUMBER( H102 ), 0, 1 ))</f>
        <v>0</v>
      </c>
      <c r="BZ102" s="158">
        <f xml:space="preserve"> IF( OR( $C$102 = $DS$102, $C$102 =""), 0, IF( ISNUMBER( I102 ), 0, 1 ))</f>
        <v>0</v>
      </c>
      <c r="CA102" s="158">
        <f xml:space="preserve"> IF( OR( $C$102 = $DS$102, $C$102 =""), 0, IF( ISNUMBER( J102 ), 0, 1 ))</f>
        <v>0</v>
      </c>
      <c r="CB102" s="158">
        <f xml:space="preserve"> IF( OR( $C$102 = $DS$102, $C$102 =""), 0, IF( ISNUMBER( K102 ), 0, 1 ))</f>
        <v>0</v>
      </c>
      <c r="CD102" s="158">
        <f xml:space="preserve"> IF( OR( $C$102 = $DS$102, $C$102 =""), 0, IF( ISNUMBER( M102 ), 0, 1 ))</f>
        <v>0</v>
      </c>
      <c r="CE102" s="158">
        <f xml:space="preserve"> IF( OR( $C$102 = $DS$102, $C$102 =""), 0, IF( ISNUMBER( N102 ), 0, 1 ))</f>
        <v>0</v>
      </c>
      <c r="CF102" s="158">
        <f xml:space="preserve"> IF( OR( $C$102 = $DS$102, $C$102 =""), 0, IF( ISNUMBER( O102 ), 0, 1 ))</f>
        <v>0</v>
      </c>
      <c r="CG102" s="158">
        <f xml:space="preserve"> IF( OR( $C$102 = $DS$102, $C$102 =""), 0, IF( ISNUMBER( P102 ), 0, 1 ))</f>
        <v>0</v>
      </c>
      <c r="CH102" s="158">
        <f xml:space="preserve"> IF( OR( $C$102 = $DS$102, $C$102 =""), 0, IF( ISNUMBER( Q102 ), 0, 1 ))</f>
        <v>0</v>
      </c>
      <c r="CJ102" s="158">
        <f xml:space="preserve"> IF( OR( $C$102 = $DS$102, $C$102 =""), 0, IF( ISNUMBER( S102 ), 0, 1 ))</f>
        <v>0</v>
      </c>
      <c r="CK102" s="158">
        <f xml:space="preserve"> IF( OR( $C$102 = $DS$102, $C$102 =""), 0, IF( ISNUMBER( T102 ), 0, 1 ))</f>
        <v>0</v>
      </c>
      <c r="CL102" s="158">
        <f xml:space="preserve"> IF( OR( $C$102 = $DS$102, $C$102 =""), 0, IF( ISNUMBER( U102 ), 0, 1 ))</f>
        <v>0</v>
      </c>
      <c r="CM102" s="158">
        <f xml:space="preserve"> IF( OR( $C$102 = $DS$102, $C$102 =""), 0, IF( ISNUMBER( V102 ), 0, 1 ))</f>
        <v>0</v>
      </c>
      <c r="CN102" s="158">
        <f xml:space="preserve"> IF( OR( $C$102 = $DS$102, $C$102 =""), 0, IF( ISNUMBER( W102 ), 0, 1 ))</f>
        <v>0</v>
      </c>
      <c r="CP102" s="158">
        <f xml:space="preserve"> IF( OR( $C$102 = $DS$102, $C$102 =""), 0, IF( ISNUMBER( Y102 ), 0, 1 ))</f>
        <v>0</v>
      </c>
      <c r="CQ102" s="158">
        <f xml:space="preserve"> IF( OR( $C$102 = $DS$102, $C$102 =""), 0, IF( ISNUMBER( Z102 ), 0, 1 ))</f>
        <v>0</v>
      </c>
      <c r="CR102" s="158">
        <f xml:space="preserve"> IF( OR( $C$102 = $DS$102, $C$102 =""), 0, IF( ISNUMBER( AA102 ), 0, 1 ))</f>
        <v>0</v>
      </c>
      <c r="CS102" s="158">
        <f xml:space="preserve"> IF( OR( $C$102 = $DS$102, $C$102 =""), 0, IF( ISNUMBER( AB102 ), 0, 1 ))</f>
        <v>0</v>
      </c>
      <c r="CT102" s="158">
        <f xml:space="preserve"> IF( OR( $C$102 = $DS$102, $C$102 =""), 0, IF( ISNUMBER( AC102 ), 0, 1 ))</f>
        <v>0</v>
      </c>
      <c r="CV102" s="158">
        <f xml:space="preserve"> IF( OR( $C$102 = $DS$102, $C$102 =""), 0, IF( ISNUMBER( AE102 ), 0, 1 ))</f>
        <v>0</v>
      </c>
      <c r="CW102" s="158">
        <f xml:space="preserve"> IF( OR( $C$102 = $DS$102, $C$102 =""), 0, IF( ISNUMBER( AF102 ), 0, 1 ))</f>
        <v>0</v>
      </c>
      <c r="CX102" s="158">
        <f xml:space="preserve"> IF( OR( $C$102 = $DS$102, $C$102 =""), 0, IF( ISNUMBER( AG102 ), 0, 1 ))</f>
        <v>0</v>
      </c>
      <c r="CY102" s="158">
        <f xml:space="preserve"> IF( OR( $C$102 = $DS$102, $C$102 =""), 0, IF( ISNUMBER( AH102 ), 0, 1 ))</f>
        <v>0</v>
      </c>
      <c r="CZ102" s="158">
        <f xml:space="preserve"> IF( OR( $C$102 = $DS$102, $C$102 =""), 0, IF( ISNUMBER( AI102 ), 0, 1 ))</f>
        <v>0</v>
      </c>
      <c r="DB102" s="158">
        <f xml:space="preserve"> IF( OR( $C$102 = $DS$102, $C$102 =""), 0, IF( ISNUMBER( AK102 ), 0, 1 ))</f>
        <v>0</v>
      </c>
      <c r="DC102" s="158">
        <f xml:space="preserve"> IF( OR( $C$102 = $DS$102, $C$102 =""), 0, IF( ISNUMBER( AL102 ), 0, 1 ))</f>
        <v>0</v>
      </c>
      <c r="DD102" s="158">
        <f xml:space="preserve"> IF( OR( $C$102 = $DS$102, $C$102 =""), 0, IF( ISNUMBER( AM102 ), 0, 1 ))</f>
        <v>0</v>
      </c>
      <c r="DE102" s="158">
        <f xml:space="preserve"> IF( OR( $C$102 = $DS$102, $C$102 =""), 0, IF( ISNUMBER( AN102 ), 0, 1 ))</f>
        <v>0</v>
      </c>
      <c r="DF102" s="158">
        <f xml:space="preserve"> IF( OR( $C$102 = $DS$102, $C$102 =""), 0, IF( ISNUMBER( AO102 ), 0, 1 ))</f>
        <v>0</v>
      </c>
      <c r="DH102" s="158">
        <f xml:space="preserve"> IF( OR( $C$102 = $DS$102, $C$102 =""), 0, IF( ISNUMBER( AQ102 ), 0, 1 ))</f>
        <v>0</v>
      </c>
      <c r="DI102" s="158">
        <f xml:space="preserve"> IF( OR( $C$102 = $DS$102, $C$102 =""), 0, IF( ISNUMBER( AR102 ), 0, 1 ))</f>
        <v>0</v>
      </c>
      <c r="DJ102" s="158">
        <f xml:space="preserve"> IF( OR( $C$102 = $DS$102, $C$102 =""), 0, IF( ISNUMBER( AS102 ), 0, 1 ))</f>
        <v>0</v>
      </c>
      <c r="DK102" s="158">
        <f xml:space="preserve"> IF( OR( $C$102 = $DS$102, $C$102 =""), 0, IF( ISNUMBER( AT102 ), 0, 1 ))</f>
        <v>0</v>
      </c>
      <c r="DL102" s="158">
        <f xml:space="preserve"> IF( OR( $C$102 = $DS$102, $C$102 =""), 0, IF( ISNUMBER( AU102 ), 0, 1 ))</f>
        <v>0</v>
      </c>
      <c r="DN102" s="158">
        <f xml:space="preserve"> IF( OR( $C$102 = $DS$102, $C$102 =""), 0, IF( ISNUMBER( AW102 ), 0, 1 ))</f>
        <v>0</v>
      </c>
      <c r="DO102" s="158">
        <f xml:space="preserve"> IF( OR( $C$102 = $DS$102, $C$102 =""), 0, IF( ISNUMBER( AX102 ), 0, 1 ))</f>
        <v>0</v>
      </c>
      <c r="DP102" s="158">
        <f xml:space="preserve"> IF( OR( $C$102 = $DS$102, $C$102 =""), 0, IF( ISNUMBER( AY102 ), 0, 1 ))</f>
        <v>0</v>
      </c>
      <c r="DQ102" s="158">
        <f xml:space="preserve"> IF( OR( $C$102 = $DS$102, $C$102 =""), 0, IF( ISNUMBER( AZ102 ), 0, 1 ))</f>
        <v>0</v>
      </c>
      <c r="DR102" s="158">
        <f xml:space="preserve"> IF( OR( $C$102 = $DS$102, $C$102 =""), 0, IF( ISNUMBER( BA102 ), 0, 1 ))</f>
        <v>0</v>
      </c>
      <c r="DS102" s="204" t="s">
        <v>3545</v>
      </c>
    </row>
    <row r="103" spans="2:123" ht="14.25" customHeight="1" x14ac:dyDescent="0.3">
      <c r="B103" s="838">
        <f t="shared" si="22"/>
        <v>92</v>
      </c>
      <c r="C103" s="776" t="s">
        <v>3553</v>
      </c>
      <c r="D103" s="850"/>
      <c r="E103" s="851" t="s">
        <v>341</v>
      </c>
      <c r="F103" s="852">
        <v>3</v>
      </c>
      <c r="G103" s="202">
        <v>0</v>
      </c>
      <c r="H103" s="169">
        <v>0</v>
      </c>
      <c r="I103" s="169">
        <v>0</v>
      </c>
      <c r="J103" s="169">
        <v>0</v>
      </c>
      <c r="K103" s="170">
        <v>0</v>
      </c>
      <c r="L103" s="831">
        <f>SUM(G103:K103)</f>
        <v>0</v>
      </c>
      <c r="M103" s="202">
        <v>0</v>
      </c>
      <c r="N103" s="169">
        <v>0</v>
      </c>
      <c r="O103" s="169">
        <v>0</v>
      </c>
      <c r="P103" s="169">
        <v>0</v>
      </c>
      <c r="Q103" s="170">
        <v>0</v>
      </c>
      <c r="R103" s="831">
        <f>SUM(M103:Q103)</f>
        <v>0</v>
      </c>
      <c r="S103" s="202">
        <v>0</v>
      </c>
      <c r="T103" s="169">
        <v>0</v>
      </c>
      <c r="U103" s="169">
        <v>0</v>
      </c>
      <c r="V103" s="169">
        <v>0</v>
      </c>
      <c r="W103" s="170">
        <v>0</v>
      </c>
      <c r="X103" s="831">
        <f>SUM(S103:W103)</f>
        <v>0</v>
      </c>
      <c r="Y103" s="202">
        <v>0</v>
      </c>
      <c r="Z103" s="169">
        <v>0</v>
      </c>
      <c r="AA103" s="169">
        <v>0</v>
      </c>
      <c r="AB103" s="169">
        <v>0</v>
      </c>
      <c r="AC103" s="170">
        <v>0</v>
      </c>
      <c r="AD103" s="831">
        <f>SUM(Y103:AC103)</f>
        <v>0</v>
      </c>
      <c r="AE103" s="202">
        <v>0</v>
      </c>
      <c r="AF103" s="169">
        <v>0</v>
      </c>
      <c r="AG103" s="169">
        <v>0</v>
      </c>
      <c r="AH103" s="169">
        <v>0</v>
      </c>
      <c r="AI103" s="170">
        <v>0</v>
      </c>
      <c r="AJ103" s="831">
        <f>SUM(AE103:AI103)</f>
        <v>0</v>
      </c>
      <c r="AK103" s="202">
        <v>0</v>
      </c>
      <c r="AL103" s="169">
        <v>0</v>
      </c>
      <c r="AM103" s="169">
        <v>0</v>
      </c>
      <c r="AN103" s="169">
        <v>0</v>
      </c>
      <c r="AO103" s="170">
        <v>0</v>
      </c>
      <c r="AP103" s="831">
        <f>SUM(AK103:AO103)</f>
        <v>0</v>
      </c>
      <c r="AQ103" s="202">
        <v>0</v>
      </c>
      <c r="AR103" s="169">
        <v>0</v>
      </c>
      <c r="AS103" s="169">
        <v>0</v>
      </c>
      <c r="AT103" s="169">
        <v>0</v>
      </c>
      <c r="AU103" s="170">
        <v>0</v>
      </c>
      <c r="AV103" s="831">
        <f>SUM(AQ103:AU103)</f>
        <v>0</v>
      </c>
      <c r="AW103" s="202">
        <v>0</v>
      </c>
      <c r="AX103" s="169">
        <v>0</v>
      </c>
      <c r="AY103" s="169">
        <v>0</v>
      </c>
      <c r="AZ103" s="169">
        <v>0</v>
      </c>
      <c r="BA103" s="170">
        <v>0</v>
      </c>
      <c r="BB103" s="831">
        <f>SUM(AW103:BA103)</f>
        <v>0</v>
      </c>
      <c r="BC103" s="700"/>
      <c r="BD103" s="167"/>
      <c r="BE103" s="706" t="s">
        <v>2275</v>
      </c>
      <c r="BF103" s="521"/>
      <c r="BG103" s="144">
        <f t="shared" si="25"/>
        <v>0</v>
      </c>
      <c r="BH103" s="145"/>
      <c r="BJ103" s="838">
        <f t="shared" si="23"/>
        <v>92</v>
      </c>
      <c r="BK103" s="853" t="s">
        <v>3554</v>
      </c>
      <c r="BL103" s="610" t="s">
        <v>341</v>
      </c>
      <c r="BM103" s="830">
        <v>3</v>
      </c>
      <c r="BN103" s="832" t="s">
        <v>3555</v>
      </c>
      <c r="BO103" s="833" t="s">
        <v>3556</v>
      </c>
      <c r="BP103" s="833" t="s">
        <v>3557</v>
      </c>
      <c r="BQ103" s="833" t="s">
        <v>3558</v>
      </c>
      <c r="BR103" s="834" t="s">
        <v>3559</v>
      </c>
      <c r="BS103" s="835" t="s">
        <v>3560</v>
      </c>
      <c r="BV103" s="847">
        <f t="shared" si="24"/>
        <v>0</v>
      </c>
      <c r="BX103" s="158">
        <f xml:space="preserve"> IF( OR( $C$103 = $DS$103, $C$103 =""), 0, IF( ISNUMBER( G103 ), 0, 1 ))</f>
        <v>0</v>
      </c>
      <c r="BY103" s="158">
        <f xml:space="preserve"> IF( OR( $C$103 = $DS$103, $C$103 =""), 0, IF( ISNUMBER( H103 ), 0, 1 ))</f>
        <v>0</v>
      </c>
      <c r="BZ103" s="158">
        <f xml:space="preserve"> IF( OR( $C$103 = $DS$103, $C$103 =""), 0, IF( ISNUMBER( I103 ), 0, 1 ))</f>
        <v>0</v>
      </c>
      <c r="CA103" s="158">
        <f xml:space="preserve"> IF( OR( $C$103 = $DS$103, $C$103 =""), 0, IF( ISNUMBER( J103 ), 0, 1 ))</f>
        <v>0</v>
      </c>
      <c r="CB103" s="158">
        <f xml:space="preserve"> IF( OR( $C$103 = $DS$103, $C$103 =""), 0, IF( ISNUMBER( K103 ), 0, 1 ))</f>
        <v>0</v>
      </c>
      <c r="CD103" s="158">
        <f xml:space="preserve"> IF( OR( $C$103 = $DS$103, $C$103 =""), 0, IF( ISNUMBER( M103 ), 0, 1 ))</f>
        <v>0</v>
      </c>
      <c r="CE103" s="158">
        <f xml:space="preserve"> IF( OR( $C$103 = $DS$103, $C$103 =""), 0, IF( ISNUMBER( N103 ), 0, 1 ))</f>
        <v>0</v>
      </c>
      <c r="CF103" s="158">
        <f xml:space="preserve"> IF( OR( $C$103 = $DS$103, $C$103 =""), 0, IF( ISNUMBER( O103 ), 0, 1 ))</f>
        <v>0</v>
      </c>
      <c r="CG103" s="158">
        <f xml:space="preserve"> IF( OR( $C$103 = $DS$103, $C$103 =""), 0, IF( ISNUMBER( P103 ), 0, 1 ))</f>
        <v>0</v>
      </c>
      <c r="CH103" s="158">
        <f xml:space="preserve"> IF( OR( $C$103 = $DS$103, $C$103 =""), 0, IF( ISNUMBER( Q103 ), 0, 1 ))</f>
        <v>0</v>
      </c>
      <c r="CJ103" s="158">
        <f xml:space="preserve"> IF( OR( $C$103 = $DS$103, $C$103 =""), 0, IF( ISNUMBER( S103 ), 0, 1 ))</f>
        <v>0</v>
      </c>
      <c r="CK103" s="158">
        <f xml:space="preserve"> IF( OR( $C$103 = $DS$103, $C$103 =""), 0, IF( ISNUMBER( T103 ), 0, 1 ))</f>
        <v>0</v>
      </c>
      <c r="CL103" s="158">
        <f xml:space="preserve"> IF( OR( $C$103 = $DS$103, $C$103 =""), 0, IF( ISNUMBER( U103 ), 0, 1 ))</f>
        <v>0</v>
      </c>
      <c r="CM103" s="158">
        <f xml:space="preserve"> IF( OR( $C$103 = $DS$103, $C$103 =""), 0, IF( ISNUMBER( V103 ), 0, 1 ))</f>
        <v>0</v>
      </c>
      <c r="CN103" s="158">
        <f xml:space="preserve"> IF( OR( $C$103 = $DS$103, $C$103 =""), 0, IF( ISNUMBER( W103 ), 0, 1 ))</f>
        <v>0</v>
      </c>
      <c r="CP103" s="158">
        <f xml:space="preserve"> IF( OR( $C$103 = $DS$103, $C$103 =""), 0, IF( ISNUMBER( Y103 ), 0, 1 ))</f>
        <v>0</v>
      </c>
      <c r="CQ103" s="158">
        <f xml:space="preserve"> IF( OR( $C$103 = $DS$103, $C$103 =""), 0, IF( ISNUMBER( Z103 ), 0, 1 ))</f>
        <v>0</v>
      </c>
      <c r="CR103" s="158">
        <f xml:space="preserve"> IF( OR( $C$103 = $DS$103, $C$103 =""), 0, IF( ISNUMBER( AA103 ), 0, 1 ))</f>
        <v>0</v>
      </c>
      <c r="CS103" s="158">
        <f xml:space="preserve"> IF( OR( $C$103 = $DS$103, $C$103 =""), 0, IF( ISNUMBER( AB103 ), 0, 1 ))</f>
        <v>0</v>
      </c>
      <c r="CT103" s="158">
        <f xml:space="preserve"> IF( OR( $C$103 = $DS$103, $C$103 =""), 0, IF( ISNUMBER( AC103 ), 0, 1 ))</f>
        <v>0</v>
      </c>
      <c r="CV103" s="158">
        <f xml:space="preserve"> IF( OR( $C$103 = $DS$103, $C$103 =""), 0, IF( ISNUMBER( AE103 ), 0, 1 ))</f>
        <v>0</v>
      </c>
      <c r="CW103" s="158">
        <f xml:space="preserve"> IF( OR( $C$103 = $DS$103, $C$103 =""), 0, IF( ISNUMBER( AF103 ), 0, 1 ))</f>
        <v>0</v>
      </c>
      <c r="CX103" s="158">
        <f xml:space="preserve"> IF( OR( $C$103 = $DS$103, $C$103 =""), 0, IF( ISNUMBER( AG103 ), 0, 1 ))</f>
        <v>0</v>
      </c>
      <c r="CY103" s="158">
        <f xml:space="preserve"> IF( OR( $C$103 = $DS$103, $C$103 =""), 0, IF( ISNUMBER( AH103 ), 0, 1 ))</f>
        <v>0</v>
      </c>
      <c r="CZ103" s="158">
        <f xml:space="preserve"> IF( OR( $C$103 = $DS$103, $C$103 =""), 0, IF( ISNUMBER( AI103 ), 0, 1 ))</f>
        <v>0</v>
      </c>
      <c r="DB103" s="158">
        <f xml:space="preserve"> IF( OR( $C$103 = $DS$103, $C$103 =""), 0, IF( ISNUMBER( AK103 ), 0, 1 ))</f>
        <v>0</v>
      </c>
      <c r="DC103" s="158">
        <f xml:space="preserve"> IF( OR( $C$103 = $DS$103, $C$103 =""), 0, IF( ISNUMBER( AL103 ), 0, 1 ))</f>
        <v>0</v>
      </c>
      <c r="DD103" s="158">
        <f xml:space="preserve"> IF( OR( $C$103 = $DS$103, $C$103 =""), 0, IF( ISNUMBER( AM103 ), 0, 1 ))</f>
        <v>0</v>
      </c>
      <c r="DE103" s="158">
        <f xml:space="preserve"> IF( OR( $C$103 = $DS$103, $C$103 =""), 0, IF( ISNUMBER( AN103 ), 0, 1 ))</f>
        <v>0</v>
      </c>
      <c r="DF103" s="158">
        <f xml:space="preserve"> IF( OR( $C$103 = $DS$103, $C$103 =""), 0, IF( ISNUMBER( AO103 ), 0, 1 ))</f>
        <v>0</v>
      </c>
      <c r="DH103" s="158">
        <f xml:space="preserve"> IF( OR( $C$103 = $DS$103, $C$103 =""), 0, IF( ISNUMBER( AQ103 ), 0, 1 ))</f>
        <v>0</v>
      </c>
      <c r="DI103" s="158">
        <f xml:space="preserve"> IF( OR( $C$103 = $DS$103, $C$103 =""), 0, IF( ISNUMBER( AR103 ), 0, 1 ))</f>
        <v>0</v>
      </c>
      <c r="DJ103" s="158">
        <f xml:space="preserve"> IF( OR( $C$103 = $DS$103, $C$103 =""), 0, IF( ISNUMBER( AS103 ), 0, 1 ))</f>
        <v>0</v>
      </c>
      <c r="DK103" s="158">
        <f xml:space="preserve"> IF( OR( $C$103 = $DS$103, $C$103 =""), 0, IF( ISNUMBER( AT103 ), 0, 1 ))</f>
        <v>0</v>
      </c>
      <c r="DL103" s="158">
        <f xml:space="preserve"> IF( OR( $C$103 = $DS$103, $C$103 =""), 0, IF( ISNUMBER( AU103 ), 0, 1 ))</f>
        <v>0</v>
      </c>
      <c r="DN103" s="158">
        <f xml:space="preserve"> IF( OR( $C$103 = $DS$103, $C$103 =""), 0, IF( ISNUMBER( AW103 ), 0, 1 ))</f>
        <v>0</v>
      </c>
      <c r="DO103" s="158">
        <f xml:space="preserve"> IF( OR( $C$103 = $DS$103, $C$103 =""), 0, IF( ISNUMBER( AX103 ), 0, 1 ))</f>
        <v>0</v>
      </c>
      <c r="DP103" s="158">
        <f xml:space="preserve"> IF( OR( $C$103 = $DS$103, $C$103 =""), 0, IF( ISNUMBER( AY103 ), 0, 1 ))</f>
        <v>0</v>
      </c>
      <c r="DQ103" s="158">
        <f xml:space="preserve"> IF( OR( $C$103 = $DS$103, $C$103 =""), 0, IF( ISNUMBER( AZ103 ), 0, 1 ))</f>
        <v>0</v>
      </c>
      <c r="DR103" s="158">
        <f xml:space="preserve"> IF( OR( $C$103 = $DS$103, $C$103 =""), 0, IF( ISNUMBER( BA103 ), 0, 1 ))</f>
        <v>0</v>
      </c>
      <c r="DS103" s="204" t="s">
        <v>3553</v>
      </c>
    </row>
    <row r="104" spans="2:123" ht="14.25" customHeight="1" thickBot="1" x14ac:dyDescent="0.35">
      <c r="B104" s="838">
        <f t="shared" si="22"/>
        <v>93</v>
      </c>
      <c r="C104" s="776" t="s">
        <v>3561</v>
      </c>
      <c r="D104" s="850"/>
      <c r="E104" s="851" t="s">
        <v>341</v>
      </c>
      <c r="F104" s="852">
        <v>3</v>
      </c>
      <c r="G104" s="238">
        <v>0</v>
      </c>
      <c r="H104" s="239">
        <v>0</v>
      </c>
      <c r="I104" s="239">
        <v>0</v>
      </c>
      <c r="J104" s="239">
        <v>0</v>
      </c>
      <c r="K104" s="240">
        <v>0</v>
      </c>
      <c r="L104" s="831">
        <f>SUM(G104:K104)</f>
        <v>0</v>
      </c>
      <c r="M104" s="238">
        <v>0</v>
      </c>
      <c r="N104" s="239">
        <v>0</v>
      </c>
      <c r="O104" s="239">
        <v>0</v>
      </c>
      <c r="P104" s="239">
        <v>0</v>
      </c>
      <c r="Q104" s="240">
        <v>0</v>
      </c>
      <c r="R104" s="831">
        <f>SUM(M104:Q104)</f>
        <v>0</v>
      </c>
      <c r="S104" s="238">
        <v>0</v>
      </c>
      <c r="T104" s="239">
        <v>0</v>
      </c>
      <c r="U104" s="239">
        <v>0</v>
      </c>
      <c r="V104" s="239">
        <v>0</v>
      </c>
      <c r="W104" s="240">
        <v>0</v>
      </c>
      <c r="X104" s="831">
        <f>SUM(S104:W104)</f>
        <v>0</v>
      </c>
      <c r="Y104" s="238">
        <v>0</v>
      </c>
      <c r="Z104" s="239">
        <v>0</v>
      </c>
      <c r="AA104" s="239">
        <v>0</v>
      </c>
      <c r="AB104" s="239">
        <v>0</v>
      </c>
      <c r="AC104" s="240">
        <v>0</v>
      </c>
      <c r="AD104" s="831">
        <f>SUM(Y104:AC104)</f>
        <v>0</v>
      </c>
      <c r="AE104" s="238">
        <v>0</v>
      </c>
      <c r="AF104" s="239">
        <v>0</v>
      </c>
      <c r="AG104" s="239">
        <v>0</v>
      </c>
      <c r="AH104" s="239">
        <v>0</v>
      </c>
      <c r="AI104" s="240">
        <v>0</v>
      </c>
      <c r="AJ104" s="831">
        <f>SUM(AE104:AI104)</f>
        <v>0</v>
      </c>
      <c r="AK104" s="238">
        <v>0</v>
      </c>
      <c r="AL104" s="239">
        <v>0</v>
      </c>
      <c r="AM104" s="239">
        <v>0</v>
      </c>
      <c r="AN104" s="239">
        <v>0</v>
      </c>
      <c r="AO104" s="240">
        <v>0</v>
      </c>
      <c r="AP104" s="831">
        <f>SUM(AK104:AO104)</f>
        <v>0</v>
      </c>
      <c r="AQ104" s="238">
        <v>0</v>
      </c>
      <c r="AR104" s="239">
        <v>0</v>
      </c>
      <c r="AS104" s="239">
        <v>0</v>
      </c>
      <c r="AT104" s="239">
        <v>0</v>
      </c>
      <c r="AU104" s="240">
        <v>0</v>
      </c>
      <c r="AV104" s="831">
        <f>SUM(AQ104:AU104)</f>
        <v>0</v>
      </c>
      <c r="AW104" s="238">
        <v>0</v>
      </c>
      <c r="AX104" s="239">
        <v>0</v>
      </c>
      <c r="AY104" s="239">
        <v>0</v>
      </c>
      <c r="AZ104" s="239">
        <v>0</v>
      </c>
      <c r="BA104" s="240">
        <v>0</v>
      </c>
      <c r="BB104" s="831">
        <f>SUM(AW104:BA104)</f>
        <v>0</v>
      </c>
      <c r="BC104" s="700"/>
      <c r="BD104" s="167"/>
      <c r="BE104" s="706" t="s">
        <v>2275</v>
      </c>
      <c r="BF104" s="521"/>
      <c r="BG104" s="144">
        <f t="shared" si="25"/>
        <v>0</v>
      </c>
      <c r="BH104" s="145"/>
      <c r="BJ104" s="838">
        <f t="shared" si="23"/>
        <v>93</v>
      </c>
      <c r="BK104" s="853" t="s">
        <v>3562</v>
      </c>
      <c r="BL104" s="876" t="s">
        <v>341</v>
      </c>
      <c r="BM104" s="877">
        <v>3</v>
      </c>
      <c r="BN104" s="878" t="s">
        <v>3563</v>
      </c>
      <c r="BO104" s="857" t="s">
        <v>3564</v>
      </c>
      <c r="BP104" s="857" t="s">
        <v>3565</v>
      </c>
      <c r="BQ104" s="857" t="s">
        <v>3566</v>
      </c>
      <c r="BR104" s="879" t="s">
        <v>3567</v>
      </c>
      <c r="BS104" s="859" t="s">
        <v>3568</v>
      </c>
      <c r="BV104" s="847">
        <f t="shared" si="24"/>
        <v>0</v>
      </c>
      <c r="BX104" s="158">
        <f xml:space="preserve"> IF( OR( $C$104 = $DS$104, $C$104 =""), 0, IF( ISNUMBER( G104 ), 0, 1 ))</f>
        <v>0</v>
      </c>
      <c r="BY104" s="158">
        <f xml:space="preserve"> IF( OR( $C$104 = $DS$104, $C$104 =""), 0, IF( ISNUMBER( H104 ), 0, 1 ))</f>
        <v>0</v>
      </c>
      <c r="BZ104" s="158">
        <f xml:space="preserve"> IF( OR( $C$104 = $DS$104, $C$104 =""), 0, IF( ISNUMBER( I104 ), 0, 1 ))</f>
        <v>0</v>
      </c>
      <c r="CA104" s="158">
        <f xml:space="preserve"> IF( OR( $C$104 = $DS$104, $C$104 =""), 0, IF( ISNUMBER( J104 ), 0, 1 ))</f>
        <v>0</v>
      </c>
      <c r="CB104" s="158">
        <f xml:space="preserve"> IF( OR( $C$104 = $DS$104, $C$104 =""), 0, IF( ISNUMBER( K104 ), 0, 1 ))</f>
        <v>0</v>
      </c>
      <c r="CD104" s="158">
        <f xml:space="preserve"> IF( OR( $C$104 = $DS$104, $C$104 =""), 0, IF( ISNUMBER( M104 ), 0, 1 ))</f>
        <v>0</v>
      </c>
      <c r="CE104" s="158">
        <f xml:space="preserve"> IF( OR( $C$104 = $DS$104, $C$104 =""), 0, IF( ISNUMBER( N104 ), 0, 1 ))</f>
        <v>0</v>
      </c>
      <c r="CF104" s="158">
        <f xml:space="preserve"> IF( OR( $C$104 = $DS$104, $C$104 =""), 0, IF( ISNUMBER( O104 ), 0, 1 ))</f>
        <v>0</v>
      </c>
      <c r="CG104" s="158">
        <f xml:space="preserve"> IF( OR( $C$104 = $DS$104, $C$104 =""), 0, IF( ISNUMBER( P104 ), 0, 1 ))</f>
        <v>0</v>
      </c>
      <c r="CH104" s="158">
        <f xml:space="preserve"> IF( OR( $C$104 = $DS$104, $C$104 =""), 0, IF( ISNUMBER( Q104 ), 0, 1 ))</f>
        <v>0</v>
      </c>
      <c r="CJ104" s="158">
        <f xml:space="preserve"> IF( OR( $C$104 = $DS$104, $C$104 =""), 0, IF( ISNUMBER( S104 ), 0, 1 ))</f>
        <v>0</v>
      </c>
      <c r="CK104" s="158">
        <f xml:space="preserve"> IF( OR( $C$104 = $DS$104, $C$104 =""), 0, IF( ISNUMBER( T104 ), 0, 1 ))</f>
        <v>0</v>
      </c>
      <c r="CL104" s="158">
        <f xml:space="preserve"> IF( OR( $C$104 = $DS$104, $C$104 =""), 0, IF( ISNUMBER( U104 ), 0, 1 ))</f>
        <v>0</v>
      </c>
      <c r="CM104" s="158">
        <f xml:space="preserve"> IF( OR( $C$104 = $DS$104, $C$104 =""), 0, IF( ISNUMBER( V104 ), 0, 1 ))</f>
        <v>0</v>
      </c>
      <c r="CN104" s="158">
        <f xml:space="preserve"> IF( OR( $C$104 = $DS$104, $C$104 =""), 0, IF( ISNUMBER( W104 ), 0, 1 ))</f>
        <v>0</v>
      </c>
      <c r="CP104" s="158">
        <f xml:space="preserve"> IF( OR( $C$104 = $DS$104, $C$104 =""), 0, IF( ISNUMBER( Y104 ), 0, 1 ))</f>
        <v>0</v>
      </c>
      <c r="CQ104" s="158">
        <f xml:space="preserve"> IF( OR( $C$104 = $DS$104, $C$104 =""), 0, IF( ISNUMBER( Z104 ), 0, 1 ))</f>
        <v>0</v>
      </c>
      <c r="CR104" s="158">
        <f xml:space="preserve"> IF( OR( $C$104 = $DS$104, $C$104 =""), 0, IF( ISNUMBER( AA104 ), 0, 1 ))</f>
        <v>0</v>
      </c>
      <c r="CS104" s="158">
        <f xml:space="preserve"> IF( OR( $C$104 = $DS$104, $C$104 =""), 0, IF( ISNUMBER( AB104 ), 0, 1 ))</f>
        <v>0</v>
      </c>
      <c r="CT104" s="158">
        <f xml:space="preserve"> IF( OR( $C$104 = $DS$104, $C$104 =""), 0, IF( ISNUMBER( AC104 ), 0, 1 ))</f>
        <v>0</v>
      </c>
      <c r="CV104" s="158">
        <f xml:space="preserve"> IF( OR( $C$104 = $DS$104, $C$104 =""), 0, IF( ISNUMBER( AE104 ), 0, 1 ))</f>
        <v>0</v>
      </c>
      <c r="CW104" s="158">
        <f xml:space="preserve"> IF( OR( $C$104 = $DS$104, $C$104 =""), 0, IF( ISNUMBER( AF104 ), 0, 1 ))</f>
        <v>0</v>
      </c>
      <c r="CX104" s="158">
        <f xml:space="preserve"> IF( OR( $C$104 = $DS$104, $C$104 =""), 0, IF( ISNUMBER( AG104 ), 0, 1 ))</f>
        <v>0</v>
      </c>
      <c r="CY104" s="158">
        <f xml:space="preserve"> IF( OR( $C$104 = $DS$104, $C$104 =""), 0, IF( ISNUMBER( AH104 ), 0, 1 ))</f>
        <v>0</v>
      </c>
      <c r="CZ104" s="158">
        <f xml:space="preserve"> IF( OR( $C$104 = $DS$104, $C$104 =""), 0, IF( ISNUMBER( AI104 ), 0, 1 ))</f>
        <v>0</v>
      </c>
      <c r="DB104" s="158">
        <f xml:space="preserve"> IF( OR( $C$104 = $DS$104, $C$104 =""), 0, IF( ISNUMBER( AK104 ), 0, 1 ))</f>
        <v>0</v>
      </c>
      <c r="DC104" s="158">
        <f xml:space="preserve"> IF( OR( $C$104 = $DS$104, $C$104 =""), 0, IF( ISNUMBER( AL104 ), 0, 1 ))</f>
        <v>0</v>
      </c>
      <c r="DD104" s="158">
        <f xml:space="preserve"> IF( OR( $C$104 = $DS$104, $C$104 =""), 0, IF( ISNUMBER( AM104 ), 0, 1 ))</f>
        <v>0</v>
      </c>
      <c r="DE104" s="158">
        <f xml:space="preserve"> IF( OR( $C$104 = $DS$104, $C$104 =""), 0, IF( ISNUMBER( AN104 ), 0, 1 ))</f>
        <v>0</v>
      </c>
      <c r="DF104" s="158">
        <f xml:space="preserve"> IF( OR( $C$104 = $DS$104, $C$104 =""), 0, IF( ISNUMBER( AO104 ), 0, 1 ))</f>
        <v>0</v>
      </c>
      <c r="DH104" s="158">
        <f xml:space="preserve"> IF( OR( $C$104 = $DS$104, $C$104 =""), 0, IF( ISNUMBER( AQ104 ), 0, 1 ))</f>
        <v>0</v>
      </c>
      <c r="DI104" s="158">
        <f xml:space="preserve"> IF( OR( $C$104 = $DS$104, $C$104 =""), 0, IF( ISNUMBER( AR104 ), 0, 1 ))</f>
        <v>0</v>
      </c>
      <c r="DJ104" s="158">
        <f xml:space="preserve"> IF( OR( $C$104 = $DS$104, $C$104 =""), 0, IF( ISNUMBER( AS104 ), 0, 1 ))</f>
        <v>0</v>
      </c>
      <c r="DK104" s="158">
        <f xml:space="preserve"> IF( OR( $C$104 = $DS$104, $C$104 =""), 0, IF( ISNUMBER( AT104 ), 0, 1 ))</f>
        <v>0</v>
      </c>
      <c r="DL104" s="158">
        <f xml:space="preserve"> IF( OR( $C$104 = $DS$104, $C$104 =""), 0, IF( ISNUMBER( AU104 ), 0, 1 ))</f>
        <v>0</v>
      </c>
      <c r="DN104" s="158">
        <f xml:space="preserve"> IF( OR( $C$104 = $DS$104, $C$104 =""), 0, IF( ISNUMBER( AW104 ), 0, 1 ))</f>
        <v>0</v>
      </c>
      <c r="DO104" s="158">
        <f xml:space="preserve"> IF( OR( $C$104 = $DS$104, $C$104 =""), 0, IF( ISNUMBER( AX104 ), 0, 1 ))</f>
        <v>0</v>
      </c>
      <c r="DP104" s="158">
        <f xml:space="preserve"> IF( OR( $C$104 = $DS$104, $C$104 =""), 0, IF( ISNUMBER( AY104 ), 0, 1 ))</f>
        <v>0</v>
      </c>
      <c r="DQ104" s="158">
        <f xml:space="preserve"> IF( OR( $C$104 = $DS$104, $C$104 =""), 0, IF( ISNUMBER( AZ104 ), 0, 1 ))</f>
        <v>0</v>
      </c>
      <c r="DR104" s="158">
        <f xml:space="preserve"> IF( OR( $C$104 = $DS$104, $C$104 =""), 0, IF( ISNUMBER( BA104 ), 0, 1 ))</f>
        <v>0</v>
      </c>
      <c r="DS104" s="204" t="s">
        <v>3561</v>
      </c>
    </row>
    <row r="105" spans="2:123" ht="14.25" customHeight="1" thickBot="1" x14ac:dyDescent="0.35">
      <c r="B105" s="860">
        <f t="shared" si="22"/>
        <v>94</v>
      </c>
      <c r="C105" s="861" t="s">
        <v>3569</v>
      </c>
      <c r="D105" s="862"/>
      <c r="E105" s="863" t="s">
        <v>341</v>
      </c>
      <c r="F105" s="864">
        <v>3</v>
      </c>
      <c r="G105" s="865">
        <f>SUM(G59:G104)</f>
        <v>4.7759999999999998</v>
      </c>
      <c r="H105" s="650">
        <f>SUM(H59:H104)</f>
        <v>0.42699999999999999</v>
      </c>
      <c r="I105" s="650">
        <f>SUM(I59:I104)</f>
        <v>0</v>
      </c>
      <c r="J105" s="650">
        <f>SUM(J59:J104)</f>
        <v>0</v>
      </c>
      <c r="K105" s="866">
        <f>SUM(K59:K104)</f>
        <v>0</v>
      </c>
      <c r="L105" s="867">
        <f t="shared" si="13"/>
        <v>5.2029999999999994</v>
      </c>
      <c r="M105" s="865">
        <f>SUM(M59:M104)</f>
        <v>4.5990000000000002</v>
      </c>
      <c r="N105" s="650">
        <f>SUM(N59:N104)</f>
        <v>0</v>
      </c>
      <c r="O105" s="650">
        <f>SUM(O59:O104)</f>
        <v>0</v>
      </c>
      <c r="P105" s="650">
        <f>SUM(P59:P104)</f>
        <v>0</v>
      </c>
      <c r="Q105" s="866">
        <f>SUM(Q59:Q104)</f>
        <v>0</v>
      </c>
      <c r="R105" s="867">
        <f t="shared" si="14"/>
        <v>4.5990000000000002</v>
      </c>
      <c r="S105" s="865">
        <f>SUM(S59:S104)</f>
        <v>3.6179999999999999</v>
      </c>
      <c r="T105" s="650">
        <f>SUM(T59:T104)</f>
        <v>0.20699999999999999</v>
      </c>
      <c r="U105" s="650">
        <f>SUM(U59:U104)</f>
        <v>0</v>
      </c>
      <c r="V105" s="650">
        <f>SUM(V59:V104)</f>
        <v>0</v>
      </c>
      <c r="W105" s="866">
        <f>SUM(W59:W104)</f>
        <v>0</v>
      </c>
      <c r="X105" s="867">
        <f t="shared" si="15"/>
        <v>3.8249999999999997</v>
      </c>
      <c r="Y105" s="865">
        <f>SUM(Y59:Y104)</f>
        <v>0</v>
      </c>
      <c r="Z105" s="650">
        <f>SUM(Z59:Z104)</f>
        <v>0</v>
      </c>
      <c r="AA105" s="650">
        <f>SUM(AA59:AA104)</f>
        <v>0</v>
      </c>
      <c r="AB105" s="650">
        <f>SUM(AB59:AB104)</f>
        <v>0</v>
      </c>
      <c r="AC105" s="866">
        <f>SUM(AC59:AC104)</f>
        <v>0</v>
      </c>
      <c r="AD105" s="867">
        <f t="shared" si="16"/>
        <v>0</v>
      </c>
      <c r="AE105" s="865">
        <f>SUM(AE59:AE104)</f>
        <v>0</v>
      </c>
      <c r="AF105" s="650">
        <f>SUM(AF59:AF104)</f>
        <v>0</v>
      </c>
      <c r="AG105" s="650">
        <f>SUM(AG59:AG104)</f>
        <v>0</v>
      </c>
      <c r="AH105" s="650">
        <f>SUM(AH59:AH104)</f>
        <v>0</v>
      </c>
      <c r="AI105" s="866">
        <f>SUM(AI59:AI104)</f>
        <v>0</v>
      </c>
      <c r="AJ105" s="867">
        <f t="shared" si="17"/>
        <v>0</v>
      </c>
      <c r="AK105" s="865">
        <f>SUM(AK59:AK104)</f>
        <v>0</v>
      </c>
      <c r="AL105" s="650">
        <f>SUM(AL59:AL104)</f>
        <v>0</v>
      </c>
      <c r="AM105" s="650">
        <f>SUM(AM59:AM104)</f>
        <v>0</v>
      </c>
      <c r="AN105" s="650">
        <f>SUM(AN59:AN104)</f>
        <v>0</v>
      </c>
      <c r="AO105" s="866">
        <f>SUM(AO59:AO104)</f>
        <v>0</v>
      </c>
      <c r="AP105" s="867">
        <f t="shared" si="18"/>
        <v>0</v>
      </c>
      <c r="AQ105" s="865">
        <f>SUM(AQ59:AQ104)</f>
        <v>0</v>
      </c>
      <c r="AR105" s="650">
        <f>SUM(AR59:AR104)</f>
        <v>0</v>
      </c>
      <c r="AS105" s="650">
        <f>SUM(AS59:AS104)</f>
        <v>0</v>
      </c>
      <c r="AT105" s="650">
        <f>SUM(AT59:AT104)</f>
        <v>0</v>
      </c>
      <c r="AU105" s="866">
        <f>SUM(AU59:AU104)</f>
        <v>0</v>
      </c>
      <c r="AV105" s="867">
        <f t="shared" si="19"/>
        <v>0</v>
      </c>
      <c r="AW105" s="865">
        <f>SUM(AW59:AW104)</f>
        <v>0</v>
      </c>
      <c r="AX105" s="650">
        <f>SUM(AX59:AX104)</f>
        <v>0</v>
      </c>
      <c r="AY105" s="650">
        <f>SUM(AY59:AY104)</f>
        <v>0</v>
      </c>
      <c r="AZ105" s="650">
        <f>SUM(AZ59:AZ104)</f>
        <v>0</v>
      </c>
      <c r="BA105" s="866">
        <f>SUM(BA59:BA104)</f>
        <v>0</v>
      </c>
      <c r="BB105" s="867">
        <f t="shared" si="20"/>
        <v>0</v>
      </c>
      <c r="BC105" s="700"/>
      <c r="BD105" s="212" t="s">
        <v>3570</v>
      </c>
      <c r="BE105" s="713"/>
      <c r="BF105" s="521"/>
      <c r="BG105" s="144"/>
      <c r="BH105" s="145"/>
      <c r="BJ105" s="860">
        <f>BJ104+1</f>
        <v>94</v>
      </c>
      <c r="BK105" s="861" t="s">
        <v>3569</v>
      </c>
      <c r="BL105" s="863" t="s">
        <v>341</v>
      </c>
      <c r="BM105" s="864">
        <v>3</v>
      </c>
      <c r="BN105" s="868" t="s">
        <v>3571</v>
      </c>
      <c r="BO105" s="654" t="s">
        <v>3572</v>
      </c>
      <c r="BP105" s="654" t="s">
        <v>3573</v>
      </c>
      <c r="BQ105" s="654" t="s">
        <v>3574</v>
      </c>
      <c r="BR105" s="869" t="s">
        <v>3575</v>
      </c>
      <c r="BS105" s="870" t="s">
        <v>3576</v>
      </c>
    </row>
    <row r="106" spans="2:123" ht="14.25" customHeight="1" x14ac:dyDescent="0.3">
      <c r="B106" s="700"/>
      <c r="C106" s="700"/>
      <c r="D106" s="741"/>
      <c r="E106" s="700"/>
      <c r="F106" s="700"/>
      <c r="G106" s="700"/>
      <c r="H106" s="700"/>
      <c r="I106" s="700"/>
      <c r="J106" s="700"/>
      <c r="K106" s="700"/>
      <c r="L106" s="700"/>
      <c r="M106" s="700"/>
      <c r="N106" s="700"/>
      <c r="O106" s="700"/>
      <c r="P106" s="700"/>
      <c r="Q106" s="700"/>
      <c r="R106" s="700"/>
      <c r="S106" s="700"/>
      <c r="T106" s="700"/>
      <c r="U106" s="700"/>
      <c r="V106" s="700"/>
      <c r="W106" s="700"/>
      <c r="X106" s="700"/>
      <c r="Y106" s="700"/>
      <c r="Z106" s="700"/>
      <c r="AA106" s="700"/>
      <c r="AB106" s="700"/>
      <c r="AC106" s="700"/>
      <c r="AD106" s="700"/>
      <c r="AE106" s="700"/>
      <c r="AF106" s="700"/>
      <c r="AG106" s="700"/>
      <c r="AH106" s="700"/>
      <c r="AI106" s="700"/>
      <c r="AJ106" s="700"/>
      <c r="AK106" s="700"/>
      <c r="AL106" s="700"/>
      <c r="AM106" s="700"/>
      <c r="AN106" s="700"/>
      <c r="AO106" s="700"/>
      <c r="AP106" s="700"/>
      <c r="AQ106" s="700"/>
      <c r="AR106" s="700"/>
      <c r="AS106" s="700"/>
      <c r="AT106" s="700"/>
      <c r="AU106" s="700"/>
      <c r="AV106" s="700"/>
      <c r="AW106" s="700"/>
      <c r="AX106" s="700"/>
      <c r="AY106" s="700"/>
      <c r="AZ106" s="700"/>
      <c r="BA106" s="700"/>
      <c r="BB106" s="700"/>
      <c r="BC106" s="700"/>
      <c r="BD106" s="700"/>
      <c r="BF106" s="692"/>
      <c r="BG106" s="144"/>
      <c r="BH106" s="145"/>
    </row>
    <row r="107" spans="2:123" ht="14.25" customHeight="1" x14ac:dyDescent="0.3">
      <c r="B107" s="279" t="s">
        <v>1573</v>
      </c>
      <c r="C107" s="280"/>
      <c r="D107" s="250"/>
      <c r="E107" s="250"/>
      <c r="F107" s="250"/>
      <c r="G107" s="123"/>
      <c r="H107" s="522"/>
      <c r="I107" s="522"/>
      <c r="J107" s="522"/>
      <c r="K107" s="522"/>
      <c r="L107" s="522"/>
      <c r="M107" s="522"/>
      <c r="N107" s="522"/>
      <c r="O107" s="522"/>
      <c r="P107" s="522"/>
      <c r="Q107" s="522"/>
      <c r="R107" s="293"/>
      <c r="S107" s="293"/>
      <c r="T107" s="293"/>
      <c r="U107" s="293"/>
      <c r="V107" s="700"/>
      <c r="W107" s="700"/>
      <c r="X107" s="700"/>
      <c r="Y107" s="700"/>
      <c r="Z107" s="700"/>
      <c r="AA107" s="700"/>
      <c r="AB107" s="700"/>
      <c r="AC107" s="700"/>
      <c r="AD107" s="700"/>
      <c r="AE107" s="700"/>
      <c r="AF107" s="700"/>
      <c r="AG107" s="700"/>
      <c r="AH107" s="700"/>
      <c r="AI107" s="700"/>
      <c r="AJ107" s="700"/>
      <c r="AK107" s="700"/>
      <c r="AL107" s="700"/>
      <c r="AM107" s="700"/>
      <c r="AN107" s="700"/>
      <c r="AO107" s="700"/>
      <c r="AP107" s="700"/>
      <c r="AQ107" s="700"/>
      <c r="AR107" s="700"/>
      <c r="AS107" s="700"/>
      <c r="AT107" s="700"/>
      <c r="AU107" s="700"/>
      <c r="AV107" s="700"/>
      <c r="AW107" s="700"/>
      <c r="AX107" s="700"/>
      <c r="AY107" s="700"/>
      <c r="AZ107" s="700"/>
      <c r="BA107" s="700"/>
      <c r="BB107" s="700"/>
      <c r="BC107" s="700"/>
      <c r="BD107" s="700"/>
      <c r="BF107" s="521"/>
      <c r="BG107" s="144"/>
      <c r="BH107" s="145"/>
    </row>
    <row r="108" spans="2:123" ht="14.25" customHeight="1" x14ac:dyDescent="0.3">
      <c r="B108" s="283"/>
      <c r="C108" s="284" t="s">
        <v>1051</v>
      </c>
      <c r="D108" s="250"/>
      <c r="E108" s="250"/>
      <c r="F108" s="250"/>
      <c r="G108" s="123"/>
      <c r="H108" s="522"/>
      <c r="I108" s="522"/>
      <c r="J108" s="522"/>
      <c r="K108" s="522"/>
      <c r="L108" s="522"/>
      <c r="M108" s="522"/>
      <c r="N108" s="522"/>
      <c r="O108" s="522"/>
      <c r="P108" s="522"/>
      <c r="Q108" s="522"/>
      <c r="R108" s="293"/>
      <c r="S108" s="293"/>
      <c r="T108" s="293"/>
      <c r="U108" s="293"/>
      <c r="V108" s="700"/>
      <c r="W108" s="700"/>
      <c r="X108" s="700"/>
      <c r="Y108" s="700"/>
      <c r="Z108" s="700"/>
      <c r="AA108" s="700"/>
      <c r="AB108" s="700"/>
      <c r="AC108" s="700"/>
      <c r="AD108" s="700"/>
      <c r="AE108" s="700"/>
      <c r="AF108" s="700"/>
      <c r="AG108" s="700"/>
      <c r="AH108" s="700"/>
      <c r="AI108" s="700"/>
      <c r="AJ108" s="700"/>
      <c r="AK108" s="700"/>
      <c r="AL108" s="700"/>
      <c r="AM108" s="700"/>
      <c r="AN108" s="700"/>
      <c r="AO108" s="700"/>
      <c r="AP108" s="700"/>
      <c r="AQ108" s="700"/>
      <c r="AR108" s="700"/>
      <c r="AS108" s="700"/>
      <c r="AT108" s="700"/>
      <c r="AU108" s="700"/>
      <c r="AV108" s="700"/>
      <c r="AW108" s="700"/>
      <c r="AX108" s="700"/>
      <c r="AY108" s="700"/>
      <c r="AZ108" s="700"/>
      <c r="BA108" s="700"/>
      <c r="BB108" s="700"/>
      <c r="BC108" s="700"/>
      <c r="BD108" s="700"/>
      <c r="BF108" s="521"/>
    </row>
    <row r="109" spans="2:123" ht="14.25" customHeight="1" x14ac:dyDescent="0.3">
      <c r="B109" s="285"/>
      <c r="C109" s="284" t="s">
        <v>1052</v>
      </c>
      <c r="D109" s="250"/>
      <c r="E109" s="250"/>
      <c r="F109" s="250"/>
      <c r="G109" s="123"/>
      <c r="H109" s="522"/>
      <c r="I109" s="522"/>
      <c r="J109" s="522"/>
      <c r="K109" s="522"/>
      <c r="L109" s="522"/>
      <c r="M109" s="522"/>
      <c r="N109" s="522"/>
      <c r="O109" s="522"/>
      <c r="P109" s="522"/>
      <c r="Q109" s="522"/>
      <c r="R109" s="293"/>
      <c r="S109" s="293"/>
      <c r="T109" s="293"/>
      <c r="U109" s="293"/>
      <c r="V109" s="700"/>
      <c r="W109" s="700"/>
      <c r="X109" s="700"/>
      <c r="Y109" s="700"/>
      <c r="Z109" s="700"/>
      <c r="AA109" s="700"/>
      <c r="AB109" s="700"/>
      <c r="AC109" s="700"/>
      <c r="AD109" s="700"/>
      <c r="AE109" s="700"/>
      <c r="AF109" s="700"/>
      <c r="AG109" s="700"/>
      <c r="AH109" s="700"/>
      <c r="AI109" s="700"/>
      <c r="AJ109" s="700"/>
      <c r="AK109" s="700"/>
      <c r="AL109" s="700"/>
      <c r="AM109" s="700"/>
      <c r="AN109" s="700"/>
      <c r="AO109" s="700"/>
      <c r="AP109" s="700"/>
      <c r="AQ109" s="700"/>
      <c r="AR109" s="700"/>
      <c r="AS109" s="700"/>
      <c r="AT109" s="700"/>
      <c r="AU109" s="700"/>
      <c r="AV109" s="700"/>
      <c r="AW109" s="700"/>
      <c r="AX109" s="700"/>
      <c r="AY109" s="700"/>
      <c r="AZ109" s="700"/>
      <c r="BA109" s="700"/>
      <c r="BB109" s="700"/>
      <c r="BC109" s="700"/>
      <c r="BD109" s="700"/>
      <c r="BF109" s="521"/>
    </row>
    <row r="110" spans="2:123" ht="14.25" customHeight="1" x14ac:dyDescent="0.3">
      <c r="B110" s="286"/>
      <c r="C110" s="284" t="s">
        <v>1053</v>
      </c>
      <c r="D110" s="250"/>
      <c r="E110" s="250"/>
      <c r="F110" s="250"/>
      <c r="G110" s="123"/>
      <c r="H110" s="522"/>
      <c r="I110" s="522"/>
      <c r="J110" s="522"/>
      <c r="K110" s="522"/>
      <c r="L110" s="522"/>
      <c r="M110" s="522"/>
      <c r="N110" s="522"/>
      <c r="O110" s="522"/>
      <c r="P110" s="522"/>
      <c r="Q110" s="522"/>
      <c r="R110" s="293"/>
      <c r="S110" s="293"/>
      <c r="T110" s="293"/>
      <c r="U110" s="293"/>
      <c r="V110" s="700"/>
      <c r="W110" s="700"/>
      <c r="X110" s="700"/>
      <c r="Y110" s="700"/>
      <c r="Z110" s="700"/>
      <c r="AA110" s="700"/>
      <c r="AB110" s="700"/>
      <c r="AC110" s="700"/>
      <c r="AD110" s="700"/>
      <c r="AE110" s="700"/>
      <c r="AF110" s="700"/>
      <c r="AG110" s="700"/>
      <c r="AH110" s="700"/>
      <c r="AI110" s="700"/>
      <c r="AJ110" s="700"/>
      <c r="AK110" s="700"/>
      <c r="AL110" s="700"/>
      <c r="AM110" s="700"/>
      <c r="AN110" s="700"/>
      <c r="AO110" s="700"/>
      <c r="AP110" s="700"/>
      <c r="AQ110" s="700"/>
      <c r="AR110" s="700"/>
      <c r="AS110" s="700"/>
      <c r="AT110" s="700"/>
      <c r="AU110" s="700"/>
      <c r="AV110" s="700"/>
      <c r="AW110" s="700"/>
      <c r="AX110" s="700"/>
      <c r="AY110" s="700"/>
      <c r="AZ110" s="700"/>
      <c r="BA110" s="700"/>
      <c r="BB110" s="700"/>
      <c r="BC110" s="700"/>
      <c r="BD110" s="700"/>
      <c r="BF110" s="521"/>
    </row>
    <row r="111" spans="2:123" ht="14.25" customHeight="1" x14ac:dyDescent="0.3">
      <c r="B111" s="287"/>
      <c r="C111" s="284" t="s">
        <v>1054</v>
      </c>
      <c r="D111" s="250"/>
      <c r="E111" s="250"/>
      <c r="F111" s="250"/>
      <c r="G111" s="123"/>
      <c r="H111" s="522"/>
      <c r="I111" s="522"/>
      <c r="J111" s="522"/>
      <c r="K111" s="522"/>
      <c r="L111" s="522"/>
      <c r="M111" s="522"/>
      <c r="N111" s="522"/>
      <c r="O111" s="522"/>
      <c r="P111" s="522"/>
      <c r="Q111" s="522"/>
      <c r="R111" s="293"/>
      <c r="S111" s="293"/>
      <c r="T111" s="293"/>
      <c r="U111" s="293"/>
      <c r="V111" s="700"/>
      <c r="W111" s="700"/>
      <c r="X111" s="700"/>
      <c r="Y111" s="700"/>
      <c r="Z111" s="700"/>
      <c r="AA111" s="700"/>
      <c r="AB111" s="700"/>
      <c r="AC111" s="700"/>
      <c r="AD111" s="700"/>
      <c r="AE111" s="700"/>
      <c r="AF111" s="700"/>
      <c r="AG111" s="700"/>
      <c r="AH111" s="700"/>
      <c r="AI111" s="700"/>
      <c r="AJ111" s="700"/>
      <c r="AK111" s="700"/>
      <c r="AL111" s="700"/>
      <c r="AM111" s="700"/>
      <c r="AN111" s="700"/>
      <c r="AO111" s="700"/>
      <c r="AP111" s="700"/>
      <c r="AQ111" s="700"/>
      <c r="AR111" s="700"/>
      <c r="AS111" s="700"/>
      <c r="AT111" s="700"/>
      <c r="AU111" s="700"/>
      <c r="AV111" s="700"/>
      <c r="AW111" s="700"/>
      <c r="AX111" s="700"/>
      <c r="AY111" s="700"/>
      <c r="AZ111" s="700"/>
      <c r="BA111" s="700"/>
      <c r="BB111" s="700"/>
      <c r="BC111" s="700"/>
      <c r="BD111" s="700"/>
      <c r="BF111" s="521"/>
    </row>
    <row r="112" spans="2:123" ht="14.25" customHeight="1" thickBot="1" x14ac:dyDescent="0.35">
      <c r="B112" s="524"/>
      <c r="C112" s="284"/>
      <c r="D112" s="250"/>
      <c r="E112" s="250"/>
      <c r="F112" s="250"/>
      <c r="G112" s="123"/>
      <c r="H112" s="522"/>
      <c r="I112" s="522"/>
      <c r="J112" s="522"/>
      <c r="K112" s="522"/>
      <c r="L112" s="522"/>
      <c r="M112" s="522"/>
      <c r="N112" s="522"/>
      <c r="O112" s="522"/>
      <c r="P112" s="522"/>
      <c r="Q112" s="522"/>
      <c r="R112" s="293"/>
      <c r="S112" s="293"/>
      <c r="T112" s="293"/>
      <c r="U112" s="293"/>
      <c r="V112" s="700"/>
      <c r="W112" s="700"/>
      <c r="X112" s="700"/>
      <c r="Y112" s="700"/>
      <c r="Z112" s="700"/>
      <c r="AA112" s="700"/>
      <c r="AB112" s="700"/>
      <c r="AC112" s="700"/>
      <c r="AD112" s="700"/>
      <c r="AE112" s="700"/>
      <c r="AF112" s="700"/>
      <c r="AG112" s="700"/>
      <c r="AH112" s="700"/>
      <c r="AI112" s="700"/>
      <c r="AJ112" s="700"/>
      <c r="AK112" s="700"/>
      <c r="AL112" s="700"/>
      <c r="AM112" s="700"/>
      <c r="AN112" s="700"/>
      <c r="AO112" s="700"/>
      <c r="AP112" s="700"/>
      <c r="AQ112" s="700"/>
      <c r="AR112" s="700"/>
      <c r="AS112" s="700"/>
      <c r="AT112" s="700"/>
      <c r="AU112" s="700"/>
      <c r="AV112" s="700"/>
      <c r="AW112" s="700"/>
      <c r="AX112" s="700"/>
      <c r="AY112" s="700"/>
      <c r="AZ112" s="700"/>
      <c r="BA112" s="700"/>
      <c r="BB112" s="700"/>
      <c r="BC112" s="700"/>
      <c r="BD112" s="700"/>
      <c r="BF112" s="521"/>
    </row>
    <row r="113" spans="2:58" ht="15" customHeight="1" thickBot="1" x14ac:dyDescent="0.35">
      <c r="B113" s="1077" t="s">
        <v>3577</v>
      </c>
      <c r="C113" s="1094"/>
      <c r="D113" s="1094"/>
      <c r="E113" s="1094"/>
      <c r="F113" s="1094"/>
      <c r="G113" s="1094"/>
      <c r="H113" s="1094"/>
      <c r="I113" s="1094"/>
      <c r="J113" s="1094"/>
      <c r="K113" s="1094"/>
      <c r="L113" s="1094"/>
      <c r="M113" s="1094"/>
      <c r="N113" s="1094"/>
      <c r="O113" s="1094"/>
      <c r="P113" s="1094"/>
      <c r="Q113" s="1094"/>
      <c r="R113" s="1095"/>
      <c r="S113" s="289"/>
      <c r="T113" s="289"/>
      <c r="U113" s="289"/>
      <c r="V113" s="289"/>
      <c r="W113" s="289"/>
      <c r="X113" s="289"/>
      <c r="Y113" s="808"/>
      <c r="Z113" s="808"/>
      <c r="AA113" s="808"/>
      <c r="AB113" s="808"/>
      <c r="AC113" s="808"/>
      <c r="AD113" s="808"/>
      <c r="AE113" s="808"/>
      <c r="AF113" s="808"/>
      <c r="AG113" s="808"/>
      <c r="AH113" s="808"/>
      <c r="AI113" s="808"/>
      <c r="AJ113" s="808"/>
      <c r="AK113" s="808"/>
      <c r="AL113" s="808"/>
      <c r="AM113" s="808"/>
      <c r="AN113" s="808"/>
      <c r="AO113" s="808"/>
      <c r="AP113" s="808"/>
      <c r="AQ113" s="808"/>
      <c r="AR113" s="808"/>
      <c r="AS113" s="808"/>
      <c r="AT113" s="808"/>
      <c r="AU113" s="808"/>
      <c r="AV113" s="808"/>
      <c r="AW113" s="808"/>
      <c r="AX113" s="808"/>
      <c r="AY113" s="808"/>
      <c r="AZ113" s="808"/>
      <c r="BA113" s="808"/>
      <c r="BB113" s="808"/>
      <c r="BC113" s="808"/>
      <c r="BD113" s="808"/>
      <c r="BF113" s="521"/>
    </row>
    <row r="114" spans="2:58" ht="14.25" customHeight="1" thickBot="1" x14ac:dyDescent="0.35">
      <c r="B114" s="289"/>
      <c r="C114" s="290"/>
      <c r="D114" s="525"/>
      <c r="E114" s="291"/>
      <c r="F114" s="291"/>
      <c r="G114" s="291"/>
      <c r="H114" s="291"/>
      <c r="I114" s="291"/>
      <c r="J114" s="291"/>
      <c r="K114" s="291"/>
      <c r="L114" s="291"/>
      <c r="M114" s="291"/>
      <c r="N114" s="291"/>
      <c r="O114" s="291"/>
      <c r="P114" s="291"/>
      <c r="Q114" s="291"/>
      <c r="R114" s="291"/>
      <c r="S114" s="291"/>
      <c r="T114" s="291"/>
      <c r="U114" s="291"/>
      <c r="V114" s="808"/>
      <c r="W114" s="808"/>
      <c r="X114" s="808"/>
      <c r="Y114" s="808"/>
      <c r="Z114" s="808"/>
      <c r="AA114" s="808"/>
      <c r="AB114" s="808"/>
      <c r="AC114" s="808"/>
      <c r="AD114" s="808"/>
      <c r="AE114" s="808"/>
      <c r="AF114" s="808"/>
      <c r="AG114" s="808"/>
      <c r="AH114" s="808"/>
      <c r="AI114" s="808"/>
      <c r="AJ114" s="808"/>
      <c r="AK114" s="808"/>
      <c r="AL114" s="808"/>
      <c r="AM114" s="808"/>
      <c r="AN114" s="808"/>
      <c r="AO114" s="808"/>
      <c r="AP114" s="808"/>
      <c r="AQ114" s="808"/>
      <c r="AR114" s="808"/>
      <c r="AS114" s="808"/>
      <c r="AT114" s="808"/>
      <c r="AU114" s="808"/>
      <c r="AV114" s="808"/>
      <c r="AW114" s="808"/>
      <c r="AX114" s="808"/>
      <c r="AY114" s="808"/>
      <c r="AZ114" s="808"/>
      <c r="BA114" s="808"/>
      <c r="BB114" s="808"/>
      <c r="BC114" s="808"/>
      <c r="BD114" s="808"/>
    </row>
    <row r="115" spans="2:58" ht="105" customHeight="1" thickBot="1" x14ac:dyDescent="0.35">
      <c r="B115" s="1124" t="s">
        <v>3578</v>
      </c>
      <c r="C115" s="1125"/>
      <c r="D115" s="1125"/>
      <c r="E115" s="1125"/>
      <c r="F115" s="1125"/>
      <c r="G115" s="1125"/>
      <c r="H115" s="1125"/>
      <c r="I115" s="1125"/>
      <c r="J115" s="1125"/>
      <c r="K115" s="1125"/>
      <c r="L115" s="1125"/>
      <c r="M115" s="1125"/>
      <c r="N115" s="1125"/>
      <c r="O115" s="1125"/>
      <c r="P115" s="1125"/>
      <c r="Q115" s="1125"/>
      <c r="R115" s="1126"/>
      <c r="S115" s="880"/>
      <c r="T115" s="880"/>
      <c r="U115" s="880"/>
      <c r="V115" s="880"/>
      <c r="W115" s="880"/>
      <c r="X115" s="880"/>
      <c r="Y115" s="808"/>
      <c r="Z115" s="808"/>
      <c r="AA115" s="808"/>
      <c r="AB115" s="808"/>
      <c r="AC115" s="808"/>
      <c r="AD115" s="808"/>
      <c r="AE115" s="808"/>
      <c r="AF115" s="808"/>
      <c r="AG115" s="808"/>
      <c r="AH115" s="808"/>
      <c r="AI115" s="808"/>
      <c r="AJ115" s="808"/>
      <c r="AK115" s="808"/>
      <c r="AL115" s="808"/>
      <c r="AM115" s="808"/>
      <c r="AN115" s="808"/>
      <c r="AO115" s="808"/>
      <c r="AP115" s="808"/>
      <c r="AQ115" s="808"/>
      <c r="AR115" s="808"/>
      <c r="AS115" s="808"/>
      <c r="AT115" s="808"/>
      <c r="AU115" s="808"/>
      <c r="AV115" s="808"/>
      <c r="AW115" s="808"/>
      <c r="AX115" s="808"/>
      <c r="AY115" s="808"/>
      <c r="AZ115" s="808"/>
      <c r="BA115" s="808"/>
      <c r="BB115" s="808"/>
      <c r="BC115" s="808"/>
      <c r="BD115" s="808"/>
    </row>
    <row r="116" spans="2:58" ht="14.25" customHeight="1" thickBot="1" x14ac:dyDescent="0.35">
      <c r="B116" s="881"/>
      <c r="C116" s="881"/>
      <c r="D116" s="882"/>
      <c r="E116" s="881"/>
      <c r="F116" s="288"/>
      <c r="G116" s="288"/>
      <c r="H116" s="288"/>
      <c r="I116" s="288"/>
      <c r="J116" s="288"/>
      <c r="K116" s="288"/>
      <c r="L116" s="288"/>
      <c r="M116" s="700"/>
      <c r="N116" s="700"/>
      <c r="O116" s="700"/>
      <c r="P116" s="700"/>
      <c r="Q116" s="700"/>
      <c r="R116" s="700"/>
      <c r="S116" s="808"/>
      <c r="T116" s="808"/>
      <c r="U116" s="808"/>
      <c r="V116" s="808"/>
      <c r="W116" s="808"/>
      <c r="X116" s="808"/>
      <c r="Y116" s="808"/>
      <c r="Z116" s="808"/>
      <c r="AA116" s="808"/>
      <c r="AB116" s="808"/>
      <c r="AC116" s="808"/>
      <c r="AD116" s="808"/>
      <c r="AE116" s="808"/>
      <c r="AF116" s="808"/>
      <c r="AG116" s="808"/>
      <c r="AH116" s="808"/>
      <c r="AI116" s="808"/>
      <c r="AJ116" s="808"/>
      <c r="AK116" s="808"/>
      <c r="AL116" s="808"/>
      <c r="AM116" s="808"/>
      <c r="AN116" s="808"/>
      <c r="AO116" s="808"/>
      <c r="AP116" s="808"/>
      <c r="AQ116" s="808"/>
      <c r="AR116" s="808"/>
      <c r="AS116" s="808"/>
      <c r="AT116" s="808"/>
      <c r="AU116" s="808"/>
      <c r="AV116" s="808"/>
      <c r="AW116" s="808"/>
      <c r="AX116" s="808"/>
      <c r="AY116" s="808"/>
      <c r="AZ116" s="808"/>
      <c r="BA116" s="808"/>
      <c r="BB116" s="808"/>
      <c r="BC116" s="808"/>
      <c r="BD116" s="808"/>
    </row>
    <row r="117" spans="2:58" ht="15" customHeight="1" x14ac:dyDescent="0.3">
      <c r="B117" s="687" t="s">
        <v>1576</v>
      </c>
      <c r="C117" s="1194" t="s">
        <v>1064</v>
      </c>
      <c r="D117" s="1195"/>
      <c r="E117" s="1195"/>
      <c r="F117" s="1195"/>
      <c r="G117" s="1195"/>
      <c r="H117" s="1195"/>
      <c r="I117" s="1195"/>
      <c r="J117" s="1195"/>
      <c r="K117" s="1195"/>
      <c r="L117" s="1195"/>
      <c r="M117" s="1195"/>
      <c r="N117" s="1195"/>
      <c r="O117" s="1195"/>
      <c r="P117" s="1195"/>
      <c r="Q117" s="1195"/>
      <c r="R117" s="1196"/>
      <c r="S117" s="883"/>
      <c r="T117" s="883"/>
      <c r="U117" s="883"/>
      <c r="V117" s="883"/>
      <c r="W117" s="883"/>
      <c r="X117" s="883"/>
      <c r="Y117" s="884"/>
      <c r="Z117" s="885"/>
      <c r="AA117" s="885"/>
      <c r="AB117" s="885"/>
      <c r="AC117" s="885"/>
      <c r="AD117" s="885"/>
      <c r="AE117" s="808"/>
      <c r="AF117" s="808"/>
      <c r="AG117" s="808"/>
      <c r="AH117" s="808"/>
      <c r="AI117" s="808"/>
      <c r="AJ117" s="808"/>
      <c r="AK117" s="808"/>
      <c r="AL117" s="808"/>
      <c r="AM117" s="808"/>
      <c r="AN117" s="808"/>
      <c r="AO117" s="808"/>
      <c r="AP117" s="808"/>
      <c r="AQ117" s="808"/>
      <c r="AR117" s="808"/>
      <c r="AS117" s="808"/>
      <c r="AT117" s="808"/>
      <c r="AU117" s="808"/>
      <c r="AV117" s="808"/>
      <c r="AW117" s="808"/>
      <c r="AX117" s="808"/>
      <c r="AY117" s="808"/>
      <c r="AZ117" s="808"/>
      <c r="BA117" s="808"/>
      <c r="BB117" s="808"/>
      <c r="BC117" s="808"/>
      <c r="BD117" s="808"/>
    </row>
    <row r="118" spans="2:58" ht="15" customHeight="1" x14ac:dyDescent="0.3">
      <c r="B118" s="886" t="s">
        <v>2097</v>
      </c>
      <c r="C118" s="689" t="str">
        <f>$C$9</f>
        <v>Enhancement expenditure by purpose - capital</v>
      </c>
      <c r="D118" s="689"/>
      <c r="E118" s="689"/>
      <c r="F118" s="689"/>
      <c r="G118" s="689"/>
      <c r="H118" s="689"/>
      <c r="I118" s="689"/>
      <c r="J118" s="689"/>
      <c r="K118" s="689"/>
      <c r="L118" s="689"/>
      <c r="M118" s="689"/>
      <c r="N118" s="689"/>
      <c r="O118" s="689"/>
      <c r="P118" s="689"/>
      <c r="Q118" s="689"/>
      <c r="R118" s="690"/>
      <c r="S118" s="883"/>
      <c r="T118" s="883"/>
      <c r="U118" s="883"/>
      <c r="V118" s="883"/>
      <c r="W118" s="883"/>
      <c r="X118" s="883"/>
      <c r="Y118" s="884"/>
      <c r="Z118" s="885"/>
      <c r="AA118" s="885"/>
      <c r="AB118" s="885"/>
      <c r="AC118" s="885"/>
      <c r="AD118" s="885"/>
      <c r="AE118" s="808"/>
      <c r="AF118" s="808"/>
      <c r="AG118" s="808"/>
      <c r="AH118" s="808"/>
      <c r="AI118" s="808"/>
      <c r="AJ118" s="808"/>
      <c r="AK118" s="808"/>
      <c r="AL118" s="808"/>
      <c r="AM118" s="808"/>
      <c r="AN118" s="808"/>
      <c r="AO118" s="808"/>
      <c r="AP118" s="808"/>
      <c r="AQ118" s="808"/>
      <c r="AR118" s="808"/>
      <c r="AS118" s="808"/>
      <c r="AT118" s="808"/>
      <c r="AU118" s="808"/>
      <c r="AV118" s="808"/>
      <c r="AW118" s="808"/>
      <c r="AX118" s="808"/>
      <c r="AY118" s="808"/>
      <c r="AZ118" s="808"/>
      <c r="BA118" s="808"/>
      <c r="BB118" s="808"/>
      <c r="BC118" s="808"/>
      <c r="BD118" s="808"/>
    </row>
    <row r="119" spans="2:58" ht="15" customHeight="1" x14ac:dyDescent="0.3">
      <c r="B119" s="887" t="str">
        <f t="shared" ref="B119:B148" si="26">B10&amp;" / "&amp;B59</f>
        <v>1 / 48</v>
      </c>
      <c r="C119" s="1197" t="s">
        <v>3579</v>
      </c>
      <c r="D119" s="1189">
        <v>0</v>
      </c>
      <c r="E119" s="1189">
        <v>0</v>
      </c>
      <c r="F119" s="1189">
        <v>0</v>
      </c>
      <c r="G119" s="1189">
        <v>0</v>
      </c>
      <c r="H119" s="1189">
        <v>0</v>
      </c>
      <c r="I119" s="1189">
        <v>0</v>
      </c>
      <c r="J119" s="1189">
        <v>0</v>
      </c>
      <c r="K119" s="1189">
        <v>0</v>
      </c>
      <c r="L119" s="1189">
        <v>0</v>
      </c>
      <c r="M119" s="1189">
        <v>0</v>
      </c>
      <c r="N119" s="1189">
        <v>0</v>
      </c>
      <c r="O119" s="1189">
        <v>0</v>
      </c>
      <c r="P119" s="1189">
        <v>0</v>
      </c>
      <c r="Q119" s="1189">
        <v>0</v>
      </c>
      <c r="R119" s="1190">
        <v>0</v>
      </c>
      <c r="S119" s="888"/>
      <c r="T119" s="888"/>
      <c r="U119" s="888"/>
      <c r="V119" s="888"/>
      <c r="W119" s="888"/>
      <c r="X119" s="888"/>
      <c r="Y119" s="808"/>
      <c r="Z119" s="889"/>
      <c r="AA119" s="889"/>
      <c r="AB119" s="889"/>
      <c r="AC119" s="889"/>
      <c r="AD119" s="889"/>
      <c r="AE119" s="808"/>
      <c r="AF119" s="808"/>
      <c r="AG119" s="808"/>
      <c r="AH119" s="808"/>
      <c r="AI119" s="808"/>
      <c r="AJ119" s="808"/>
      <c r="AK119" s="808"/>
      <c r="AL119" s="808"/>
      <c r="AM119" s="808"/>
      <c r="AN119" s="808"/>
      <c r="AO119" s="808"/>
      <c r="AP119" s="808"/>
      <c r="AQ119" s="808"/>
      <c r="AR119" s="808"/>
      <c r="AS119" s="808"/>
      <c r="AT119" s="808"/>
      <c r="AU119" s="808"/>
      <c r="AV119" s="808"/>
      <c r="AW119" s="808"/>
      <c r="AX119" s="808"/>
      <c r="AY119" s="808"/>
      <c r="AZ119" s="808"/>
      <c r="BA119" s="808"/>
      <c r="BB119" s="808"/>
      <c r="BC119" s="808"/>
      <c r="BD119" s="808"/>
    </row>
    <row r="120" spans="2:58" ht="15" customHeight="1" x14ac:dyDescent="0.3">
      <c r="B120" s="530" t="str">
        <f t="shared" si="26"/>
        <v>2 / 49</v>
      </c>
      <c r="C120" s="1188" t="s">
        <v>3580</v>
      </c>
      <c r="D120" s="1189">
        <v>0</v>
      </c>
      <c r="E120" s="1189">
        <v>0</v>
      </c>
      <c r="F120" s="1189">
        <v>0</v>
      </c>
      <c r="G120" s="1189">
        <v>0</v>
      </c>
      <c r="H120" s="1189">
        <v>0</v>
      </c>
      <c r="I120" s="1189">
        <v>0</v>
      </c>
      <c r="J120" s="1189">
        <v>0</v>
      </c>
      <c r="K120" s="1189">
        <v>0</v>
      </c>
      <c r="L120" s="1189">
        <v>0</v>
      </c>
      <c r="M120" s="1189">
        <v>0</v>
      </c>
      <c r="N120" s="1189">
        <v>0</v>
      </c>
      <c r="O120" s="1189">
        <v>0</v>
      </c>
      <c r="P120" s="1189">
        <v>0</v>
      </c>
      <c r="Q120" s="1189">
        <v>0</v>
      </c>
      <c r="R120" s="1190">
        <v>0</v>
      </c>
      <c r="S120" s="888"/>
      <c r="T120" s="888"/>
      <c r="U120" s="888"/>
      <c r="V120" s="888"/>
      <c r="W120" s="888"/>
      <c r="X120" s="888"/>
      <c r="Y120" s="808"/>
      <c r="Z120" s="889"/>
      <c r="AA120" s="889"/>
      <c r="AB120" s="889"/>
      <c r="AC120" s="889"/>
      <c r="AD120" s="889"/>
      <c r="AE120" s="808"/>
      <c r="AF120" s="808"/>
      <c r="AG120" s="808"/>
      <c r="AH120" s="808"/>
      <c r="AI120" s="808"/>
      <c r="AJ120" s="808"/>
      <c r="AK120" s="808"/>
      <c r="AL120" s="808"/>
      <c r="AM120" s="808"/>
      <c r="AN120" s="808"/>
      <c r="AO120" s="808"/>
      <c r="AP120" s="808"/>
      <c r="AQ120" s="808"/>
      <c r="AR120" s="808"/>
      <c r="AS120" s="808"/>
      <c r="AT120" s="808"/>
      <c r="AU120" s="808"/>
      <c r="AV120" s="808"/>
      <c r="AW120" s="808"/>
      <c r="AX120" s="808"/>
      <c r="AY120" s="808"/>
      <c r="AZ120" s="808"/>
      <c r="BA120" s="808"/>
      <c r="BB120" s="808"/>
      <c r="BC120" s="808"/>
      <c r="BD120" s="808"/>
    </row>
    <row r="121" spans="2:58" ht="15" customHeight="1" x14ac:dyDescent="0.3">
      <c r="B121" s="530" t="str">
        <f t="shared" si="26"/>
        <v>3 / 50</v>
      </c>
      <c r="C121" s="1188" t="s">
        <v>3581</v>
      </c>
      <c r="D121" s="1189">
        <v>0</v>
      </c>
      <c r="E121" s="1189">
        <v>0</v>
      </c>
      <c r="F121" s="1189">
        <v>0</v>
      </c>
      <c r="G121" s="1189">
        <v>0</v>
      </c>
      <c r="H121" s="1189">
        <v>0</v>
      </c>
      <c r="I121" s="1189">
        <v>0</v>
      </c>
      <c r="J121" s="1189">
        <v>0</v>
      </c>
      <c r="K121" s="1189">
        <v>0</v>
      </c>
      <c r="L121" s="1189">
        <v>0</v>
      </c>
      <c r="M121" s="1189">
        <v>0</v>
      </c>
      <c r="N121" s="1189">
        <v>0</v>
      </c>
      <c r="O121" s="1189">
        <v>0</v>
      </c>
      <c r="P121" s="1189">
        <v>0</v>
      </c>
      <c r="Q121" s="1189">
        <v>0</v>
      </c>
      <c r="R121" s="1190">
        <v>0</v>
      </c>
      <c r="S121" s="888"/>
      <c r="T121" s="888"/>
      <c r="U121" s="888"/>
      <c r="V121" s="888"/>
      <c r="W121" s="888"/>
      <c r="X121" s="888"/>
      <c r="Y121" s="808"/>
      <c r="Z121" s="889"/>
      <c r="AA121" s="889"/>
      <c r="AB121" s="889"/>
      <c r="AC121" s="889"/>
      <c r="AD121" s="889"/>
      <c r="AE121" s="808"/>
      <c r="AF121" s="808"/>
      <c r="AG121" s="808"/>
      <c r="AH121" s="808"/>
      <c r="AI121" s="808"/>
      <c r="AJ121" s="808"/>
      <c r="AK121" s="808"/>
      <c r="AL121" s="808"/>
      <c r="AM121" s="808"/>
      <c r="AN121" s="808"/>
      <c r="AO121" s="808"/>
      <c r="AP121" s="808"/>
      <c r="AQ121" s="808"/>
      <c r="AR121" s="808"/>
      <c r="AS121" s="808"/>
      <c r="AT121" s="808"/>
      <c r="AU121" s="808"/>
      <c r="AV121" s="808"/>
      <c r="AW121" s="808"/>
      <c r="AX121" s="808"/>
      <c r="AY121" s="808"/>
      <c r="AZ121" s="808"/>
      <c r="BA121" s="808"/>
      <c r="BB121" s="808"/>
      <c r="BC121" s="808"/>
      <c r="BD121" s="808"/>
    </row>
    <row r="122" spans="2:58" ht="45.75" customHeight="1" x14ac:dyDescent="0.3">
      <c r="B122" s="530" t="str">
        <f t="shared" si="26"/>
        <v>4 / 51</v>
      </c>
      <c r="C122" s="1188" t="s">
        <v>3582</v>
      </c>
      <c r="D122" s="1189">
        <v>0</v>
      </c>
      <c r="E122" s="1189">
        <v>0</v>
      </c>
      <c r="F122" s="1189">
        <v>0</v>
      </c>
      <c r="G122" s="1189">
        <v>0</v>
      </c>
      <c r="H122" s="1189">
        <v>0</v>
      </c>
      <c r="I122" s="1189">
        <v>0</v>
      </c>
      <c r="J122" s="1189">
        <v>0</v>
      </c>
      <c r="K122" s="1189">
        <v>0</v>
      </c>
      <c r="L122" s="1189">
        <v>0</v>
      </c>
      <c r="M122" s="1189">
        <v>0</v>
      </c>
      <c r="N122" s="1189">
        <v>0</v>
      </c>
      <c r="O122" s="1189">
        <v>0</v>
      </c>
      <c r="P122" s="1189">
        <v>0</v>
      </c>
      <c r="Q122" s="1189">
        <v>0</v>
      </c>
      <c r="R122" s="1190">
        <v>0</v>
      </c>
      <c r="S122" s="888"/>
      <c r="T122" s="888"/>
      <c r="U122" s="888"/>
      <c r="V122" s="888"/>
      <c r="W122" s="888"/>
      <c r="X122" s="888"/>
      <c r="Y122" s="808"/>
      <c r="Z122" s="889"/>
      <c r="AA122" s="889"/>
      <c r="AB122" s="889"/>
      <c r="AC122" s="889"/>
      <c r="AD122" s="889"/>
      <c r="AE122" s="808"/>
      <c r="AF122" s="808"/>
      <c r="AG122" s="808"/>
      <c r="AH122" s="808"/>
      <c r="AI122" s="808"/>
      <c r="AJ122" s="808"/>
      <c r="AK122" s="808"/>
      <c r="AL122" s="808"/>
      <c r="AM122" s="808"/>
      <c r="AN122" s="808"/>
      <c r="AO122" s="808"/>
      <c r="AP122" s="808"/>
      <c r="AQ122" s="808"/>
      <c r="AR122" s="808"/>
      <c r="AS122" s="808"/>
      <c r="AT122" s="808"/>
      <c r="AU122" s="808"/>
      <c r="AV122" s="808"/>
      <c r="AW122" s="808"/>
      <c r="AX122" s="808"/>
      <c r="AY122" s="808"/>
      <c r="AZ122" s="808"/>
      <c r="BA122" s="808"/>
      <c r="BB122" s="808"/>
      <c r="BC122" s="808"/>
      <c r="BD122" s="808"/>
    </row>
    <row r="123" spans="2:58" ht="30" customHeight="1" x14ac:dyDescent="0.3">
      <c r="B123" s="530" t="str">
        <f t="shared" si="26"/>
        <v>5 / 52</v>
      </c>
      <c r="C123" s="1188" t="s">
        <v>3583</v>
      </c>
      <c r="D123" s="1189">
        <v>0</v>
      </c>
      <c r="E123" s="1189">
        <v>0</v>
      </c>
      <c r="F123" s="1189">
        <v>0</v>
      </c>
      <c r="G123" s="1189">
        <v>0</v>
      </c>
      <c r="H123" s="1189">
        <v>0</v>
      </c>
      <c r="I123" s="1189">
        <v>0</v>
      </c>
      <c r="J123" s="1189">
        <v>0</v>
      </c>
      <c r="K123" s="1189">
        <v>0</v>
      </c>
      <c r="L123" s="1189">
        <v>0</v>
      </c>
      <c r="M123" s="1189">
        <v>0</v>
      </c>
      <c r="N123" s="1189">
        <v>0</v>
      </c>
      <c r="O123" s="1189">
        <v>0</v>
      </c>
      <c r="P123" s="1189">
        <v>0</v>
      </c>
      <c r="Q123" s="1189">
        <v>0</v>
      </c>
      <c r="R123" s="1190">
        <v>0</v>
      </c>
      <c r="S123" s="888"/>
      <c r="T123" s="888"/>
      <c r="U123" s="888"/>
      <c r="V123" s="888"/>
      <c r="W123" s="888"/>
      <c r="X123" s="888"/>
      <c r="Y123" s="808"/>
      <c r="Z123" s="889"/>
      <c r="AA123" s="889"/>
      <c r="AB123" s="889"/>
      <c r="AC123" s="889"/>
      <c r="AD123" s="889"/>
      <c r="AE123" s="808"/>
      <c r="AF123" s="808"/>
      <c r="AG123" s="808"/>
      <c r="AH123" s="808"/>
      <c r="AI123" s="808"/>
      <c r="AJ123" s="808"/>
      <c r="AK123" s="808"/>
      <c r="AL123" s="808"/>
      <c r="AM123" s="808"/>
      <c r="AN123" s="808"/>
      <c r="AO123" s="808"/>
      <c r="AP123" s="808"/>
      <c r="AQ123" s="808"/>
      <c r="AR123" s="808"/>
      <c r="AS123" s="808"/>
      <c r="AT123" s="808"/>
      <c r="AU123" s="808"/>
      <c r="AV123" s="808"/>
      <c r="AW123" s="808"/>
      <c r="AX123" s="808"/>
      <c r="AY123" s="808"/>
      <c r="AZ123" s="808"/>
      <c r="BA123" s="808"/>
      <c r="BB123" s="808"/>
      <c r="BC123" s="808"/>
      <c r="BD123" s="808"/>
    </row>
    <row r="124" spans="2:58" ht="45" customHeight="1" x14ac:dyDescent="0.3">
      <c r="B124" s="530" t="str">
        <f t="shared" si="26"/>
        <v>6 / 53</v>
      </c>
      <c r="C124" s="1188" t="s">
        <v>3584</v>
      </c>
      <c r="D124" s="1189">
        <v>0</v>
      </c>
      <c r="E124" s="1189">
        <v>0</v>
      </c>
      <c r="F124" s="1189">
        <v>0</v>
      </c>
      <c r="G124" s="1189">
        <v>0</v>
      </c>
      <c r="H124" s="1189">
        <v>0</v>
      </c>
      <c r="I124" s="1189">
        <v>0</v>
      </c>
      <c r="J124" s="1189">
        <v>0</v>
      </c>
      <c r="K124" s="1189">
        <v>0</v>
      </c>
      <c r="L124" s="1189">
        <v>0</v>
      </c>
      <c r="M124" s="1189">
        <v>0</v>
      </c>
      <c r="N124" s="1189">
        <v>0</v>
      </c>
      <c r="O124" s="1189">
        <v>0</v>
      </c>
      <c r="P124" s="1189">
        <v>0</v>
      </c>
      <c r="Q124" s="1189">
        <v>0</v>
      </c>
      <c r="R124" s="1190">
        <v>0</v>
      </c>
      <c r="S124" s="888"/>
      <c r="T124" s="888"/>
      <c r="U124" s="888"/>
      <c r="V124" s="888"/>
      <c r="W124" s="888"/>
      <c r="X124" s="888"/>
      <c r="Y124" s="808"/>
      <c r="Z124" s="889"/>
      <c r="AA124" s="889"/>
      <c r="AB124" s="889"/>
      <c r="AC124" s="889"/>
      <c r="AD124" s="889"/>
      <c r="AE124" s="808"/>
      <c r="AF124" s="808"/>
      <c r="AG124" s="808"/>
      <c r="AH124" s="808"/>
      <c r="AI124" s="808"/>
      <c r="AJ124" s="808"/>
      <c r="AK124" s="808"/>
      <c r="AL124" s="808"/>
      <c r="AM124" s="808"/>
      <c r="AN124" s="808"/>
      <c r="AO124" s="808"/>
      <c r="AP124" s="808"/>
      <c r="AQ124" s="808"/>
      <c r="AR124" s="808"/>
      <c r="AS124" s="808"/>
      <c r="AT124" s="808"/>
      <c r="AU124" s="808"/>
      <c r="AV124" s="808"/>
      <c r="AW124" s="808"/>
      <c r="AX124" s="808"/>
      <c r="AY124" s="808"/>
      <c r="AZ124" s="808"/>
      <c r="BA124" s="808"/>
      <c r="BB124" s="808"/>
      <c r="BC124" s="808"/>
      <c r="BD124" s="808"/>
    </row>
    <row r="125" spans="2:58" ht="15" customHeight="1" x14ac:dyDescent="0.3">
      <c r="B125" s="530" t="str">
        <f t="shared" si="26"/>
        <v>7 / 54</v>
      </c>
      <c r="C125" s="1188" t="s">
        <v>3585</v>
      </c>
      <c r="D125" s="1189">
        <v>0</v>
      </c>
      <c r="E125" s="1189">
        <v>0</v>
      </c>
      <c r="F125" s="1189">
        <v>0</v>
      </c>
      <c r="G125" s="1189">
        <v>0</v>
      </c>
      <c r="H125" s="1189">
        <v>0</v>
      </c>
      <c r="I125" s="1189">
        <v>0</v>
      </c>
      <c r="J125" s="1189">
        <v>0</v>
      </c>
      <c r="K125" s="1189">
        <v>0</v>
      </c>
      <c r="L125" s="1189">
        <v>0</v>
      </c>
      <c r="M125" s="1189">
        <v>0</v>
      </c>
      <c r="N125" s="1189">
        <v>0</v>
      </c>
      <c r="O125" s="1189">
        <v>0</v>
      </c>
      <c r="P125" s="1189">
        <v>0</v>
      </c>
      <c r="Q125" s="1189">
        <v>0</v>
      </c>
      <c r="R125" s="1190">
        <v>0</v>
      </c>
      <c r="S125" s="888"/>
      <c r="T125" s="888"/>
      <c r="U125" s="888"/>
      <c r="V125" s="888"/>
      <c r="W125" s="888"/>
      <c r="X125" s="888"/>
      <c r="Y125" s="808"/>
      <c r="Z125" s="889"/>
      <c r="AA125" s="889"/>
      <c r="AB125" s="889"/>
      <c r="AC125" s="889"/>
      <c r="AD125" s="889"/>
      <c r="AE125" s="808"/>
      <c r="AF125" s="808"/>
      <c r="AG125" s="808"/>
      <c r="AH125" s="808"/>
      <c r="AI125" s="808"/>
      <c r="AJ125" s="808"/>
      <c r="AK125" s="808"/>
      <c r="AL125" s="808"/>
      <c r="AM125" s="808"/>
      <c r="AN125" s="808"/>
      <c r="AO125" s="808"/>
      <c r="AP125" s="808"/>
      <c r="AQ125" s="808"/>
      <c r="AR125" s="808"/>
      <c r="AS125" s="808"/>
      <c r="AT125" s="808"/>
      <c r="AU125" s="808"/>
      <c r="AV125" s="808"/>
      <c r="AW125" s="808"/>
      <c r="AX125" s="808"/>
      <c r="AY125" s="808"/>
      <c r="AZ125" s="808"/>
      <c r="BA125" s="808"/>
      <c r="BB125" s="808"/>
      <c r="BC125" s="808"/>
      <c r="BD125" s="808"/>
    </row>
    <row r="126" spans="2:58" ht="15" customHeight="1" x14ac:dyDescent="0.3">
      <c r="B126" s="530" t="str">
        <f t="shared" si="26"/>
        <v>8 / 55</v>
      </c>
      <c r="C126" s="1188" t="s">
        <v>3586</v>
      </c>
      <c r="D126" s="1189">
        <v>0</v>
      </c>
      <c r="E126" s="1189">
        <v>0</v>
      </c>
      <c r="F126" s="1189">
        <v>0</v>
      </c>
      <c r="G126" s="1189">
        <v>0</v>
      </c>
      <c r="H126" s="1189">
        <v>0</v>
      </c>
      <c r="I126" s="1189">
        <v>0</v>
      </c>
      <c r="J126" s="1189">
        <v>0</v>
      </c>
      <c r="K126" s="1189">
        <v>0</v>
      </c>
      <c r="L126" s="1189">
        <v>0</v>
      </c>
      <c r="M126" s="1189">
        <v>0</v>
      </c>
      <c r="N126" s="1189">
        <v>0</v>
      </c>
      <c r="O126" s="1189">
        <v>0</v>
      </c>
      <c r="P126" s="1189">
        <v>0</v>
      </c>
      <c r="Q126" s="1189">
        <v>0</v>
      </c>
      <c r="R126" s="1190">
        <v>0</v>
      </c>
      <c r="S126" s="888"/>
      <c r="T126" s="888"/>
      <c r="U126" s="888"/>
      <c r="V126" s="888"/>
      <c r="W126" s="888"/>
      <c r="X126" s="888"/>
      <c r="Y126" s="808"/>
      <c r="Z126" s="889"/>
      <c r="AA126" s="889"/>
      <c r="AB126" s="889"/>
      <c r="AC126" s="889"/>
      <c r="AD126" s="889"/>
      <c r="AE126" s="808"/>
      <c r="AF126" s="808"/>
      <c r="AG126" s="808"/>
      <c r="AH126" s="808"/>
      <c r="AI126" s="808"/>
      <c r="AJ126" s="808"/>
      <c r="AK126" s="808"/>
      <c r="AL126" s="808"/>
      <c r="AM126" s="808"/>
      <c r="AN126" s="808"/>
      <c r="AO126" s="808"/>
      <c r="AP126" s="808"/>
      <c r="AQ126" s="808"/>
      <c r="AR126" s="808"/>
      <c r="AS126" s="808"/>
      <c r="AT126" s="808"/>
      <c r="AU126" s="808"/>
      <c r="AV126" s="808"/>
      <c r="AW126" s="808"/>
      <c r="AX126" s="808"/>
      <c r="AY126" s="808"/>
      <c r="AZ126" s="808"/>
      <c r="BA126" s="808"/>
      <c r="BB126" s="808"/>
      <c r="BC126" s="808"/>
      <c r="BD126" s="808"/>
    </row>
    <row r="127" spans="2:58" ht="15" customHeight="1" x14ac:dyDescent="0.3">
      <c r="B127" s="530" t="str">
        <f t="shared" si="26"/>
        <v>9 / 56</v>
      </c>
      <c r="C127" s="1188" t="s">
        <v>3587</v>
      </c>
      <c r="D127" s="1189">
        <v>0</v>
      </c>
      <c r="E127" s="1189">
        <v>0</v>
      </c>
      <c r="F127" s="1189">
        <v>0</v>
      </c>
      <c r="G127" s="1189">
        <v>0</v>
      </c>
      <c r="H127" s="1189">
        <v>0</v>
      </c>
      <c r="I127" s="1189">
        <v>0</v>
      </c>
      <c r="J127" s="1189">
        <v>0</v>
      </c>
      <c r="K127" s="1189">
        <v>0</v>
      </c>
      <c r="L127" s="1189">
        <v>0</v>
      </c>
      <c r="M127" s="1189">
        <v>0</v>
      </c>
      <c r="N127" s="1189">
        <v>0</v>
      </c>
      <c r="O127" s="1189">
        <v>0</v>
      </c>
      <c r="P127" s="1189">
        <v>0</v>
      </c>
      <c r="Q127" s="1189">
        <v>0</v>
      </c>
      <c r="R127" s="1190">
        <v>0</v>
      </c>
      <c r="S127" s="888"/>
      <c r="T127" s="888"/>
      <c r="U127" s="888"/>
      <c r="V127" s="888"/>
      <c r="W127" s="888"/>
      <c r="X127" s="888"/>
      <c r="Y127" s="808"/>
      <c r="Z127" s="889"/>
      <c r="AA127" s="889"/>
      <c r="AB127" s="889"/>
      <c r="AC127" s="889"/>
      <c r="AD127" s="889"/>
      <c r="AE127" s="808"/>
      <c r="AF127" s="808"/>
      <c r="AG127" s="808"/>
      <c r="AH127" s="808"/>
      <c r="AI127" s="808"/>
      <c r="AJ127" s="808"/>
      <c r="AK127" s="808"/>
      <c r="AL127" s="808"/>
      <c r="AM127" s="808"/>
      <c r="AN127" s="808"/>
      <c r="AO127" s="808"/>
      <c r="AP127" s="808"/>
      <c r="AQ127" s="808"/>
      <c r="AR127" s="808"/>
      <c r="AS127" s="808"/>
      <c r="AT127" s="808"/>
      <c r="AU127" s="808"/>
      <c r="AV127" s="808"/>
      <c r="AW127" s="808"/>
      <c r="AX127" s="808"/>
      <c r="AY127" s="808"/>
      <c r="AZ127" s="808"/>
      <c r="BA127" s="808"/>
      <c r="BB127" s="808"/>
      <c r="BC127" s="808"/>
      <c r="BD127" s="808"/>
    </row>
    <row r="128" spans="2:58" ht="15" customHeight="1" x14ac:dyDescent="0.3">
      <c r="B128" s="530" t="str">
        <f t="shared" si="26"/>
        <v>10 / 57</v>
      </c>
      <c r="C128" s="1188" t="s">
        <v>3588</v>
      </c>
      <c r="D128" s="1189">
        <v>0</v>
      </c>
      <c r="E128" s="1189">
        <v>0</v>
      </c>
      <c r="F128" s="1189">
        <v>0</v>
      </c>
      <c r="G128" s="1189">
        <v>0</v>
      </c>
      <c r="H128" s="1189">
        <v>0</v>
      </c>
      <c r="I128" s="1189">
        <v>0</v>
      </c>
      <c r="J128" s="1189">
        <v>0</v>
      </c>
      <c r="K128" s="1189">
        <v>0</v>
      </c>
      <c r="L128" s="1189">
        <v>0</v>
      </c>
      <c r="M128" s="1189">
        <v>0</v>
      </c>
      <c r="N128" s="1189">
        <v>0</v>
      </c>
      <c r="O128" s="1189">
        <v>0</v>
      </c>
      <c r="P128" s="1189">
        <v>0</v>
      </c>
      <c r="Q128" s="1189">
        <v>0</v>
      </c>
      <c r="R128" s="1190">
        <v>0</v>
      </c>
      <c r="S128" s="888"/>
      <c r="T128" s="888"/>
      <c r="U128" s="888"/>
      <c r="V128" s="888"/>
      <c r="W128" s="888"/>
      <c r="X128" s="888"/>
      <c r="Y128" s="808"/>
      <c r="Z128" s="889"/>
      <c r="AA128" s="889"/>
      <c r="AB128" s="889"/>
      <c r="AC128" s="889"/>
      <c r="AD128" s="889"/>
      <c r="AE128" s="808"/>
      <c r="AF128" s="808"/>
      <c r="AG128" s="808"/>
      <c r="AH128" s="808"/>
      <c r="AI128" s="808"/>
      <c r="AJ128" s="808"/>
      <c r="AK128" s="808"/>
      <c r="AL128" s="808"/>
      <c r="AM128" s="808"/>
      <c r="AN128" s="808"/>
      <c r="AO128" s="808"/>
      <c r="AP128" s="808"/>
      <c r="AQ128" s="808"/>
      <c r="AR128" s="808"/>
      <c r="AS128" s="808"/>
      <c r="AT128" s="808"/>
      <c r="AU128" s="808"/>
      <c r="AV128" s="808"/>
      <c r="AW128" s="808"/>
      <c r="AX128" s="808"/>
      <c r="AY128" s="808"/>
      <c r="AZ128" s="808"/>
      <c r="BA128" s="808"/>
      <c r="BB128" s="808"/>
      <c r="BC128" s="808"/>
      <c r="BD128" s="808"/>
    </row>
    <row r="129" spans="2:56" ht="30" customHeight="1" x14ac:dyDescent="0.3">
      <c r="B129" s="530" t="str">
        <f t="shared" si="26"/>
        <v>11 / 58</v>
      </c>
      <c r="C129" s="1188" t="s">
        <v>3589</v>
      </c>
      <c r="D129" s="1189">
        <v>0</v>
      </c>
      <c r="E129" s="1189">
        <v>0</v>
      </c>
      <c r="F129" s="1189">
        <v>0</v>
      </c>
      <c r="G129" s="1189">
        <v>0</v>
      </c>
      <c r="H129" s="1189">
        <v>0</v>
      </c>
      <c r="I129" s="1189">
        <v>0</v>
      </c>
      <c r="J129" s="1189">
        <v>0</v>
      </c>
      <c r="K129" s="1189">
        <v>0</v>
      </c>
      <c r="L129" s="1189">
        <v>0</v>
      </c>
      <c r="M129" s="1189">
        <v>0</v>
      </c>
      <c r="N129" s="1189">
        <v>0</v>
      </c>
      <c r="O129" s="1189">
        <v>0</v>
      </c>
      <c r="P129" s="1189">
        <v>0</v>
      </c>
      <c r="Q129" s="1189">
        <v>0</v>
      </c>
      <c r="R129" s="1190">
        <v>0</v>
      </c>
      <c r="S129" s="888"/>
      <c r="T129" s="888"/>
      <c r="U129" s="888"/>
      <c r="V129" s="888"/>
      <c r="W129" s="888"/>
      <c r="X129" s="888"/>
      <c r="Y129" s="808"/>
      <c r="Z129" s="889"/>
      <c r="AA129" s="889"/>
      <c r="AB129" s="889"/>
      <c r="AC129" s="889"/>
      <c r="AD129" s="889"/>
      <c r="AE129" s="808"/>
      <c r="AF129" s="808"/>
      <c r="AG129" s="808"/>
      <c r="AH129" s="808"/>
      <c r="AI129" s="808"/>
      <c r="AJ129" s="808"/>
      <c r="AK129" s="808"/>
      <c r="AL129" s="808"/>
      <c r="AM129" s="808"/>
      <c r="AN129" s="808"/>
      <c r="AO129" s="808"/>
      <c r="AP129" s="808"/>
      <c r="AQ129" s="808"/>
      <c r="AR129" s="808"/>
      <c r="AS129" s="808"/>
      <c r="AT129" s="808"/>
      <c r="AU129" s="808"/>
      <c r="AV129" s="808"/>
      <c r="AW129" s="808"/>
      <c r="AX129" s="808"/>
      <c r="AY129" s="808"/>
      <c r="AZ129" s="808"/>
      <c r="BA129" s="808"/>
      <c r="BB129" s="808"/>
      <c r="BC129" s="808"/>
      <c r="BD129" s="808"/>
    </row>
    <row r="130" spans="2:56" ht="30" customHeight="1" x14ac:dyDescent="0.3">
      <c r="B130" s="530" t="str">
        <f t="shared" si="26"/>
        <v>12 / 59</v>
      </c>
      <c r="C130" s="1188" t="s">
        <v>3590</v>
      </c>
      <c r="D130" s="1189">
        <v>0</v>
      </c>
      <c r="E130" s="1189">
        <v>0</v>
      </c>
      <c r="F130" s="1189">
        <v>0</v>
      </c>
      <c r="G130" s="1189">
        <v>0</v>
      </c>
      <c r="H130" s="1189">
        <v>0</v>
      </c>
      <c r="I130" s="1189">
        <v>0</v>
      </c>
      <c r="J130" s="1189">
        <v>0</v>
      </c>
      <c r="K130" s="1189">
        <v>0</v>
      </c>
      <c r="L130" s="1189">
        <v>0</v>
      </c>
      <c r="M130" s="1189">
        <v>0</v>
      </c>
      <c r="N130" s="1189">
        <v>0</v>
      </c>
      <c r="O130" s="1189">
        <v>0</v>
      </c>
      <c r="P130" s="1189">
        <v>0</v>
      </c>
      <c r="Q130" s="1189">
        <v>0</v>
      </c>
      <c r="R130" s="1190">
        <v>0</v>
      </c>
      <c r="S130" s="888"/>
      <c r="T130" s="888"/>
      <c r="U130" s="888"/>
      <c r="V130" s="888"/>
      <c r="W130" s="888"/>
      <c r="X130" s="888"/>
      <c r="Y130" s="808"/>
      <c r="Z130" s="889"/>
      <c r="AA130" s="889"/>
      <c r="AB130" s="889"/>
      <c r="AC130" s="889"/>
      <c r="AD130" s="889"/>
      <c r="AE130" s="808"/>
      <c r="AF130" s="808"/>
      <c r="AG130" s="808"/>
      <c r="AH130" s="808"/>
      <c r="AI130" s="808"/>
      <c r="AJ130" s="808"/>
      <c r="AK130" s="808"/>
      <c r="AL130" s="808"/>
      <c r="AM130" s="808"/>
      <c r="AN130" s="808"/>
      <c r="AO130" s="808"/>
      <c r="AP130" s="808"/>
      <c r="AQ130" s="808"/>
      <c r="AR130" s="808"/>
      <c r="AS130" s="808"/>
      <c r="AT130" s="808"/>
      <c r="AU130" s="808"/>
      <c r="AV130" s="808"/>
      <c r="AW130" s="808"/>
      <c r="AX130" s="808"/>
      <c r="AY130" s="808"/>
      <c r="AZ130" s="808"/>
      <c r="BA130" s="808"/>
      <c r="BB130" s="808"/>
      <c r="BC130" s="808"/>
      <c r="BD130" s="808"/>
    </row>
    <row r="131" spans="2:56" ht="30" customHeight="1" x14ac:dyDescent="0.3">
      <c r="B131" s="530" t="str">
        <f t="shared" si="26"/>
        <v>13 / 60</v>
      </c>
      <c r="C131" s="1188" t="s">
        <v>3591</v>
      </c>
      <c r="D131" s="1189">
        <v>0</v>
      </c>
      <c r="E131" s="1189">
        <v>0</v>
      </c>
      <c r="F131" s="1189">
        <v>0</v>
      </c>
      <c r="G131" s="1189">
        <v>0</v>
      </c>
      <c r="H131" s="1189">
        <v>0</v>
      </c>
      <c r="I131" s="1189">
        <v>0</v>
      </c>
      <c r="J131" s="1189">
        <v>0</v>
      </c>
      <c r="K131" s="1189">
        <v>0</v>
      </c>
      <c r="L131" s="1189">
        <v>0</v>
      </c>
      <c r="M131" s="1189">
        <v>0</v>
      </c>
      <c r="N131" s="1189">
        <v>0</v>
      </c>
      <c r="O131" s="1189">
        <v>0</v>
      </c>
      <c r="P131" s="1189">
        <v>0</v>
      </c>
      <c r="Q131" s="1189">
        <v>0</v>
      </c>
      <c r="R131" s="1190">
        <v>0</v>
      </c>
      <c r="S131" s="888"/>
      <c r="T131" s="888"/>
      <c r="U131" s="888"/>
      <c r="V131" s="888"/>
      <c r="W131" s="888"/>
      <c r="X131" s="888"/>
      <c r="Y131" s="808"/>
      <c r="Z131" s="889"/>
      <c r="AA131" s="889"/>
      <c r="AB131" s="889"/>
      <c r="AC131" s="889"/>
      <c r="AD131" s="889"/>
      <c r="AE131" s="808"/>
      <c r="AF131" s="808"/>
      <c r="AG131" s="808"/>
      <c r="AH131" s="808"/>
      <c r="AI131" s="808"/>
      <c r="AJ131" s="808"/>
      <c r="AK131" s="808"/>
      <c r="AL131" s="808"/>
      <c r="AM131" s="808"/>
      <c r="AN131" s="808"/>
      <c r="AO131" s="808"/>
      <c r="AP131" s="808"/>
      <c r="AQ131" s="808"/>
      <c r="AR131" s="808"/>
      <c r="AS131" s="808"/>
      <c r="AT131" s="808"/>
      <c r="AU131" s="808"/>
      <c r="AV131" s="808"/>
      <c r="AW131" s="808"/>
      <c r="AX131" s="808"/>
      <c r="AY131" s="808"/>
      <c r="AZ131" s="808"/>
      <c r="BA131" s="808"/>
      <c r="BB131" s="808"/>
      <c r="BC131" s="808"/>
      <c r="BD131" s="808"/>
    </row>
    <row r="132" spans="2:56" ht="15" customHeight="1" x14ac:dyDescent="0.3">
      <c r="B132" s="530" t="str">
        <f t="shared" si="26"/>
        <v>14 / 61</v>
      </c>
      <c r="C132" s="1188" t="s">
        <v>3592</v>
      </c>
      <c r="D132" s="1189">
        <v>0</v>
      </c>
      <c r="E132" s="1189">
        <v>0</v>
      </c>
      <c r="F132" s="1189">
        <v>0</v>
      </c>
      <c r="G132" s="1189">
        <v>0</v>
      </c>
      <c r="H132" s="1189">
        <v>0</v>
      </c>
      <c r="I132" s="1189">
        <v>0</v>
      </c>
      <c r="J132" s="1189">
        <v>0</v>
      </c>
      <c r="K132" s="1189">
        <v>0</v>
      </c>
      <c r="L132" s="1189">
        <v>0</v>
      </c>
      <c r="M132" s="1189">
        <v>0</v>
      </c>
      <c r="N132" s="1189">
        <v>0</v>
      </c>
      <c r="O132" s="1189">
        <v>0</v>
      </c>
      <c r="P132" s="1189">
        <v>0</v>
      </c>
      <c r="Q132" s="1189">
        <v>0</v>
      </c>
      <c r="R132" s="1190">
        <v>0</v>
      </c>
      <c r="S132" s="888"/>
      <c r="T132" s="888"/>
      <c r="U132" s="888"/>
      <c r="V132" s="888"/>
      <c r="W132" s="888"/>
      <c r="X132" s="888"/>
      <c r="Y132" s="808"/>
      <c r="Z132" s="889"/>
      <c r="AA132" s="889"/>
      <c r="AB132" s="889"/>
      <c r="AC132" s="889"/>
      <c r="AD132" s="889"/>
      <c r="AE132" s="808"/>
      <c r="AF132" s="808"/>
      <c r="AG132" s="808"/>
      <c r="AH132" s="808"/>
      <c r="AI132" s="808"/>
      <c r="AJ132" s="808"/>
      <c r="AK132" s="808"/>
      <c r="AL132" s="808"/>
      <c r="AM132" s="808"/>
      <c r="AN132" s="808"/>
      <c r="AO132" s="808"/>
      <c r="AP132" s="808"/>
      <c r="AQ132" s="808"/>
      <c r="AR132" s="808"/>
      <c r="AS132" s="808"/>
      <c r="AT132" s="808"/>
      <c r="AU132" s="808"/>
      <c r="AV132" s="808"/>
      <c r="AW132" s="808"/>
      <c r="AX132" s="808"/>
      <c r="AY132" s="808"/>
      <c r="AZ132" s="808"/>
      <c r="BA132" s="808"/>
      <c r="BB132" s="808"/>
      <c r="BC132" s="808"/>
      <c r="BD132" s="808"/>
    </row>
    <row r="133" spans="2:56" ht="45" customHeight="1" x14ac:dyDescent="0.3">
      <c r="B133" s="530" t="str">
        <f t="shared" si="26"/>
        <v>15 / 62</v>
      </c>
      <c r="C133" s="1188" t="s">
        <v>3593</v>
      </c>
      <c r="D133" s="1189">
        <v>0</v>
      </c>
      <c r="E133" s="1189">
        <v>0</v>
      </c>
      <c r="F133" s="1189">
        <v>0</v>
      </c>
      <c r="G133" s="1189">
        <v>0</v>
      </c>
      <c r="H133" s="1189">
        <v>0</v>
      </c>
      <c r="I133" s="1189">
        <v>0</v>
      </c>
      <c r="J133" s="1189">
        <v>0</v>
      </c>
      <c r="K133" s="1189">
        <v>0</v>
      </c>
      <c r="L133" s="1189">
        <v>0</v>
      </c>
      <c r="M133" s="1189">
        <v>0</v>
      </c>
      <c r="N133" s="1189">
        <v>0</v>
      </c>
      <c r="O133" s="1189">
        <v>0</v>
      </c>
      <c r="P133" s="1189">
        <v>0</v>
      </c>
      <c r="Q133" s="1189">
        <v>0</v>
      </c>
      <c r="R133" s="1190">
        <v>0</v>
      </c>
      <c r="S133" s="888"/>
      <c r="T133" s="888"/>
      <c r="U133" s="888"/>
      <c r="V133" s="888"/>
      <c r="W133" s="888"/>
      <c r="X133" s="888"/>
      <c r="Y133" s="808"/>
      <c r="Z133" s="889"/>
      <c r="AA133" s="889"/>
      <c r="AB133" s="889"/>
      <c r="AC133" s="889"/>
      <c r="AD133" s="889"/>
      <c r="AE133" s="808"/>
      <c r="AF133" s="808"/>
      <c r="AG133" s="808"/>
      <c r="AH133" s="808"/>
      <c r="AI133" s="808"/>
      <c r="AJ133" s="808"/>
      <c r="AK133" s="808"/>
      <c r="AL133" s="808"/>
      <c r="AM133" s="808"/>
      <c r="AN133" s="808"/>
      <c r="AO133" s="808"/>
      <c r="AP133" s="808"/>
      <c r="AQ133" s="808"/>
      <c r="AR133" s="808"/>
      <c r="AS133" s="808"/>
      <c r="AT133" s="808"/>
      <c r="AU133" s="808"/>
      <c r="AV133" s="808"/>
      <c r="AW133" s="808"/>
      <c r="AX133" s="808"/>
      <c r="AY133" s="808"/>
      <c r="AZ133" s="808"/>
      <c r="BA133" s="808"/>
      <c r="BB133" s="808"/>
      <c r="BC133" s="808"/>
      <c r="BD133" s="808"/>
    </row>
    <row r="134" spans="2:56" ht="15" customHeight="1" x14ac:dyDescent="0.3">
      <c r="B134" s="530" t="str">
        <f t="shared" si="26"/>
        <v>16 / 63</v>
      </c>
      <c r="C134" s="1188" t="s">
        <v>3594</v>
      </c>
      <c r="D134" s="1189">
        <v>0</v>
      </c>
      <c r="E134" s="1189">
        <v>0</v>
      </c>
      <c r="F134" s="1189">
        <v>0</v>
      </c>
      <c r="G134" s="1189">
        <v>0</v>
      </c>
      <c r="H134" s="1189">
        <v>0</v>
      </c>
      <c r="I134" s="1189">
        <v>0</v>
      </c>
      <c r="J134" s="1189">
        <v>0</v>
      </c>
      <c r="K134" s="1189">
        <v>0</v>
      </c>
      <c r="L134" s="1189">
        <v>0</v>
      </c>
      <c r="M134" s="1189">
        <v>0</v>
      </c>
      <c r="N134" s="1189">
        <v>0</v>
      </c>
      <c r="O134" s="1189">
        <v>0</v>
      </c>
      <c r="P134" s="1189">
        <v>0</v>
      </c>
      <c r="Q134" s="1189">
        <v>0</v>
      </c>
      <c r="R134" s="1190">
        <v>0</v>
      </c>
      <c r="S134" s="888"/>
      <c r="T134" s="888"/>
      <c r="U134" s="888"/>
      <c r="V134" s="888"/>
      <c r="W134" s="888"/>
      <c r="X134" s="888"/>
      <c r="Y134" s="808"/>
      <c r="Z134" s="889"/>
      <c r="AA134" s="889"/>
      <c r="AB134" s="889"/>
      <c r="AC134" s="889"/>
      <c r="AD134" s="889"/>
      <c r="AE134" s="808"/>
      <c r="AF134" s="808"/>
      <c r="AG134" s="808"/>
      <c r="AH134" s="808"/>
      <c r="AI134" s="808"/>
      <c r="AJ134" s="808"/>
      <c r="AK134" s="808"/>
      <c r="AL134" s="808"/>
      <c r="AM134" s="808"/>
      <c r="AN134" s="808"/>
      <c r="AO134" s="808"/>
      <c r="AP134" s="808"/>
      <c r="AQ134" s="808"/>
      <c r="AR134" s="808"/>
      <c r="AS134" s="808"/>
      <c r="AT134" s="808"/>
      <c r="AU134" s="808"/>
      <c r="AV134" s="808"/>
      <c r="AW134" s="808"/>
      <c r="AX134" s="808"/>
      <c r="AY134" s="808"/>
      <c r="AZ134" s="808"/>
      <c r="BA134" s="808"/>
      <c r="BB134" s="808"/>
      <c r="BC134" s="808"/>
      <c r="BD134" s="808"/>
    </row>
    <row r="135" spans="2:56" ht="15" customHeight="1" x14ac:dyDescent="0.3">
      <c r="B135" s="530" t="str">
        <f t="shared" si="26"/>
        <v>17 / 64</v>
      </c>
      <c r="C135" s="1188" t="s">
        <v>3595</v>
      </c>
      <c r="D135" s="1189">
        <v>0</v>
      </c>
      <c r="E135" s="1189">
        <v>0</v>
      </c>
      <c r="F135" s="1189">
        <v>0</v>
      </c>
      <c r="G135" s="1189">
        <v>0</v>
      </c>
      <c r="H135" s="1189">
        <v>0</v>
      </c>
      <c r="I135" s="1189">
        <v>0</v>
      </c>
      <c r="J135" s="1189">
        <v>0</v>
      </c>
      <c r="K135" s="1189">
        <v>0</v>
      </c>
      <c r="L135" s="1189">
        <v>0</v>
      </c>
      <c r="M135" s="1189">
        <v>0</v>
      </c>
      <c r="N135" s="1189">
        <v>0</v>
      </c>
      <c r="O135" s="1189">
        <v>0</v>
      </c>
      <c r="P135" s="1189">
        <v>0</v>
      </c>
      <c r="Q135" s="1189">
        <v>0</v>
      </c>
      <c r="R135" s="1190">
        <v>0</v>
      </c>
      <c r="S135" s="888"/>
      <c r="T135" s="888"/>
      <c r="U135" s="888"/>
      <c r="V135" s="888"/>
      <c r="W135" s="888"/>
      <c r="X135" s="888"/>
      <c r="Y135" s="808"/>
      <c r="Z135" s="889"/>
      <c r="AA135" s="889"/>
      <c r="AB135" s="889"/>
      <c r="AC135" s="889"/>
      <c r="AD135" s="889"/>
      <c r="AE135" s="808"/>
      <c r="AF135" s="808"/>
      <c r="AG135" s="808"/>
      <c r="AH135" s="808"/>
      <c r="AI135" s="808"/>
      <c r="AJ135" s="808"/>
      <c r="AK135" s="808"/>
      <c r="AL135" s="808"/>
      <c r="AM135" s="808"/>
      <c r="AN135" s="808"/>
      <c r="AO135" s="808"/>
      <c r="AP135" s="808"/>
      <c r="AQ135" s="808"/>
      <c r="AR135" s="808"/>
      <c r="AS135" s="808"/>
      <c r="AT135" s="808"/>
      <c r="AU135" s="808"/>
      <c r="AV135" s="808"/>
      <c r="AW135" s="808"/>
      <c r="AX135" s="808"/>
      <c r="AY135" s="808"/>
      <c r="AZ135" s="808"/>
      <c r="BA135" s="808"/>
      <c r="BB135" s="808"/>
      <c r="BC135" s="808"/>
      <c r="BD135" s="808"/>
    </row>
    <row r="136" spans="2:56" ht="30" customHeight="1" x14ac:dyDescent="0.3">
      <c r="B136" s="530" t="str">
        <f t="shared" si="26"/>
        <v>18 / 65</v>
      </c>
      <c r="C136" s="1188" t="s">
        <v>3596</v>
      </c>
      <c r="D136" s="1189">
        <v>0</v>
      </c>
      <c r="E136" s="1189">
        <v>0</v>
      </c>
      <c r="F136" s="1189">
        <v>0</v>
      </c>
      <c r="G136" s="1189">
        <v>0</v>
      </c>
      <c r="H136" s="1189">
        <v>0</v>
      </c>
      <c r="I136" s="1189">
        <v>0</v>
      </c>
      <c r="J136" s="1189">
        <v>0</v>
      </c>
      <c r="K136" s="1189">
        <v>0</v>
      </c>
      <c r="L136" s="1189">
        <v>0</v>
      </c>
      <c r="M136" s="1189">
        <v>0</v>
      </c>
      <c r="N136" s="1189">
        <v>0</v>
      </c>
      <c r="O136" s="1189">
        <v>0</v>
      </c>
      <c r="P136" s="1189">
        <v>0</v>
      </c>
      <c r="Q136" s="1189">
        <v>0</v>
      </c>
      <c r="R136" s="1190">
        <v>0</v>
      </c>
      <c r="S136" s="888"/>
      <c r="T136" s="888"/>
      <c r="U136" s="888"/>
      <c r="V136" s="888"/>
      <c r="W136" s="888"/>
      <c r="X136" s="888"/>
      <c r="Y136" s="808"/>
      <c r="Z136" s="889"/>
      <c r="AA136" s="889"/>
      <c r="AB136" s="889"/>
      <c r="AC136" s="889"/>
      <c r="AD136" s="889"/>
      <c r="AE136" s="808"/>
      <c r="AF136" s="808"/>
      <c r="AG136" s="808"/>
      <c r="AH136" s="808"/>
      <c r="AI136" s="808"/>
      <c r="AJ136" s="808"/>
      <c r="AK136" s="808"/>
      <c r="AL136" s="808"/>
      <c r="AM136" s="808"/>
      <c r="AN136" s="808"/>
      <c r="AO136" s="808"/>
      <c r="AP136" s="808"/>
      <c r="AQ136" s="808"/>
      <c r="AR136" s="808"/>
      <c r="AS136" s="808"/>
      <c r="AT136" s="808"/>
      <c r="AU136" s="808"/>
      <c r="AV136" s="808"/>
      <c r="AW136" s="808"/>
      <c r="AX136" s="808"/>
      <c r="AY136" s="808"/>
      <c r="AZ136" s="808"/>
      <c r="BA136" s="808"/>
      <c r="BB136" s="808"/>
      <c r="BC136" s="808"/>
      <c r="BD136" s="808"/>
    </row>
    <row r="137" spans="2:56" ht="30" customHeight="1" x14ac:dyDescent="0.3">
      <c r="B137" s="530" t="str">
        <f t="shared" si="26"/>
        <v>19 / 66</v>
      </c>
      <c r="C137" s="1188" t="s">
        <v>3597</v>
      </c>
      <c r="D137" s="1189">
        <v>0</v>
      </c>
      <c r="E137" s="1189">
        <v>0</v>
      </c>
      <c r="F137" s="1189">
        <v>0</v>
      </c>
      <c r="G137" s="1189">
        <v>0</v>
      </c>
      <c r="H137" s="1189">
        <v>0</v>
      </c>
      <c r="I137" s="1189">
        <v>0</v>
      </c>
      <c r="J137" s="1189">
        <v>0</v>
      </c>
      <c r="K137" s="1189">
        <v>0</v>
      </c>
      <c r="L137" s="1189">
        <v>0</v>
      </c>
      <c r="M137" s="1189">
        <v>0</v>
      </c>
      <c r="N137" s="1189">
        <v>0</v>
      </c>
      <c r="O137" s="1189">
        <v>0</v>
      </c>
      <c r="P137" s="1189">
        <v>0</v>
      </c>
      <c r="Q137" s="1189">
        <v>0</v>
      </c>
      <c r="R137" s="1190">
        <v>0</v>
      </c>
      <c r="S137" s="888"/>
      <c r="T137" s="888"/>
      <c r="U137" s="888"/>
      <c r="V137" s="888"/>
      <c r="W137" s="888"/>
      <c r="X137" s="888"/>
      <c r="Y137" s="808"/>
      <c r="Z137" s="889"/>
      <c r="AA137" s="889"/>
      <c r="AB137" s="889"/>
      <c r="AC137" s="889"/>
      <c r="AD137" s="889"/>
      <c r="AE137" s="808"/>
      <c r="AF137" s="808"/>
      <c r="AG137" s="808"/>
      <c r="AH137" s="808"/>
      <c r="AI137" s="808"/>
      <c r="AJ137" s="808"/>
      <c r="AK137" s="808"/>
      <c r="AL137" s="808"/>
      <c r="AM137" s="808"/>
      <c r="AN137" s="808"/>
      <c r="AO137" s="808"/>
      <c r="AP137" s="808"/>
      <c r="AQ137" s="808"/>
      <c r="AR137" s="808"/>
      <c r="AS137" s="808"/>
      <c r="AT137" s="808"/>
      <c r="AU137" s="808"/>
      <c r="AV137" s="808"/>
      <c r="AW137" s="808"/>
      <c r="AX137" s="808"/>
      <c r="AY137" s="808"/>
      <c r="AZ137" s="808"/>
      <c r="BA137" s="808"/>
      <c r="BB137" s="808"/>
      <c r="BC137" s="808"/>
      <c r="BD137" s="808"/>
    </row>
    <row r="138" spans="2:56" ht="45" customHeight="1" x14ac:dyDescent="0.3">
      <c r="B138" s="530" t="str">
        <f t="shared" si="26"/>
        <v>20 / 67</v>
      </c>
      <c r="C138" s="1188" t="s">
        <v>3598</v>
      </c>
      <c r="D138" s="1189">
        <v>0</v>
      </c>
      <c r="E138" s="1189">
        <v>0</v>
      </c>
      <c r="F138" s="1189">
        <v>0</v>
      </c>
      <c r="G138" s="1189">
        <v>0</v>
      </c>
      <c r="H138" s="1189">
        <v>0</v>
      </c>
      <c r="I138" s="1189">
        <v>0</v>
      </c>
      <c r="J138" s="1189">
        <v>0</v>
      </c>
      <c r="K138" s="1189">
        <v>0</v>
      </c>
      <c r="L138" s="1189">
        <v>0</v>
      </c>
      <c r="M138" s="1189">
        <v>0</v>
      </c>
      <c r="N138" s="1189">
        <v>0</v>
      </c>
      <c r="O138" s="1189">
        <v>0</v>
      </c>
      <c r="P138" s="1189">
        <v>0</v>
      </c>
      <c r="Q138" s="1189">
        <v>0</v>
      </c>
      <c r="R138" s="1190">
        <v>0</v>
      </c>
      <c r="S138" s="888"/>
      <c r="T138" s="888"/>
      <c r="U138" s="888"/>
      <c r="V138" s="888"/>
      <c r="W138" s="888"/>
      <c r="X138" s="888"/>
      <c r="Y138" s="808"/>
      <c r="Z138" s="889"/>
      <c r="AA138" s="889"/>
      <c r="AB138" s="889"/>
      <c r="AC138" s="889"/>
      <c r="AD138" s="889"/>
      <c r="AE138" s="808"/>
      <c r="AF138" s="808"/>
      <c r="AG138" s="808"/>
      <c r="AH138" s="808"/>
      <c r="AI138" s="808"/>
      <c r="AJ138" s="808"/>
      <c r="AK138" s="808"/>
      <c r="AL138" s="808"/>
      <c r="AM138" s="808"/>
      <c r="AN138" s="808"/>
      <c r="AO138" s="808"/>
      <c r="AP138" s="808"/>
      <c r="AQ138" s="808"/>
      <c r="AR138" s="808"/>
      <c r="AS138" s="808"/>
      <c r="AT138" s="808"/>
      <c r="AU138" s="808"/>
      <c r="AV138" s="808"/>
      <c r="AW138" s="808"/>
      <c r="AX138" s="808"/>
      <c r="AY138" s="808"/>
      <c r="AZ138" s="808"/>
      <c r="BA138" s="808"/>
      <c r="BB138" s="808"/>
      <c r="BC138" s="808"/>
      <c r="BD138" s="808"/>
    </row>
    <row r="139" spans="2:56" ht="30" customHeight="1" x14ac:dyDescent="0.3">
      <c r="B139" s="530" t="str">
        <f t="shared" si="26"/>
        <v>21 / 68</v>
      </c>
      <c r="C139" s="1188" t="s">
        <v>3599</v>
      </c>
      <c r="D139" s="1189">
        <v>0</v>
      </c>
      <c r="E139" s="1189">
        <v>0</v>
      </c>
      <c r="F139" s="1189">
        <v>0</v>
      </c>
      <c r="G139" s="1189">
        <v>0</v>
      </c>
      <c r="H139" s="1189">
        <v>0</v>
      </c>
      <c r="I139" s="1189">
        <v>0</v>
      </c>
      <c r="J139" s="1189">
        <v>0</v>
      </c>
      <c r="K139" s="1189">
        <v>0</v>
      </c>
      <c r="L139" s="1189">
        <v>0</v>
      </c>
      <c r="M139" s="1189">
        <v>0</v>
      </c>
      <c r="N139" s="1189">
        <v>0</v>
      </c>
      <c r="O139" s="1189">
        <v>0</v>
      </c>
      <c r="P139" s="1189">
        <v>0</v>
      </c>
      <c r="Q139" s="1189">
        <v>0</v>
      </c>
      <c r="R139" s="1190">
        <v>0</v>
      </c>
      <c r="S139" s="888"/>
      <c r="T139" s="888"/>
      <c r="U139" s="888"/>
      <c r="V139" s="888"/>
      <c r="W139" s="888"/>
      <c r="X139" s="888"/>
      <c r="Y139" s="808"/>
      <c r="Z139" s="889"/>
      <c r="AA139" s="889"/>
      <c r="AB139" s="889"/>
      <c r="AC139" s="889"/>
      <c r="AD139" s="889"/>
      <c r="AE139" s="808"/>
      <c r="AF139" s="808"/>
      <c r="AG139" s="808"/>
      <c r="AH139" s="808"/>
      <c r="AI139" s="808"/>
      <c r="AJ139" s="808"/>
      <c r="AK139" s="808"/>
      <c r="AL139" s="808"/>
      <c r="AM139" s="808"/>
      <c r="AN139" s="808"/>
      <c r="AO139" s="808"/>
      <c r="AP139" s="808"/>
      <c r="AQ139" s="808"/>
      <c r="AR139" s="808"/>
      <c r="AS139" s="808"/>
      <c r="AT139" s="808"/>
      <c r="AU139" s="808"/>
      <c r="AV139" s="808"/>
      <c r="AW139" s="808"/>
      <c r="AX139" s="808"/>
      <c r="AY139" s="808"/>
      <c r="AZ139" s="808"/>
      <c r="BA139" s="808"/>
      <c r="BB139" s="808"/>
      <c r="BC139" s="808"/>
      <c r="BD139" s="808"/>
    </row>
    <row r="140" spans="2:56" ht="30" customHeight="1" x14ac:dyDescent="0.3">
      <c r="B140" s="530" t="str">
        <f t="shared" si="26"/>
        <v>22 / 69</v>
      </c>
      <c r="C140" s="1188" t="s">
        <v>3600</v>
      </c>
      <c r="D140" s="1189">
        <v>0</v>
      </c>
      <c r="E140" s="1189">
        <v>0</v>
      </c>
      <c r="F140" s="1189">
        <v>0</v>
      </c>
      <c r="G140" s="1189">
        <v>0</v>
      </c>
      <c r="H140" s="1189">
        <v>0</v>
      </c>
      <c r="I140" s="1189">
        <v>0</v>
      </c>
      <c r="J140" s="1189">
        <v>0</v>
      </c>
      <c r="K140" s="1189">
        <v>0</v>
      </c>
      <c r="L140" s="1189">
        <v>0</v>
      </c>
      <c r="M140" s="1189">
        <v>0</v>
      </c>
      <c r="N140" s="1189">
        <v>0</v>
      </c>
      <c r="O140" s="1189">
        <v>0</v>
      </c>
      <c r="P140" s="1189">
        <v>0</v>
      </c>
      <c r="Q140" s="1189">
        <v>0</v>
      </c>
      <c r="R140" s="1190">
        <v>0</v>
      </c>
      <c r="S140" s="888"/>
      <c r="T140" s="888"/>
      <c r="U140" s="888"/>
      <c r="V140" s="888"/>
      <c r="W140" s="888"/>
      <c r="X140" s="888"/>
      <c r="Y140" s="808"/>
      <c r="Z140" s="889"/>
      <c r="AA140" s="889"/>
      <c r="AB140" s="889"/>
      <c r="AC140" s="889"/>
      <c r="AD140" s="889"/>
      <c r="AE140" s="808"/>
      <c r="AF140" s="808"/>
      <c r="AG140" s="808"/>
      <c r="AH140" s="808"/>
      <c r="AI140" s="808"/>
      <c r="AJ140" s="808"/>
      <c r="AK140" s="808"/>
      <c r="AL140" s="808"/>
      <c r="AM140" s="808"/>
      <c r="AN140" s="808"/>
      <c r="AO140" s="808"/>
      <c r="AP140" s="808"/>
      <c r="AQ140" s="808"/>
      <c r="AR140" s="808"/>
      <c r="AS140" s="808"/>
      <c r="AT140" s="808"/>
      <c r="AU140" s="808"/>
      <c r="AV140" s="808"/>
      <c r="AW140" s="808"/>
      <c r="AX140" s="808"/>
      <c r="AY140" s="808"/>
      <c r="AZ140" s="808"/>
      <c r="BA140" s="808"/>
      <c r="BB140" s="808"/>
      <c r="BC140" s="808"/>
      <c r="BD140" s="808"/>
    </row>
    <row r="141" spans="2:56" ht="30" customHeight="1" x14ac:dyDescent="0.3">
      <c r="B141" s="530" t="str">
        <f t="shared" si="26"/>
        <v>23 / 70</v>
      </c>
      <c r="C141" s="1188" t="s">
        <v>3601</v>
      </c>
      <c r="D141" s="1189">
        <v>0</v>
      </c>
      <c r="E141" s="1189">
        <v>0</v>
      </c>
      <c r="F141" s="1189">
        <v>0</v>
      </c>
      <c r="G141" s="1189">
        <v>0</v>
      </c>
      <c r="H141" s="1189">
        <v>0</v>
      </c>
      <c r="I141" s="1189">
        <v>0</v>
      </c>
      <c r="J141" s="1189">
        <v>0</v>
      </c>
      <c r="K141" s="1189">
        <v>0</v>
      </c>
      <c r="L141" s="1189">
        <v>0</v>
      </c>
      <c r="M141" s="1189">
        <v>0</v>
      </c>
      <c r="N141" s="1189">
        <v>0</v>
      </c>
      <c r="O141" s="1189">
        <v>0</v>
      </c>
      <c r="P141" s="1189">
        <v>0</v>
      </c>
      <c r="Q141" s="1189">
        <v>0</v>
      </c>
      <c r="R141" s="1190">
        <v>0</v>
      </c>
      <c r="S141" s="888"/>
      <c r="T141" s="888"/>
      <c r="U141" s="888"/>
      <c r="V141" s="888"/>
      <c r="W141" s="888"/>
      <c r="X141" s="888"/>
      <c r="Y141" s="808"/>
      <c r="Z141" s="889"/>
      <c r="AA141" s="889"/>
      <c r="AB141" s="889"/>
      <c r="AC141" s="889"/>
      <c r="AD141" s="889"/>
      <c r="AE141" s="808"/>
      <c r="AF141" s="808"/>
      <c r="AG141" s="808"/>
      <c r="AH141" s="808"/>
      <c r="AI141" s="808"/>
      <c r="AJ141" s="808"/>
      <c r="AK141" s="808"/>
      <c r="AL141" s="808"/>
      <c r="AM141" s="808"/>
      <c r="AN141" s="808"/>
      <c r="AO141" s="808"/>
      <c r="AP141" s="808"/>
      <c r="AQ141" s="808"/>
      <c r="AR141" s="808"/>
      <c r="AS141" s="808"/>
      <c r="AT141" s="808"/>
      <c r="AU141" s="808"/>
      <c r="AV141" s="808"/>
      <c r="AW141" s="808"/>
      <c r="AX141" s="808"/>
      <c r="AY141" s="808"/>
      <c r="AZ141" s="808"/>
      <c r="BA141" s="808"/>
      <c r="BB141" s="808"/>
      <c r="BC141" s="808"/>
      <c r="BD141" s="808"/>
    </row>
    <row r="142" spans="2:56" ht="15" customHeight="1" x14ac:dyDescent="0.3">
      <c r="B142" s="530" t="str">
        <f t="shared" si="26"/>
        <v>24 / 71</v>
      </c>
      <c r="C142" s="1188" t="s">
        <v>3602</v>
      </c>
      <c r="D142" s="1189">
        <v>0</v>
      </c>
      <c r="E142" s="1189">
        <v>0</v>
      </c>
      <c r="F142" s="1189">
        <v>0</v>
      </c>
      <c r="G142" s="1189">
        <v>0</v>
      </c>
      <c r="H142" s="1189">
        <v>0</v>
      </c>
      <c r="I142" s="1189">
        <v>0</v>
      </c>
      <c r="J142" s="1189">
        <v>0</v>
      </c>
      <c r="K142" s="1189">
        <v>0</v>
      </c>
      <c r="L142" s="1189">
        <v>0</v>
      </c>
      <c r="M142" s="1189">
        <v>0</v>
      </c>
      <c r="N142" s="1189">
        <v>0</v>
      </c>
      <c r="O142" s="1189">
        <v>0</v>
      </c>
      <c r="P142" s="1189">
        <v>0</v>
      </c>
      <c r="Q142" s="1189">
        <v>0</v>
      </c>
      <c r="R142" s="1190">
        <v>0</v>
      </c>
      <c r="S142" s="888"/>
      <c r="T142" s="888"/>
      <c r="U142" s="888"/>
      <c r="V142" s="888"/>
      <c r="W142" s="888"/>
      <c r="X142" s="888"/>
      <c r="Y142" s="808"/>
      <c r="Z142" s="889"/>
      <c r="AA142" s="889"/>
      <c r="AB142" s="889"/>
      <c r="AC142" s="889"/>
      <c r="AD142" s="889"/>
      <c r="AE142" s="808"/>
      <c r="AF142" s="808"/>
      <c r="AG142" s="808"/>
      <c r="AH142" s="808"/>
      <c r="AI142" s="808"/>
      <c r="AJ142" s="808"/>
      <c r="AK142" s="808"/>
      <c r="AL142" s="808"/>
      <c r="AM142" s="808"/>
      <c r="AN142" s="808"/>
      <c r="AO142" s="808"/>
      <c r="AP142" s="808"/>
      <c r="AQ142" s="808"/>
      <c r="AR142" s="808"/>
      <c r="AS142" s="808"/>
      <c r="AT142" s="808"/>
      <c r="AU142" s="808"/>
      <c r="AV142" s="808"/>
      <c r="AW142" s="808"/>
      <c r="AX142" s="808"/>
      <c r="AY142" s="808"/>
      <c r="AZ142" s="808"/>
      <c r="BA142" s="808"/>
      <c r="BB142" s="808"/>
      <c r="BC142" s="808"/>
      <c r="BD142" s="808"/>
    </row>
    <row r="143" spans="2:56" ht="45" customHeight="1" x14ac:dyDescent="0.3">
      <c r="B143" s="530" t="str">
        <f t="shared" si="26"/>
        <v>25 / 72</v>
      </c>
      <c r="C143" s="1188" t="s">
        <v>3603</v>
      </c>
      <c r="D143" s="1189">
        <v>0</v>
      </c>
      <c r="E143" s="1189">
        <v>0</v>
      </c>
      <c r="F143" s="1189">
        <v>0</v>
      </c>
      <c r="G143" s="1189">
        <v>0</v>
      </c>
      <c r="H143" s="1189">
        <v>0</v>
      </c>
      <c r="I143" s="1189">
        <v>0</v>
      </c>
      <c r="J143" s="1189">
        <v>0</v>
      </c>
      <c r="K143" s="1189">
        <v>0</v>
      </c>
      <c r="L143" s="1189">
        <v>0</v>
      </c>
      <c r="M143" s="1189">
        <v>0</v>
      </c>
      <c r="N143" s="1189">
        <v>0</v>
      </c>
      <c r="O143" s="1189">
        <v>0</v>
      </c>
      <c r="P143" s="1189">
        <v>0</v>
      </c>
      <c r="Q143" s="1189">
        <v>0</v>
      </c>
      <c r="R143" s="1190">
        <v>0</v>
      </c>
      <c r="S143" s="888"/>
      <c r="T143" s="888"/>
      <c r="U143" s="888"/>
      <c r="V143" s="888"/>
      <c r="W143" s="888"/>
      <c r="X143" s="888"/>
      <c r="Y143" s="808"/>
      <c r="Z143" s="889"/>
      <c r="AA143" s="889"/>
      <c r="AB143" s="889"/>
      <c r="AC143" s="889"/>
      <c r="AD143" s="889"/>
      <c r="AE143" s="808"/>
      <c r="AF143" s="808"/>
      <c r="AG143" s="808"/>
      <c r="AH143" s="808"/>
      <c r="AI143" s="808"/>
      <c r="AJ143" s="808"/>
      <c r="AK143" s="808"/>
      <c r="AL143" s="808"/>
      <c r="AM143" s="808"/>
      <c r="AN143" s="808"/>
      <c r="AO143" s="808"/>
      <c r="AP143" s="808"/>
      <c r="AQ143" s="808"/>
      <c r="AR143" s="808"/>
      <c r="AS143" s="808"/>
      <c r="AT143" s="808"/>
      <c r="AU143" s="808"/>
      <c r="AV143" s="808"/>
      <c r="AW143" s="808"/>
      <c r="AX143" s="808"/>
      <c r="AY143" s="808"/>
      <c r="AZ143" s="808"/>
      <c r="BA143" s="808"/>
      <c r="BB143" s="808"/>
      <c r="BC143" s="808"/>
      <c r="BD143" s="808"/>
    </row>
    <row r="144" spans="2:56" ht="15" customHeight="1" x14ac:dyDescent="0.3">
      <c r="B144" s="530" t="str">
        <f t="shared" si="26"/>
        <v>26 / 73</v>
      </c>
      <c r="C144" s="1188" t="s">
        <v>3604</v>
      </c>
      <c r="D144" s="1189">
        <v>0</v>
      </c>
      <c r="E144" s="1189">
        <v>0</v>
      </c>
      <c r="F144" s="1189">
        <v>0</v>
      </c>
      <c r="G144" s="1189">
        <v>0</v>
      </c>
      <c r="H144" s="1189">
        <v>0</v>
      </c>
      <c r="I144" s="1189">
        <v>0</v>
      </c>
      <c r="J144" s="1189">
        <v>0</v>
      </c>
      <c r="K144" s="1189">
        <v>0</v>
      </c>
      <c r="L144" s="1189">
        <v>0</v>
      </c>
      <c r="M144" s="1189">
        <v>0</v>
      </c>
      <c r="N144" s="1189">
        <v>0</v>
      </c>
      <c r="O144" s="1189">
        <v>0</v>
      </c>
      <c r="P144" s="1189">
        <v>0</v>
      </c>
      <c r="Q144" s="1189">
        <v>0</v>
      </c>
      <c r="R144" s="1190">
        <v>0</v>
      </c>
      <c r="S144" s="888"/>
      <c r="T144" s="888"/>
      <c r="U144" s="888"/>
      <c r="V144" s="888"/>
      <c r="W144" s="888"/>
      <c r="X144" s="888"/>
      <c r="Y144" s="808"/>
      <c r="Z144" s="889"/>
      <c r="AA144" s="889"/>
      <c r="AB144" s="889"/>
      <c r="AC144" s="889"/>
      <c r="AD144" s="889"/>
      <c r="AE144" s="808"/>
      <c r="AF144" s="808"/>
      <c r="AG144" s="808"/>
      <c r="AH144" s="808"/>
      <c r="AI144" s="808"/>
      <c r="AJ144" s="808"/>
      <c r="AK144" s="808"/>
      <c r="AL144" s="808"/>
      <c r="AM144" s="808"/>
      <c r="AN144" s="808"/>
      <c r="AO144" s="808"/>
      <c r="AP144" s="808"/>
      <c r="AQ144" s="808"/>
      <c r="AR144" s="808"/>
      <c r="AS144" s="808"/>
      <c r="AT144" s="808"/>
      <c r="AU144" s="808"/>
      <c r="AV144" s="808"/>
      <c r="AW144" s="808"/>
      <c r="AX144" s="808"/>
      <c r="AY144" s="808"/>
      <c r="AZ144" s="808"/>
      <c r="BA144" s="808"/>
      <c r="BB144" s="808"/>
      <c r="BC144" s="808"/>
      <c r="BD144" s="808"/>
    </row>
    <row r="145" spans="2:56" ht="30" customHeight="1" x14ac:dyDescent="0.3">
      <c r="B145" s="530" t="str">
        <f t="shared" si="26"/>
        <v>27 / 74</v>
      </c>
      <c r="C145" s="1188" t="s">
        <v>3605</v>
      </c>
      <c r="D145" s="1189"/>
      <c r="E145" s="1189"/>
      <c r="F145" s="1189"/>
      <c r="G145" s="1189"/>
      <c r="H145" s="1189"/>
      <c r="I145" s="1189"/>
      <c r="J145" s="1189"/>
      <c r="K145" s="1189"/>
      <c r="L145" s="1189"/>
      <c r="M145" s="1189"/>
      <c r="N145" s="1189"/>
      <c r="O145" s="1189"/>
      <c r="P145" s="1189"/>
      <c r="Q145" s="1189"/>
      <c r="R145" s="1190"/>
      <c r="S145" s="888"/>
      <c r="T145" s="888"/>
      <c r="U145" s="888"/>
      <c r="V145" s="888"/>
      <c r="W145" s="888"/>
      <c r="X145" s="888"/>
      <c r="Y145" s="808"/>
      <c r="Z145" s="889"/>
      <c r="AA145" s="889"/>
      <c r="AB145" s="889"/>
      <c r="AC145" s="889"/>
      <c r="AD145" s="889"/>
      <c r="AE145" s="808"/>
      <c r="AF145" s="808"/>
      <c r="AG145" s="808"/>
      <c r="AH145" s="808"/>
      <c r="AI145" s="808"/>
      <c r="AJ145" s="808"/>
      <c r="AK145" s="808"/>
      <c r="AL145" s="808"/>
      <c r="AM145" s="808"/>
      <c r="AN145" s="808"/>
      <c r="AO145" s="808"/>
      <c r="AP145" s="808"/>
      <c r="AQ145" s="808"/>
      <c r="AR145" s="808"/>
      <c r="AS145" s="808"/>
      <c r="AT145" s="808"/>
      <c r="AU145" s="808"/>
      <c r="AV145" s="808"/>
      <c r="AW145" s="808"/>
      <c r="AX145" s="808"/>
      <c r="AY145" s="808"/>
      <c r="AZ145" s="808"/>
      <c r="BA145" s="808"/>
      <c r="BB145" s="808"/>
      <c r="BC145" s="808"/>
      <c r="BD145" s="808"/>
    </row>
    <row r="146" spans="2:56" ht="30" customHeight="1" x14ac:dyDescent="0.3">
      <c r="B146" s="530" t="str">
        <f t="shared" si="26"/>
        <v>28 / 75</v>
      </c>
      <c r="C146" s="1188" t="s">
        <v>3606</v>
      </c>
      <c r="D146" s="1189"/>
      <c r="E146" s="1189"/>
      <c r="F146" s="1189"/>
      <c r="G146" s="1189"/>
      <c r="H146" s="1189"/>
      <c r="I146" s="1189"/>
      <c r="J146" s="1189"/>
      <c r="K146" s="1189"/>
      <c r="L146" s="1189"/>
      <c r="M146" s="1189"/>
      <c r="N146" s="1189"/>
      <c r="O146" s="1189"/>
      <c r="P146" s="1189"/>
      <c r="Q146" s="1189"/>
      <c r="R146" s="1190"/>
      <c r="S146" s="888"/>
      <c r="T146" s="888"/>
      <c r="U146" s="888"/>
      <c r="V146" s="888"/>
      <c r="W146" s="888"/>
      <c r="X146" s="888"/>
      <c r="Y146" s="808"/>
      <c r="Z146" s="889"/>
      <c r="AA146" s="889"/>
      <c r="AB146" s="889"/>
      <c r="AC146" s="889"/>
      <c r="AD146" s="889"/>
      <c r="AE146" s="808"/>
      <c r="AF146" s="808"/>
      <c r="AG146" s="808"/>
      <c r="AH146" s="808"/>
      <c r="AI146" s="808"/>
      <c r="AJ146" s="808"/>
      <c r="AK146" s="808"/>
      <c r="AL146" s="808"/>
      <c r="AM146" s="808"/>
      <c r="AN146" s="808"/>
      <c r="AO146" s="808"/>
      <c r="AP146" s="808"/>
      <c r="AQ146" s="808"/>
      <c r="AR146" s="808"/>
      <c r="AS146" s="808"/>
      <c r="AT146" s="808"/>
      <c r="AU146" s="808"/>
      <c r="AV146" s="808"/>
      <c r="AW146" s="808"/>
      <c r="AX146" s="808"/>
      <c r="AY146" s="808"/>
      <c r="AZ146" s="808"/>
      <c r="BA146" s="808"/>
      <c r="BB146" s="808"/>
      <c r="BC146" s="808"/>
      <c r="BD146" s="808"/>
    </row>
    <row r="147" spans="2:56" ht="15" customHeight="1" x14ac:dyDescent="0.3">
      <c r="B147" s="530" t="str">
        <f t="shared" si="26"/>
        <v>29 / 76</v>
      </c>
      <c r="C147" s="1187" t="s">
        <v>3607</v>
      </c>
      <c r="D147" s="1102"/>
      <c r="E147" s="1102"/>
      <c r="F147" s="1102"/>
      <c r="G147" s="1102"/>
      <c r="H147" s="1102"/>
      <c r="I147" s="1102"/>
      <c r="J147" s="1102"/>
      <c r="K147" s="1102"/>
      <c r="L147" s="1102"/>
      <c r="M147" s="1102"/>
      <c r="N147" s="1102"/>
      <c r="O147" s="1102"/>
      <c r="P147" s="1102"/>
      <c r="Q147" s="1102"/>
      <c r="R147" s="1103"/>
      <c r="S147" s="888"/>
      <c r="T147" s="888"/>
      <c r="U147" s="888"/>
      <c r="V147" s="888"/>
      <c r="W147" s="888"/>
      <c r="X147" s="888"/>
      <c r="Y147" s="808"/>
      <c r="Z147" s="889"/>
      <c r="AA147" s="889"/>
      <c r="AB147" s="889"/>
      <c r="AC147" s="889"/>
      <c r="AD147" s="889"/>
      <c r="AE147" s="808"/>
      <c r="AF147" s="808"/>
      <c r="AG147" s="808"/>
      <c r="AH147" s="808"/>
      <c r="AI147" s="808"/>
      <c r="AJ147" s="808"/>
      <c r="AK147" s="808"/>
      <c r="AL147" s="808"/>
      <c r="AM147" s="808"/>
      <c r="AN147" s="808"/>
      <c r="AO147" s="808"/>
      <c r="AP147" s="808"/>
      <c r="AQ147" s="808"/>
      <c r="AR147" s="808"/>
      <c r="AS147" s="808"/>
      <c r="AT147" s="808"/>
      <c r="AU147" s="808"/>
      <c r="AV147" s="808"/>
      <c r="AW147" s="808"/>
      <c r="AX147" s="808"/>
      <c r="AY147" s="808"/>
      <c r="AZ147" s="808"/>
      <c r="BA147" s="808"/>
      <c r="BB147" s="808"/>
      <c r="BC147" s="808"/>
      <c r="BD147" s="808"/>
    </row>
    <row r="148" spans="2:56" ht="30" customHeight="1" x14ac:dyDescent="0.3">
      <c r="B148" s="530" t="str">
        <f t="shared" si="26"/>
        <v>30 / 77</v>
      </c>
      <c r="C148" s="1188" t="s">
        <v>3608</v>
      </c>
      <c r="D148" s="1189">
        <v>0</v>
      </c>
      <c r="E148" s="1189">
        <v>0</v>
      </c>
      <c r="F148" s="1189">
        <v>0</v>
      </c>
      <c r="G148" s="1189">
        <v>0</v>
      </c>
      <c r="H148" s="1189">
        <v>0</v>
      </c>
      <c r="I148" s="1189">
        <v>0</v>
      </c>
      <c r="J148" s="1189">
        <v>0</v>
      </c>
      <c r="K148" s="1189">
        <v>0</v>
      </c>
      <c r="L148" s="1189">
        <v>0</v>
      </c>
      <c r="M148" s="1189">
        <v>0</v>
      </c>
      <c r="N148" s="1189">
        <v>0</v>
      </c>
      <c r="O148" s="1189">
        <v>0</v>
      </c>
      <c r="P148" s="1189">
        <v>0</v>
      </c>
      <c r="Q148" s="1189">
        <v>0</v>
      </c>
      <c r="R148" s="1190">
        <v>0</v>
      </c>
      <c r="S148" s="888"/>
      <c r="T148" s="888"/>
      <c r="U148" s="888"/>
      <c r="V148" s="888"/>
      <c r="W148" s="888"/>
      <c r="X148" s="888"/>
      <c r="Y148" s="808"/>
      <c r="Z148" s="889"/>
      <c r="AA148" s="889"/>
      <c r="AB148" s="889"/>
      <c r="AC148" s="889"/>
      <c r="AD148" s="889"/>
      <c r="AE148" s="808"/>
      <c r="AF148" s="808"/>
      <c r="AG148" s="808"/>
      <c r="AH148" s="808"/>
      <c r="AI148" s="808"/>
      <c r="AJ148" s="808"/>
      <c r="AK148" s="808"/>
      <c r="AL148" s="808"/>
      <c r="AM148" s="808"/>
      <c r="AN148" s="808"/>
      <c r="AO148" s="808"/>
      <c r="AP148" s="808"/>
      <c r="AQ148" s="808"/>
      <c r="AR148" s="808"/>
      <c r="AS148" s="808"/>
      <c r="AT148" s="808"/>
      <c r="AU148" s="808"/>
      <c r="AV148" s="808"/>
      <c r="AW148" s="808"/>
      <c r="AX148" s="808"/>
      <c r="AY148" s="808"/>
      <c r="AZ148" s="808"/>
      <c r="BA148" s="808"/>
      <c r="BB148" s="808"/>
      <c r="BC148" s="808"/>
      <c r="BD148" s="808"/>
    </row>
    <row r="149" spans="2:56" ht="30" customHeight="1" x14ac:dyDescent="0.3">
      <c r="B149" s="530" t="s">
        <v>3609</v>
      </c>
      <c r="C149" s="1188" t="s">
        <v>3610</v>
      </c>
      <c r="D149" s="1189"/>
      <c r="E149" s="1189"/>
      <c r="F149" s="1189"/>
      <c r="G149" s="1189"/>
      <c r="H149" s="1189"/>
      <c r="I149" s="1189"/>
      <c r="J149" s="1189"/>
      <c r="K149" s="1189"/>
      <c r="L149" s="1189"/>
      <c r="M149" s="1189"/>
      <c r="N149" s="1189"/>
      <c r="O149" s="1189"/>
      <c r="P149" s="1189"/>
      <c r="Q149" s="1189"/>
      <c r="R149" s="1190"/>
      <c r="S149" s="888"/>
      <c r="T149" s="888"/>
      <c r="U149" s="888"/>
      <c r="V149" s="888"/>
      <c r="W149" s="888"/>
      <c r="X149" s="888"/>
      <c r="Y149" s="808"/>
      <c r="Z149" s="889"/>
      <c r="AA149" s="889"/>
      <c r="AB149" s="889"/>
      <c r="AC149" s="889"/>
      <c r="AD149" s="889"/>
      <c r="AE149" s="808"/>
      <c r="AF149" s="808"/>
      <c r="AG149" s="808"/>
      <c r="AH149" s="808"/>
      <c r="AI149" s="808"/>
      <c r="AJ149" s="808"/>
      <c r="AK149" s="808"/>
      <c r="AL149" s="808"/>
      <c r="AM149" s="808"/>
      <c r="AN149" s="808"/>
      <c r="AO149" s="808"/>
      <c r="AP149" s="808"/>
      <c r="AQ149" s="808"/>
      <c r="AR149" s="808"/>
      <c r="AS149" s="808"/>
      <c r="AT149" s="808"/>
      <c r="AU149" s="808"/>
      <c r="AV149" s="808"/>
      <c r="AW149" s="808"/>
      <c r="AX149" s="808"/>
      <c r="AY149" s="808"/>
      <c r="AZ149" s="808"/>
      <c r="BA149" s="808"/>
      <c r="BB149" s="808"/>
      <c r="BC149" s="808"/>
      <c r="BD149" s="808"/>
    </row>
    <row r="150" spans="2:56" ht="27" customHeight="1" x14ac:dyDescent="0.3">
      <c r="B150" s="693" t="s">
        <v>3611</v>
      </c>
      <c r="C150" s="1188" t="s">
        <v>2646</v>
      </c>
      <c r="D150" s="1189">
        <v>0</v>
      </c>
      <c r="E150" s="1189">
        <v>0</v>
      </c>
      <c r="F150" s="1189">
        <v>0</v>
      </c>
      <c r="G150" s="1189">
        <v>0</v>
      </c>
      <c r="H150" s="1189">
        <v>0</v>
      </c>
      <c r="I150" s="1189">
        <v>0</v>
      </c>
      <c r="J150" s="1189">
        <v>0</v>
      </c>
      <c r="K150" s="1189">
        <v>0</v>
      </c>
      <c r="L150" s="1189">
        <v>0</v>
      </c>
      <c r="M150" s="1189">
        <v>0</v>
      </c>
      <c r="N150" s="1189">
        <v>0</v>
      </c>
      <c r="O150" s="1189">
        <v>0</v>
      </c>
      <c r="P150" s="1189">
        <v>0</v>
      </c>
      <c r="Q150" s="1189">
        <v>0</v>
      </c>
      <c r="R150" s="1190">
        <v>0</v>
      </c>
      <c r="S150" s="888"/>
      <c r="T150" s="888"/>
      <c r="U150" s="888"/>
      <c r="V150" s="888"/>
      <c r="W150" s="888"/>
      <c r="X150" s="888"/>
      <c r="Y150" s="808"/>
      <c r="Z150" s="889"/>
      <c r="AA150" s="889"/>
      <c r="AB150" s="889"/>
      <c r="AC150" s="889"/>
      <c r="AD150" s="889"/>
      <c r="AE150" s="808"/>
      <c r="AF150" s="808"/>
      <c r="AG150" s="808"/>
      <c r="AH150" s="808"/>
      <c r="AI150" s="808"/>
      <c r="AJ150" s="808"/>
      <c r="AK150" s="808"/>
      <c r="AL150" s="808"/>
      <c r="AM150" s="808"/>
      <c r="AN150" s="808"/>
      <c r="AO150" s="808"/>
      <c r="AP150" s="808"/>
      <c r="AQ150" s="808"/>
      <c r="AR150" s="808"/>
      <c r="AS150" s="808"/>
      <c r="AT150" s="808"/>
      <c r="AU150" s="808"/>
      <c r="AV150" s="808"/>
      <c r="AW150" s="808"/>
      <c r="AX150" s="808"/>
      <c r="AY150" s="808"/>
      <c r="AZ150" s="808"/>
      <c r="BA150" s="808"/>
      <c r="BB150" s="808"/>
      <c r="BC150" s="808"/>
      <c r="BD150" s="808"/>
    </row>
    <row r="151" spans="2:56" ht="15" customHeight="1" thickBot="1" x14ac:dyDescent="0.35">
      <c r="B151" s="890" t="str">
        <f>B56&amp;" / "&amp;B105</f>
        <v>47 / 94</v>
      </c>
      <c r="C151" s="1191" t="s">
        <v>3612</v>
      </c>
      <c r="D151" s="1192">
        <v>0</v>
      </c>
      <c r="E151" s="1192">
        <v>0</v>
      </c>
      <c r="F151" s="1192">
        <v>0</v>
      </c>
      <c r="G151" s="1192">
        <v>0</v>
      </c>
      <c r="H151" s="1192">
        <v>0</v>
      </c>
      <c r="I151" s="1192">
        <v>0</v>
      </c>
      <c r="J151" s="1192">
        <v>0</v>
      </c>
      <c r="K151" s="1192">
        <v>0</v>
      </c>
      <c r="L151" s="1192">
        <v>0</v>
      </c>
      <c r="M151" s="1192">
        <v>0</v>
      </c>
      <c r="N151" s="1192">
        <v>0</v>
      </c>
      <c r="O151" s="1192">
        <v>0</v>
      </c>
      <c r="P151" s="1192">
        <v>0</v>
      </c>
      <c r="Q151" s="1192">
        <v>0</v>
      </c>
      <c r="R151" s="1193">
        <v>0</v>
      </c>
      <c r="S151" s="888"/>
      <c r="T151" s="888"/>
      <c r="U151" s="888"/>
      <c r="V151" s="888"/>
      <c r="W151" s="888"/>
      <c r="X151" s="888"/>
      <c r="Y151" s="808"/>
      <c r="Z151" s="889"/>
      <c r="AA151" s="889"/>
      <c r="AB151" s="889"/>
      <c r="AC151" s="889"/>
      <c r="AD151" s="889"/>
      <c r="AE151" s="808"/>
      <c r="AF151" s="808"/>
      <c r="AG151" s="808"/>
      <c r="AH151" s="808"/>
      <c r="AI151" s="808"/>
      <c r="AJ151" s="808"/>
      <c r="AK151" s="808"/>
      <c r="AL151" s="808"/>
      <c r="AM151" s="808"/>
      <c r="AN151" s="808"/>
      <c r="AO151" s="808"/>
      <c r="AP151" s="808"/>
      <c r="AQ151" s="808"/>
      <c r="AR151" s="808"/>
      <c r="AS151" s="808"/>
      <c r="AT151" s="808"/>
      <c r="AU151" s="808"/>
      <c r="AV151" s="808"/>
      <c r="AW151" s="808"/>
      <c r="AX151" s="808"/>
      <c r="AY151" s="808"/>
      <c r="AZ151" s="808"/>
      <c r="BA151" s="808"/>
      <c r="BB151" s="808"/>
      <c r="BC151" s="808"/>
      <c r="BD151" s="808"/>
    </row>
    <row r="152" spans="2:56" x14ac:dyDescent="0.25"/>
  </sheetData>
  <sheetProtection algorithmName="SHA-512" hashValue="nt98WI+JBxjAIRHpjN/k0Rg/f86TO4cQY+9NIRRDgyOJHgF7jNedLQaqDGo9T35jEAEiUpCmSKKr/XcnQyJJbg==" saltValue="Q9ipfadE8elRfncaiq7UDw==" spinCount="100000" sheet="1" objects="1" scenarios="1"/>
  <protectedRanges>
    <protectedRange algorithmName="SHA-512" hashValue="ECNDrtr/KAJlW2Zell5hpoiOIVc6E3klxGvA4UXwKvxNMRDvaacefpOD/ItJU4aTNyZpHAFmW5H5zjVEHUlfIQ==" saltValue="tqSJoWVA1Cuz2Govb6o9AA==" spinCount="100000" sqref="C41:C55 G10:K55 M10:Q55 S10:W55 Y10:AC55 AE10:AI55 AK10:AO55 AQ10:AU55 AW10:BA55" name="Range1" securityDescriptor="O:WDG:WDD:(A;;CC;;;S-1-5-21-1133012813-482018047-371931052-13800)"/>
    <protectedRange algorithmName="SHA-512" hashValue="71RV8/iVYzm9vogXNAfHtnfXAKFPIQ+47E4O2tdMiqB3SjvTmBGbhJYpzdrNZn9G9pZYHrrM8ASW5dB6j77euQ==" saltValue="IXfLpOcM4QOL5ENWzw5adg==" spinCount="100000" sqref="C90:C104 G59:K104 M59:Q104 S59:W104 Y59:AC104 AE59:AI104 AK59:AO104 AQ59:AU104 AW59:BA104" name="Range2" securityDescriptor="O:WDG:WDD:(A;;CC;;;S-1-5-21-1133012813-482018047-371931052-13800)"/>
  </protectedRanges>
  <mergeCells count="96">
    <mergeCell ref="BD1:BG1"/>
    <mergeCell ref="G3:L3"/>
    <mergeCell ref="M3:R3"/>
    <mergeCell ref="S3:X3"/>
    <mergeCell ref="Y3:AD3"/>
    <mergeCell ref="AE3:AJ3"/>
    <mergeCell ref="AK3:AP3"/>
    <mergeCell ref="AQ3:AV3"/>
    <mergeCell ref="AW3:BB3"/>
    <mergeCell ref="Z4:Z5"/>
    <mergeCell ref="BN3:BS3"/>
    <mergeCell ref="BX3:DR3"/>
    <mergeCell ref="G4:G5"/>
    <mergeCell ref="H4:H5"/>
    <mergeCell ref="I4:K4"/>
    <mergeCell ref="L4:L5"/>
    <mergeCell ref="M4:M5"/>
    <mergeCell ref="N4:N5"/>
    <mergeCell ref="O4:Q4"/>
    <mergeCell ref="R4:R5"/>
    <mergeCell ref="S4:S5"/>
    <mergeCell ref="T4:T5"/>
    <mergeCell ref="U4:W4"/>
    <mergeCell ref="X4:X5"/>
    <mergeCell ref="Y4:Y5"/>
    <mergeCell ref="AQ4:AQ5"/>
    <mergeCell ref="AR4:AR5"/>
    <mergeCell ref="AA4:AC4"/>
    <mergeCell ref="AD4:AD5"/>
    <mergeCell ref="AE4:AE5"/>
    <mergeCell ref="AF4:AF5"/>
    <mergeCell ref="AG4:AI4"/>
    <mergeCell ref="AJ4:AJ5"/>
    <mergeCell ref="BN4:BN5"/>
    <mergeCell ref="BO4:BO5"/>
    <mergeCell ref="BP4:BR4"/>
    <mergeCell ref="BS4:BS5"/>
    <mergeCell ref="B5:C5"/>
    <mergeCell ref="BJ5:BK5"/>
    <mergeCell ref="AS4:AU4"/>
    <mergeCell ref="AV4:AV5"/>
    <mergeCell ref="AW4:AW5"/>
    <mergeCell ref="AX4:AX5"/>
    <mergeCell ref="AY4:BA4"/>
    <mergeCell ref="BB4:BB5"/>
    <mergeCell ref="AK4:AK5"/>
    <mergeCell ref="AL4:AL5"/>
    <mergeCell ref="AM4:AO4"/>
    <mergeCell ref="AP4:AP5"/>
    <mergeCell ref="BN7:BS7"/>
    <mergeCell ref="B113:R113"/>
    <mergeCell ref="B7:F7"/>
    <mergeCell ref="G7:L7"/>
    <mergeCell ref="M7:R7"/>
    <mergeCell ref="S7:X7"/>
    <mergeCell ref="Y7:AD7"/>
    <mergeCell ref="AE7:AJ7"/>
    <mergeCell ref="C122:R122"/>
    <mergeCell ref="AK7:AP7"/>
    <mergeCell ref="AQ7:AV7"/>
    <mergeCell ref="AW7:BB7"/>
    <mergeCell ref="BJ7:BM7"/>
    <mergeCell ref="B115:R115"/>
    <mergeCell ref="C117:R117"/>
    <mergeCell ref="C119:R119"/>
    <mergeCell ref="C120:R120"/>
    <mergeCell ref="C121:R121"/>
    <mergeCell ref="C134:R134"/>
    <mergeCell ref="C123:R123"/>
    <mergeCell ref="C124:R124"/>
    <mergeCell ref="C125:R125"/>
    <mergeCell ref="C126:R126"/>
    <mergeCell ref="C127:R127"/>
    <mergeCell ref="C128:R128"/>
    <mergeCell ref="C129:R129"/>
    <mergeCell ref="C130:R130"/>
    <mergeCell ref="C131:R131"/>
    <mergeCell ref="C132:R132"/>
    <mergeCell ref="C133:R133"/>
    <mergeCell ref="C146:R146"/>
    <mergeCell ref="C135:R135"/>
    <mergeCell ref="C136:R136"/>
    <mergeCell ref="C137:R137"/>
    <mergeCell ref="C138:R138"/>
    <mergeCell ref="C139:R139"/>
    <mergeCell ref="C140:R140"/>
    <mergeCell ref="C141:R141"/>
    <mergeCell ref="C142:R142"/>
    <mergeCell ref="C143:R143"/>
    <mergeCell ref="C144:R144"/>
    <mergeCell ref="C145:R145"/>
    <mergeCell ref="C147:R147"/>
    <mergeCell ref="C148:R148"/>
    <mergeCell ref="C149:R149"/>
    <mergeCell ref="C150:R150"/>
    <mergeCell ref="C151:R151"/>
  </mergeCells>
  <conditionalFormatting sqref="BG7:BH8 BG6">
    <cfRule type="cellIs" dxfId="364" priority="127" operator="equal">
      <formula>0</formula>
    </cfRule>
  </conditionalFormatting>
  <conditionalFormatting sqref="BG9:BH107">
    <cfRule type="cellIs" dxfId="363" priority="126" operator="equal">
      <formula>0</formula>
    </cfRule>
  </conditionalFormatting>
  <pageMargins left="0.70866141732283472" right="0.70866141732283472" top="0.74803149606299213" bottom="0.74803149606299213" header="0.31496062992125984" footer="0.31496062992125984"/>
  <pageSetup paperSize="8" scale="19" orientation="landscape" r:id="rId1"/>
  <extLst>
    <ext xmlns:x14="http://schemas.microsoft.com/office/spreadsheetml/2009/9/main" uri="{78C0D931-6437-407d-A8EE-F0AAD7539E65}">
      <x14:conditionalFormattings>
        <x14:conditionalFormatting xmlns:xm="http://schemas.microsoft.com/office/excel/2006/main">
          <x14:cfRule type="expression" priority="125" id="{EE9A95E3-88FA-476A-BDD1-9C3B88065E7F}">
            <xm:f>'\Performance and Insights\Sharepoint Upload Files\April 2019 Resubmission Documents\[NES Business-plan-data-tables-March_2019.xlsb]Validation flags'!#REF!=1</xm:f>
            <x14:dxf>
              <fill>
                <patternFill>
                  <bgColor rgb="FFE0DCD8"/>
                </patternFill>
              </fill>
            </x14:dxf>
          </x14:cfRule>
          <xm:sqref>C43:C55</xm:sqref>
        </x14:conditionalFormatting>
        <x14:conditionalFormatting xmlns:xm="http://schemas.microsoft.com/office/excel/2006/main">
          <x14:cfRule type="expression" priority="124" id="{11B809BC-1582-4EF9-88E0-3405154A0D34}">
            <xm:f>'\Performance and Insights\Sharepoint Upload Files\April 2019 Resubmission Documents\[NES Business-plan-data-tables-March_2019.xlsb]Validation flags'!#REF!=1</xm:f>
            <x14:dxf>
              <fill>
                <patternFill>
                  <bgColor rgb="FFE0DCD8"/>
                </patternFill>
              </fill>
            </x14:dxf>
          </x14:cfRule>
          <xm:sqref>C90:C104</xm:sqref>
        </x14:conditionalFormatting>
        <x14:conditionalFormatting xmlns:xm="http://schemas.microsoft.com/office/excel/2006/main">
          <x14:cfRule type="expression" priority="123" id="{F69AB3E4-1DFC-4884-8757-DF76BCDC0AB9}">
            <xm:f>'C:\Ofwat Submission May 2018\[NES_PR19_Business_Plan_Data_Tables_Wastewater update_05_03_Final WW.XLSB]Validation flags'!#REF!=1</xm:f>
            <x14:dxf>
              <fill>
                <patternFill>
                  <bgColor rgb="FFE0DCD8"/>
                </patternFill>
              </fill>
            </x14:dxf>
          </x14:cfRule>
          <xm:sqref>G10:K39 G41:K55</xm:sqref>
        </x14:conditionalFormatting>
        <x14:conditionalFormatting xmlns:xm="http://schemas.microsoft.com/office/excel/2006/main">
          <x14:cfRule type="expression" priority="122" id="{7E794BC2-8754-4B13-BA08-58404A89032B}">
            <xm:f>'C:\Ofwat Submission May 2018\[NES_PR19_Business_Plan_Data_Tables_Wastewater update_05_03_Final WW.XLSB]Validation flags'!#REF!=1</xm:f>
            <x14:dxf>
              <fill>
                <patternFill>
                  <bgColor rgb="FFE0DCD8"/>
                </patternFill>
              </fill>
            </x14:dxf>
          </x14:cfRule>
          <xm:sqref>G40:K40</xm:sqref>
        </x14:conditionalFormatting>
        <x14:conditionalFormatting xmlns:xm="http://schemas.microsoft.com/office/excel/2006/main">
          <x14:cfRule type="expression" priority="121" id="{EE54BD91-0117-4D21-8B8F-7BC41323C14B}">
            <xm:f>'C:\Ofwat Submission May 2018\[NES_PR19_Business_Plan_Data_Tables_Wastewater update_05_03_Final WW.XLSB]Validation flags'!#REF!=1</xm:f>
            <x14:dxf>
              <fill>
                <patternFill>
                  <bgColor rgb="FFE0DCD8"/>
                </patternFill>
              </fill>
            </x14:dxf>
          </x14:cfRule>
          <xm:sqref>M10:Q39 M41:Q55</xm:sqref>
        </x14:conditionalFormatting>
        <x14:conditionalFormatting xmlns:xm="http://schemas.microsoft.com/office/excel/2006/main">
          <x14:cfRule type="expression" priority="120" id="{13F589F7-3A2F-4817-8D67-F06A5C65A7BD}">
            <xm:f>'C:\Ofwat Submission May 2018\[NES_PR19_Business_Plan_Data_Tables_Wastewater update_05_03_Final WW.XLSB]Validation flags'!#REF!=1</xm:f>
            <x14:dxf>
              <fill>
                <patternFill>
                  <bgColor rgb="FFE0DCD8"/>
                </patternFill>
              </fill>
            </x14:dxf>
          </x14:cfRule>
          <xm:sqref>M40:Q40</xm:sqref>
        </x14:conditionalFormatting>
        <x14:conditionalFormatting xmlns:xm="http://schemas.microsoft.com/office/excel/2006/main">
          <x14:cfRule type="expression" priority="119" id="{2CB1D9E7-9D4F-47BB-A66E-591BD176390F}">
            <xm:f>'C:\Ofwat Submission May 2018\[NES_PR19_Business_Plan_Data_Tables_Wastewater update_05_03_Final WW.XLSB]Validation flags'!#REF!=1</xm:f>
            <x14:dxf>
              <fill>
                <patternFill>
                  <bgColor rgb="FFE0DCD8"/>
                </patternFill>
              </fill>
            </x14:dxf>
          </x14:cfRule>
          <xm:sqref>S10:W39 S41:W55</xm:sqref>
        </x14:conditionalFormatting>
        <x14:conditionalFormatting xmlns:xm="http://schemas.microsoft.com/office/excel/2006/main">
          <x14:cfRule type="expression" priority="118" id="{8F2DECE2-E95C-41EF-B602-A7AC1EAC730A}">
            <xm:f>'C:\Ofwat Submission May 2018\[NES_PR19_Business_Plan_Data_Tables_Wastewater update_05_03_Final WW.XLSB]Validation flags'!#REF!=1</xm:f>
            <x14:dxf>
              <fill>
                <patternFill>
                  <bgColor rgb="FFE0DCD8"/>
                </patternFill>
              </fill>
            </x14:dxf>
          </x14:cfRule>
          <xm:sqref>S40:W40</xm:sqref>
        </x14:conditionalFormatting>
        <x14:conditionalFormatting xmlns:xm="http://schemas.microsoft.com/office/excel/2006/main">
          <x14:cfRule type="expression" priority="117" id="{F32B3DBE-C9CB-4D6D-AB04-CE6FA6CB8152}">
            <xm:f>'C:\Ofwat Submission May 2018\[NES_PR19_Business_Plan_Data_Tables_Wastewater update_05_03_Final WW.XLSB]Validation flags'!#REF!=1</xm:f>
            <x14:dxf>
              <fill>
                <patternFill>
                  <bgColor rgb="FFE0DCD8"/>
                </patternFill>
              </fill>
            </x14:dxf>
          </x14:cfRule>
          <xm:sqref>AE10:AI39 AE42:AI55 AF41:AI41</xm:sqref>
        </x14:conditionalFormatting>
        <x14:conditionalFormatting xmlns:xm="http://schemas.microsoft.com/office/excel/2006/main">
          <x14:cfRule type="expression" priority="116" id="{E7AF4305-3093-47D8-9F69-FE849CB4A7F7}">
            <xm:f>'C:\Ofwat Submission May 2018\[NES_PR19_Business_Plan_Data_Tables_Wastewater update_05_03_Final WW.XLSB]Validation flags'!#REF!=1</xm:f>
            <x14:dxf>
              <fill>
                <patternFill>
                  <bgColor rgb="FFE0DCD8"/>
                </patternFill>
              </fill>
            </x14:dxf>
          </x14:cfRule>
          <xm:sqref>AE40:AI40</xm:sqref>
        </x14:conditionalFormatting>
        <x14:conditionalFormatting xmlns:xm="http://schemas.microsoft.com/office/excel/2006/main">
          <x14:cfRule type="expression" priority="115" id="{50DC1ECF-1A76-423B-82DD-329C6130C929}">
            <xm:f>'C:\Ofwat Submission May 2018\[NES_PR19_Business_Plan_Data_Tables_Wastewater update_05_03_Final WW.XLSB]Validation flags'!#REF!=1</xm:f>
            <x14:dxf>
              <fill>
                <patternFill>
                  <bgColor rgb="FFE0DCD8"/>
                </patternFill>
              </fill>
            </x14:dxf>
          </x14:cfRule>
          <xm:sqref>AE41</xm:sqref>
        </x14:conditionalFormatting>
        <x14:conditionalFormatting xmlns:xm="http://schemas.microsoft.com/office/excel/2006/main">
          <x14:cfRule type="expression" priority="114" id="{F7A9111B-F223-4069-806A-1D011CAC0499}">
            <xm:f>'C:\Ofwat Submission May 2018\[NES_PR19_Business_Plan_Data_Tables_Wastewater update_05_03_Final WW.XLSB]Validation flags'!#REF!=1</xm:f>
            <x14:dxf>
              <fill>
                <patternFill>
                  <bgColor rgb="FFE0DCD8"/>
                </patternFill>
              </fill>
            </x14:dxf>
          </x14:cfRule>
          <xm:sqref>AK10:AO35 AK42:AO55 AL41:AO41 AK37:AO39 AL36:AO36</xm:sqref>
        </x14:conditionalFormatting>
        <x14:conditionalFormatting xmlns:xm="http://schemas.microsoft.com/office/excel/2006/main">
          <x14:cfRule type="expression" priority="113" id="{5AEE2669-7BF2-4EBD-9AF1-49FB62C0BA9F}">
            <xm:f>'C:\Ofwat Submission May 2018\[NES_PR19_Business_Plan_Data_Tables_Wastewater update_05_03_Final WW.XLSB]Validation flags'!#REF!=1</xm:f>
            <x14:dxf>
              <fill>
                <patternFill>
                  <bgColor rgb="FFE0DCD8"/>
                </patternFill>
              </fill>
            </x14:dxf>
          </x14:cfRule>
          <xm:sqref>AK40:AO40</xm:sqref>
        </x14:conditionalFormatting>
        <x14:conditionalFormatting xmlns:xm="http://schemas.microsoft.com/office/excel/2006/main">
          <x14:cfRule type="expression" priority="112" id="{22592563-6957-40F9-B923-450F4564EC26}">
            <xm:f>'C:\Ofwat Submission May 2018\[NES_PR19_Business_Plan_Data_Tables_Wastewater update_05_03_Final WW.XLSB]Validation flags'!#REF!=1</xm:f>
            <x14:dxf>
              <fill>
                <patternFill>
                  <bgColor rgb="FFE0DCD8"/>
                </patternFill>
              </fill>
            </x14:dxf>
          </x14:cfRule>
          <xm:sqref>AK41</xm:sqref>
        </x14:conditionalFormatting>
        <x14:conditionalFormatting xmlns:xm="http://schemas.microsoft.com/office/excel/2006/main">
          <x14:cfRule type="expression" priority="111" id="{BB30ECB1-E5BF-48B9-B49E-040F505D3C04}">
            <xm:f>'C:\Ofwat Submission May 2018\[NES_PR19_Business_Plan_Data_Tables_Wastewater update_05_03_Final WW.XLSB]Validation flags'!#REF!=1</xm:f>
            <x14:dxf>
              <fill>
                <patternFill>
                  <bgColor rgb="FFE0DCD8"/>
                </patternFill>
              </fill>
            </x14:dxf>
          </x14:cfRule>
          <xm:sqref>AK36</xm:sqref>
        </x14:conditionalFormatting>
        <x14:conditionalFormatting xmlns:xm="http://schemas.microsoft.com/office/excel/2006/main">
          <x14:cfRule type="expression" priority="110" id="{7F34CFA1-813F-48F2-ADAC-50A3BA571E56}">
            <xm:f>'C:\Ofwat Submission May 2018\[NES_PR19_Business_Plan_Data_Tables_Wastewater update_05_03_Final WW.XLSB]Validation flags'!#REF!=1</xm:f>
            <x14:dxf>
              <fill>
                <patternFill>
                  <bgColor rgb="FFE0DCD8"/>
                </patternFill>
              </fill>
            </x14:dxf>
          </x14:cfRule>
          <xm:sqref>AQ10:AU35 AQ42:AU55 AR41:AU41 AQ37:AU39 AR36:AU36</xm:sqref>
        </x14:conditionalFormatting>
        <x14:conditionalFormatting xmlns:xm="http://schemas.microsoft.com/office/excel/2006/main">
          <x14:cfRule type="expression" priority="109" id="{5CB98647-F294-44BD-B1EC-60E32DDC6B5C}">
            <xm:f>'C:\Ofwat Submission May 2018\[NES_PR19_Business_Plan_Data_Tables_Wastewater update_05_03_Final WW.XLSB]Validation flags'!#REF!=1</xm:f>
            <x14:dxf>
              <fill>
                <patternFill>
                  <bgColor rgb="FFE0DCD8"/>
                </patternFill>
              </fill>
            </x14:dxf>
          </x14:cfRule>
          <xm:sqref>AQ40:AU40</xm:sqref>
        </x14:conditionalFormatting>
        <x14:conditionalFormatting xmlns:xm="http://schemas.microsoft.com/office/excel/2006/main">
          <x14:cfRule type="expression" priority="108" id="{DE9F69DD-F8F7-4EAF-B613-6AB7B712EB2E}">
            <xm:f>'C:\Ofwat Submission May 2018\[NES_PR19_Business_Plan_Data_Tables_Wastewater update_05_03_Final WW.XLSB]Validation flags'!#REF!=1</xm:f>
            <x14:dxf>
              <fill>
                <patternFill>
                  <bgColor rgb="FFE0DCD8"/>
                </patternFill>
              </fill>
            </x14:dxf>
          </x14:cfRule>
          <xm:sqref>AQ41</xm:sqref>
        </x14:conditionalFormatting>
        <x14:conditionalFormatting xmlns:xm="http://schemas.microsoft.com/office/excel/2006/main">
          <x14:cfRule type="expression" priority="107" id="{8A8D9092-A28E-44C6-8BDC-51D8459B3B5D}">
            <xm:f>'C:\Ofwat Submission May 2018\[NES_PR19_Business_Plan_Data_Tables_Wastewater update_05_03_Final WW.XLSB]Validation flags'!#REF!=1</xm:f>
            <x14:dxf>
              <fill>
                <patternFill>
                  <bgColor rgb="FFE0DCD8"/>
                </patternFill>
              </fill>
            </x14:dxf>
          </x14:cfRule>
          <xm:sqref>AQ36</xm:sqref>
        </x14:conditionalFormatting>
        <x14:conditionalFormatting xmlns:xm="http://schemas.microsoft.com/office/excel/2006/main">
          <x14:cfRule type="expression" priority="106" id="{8F143541-2238-4499-A77F-A99692532009}">
            <xm:f>'C:\Ofwat Submission May 2018\[NES_PR19_Business_Plan_Data_Tables_Wastewater update_05_03_Final WW.XLSB]Validation flags'!#REF!=1</xm:f>
            <x14:dxf>
              <fill>
                <patternFill>
                  <bgColor rgb="FFE0DCD8"/>
                </patternFill>
              </fill>
            </x14:dxf>
          </x14:cfRule>
          <xm:sqref>AW10:BA39 AW42:BA55 AX41:BA41</xm:sqref>
        </x14:conditionalFormatting>
        <x14:conditionalFormatting xmlns:xm="http://schemas.microsoft.com/office/excel/2006/main">
          <x14:cfRule type="expression" priority="105" id="{BEB56DEE-E6BB-4D04-9E20-5D5EBD9E7F5A}">
            <xm:f>'C:\Ofwat Submission May 2018\[NES_PR19_Business_Plan_Data_Tables_Wastewater update_05_03_Final WW.XLSB]Validation flags'!#REF!=1</xm:f>
            <x14:dxf>
              <fill>
                <patternFill>
                  <bgColor rgb="FFE0DCD8"/>
                </patternFill>
              </fill>
            </x14:dxf>
          </x14:cfRule>
          <xm:sqref>AW40:BA40</xm:sqref>
        </x14:conditionalFormatting>
        <x14:conditionalFormatting xmlns:xm="http://schemas.microsoft.com/office/excel/2006/main">
          <x14:cfRule type="expression" priority="104" id="{044BB6C8-3A69-4510-ACA8-E9CB4049030D}">
            <xm:f>'C:\Ofwat Submission May 2018\[NES_PR19_Business_Plan_Data_Tables_Wastewater update_05_03_Final WW.XLSB]Validation flags'!#REF!=1</xm:f>
            <x14:dxf>
              <fill>
                <patternFill>
                  <bgColor rgb="FFE0DCD8"/>
                </patternFill>
              </fill>
            </x14:dxf>
          </x14:cfRule>
          <xm:sqref>AW41</xm:sqref>
        </x14:conditionalFormatting>
        <x14:conditionalFormatting xmlns:xm="http://schemas.microsoft.com/office/excel/2006/main">
          <x14:cfRule type="expression" priority="103" id="{522F1B98-EDD1-437D-84DC-FB4C2E945612}">
            <xm:f>'C:\Ofwat Submission May 2018\[NES_PR19_Business_Plan_Data_Tables_Wastewater update_05_03_Final WW.XLSB]Validation flags'!#REF!=1</xm:f>
            <x14:dxf>
              <fill>
                <patternFill>
                  <bgColor rgb="FFE0DCD8"/>
                </patternFill>
              </fill>
            </x14:dxf>
          </x14:cfRule>
          <xm:sqref>G59:K88 G90:K104</xm:sqref>
        </x14:conditionalFormatting>
        <x14:conditionalFormatting xmlns:xm="http://schemas.microsoft.com/office/excel/2006/main">
          <x14:cfRule type="expression" priority="102" id="{46D68E92-2DFF-4709-BB70-0E0D843F472A}">
            <xm:f>'C:\Ofwat Submission May 2018\[NES_PR19_Business_Plan_Data_Tables_Wastewater update_05_03_Final WW.XLSB]Validation flags'!#REF!=1</xm:f>
            <x14:dxf>
              <fill>
                <patternFill>
                  <bgColor rgb="FFE0DCD8"/>
                </patternFill>
              </fill>
            </x14:dxf>
          </x14:cfRule>
          <xm:sqref>G89:K89</xm:sqref>
        </x14:conditionalFormatting>
        <x14:conditionalFormatting xmlns:xm="http://schemas.microsoft.com/office/excel/2006/main">
          <x14:cfRule type="expression" priority="101" id="{F3E432C0-2F9E-4FAC-A685-734CD460DC0E}">
            <xm:f>'C:\Ofwat Submission May 2018\[NES_PR19_Business_Plan_Data_Tables_Wastewater update_05_03_Final WW.XLSB]Validation flags'!#REF!=1</xm:f>
            <x14:dxf>
              <fill>
                <patternFill>
                  <bgColor rgb="FFE0DCD8"/>
                </patternFill>
              </fill>
            </x14:dxf>
          </x14:cfRule>
          <xm:sqref>M59:Q88 M90:Q104</xm:sqref>
        </x14:conditionalFormatting>
        <x14:conditionalFormatting xmlns:xm="http://schemas.microsoft.com/office/excel/2006/main">
          <x14:cfRule type="expression" priority="100" id="{F50A54A1-3A39-48AF-A8A1-F144FC4AF148}">
            <xm:f>'C:\Ofwat Submission May 2018\[NES_PR19_Business_Plan_Data_Tables_Wastewater update_05_03_Final WW.XLSB]Validation flags'!#REF!=1</xm:f>
            <x14:dxf>
              <fill>
                <patternFill>
                  <bgColor rgb="FFE0DCD8"/>
                </patternFill>
              </fill>
            </x14:dxf>
          </x14:cfRule>
          <xm:sqref>M89:Q89</xm:sqref>
        </x14:conditionalFormatting>
        <x14:conditionalFormatting xmlns:xm="http://schemas.microsoft.com/office/excel/2006/main">
          <x14:cfRule type="expression" priority="99" id="{554448F8-B355-4121-991D-762B1787ECA1}">
            <xm:f>'C:\Ofwat Submission May 2018\[NES_PR19_Business_Plan_Data_Tables_Wastewater update_05_03_Final WW.XLSB]Validation flags'!#REF!=1</xm:f>
            <x14:dxf>
              <fill>
                <patternFill>
                  <bgColor rgb="FFE0DCD8"/>
                </patternFill>
              </fill>
            </x14:dxf>
          </x14:cfRule>
          <xm:sqref>S59:W88 S90:W104</xm:sqref>
        </x14:conditionalFormatting>
        <x14:conditionalFormatting xmlns:xm="http://schemas.microsoft.com/office/excel/2006/main">
          <x14:cfRule type="expression" priority="98" id="{B10568DC-FD1C-4D74-BE10-C82BF973978C}">
            <xm:f>'C:\Ofwat Submission May 2018\[NES_PR19_Business_Plan_Data_Tables_Wastewater update_05_03_Final WW.XLSB]Validation flags'!#REF!=1</xm:f>
            <x14:dxf>
              <fill>
                <patternFill>
                  <bgColor rgb="FFE0DCD8"/>
                </patternFill>
              </fill>
            </x14:dxf>
          </x14:cfRule>
          <xm:sqref>S89:W89</xm:sqref>
        </x14:conditionalFormatting>
        <x14:conditionalFormatting xmlns:xm="http://schemas.microsoft.com/office/excel/2006/main">
          <x14:cfRule type="expression" priority="97" id="{DCAED6EC-B7A1-4E88-83AB-1E6EF2ABA679}">
            <xm:f>'C:\Ofwat Submission May 2018\[NES_PR19_Business_Plan_Data_Tables_Wastewater update_05_03_Final WW.XLSB]Validation flags'!#REF!=1</xm:f>
            <x14:dxf>
              <fill>
                <patternFill>
                  <bgColor rgb="FFE0DCD8"/>
                </patternFill>
              </fill>
            </x14:dxf>
          </x14:cfRule>
          <xm:sqref>Y90:AC104 Y59:AC88</xm:sqref>
        </x14:conditionalFormatting>
        <x14:conditionalFormatting xmlns:xm="http://schemas.microsoft.com/office/excel/2006/main">
          <x14:cfRule type="expression" priority="96" id="{F9FB31A3-69AD-492C-A44C-BB960E545A0A}">
            <xm:f>'C:\Ofwat Submission May 2018\[NES_PR19_Business_Plan_Data_Tables_Wastewater update_05_03_Final WW.XLSB]Validation flags'!#REF!=1</xm:f>
            <x14:dxf>
              <fill>
                <patternFill>
                  <bgColor rgb="FFE0DCD8"/>
                </patternFill>
              </fill>
            </x14:dxf>
          </x14:cfRule>
          <xm:sqref>Y89:AC89</xm:sqref>
        </x14:conditionalFormatting>
        <x14:conditionalFormatting xmlns:xm="http://schemas.microsoft.com/office/excel/2006/main">
          <x14:cfRule type="expression" priority="95" id="{5CEA2CFA-7BB9-4321-927E-36B1A8294224}">
            <xm:f>'C:\Ofwat Submission May 2018\[NES_PR19_Business_Plan_Data_Tables_Wastewater update_05_03_Final WW.XLSB]Validation flags'!#REF!=1</xm:f>
            <x14:dxf>
              <fill>
                <patternFill>
                  <bgColor rgb="FFE0DCD8"/>
                </patternFill>
              </fill>
            </x14:dxf>
          </x14:cfRule>
          <xm:sqref>AE59:AI61 AE90:AI104 AE83:AI88</xm:sqref>
        </x14:conditionalFormatting>
        <x14:conditionalFormatting xmlns:xm="http://schemas.microsoft.com/office/excel/2006/main">
          <x14:cfRule type="expression" priority="94" id="{4065730F-59E9-498C-ADED-597D63B2DAA8}">
            <xm:f>'C:\Ofwat Submission May 2018\[NES_PR19_Business_Plan_Data_Tables_Wastewater update_05_03_Final WW.XLSB]Validation flags'!#REF!=1</xm:f>
            <x14:dxf>
              <fill>
                <patternFill>
                  <bgColor rgb="FFE0DCD8"/>
                </patternFill>
              </fill>
            </x14:dxf>
          </x14:cfRule>
          <xm:sqref>AE89:AI89</xm:sqref>
        </x14:conditionalFormatting>
        <x14:conditionalFormatting xmlns:xm="http://schemas.microsoft.com/office/excel/2006/main">
          <x14:cfRule type="expression" priority="93" id="{C2628529-EDD5-4213-BE9A-67CEC275DC3B}">
            <xm:f>'C:\Ofwat Submission May 2018\[NES_PR19_Business_Plan_Data_Tables_Wastewater update_05_03_Final WW.XLSB]Validation flags'!#REF!=1</xm:f>
            <x14:dxf>
              <fill>
                <patternFill>
                  <bgColor rgb="FFE0DCD8"/>
                </patternFill>
              </fill>
            </x14:dxf>
          </x14:cfRule>
          <xm:sqref>AE62:AI62</xm:sqref>
        </x14:conditionalFormatting>
        <x14:conditionalFormatting xmlns:xm="http://schemas.microsoft.com/office/excel/2006/main">
          <x14:cfRule type="expression" priority="92" id="{331FD17F-39C1-490D-92B2-735C0B2F8041}">
            <xm:f>'C:\Ofwat Submission May 2018\[NES_PR19_Business_Plan_Data_Tables_Wastewater update_05_03_Final WW.XLSB]Validation flags'!#REF!=1</xm:f>
            <x14:dxf>
              <fill>
                <patternFill>
                  <bgColor rgb="FFE0DCD8"/>
                </patternFill>
              </fill>
            </x14:dxf>
          </x14:cfRule>
          <xm:sqref>AE63:AI63</xm:sqref>
        </x14:conditionalFormatting>
        <x14:conditionalFormatting xmlns:xm="http://schemas.microsoft.com/office/excel/2006/main">
          <x14:cfRule type="expression" priority="91" id="{98FCD647-6A62-43AE-BB41-ACB4155AA018}">
            <xm:f>'C:\Ofwat Submission May 2018\[NES_PR19_Business_Plan_Data_Tables_Wastewater update_05_03_Final WW.XLSB]Validation flags'!#REF!=1</xm:f>
            <x14:dxf>
              <fill>
                <patternFill>
                  <bgColor rgb="FFE0DCD8"/>
                </patternFill>
              </fill>
            </x14:dxf>
          </x14:cfRule>
          <xm:sqref>AE64:AI64</xm:sqref>
        </x14:conditionalFormatting>
        <x14:conditionalFormatting xmlns:xm="http://schemas.microsoft.com/office/excel/2006/main">
          <x14:cfRule type="expression" priority="90" id="{0C13C057-BF9A-49D6-A437-B7AA0916D867}">
            <xm:f>'C:\Ofwat Submission May 2018\[NES_PR19_Business_Plan_Data_Tables_Wastewater update_05_03_Final WW.XLSB]Validation flags'!#REF!=1</xm:f>
            <x14:dxf>
              <fill>
                <patternFill>
                  <bgColor rgb="FFE0DCD8"/>
                </patternFill>
              </fill>
            </x14:dxf>
          </x14:cfRule>
          <xm:sqref>AE65:AI65</xm:sqref>
        </x14:conditionalFormatting>
        <x14:conditionalFormatting xmlns:xm="http://schemas.microsoft.com/office/excel/2006/main">
          <x14:cfRule type="expression" priority="89" id="{E31C6E21-EE6F-454F-A47D-8789EF257C61}">
            <xm:f>'C:\Ofwat Submission May 2018\[NES_PR19_Business_Plan_Data_Tables_Wastewater update_05_03_Final WW.XLSB]Validation flags'!#REF!=1</xm:f>
            <x14:dxf>
              <fill>
                <patternFill>
                  <bgColor rgb="FFE0DCD8"/>
                </patternFill>
              </fill>
            </x14:dxf>
          </x14:cfRule>
          <xm:sqref>AE66:AI66</xm:sqref>
        </x14:conditionalFormatting>
        <x14:conditionalFormatting xmlns:xm="http://schemas.microsoft.com/office/excel/2006/main">
          <x14:cfRule type="expression" priority="88" id="{09CFCE9A-1EBF-4274-9F9C-0DADA421F31B}">
            <xm:f>'C:\Ofwat Submission May 2018\[NES_PR19_Business_Plan_Data_Tables_Wastewater update_05_03_Final WW.XLSB]Validation flags'!#REF!=1</xm:f>
            <x14:dxf>
              <fill>
                <patternFill>
                  <bgColor rgb="FFE0DCD8"/>
                </patternFill>
              </fill>
            </x14:dxf>
          </x14:cfRule>
          <xm:sqref>AE67:AI67</xm:sqref>
        </x14:conditionalFormatting>
        <x14:conditionalFormatting xmlns:xm="http://schemas.microsoft.com/office/excel/2006/main">
          <x14:cfRule type="expression" priority="87" id="{815D3143-1F98-41D4-9678-57B442D233F7}">
            <xm:f>'C:\Ofwat Submission May 2018\[NES_PR19_Business_Plan_Data_Tables_Wastewater update_05_03_Final WW.XLSB]Validation flags'!#REF!=1</xm:f>
            <x14:dxf>
              <fill>
                <patternFill>
                  <bgColor rgb="FFE0DCD8"/>
                </patternFill>
              </fill>
            </x14:dxf>
          </x14:cfRule>
          <xm:sqref>AE68:AI68</xm:sqref>
        </x14:conditionalFormatting>
        <x14:conditionalFormatting xmlns:xm="http://schemas.microsoft.com/office/excel/2006/main">
          <x14:cfRule type="expression" priority="86" id="{897B1684-1A1D-43D0-A768-A227C5C657F2}">
            <xm:f>'C:\Ofwat Submission May 2018\[NES_PR19_Business_Plan_Data_Tables_Wastewater update_05_03_Final WW.XLSB]Validation flags'!#REF!=1</xm:f>
            <x14:dxf>
              <fill>
                <patternFill>
                  <bgColor rgb="FFE0DCD8"/>
                </patternFill>
              </fill>
            </x14:dxf>
          </x14:cfRule>
          <xm:sqref>AE69:AI69</xm:sqref>
        </x14:conditionalFormatting>
        <x14:conditionalFormatting xmlns:xm="http://schemas.microsoft.com/office/excel/2006/main">
          <x14:cfRule type="expression" priority="85" id="{203CF094-EE11-4E02-B201-288A9519C377}">
            <xm:f>'C:\Ofwat Submission May 2018\[NES_PR19_Business_Plan_Data_Tables_Wastewater update_05_03_Final WW.XLSB]Validation flags'!#REF!=1</xm:f>
            <x14:dxf>
              <fill>
                <patternFill>
                  <bgColor rgb="FFE0DCD8"/>
                </patternFill>
              </fill>
            </x14:dxf>
          </x14:cfRule>
          <xm:sqref>AE70:AI70</xm:sqref>
        </x14:conditionalFormatting>
        <x14:conditionalFormatting xmlns:xm="http://schemas.microsoft.com/office/excel/2006/main">
          <x14:cfRule type="expression" priority="84" id="{3F62FC55-385E-47D2-B1C9-1EDB094446A6}">
            <xm:f>'C:\Ofwat Submission May 2018\[NES_PR19_Business_Plan_Data_Tables_Wastewater update_05_03_Final WW.XLSB]Validation flags'!#REF!=1</xm:f>
            <x14:dxf>
              <fill>
                <patternFill>
                  <bgColor rgb="FFE0DCD8"/>
                </patternFill>
              </fill>
            </x14:dxf>
          </x14:cfRule>
          <xm:sqref>AE71:AI71</xm:sqref>
        </x14:conditionalFormatting>
        <x14:conditionalFormatting xmlns:xm="http://schemas.microsoft.com/office/excel/2006/main">
          <x14:cfRule type="expression" priority="83" id="{84127BAD-A70C-41B3-89F9-6629479705F5}">
            <xm:f>'C:\Ofwat Submission May 2018\[NES_PR19_Business_Plan_Data_Tables_Wastewater update_05_03_Final WW.XLSB]Validation flags'!#REF!=1</xm:f>
            <x14:dxf>
              <fill>
                <patternFill>
                  <bgColor rgb="FFE0DCD8"/>
                </patternFill>
              </fill>
            </x14:dxf>
          </x14:cfRule>
          <xm:sqref>AE72:AI72</xm:sqref>
        </x14:conditionalFormatting>
        <x14:conditionalFormatting xmlns:xm="http://schemas.microsoft.com/office/excel/2006/main">
          <x14:cfRule type="expression" priority="82" id="{B24F5BE1-9D82-44EF-AAFE-C489D475946D}">
            <xm:f>'C:\Ofwat Submission May 2018\[NES_PR19_Business_Plan_Data_Tables_Wastewater update_05_03_Final WW.XLSB]Validation flags'!#REF!=1</xm:f>
            <x14:dxf>
              <fill>
                <patternFill>
                  <bgColor rgb="FFE0DCD8"/>
                </patternFill>
              </fill>
            </x14:dxf>
          </x14:cfRule>
          <xm:sqref>AE73:AI73</xm:sqref>
        </x14:conditionalFormatting>
        <x14:conditionalFormatting xmlns:xm="http://schemas.microsoft.com/office/excel/2006/main">
          <x14:cfRule type="expression" priority="81" id="{9994D3AD-79C8-4114-8CFE-DD3C3A7F682C}">
            <xm:f>'C:\Ofwat Submission May 2018\[NES_PR19_Business_Plan_Data_Tables_Wastewater update_05_03_Final WW.XLSB]Validation flags'!#REF!=1</xm:f>
            <x14:dxf>
              <fill>
                <patternFill>
                  <bgColor rgb="FFE0DCD8"/>
                </patternFill>
              </fill>
            </x14:dxf>
          </x14:cfRule>
          <xm:sqref>AE74:AI74</xm:sqref>
        </x14:conditionalFormatting>
        <x14:conditionalFormatting xmlns:xm="http://schemas.microsoft.com/office/excel/2006/main">
          <x14:cfRule type="expression" priority="80" id="{D0792BB5-D62A-4C22-BB83-27C9FBC09287}">
            <xm:f>'C:\Ofwat Submission May 2018\[NES_PR19_Business_Plan_Data_Tables_Wastewater update_05_03_Final WW.XLSB]Validation flags'!#REF!=1</xm:f>
            <x14:dxf>
              <fill>
                <patternFill>
                  <bgColor rgb="FFE0DCD8"/>
                </patternFill>
              </fill>
            </x14:dxf>
          </x14:cfRule>
          <xm:sqref>AE75:AI75</xm:sqref>
        </x14:conditionalFormatting>
        <x14:conditionalFormatting xmlns:xm="http://schemas.microsoft.com/office/excel/2006/main">
          <x14:cfRule type="expression" priority="79" id="{6C9DF9B9-A03D-402F-BDC2-AFBFA5316DF2}">
            <xm:f>'C:\Ofwat Submission May 2018\[NES_PR19_Business_Plan_Data_Tables_Wastewater update_05_03_Final WW.XLSB]Validation flags'!#REF!=1</xm:f>
            <x14:dxf>
              <fill>
                <patternFill>
                  <bgColor rgb="FFE0DCD8"/>
                </patternFill>
              </fill>
            </x14:dxf>
          </x14:cfRule>
          <xm:sqref>AE76:AI76</xm:sqref>
        </x14:conditionalFormatting>
        <x14:conditionalFormatting xmlns:xm="http://schemas.microsoft.com/office/excel/2006/main">
          <x14:cfRule type="expression" priority="78" id="{15629420-E922-42CD-B2AE-CE0247F7C38E}">
            <xm:f>'C:\Ofwat Submission May 2018\[NES_PR19_Business_Plan_Data_Tables_Wastewater update_05_03_Final WW.XLSB]Validation flags'!#REF!=1</xm:f>
            <x14:dxf>
              <fill>
                <patternFill>
                  <bgColor rgb="FFE0DCD8"/>
                </patternFill>
              </fill>
            </x14:dxf>
          </x14:cfRule>
          <xm:sqref>AE77:AI77</xm:sqref>
        </x14:conditionalFormatting>
        <x14:conditionalFormatting xmlns:xm="http://schemas.microsoft.com/office/excel/2006/main">
          <x14:cfRule type="expression" priority="77" id="{C1F60112-2A9F-483B-81DA-8408B08B1B44}">
            <xm:f>'C:\Ofwat Submission May 2018\[NES_PR19_Business_Plan_Data_Tables_Wastewater update_05_03_Final WW.XLSB]Validation flags'!#REF!=1</xm:f>
            <x14:dxf>
              <fill>
                <patternFill>
                  <bgColor rgb="FFE0DCD8"/>
                </patternFill>
              </fill>
            </x14:dxf>
          </x14:cfRule>
          <xm:sqref>AE78:AI78</xm:sqref>
        </x14:conditionalFormatting>
        <x14:conditionalFormatting xmlns:xm="http://schemas.microsoft.com/office/excel/2006/main">
          <x14:cfRule type="expression" priority="76" id="{FBDAA687-1B66-4F6F-B34F-C09F77998076}">
            <xm:f>'C:\Ofwat Submission May 2018\[NES_PR19_Business_Plan_Data_Tables_Wastewater update_05_03_Final WW.XLSB]Validation flags'!#REF!=1</xm:f>
            <x14:dxf>
              <fill>
                <patternFill>
                  <bgColor rgb="FFE0DCD8"/>
                </patternFill>
              </fill>
            </x14:dxf>
          </x14:cfRule>
          <xm:sqref>AE79:AI79</xm:sqref>
        </x14:conditionalFormatting>
        <x14:conditionalFormatting xmlns:xm="http://schemas.microsoft.com/office/excel/2006/main">
          <x14:cfRule type="expression" priority="75" id="{AB0598BE-0D7E-49EE-93A4-AE8ADC8402F3}">
            <xm:f>'C:\Ofwat Submission May 2018\[NES_PR19_Business_Plan_Data_Tables_Wastewater update_05_03_Final WW.XLSB]Validation flags'!#REF!=1</xm:f>
            <x14:dxf>
              <fill>
                <patternFill>
                  <bgColor rgb="FFE0DCD8"/>
                </patternFill>
              </fill>
            </x14:dxf>
          </x14:cfRule>
          <xm:sqref>AE80:AI80</xm:sqref>
        </x14:conditionalFormatting>
        <x14:conditionalFormatting xmlns:xm="http://schemas.microsoft.com/office/excel/2006/main">
          <x14:cfRule type="expression" priority="74" id="{54C5A1CF-9684-4804-BC30-8CFB84F334D4}">
            <xm:f>'C:\Ofwat Submission May 2018\[NES_PR19_Business_Plan_Data_Tables_Wastewater update_05_03_Final WW.XLSB]Validation flags'!#REF!=1</xm:f>
            <x14:dxf>
              <fill>
                <patternFill>
                  <bgColor rgb="FFE0DCD8"/>
                </patternFill>
              </fill>
            </x14:dxf>
          </x14:cfRule>
          <xm:sqref>AE81:AI81</xm:sqref>
        </x14:conditionalFormatting>
        <x14:conditionalFormatting xmlns:xm="http://schemas.microsoft.com/office/excel/2006/main">
          <x14:cfRule type="expression" priority="73" id="{A6D165D5-3829-4B73-9EAB-22566212041F}">
            <xm:f>'C:\Ofwat Submission May 2018\[NES_PR19_Business_Plan_Data_Tables_Wastewater update_05_03_Final WW.XLSB]Validation flags'!#REF!=1</xm:f>
            <x14:dxf>
              <fill>
                <patternFill>
                  <bgColor rgb="FFE0DCD8"/>
                </patternFill>
              </fill>
            </x14:dxf>
          </x14:cfRule>
          <xm:sqref>AE82:AI82</xm:sqref>
        </x14:conditionalFormatting>
        <x14:conditionalFormatting xmlns:xm="http://schemas.microsoft.com/office/excel/2006/main">
          <x14:cfRule type="expression" priority="72" id="{9AF4FC73-BD35-44B1-9064-5AB5569909E8}">
            <xm:f>'C:\Ofwat Submission May 2018\[NES_PR19_Business_Plan_Data_Tables_Wastewater update_05_03_Final WW.XLSB]Validation flags'!#REF!=1</xm:f>
            <x14:dxf>
              <fill>
                <patternFill>
                  <bgColor rgb="FFE0DCD8"/>
                </patternFill>
              </fill>
            </x14:dxf>
          </x14:cfRule>
          <xm:sqref>AK59:AO61 AK90:AO104 AK83:AO88</xm:sqref>
        </x14:conditionalFormatting>
        <x14:conditionalFormatting xmlns:xm="http://schemas.microsoft.com/office/excel/2006/main">
          <x14:cfRule type="expression" priority="71" id="{354FBFA9-5E4C-40AE-A96A-22285437C8F5}">
            <xm:f>'C:\Ofwat Submission May 2018\[NES_PR19_Business_Plan_Data_Tables_Wastewater update_05_03_Final WW.XLSB]Validation flags'!#REF!=1</xm:f>
            <x14:dxf>
              <fill>
                <patternFill>
                  <bgColor rgb="FFE0DCD8"/>
                </patternFill>
              </fill>
            </x14:dxf>
          </x14:cfRule>
          <xm:sqref>AK89:AO89</xm:sqref>
        </x14:conditionalFormatting>
        <x14:conditionalFormatting xmlns:xm="http://schemas.microsoft.com/office/excel/2006/main">
          <x14:cfRule type="expression" priority="70" id="{9CE060FF-7AD0-46E2-957E-6623339A845A}">
            <xm:f>'C:\Ofwat Submission May 2018\[NES_PR19_Business_Plan_Data_Tables_Wastewater update_05_03_Final WW.XLSB]Validation flags'!#REF!=1</xm:f>
            <x14:dxf>
              <fill>
                <patternFill>
                  <bgColor rgb="FFE0DCD8"/>
                </patternFill>
              </fill>
            </x14:dxf>
          </x14:cfRule>
          <xm:sqref>AK82:AO82</xm:sqref>
        </x14:conditionalFormatting>
        <x14:conditionalFormatting xmlns:xm="http://schemas.microsoft.com/office/excel/2006/main">
          <x14:cfRule type="expression" priority="69" id="{D3B160C6-BA22-4292-83CB-7C3C3A7DC2A2}">
            <xm:f>'C:\Ofwat Submission May 2018\[NES_PR19_Business_Plan_Data_Tables_Wastewater update_05_03_Final WW.XLSB]Validation flags'!#REF!=1</xm:f>
            <x14:dxf>
              <fill>
                <patternFill>
                  <bgColor rgb="FFE0DCD8"/>
                </patternFill>
              </fill>
            </x14:dxf>
          </x14:cfRule>
          <xm:sqref>AK81:AO81</xm:sqref>
        </x14:conditionalFormatting>
        <x14:conditionalFormatting xmlns:xm="http://schemas.microsoft.com/office/excel/2006/main">
          <x14:cfRule type="expression" priority="68" id="{D13F3915-C91F-4FBD-A944-FA12EB34522D}">
            <xm:f>'C:\Ofwat Submission May 2018\[NES_PR19_Business_Plan_Data_Tables_Wastewater update_05_03_Final WW.XLSB]Validation flags'!#REF!=1</xm:f>
            <x14:dxf>
              <fill>
                <patternFill>
                  <bgColor rgb="FFE0DCD8"/>
                </patternFill>
              </fill>
            </x14:dxf>
          </x14:cfRule>
          <xm:sqref>AK80:AO80</xm:sqref>
        </x14:conditionalFormatting>
        <x14:conditionalFormatting xmlns:xm="http://schemas.microsoft.com/office/excel/2006/main">
          <x14:cfRule type="expression" priority="67" id="{296D4D8C-AA86-45F3-A2DA-A3F0680C11F7}">
            <xm:f>'C:\Ofwat Submission May 2018\[NES_PR19_Business_Plan_Data_Tables_Wastewater update_05_03_Final WW.XLSB]Validation flags'!#REF!=1</xm:f>
            <x14:dxf>
              <fill>
                <patternFill>
                  <bgColor rgb="FFE0DCD8"/>
                </patternFill>
              </fill>
            </x14:dxf>
          </x14:cfRule>
          <xm:sqref>AK79:AO79</xm:sqref>
        </x14:conditionalFormatting>
        <x14:conditionalFormatting xmlns:xm="http://schemas.microsoft.com/office/excel/2006/main">
          <x14:cfRule type="expression" priority="66" id="{E61BA1CF-FC60-4063-A870-56BA0A686768}">
            <xm:f>'C:\Ofwat Submission May 2018\[NES_PR19_Business_Plan_Data_Tables_Wastewater update_05_03_Final WW.XLSB]Validation flags'!#REF!=1</xm:f>
            <x14:dxf>
              <fill>
                <patternFill>
                  <bgColor rgb="FFE0DCD8"/>
                </patternFill>
              </fill>
            </x14:dxf>
          </x14:cfRule>
          <xm:sqref>AK78:AO78</xm:sqref>
        </x14:conditionalFormatting>
        <x14:conditionalFormatting xmlns:xm="http://schemas.microsoft.com/office/excel/2006/main">
          <x14:cfRule type="expression" priority="65" id="{F0E3EDF3-F6B9-43D1-A507-FCE88DE7C3B8}">
            <xm:f>'C:\Ofwat Submission May 2018\[NES_PR19_Business_Plan_Data_Tables_Wastewater update_05_03_Final WW.XLSB]Validation flags'!#REF!=1</xm:f>
            <x14:dxf>
              <fill>
                <patternFill>
                  <bgColor rgb="FFE0DCD8"/>
                </patternFill>
              </fill>
            </x14:dxf>
          </x14:cfRule>
          <xm:sqref>AK77:AO77</xm:sqref>
        </x14:conditionalFormatting>
        <x14:conditionalFormatting xmlns:xm="http://schemas.microsoft.com/office/excel/2006/main">
          <x14:cfRule type="expression" priority="64" id="{C01913DA-231B-4CF9-9726-FE7431F371A2}">
            <xm:f>'C:\Ofwat Submission May 2018\[NES_PR19_Business_Plan_Data_Tables_Wastewater update_05_03_Final WW.XLSB]Validation flags'!#REF!=1</xm:f>
            <x14:dxf>
              <fill>
                <patternFill>
                  <bgColor rgb="FFE0DCD8"/>
                </patternFill>
              </fill>
            </x14:dxf>
          </x14:cfRule>
          <xm:sqref>AK76:AO76</xm:sqref>
        </x14:conditionalFormatting>
        <x14:conditionalFormatting xmlns:xm="http://schemas.microsoft.com/office/excel/2006/main">
          <x14:cfRule type="expression" priority="63" id="{B6E65614-C8B8-4A93-A756-8022B19A1101}">
            <xm:f>'C:\Ofwat Submission May 2018\[NES_PR19_Business_Plan_Data_Tables_Wastewater update_05_03_Final WW.XLSB]Validation flags'!#REF!=1</xm:f>
            <x14:dxf>
              <fill>
                <patternFill>
                  <bgColor rgb="FFE0DCD8"/>
                </patternFill>
              </fill>
            </x14:dxf>
          </x14:cfRule>
          <xm:sqref>AK75:AO75</xm:sqref>
        </x14:conditionalFormatting>
        <x14:conditionalFormatting xmlns:xm="http://schemas.microsoft.com/office/excel/2006/main">
          <x14:cfRule type="expression" priority="62" id="{FAE3EFB6-BB91-4EF5-9932-671FB723CEC8}">
            <xm:f>'C:\Ofwat Submission May 2018\[NES_PR19_Business_Plan_Data_Tables_Wastewater update_05_03_Final WW.XLSB]Validation flags'!#REF!=1</xm:f>
            <x14:dxf>
              <fill>
                <patternFill>
                  <bgColor rgb="FFE0DCD8"/>
                </patternFill>
              </fill>
            </x14:dxf>
          </x14:cfRule>
          <xm:sqref>AK74:AO74</xm:sqref>
        </x14:conditionalFormatting>
        <x14:conditionalFormatting xmlns:xm="http://schemas.microsoft.com/office/excel/2006/main">
          <x14:cfRule type="expression" priority="61" id="{F8B8F817-99B8-4303-B051-BE8E0E9AD726}">
            <xm:f>'C:\Ofwat Submission May 2018\[NES_PR19_Business_Plan_Data_Tables_Wastewater update_05_03_Final WW.XLSB]Validation flags'!#REF!=1</xm:f>
            <x14:dxf>
              <fill>
                <patternFill>
                  <bgColor rgb="FFE0DCD8"/>
                </patternFill>
              </fill>
            </x14:dxf>
          </x14:cfRule>
          <xm:sqref>AK73:AO73</xm:sqref>
        </x14:conditionalFormatting>
        <x14:conditionalFormatting xmlns:xm="http://schemas.microsoft.com/office/excel/2006/main">
          <x14:cfRule type="expression" priority="60" id="{D47BABA0-8C5F-4309-AA57-30AD82B8F045}">
            <xm:f>'C:\Ofwat Submission May 2018\[NES_PR19_Business_Plan_Data_Tables_Wastewater update_05_03_Final WW.XLSB]Validation flags'!#REF!=1</xm:f>
            <x14:dxf>
              <fill>
                <patternFill>
                  <bgColor rgb="FFE0DCD8"/>
                </patternFill>
              </fill>
            </x14:dxf>
          </x14:cfRule>
          <xm:sqref>AK72:AO72</xm:sqref>
        </x14:conditionalFormatting>
        <x14:conditionalFormatting xmlns:xm="http://schemas.microsoft.com/office/excel/2006/main">
          <x14:cfRule type="expression" priority="59" id="{D78F8F9E-AF6D-4A59-B51F-D728BD70FCB8}">
            <xm:f>'C:\Ofwat Submission May 2018\[NES_PR19_Business_Plan_Data_Tables_Wastewater update_05_03_Final WW.XLSB]Validation flags'!#REF!=1</xm:f>
            <x14:dxf>
              <fill>
                <patternFill>
                  <bgColor rgb="FFE0DCD8"/>
                </patternFill>
              </fill>
            </x14:dxf>
          </x14:cfRule>
          <xm:sqref>AK71:AO71</xm:sqref>
        </x14:conditionalFormatting>
        <x14:conditionalFormatting xmlns:xm="http://schemas.microsoft.com/office/excel/2006/main">
          <x14:cfRule type="expression" priority="58" id="{B731AF35-DD46-4769-AF1C-29FC30DACE79}">
            <xm:f>'C:\Ofwat Submission May 2018\[NES_PR19_Business_Plan_Data_Tables_Wastewater update_05_03_Final WW.XLSB]Validation flags'!#REF!=1</xm:f>
            <x14:dxf>
              <fill>
                <patternFill>
                  <bgColor rgb="FFE0DCD8"/>
                </patternFill>
              </fill>
            </x14:dxf>
          </x14:cfRule>
          <xm:sqref>AK70:AO70</xm:sqref>
        </x14:conditionalFormatting>
        <x14:conditionalFormatting xmlns:xm="http://schemas.microsoft.com/office/excel/2006/main">
          <x14:cfRule type="expression" priority="57" id="{873EBD3B-E1C4-4F46-9108-F3DC8812B67A}">
            <xm:f>'C:\Ofwat Submission May 2018\[NES_PR19_Business_Plan_Data_Tables_Wastewater update_05_03_Final WW.XLSB]Validation flags'!#REF!=1</xm:f>
            <x14:dxf>
              <fill>
                <patternFill>
                  <bgColor rgb="FFE0DCD8"/>
                </patternFill>
              </fill>
            </x14:dxf>
          </x14:cfRule>
          <xm:sqref>AK69:AO69</xm:sqref>
        </x14:conditionalFormatting>
        <x14:conditionalFormatting xmlns:xm="http://schemas.microsoft.com/office/excel/2006/main">
          <x14:cfRule type="expression" priority="56" id="{28C31C17-3BBF-4EC5-8E81-27C89A79CF12}">
            <xm:f>'C:\Ofwat Submission May 2018\[NES_PR19_Business_Plan_Data_Tables_Wastewater update_05_03_Final WW.XLSB]Validation flags'!#REF!=1</xm:f>
            <x14:dxf>
              <fill>
                <patternFill>
                  <bgColor rgb="FFE0DCD8"/>
                </patternFill>
              </fill>
            </x14:dxf>
          </x14:cfRule>
          <xm:sqref>AK68:AO68</xm:sqref>
        </x14:conditionalFormatting>
        <x14:conditionalFormatting xmlns:xm="http://schemas.microsoft.com/office/excel/2006/main">
          <x14:cfRule type="expression" priority="55" id="{3BA781F9-5BF0-4DC4-9468-45F3924F621B}">
            <xm:f>'C:\Ofwat Submission May 2018\[NES_PR19_Business_Plan_Data_Tables_Wastewater update_05_03_Final WW.XLSB]Validation flags'!#REF!=1</xm:f>
            <x14:dxf>
              <fill>
                <patternFill>
                  <bgColor rgb="FFE0DCD8"/>
                </patternFill>
              </fill>
            </x14:dxf>
          </x14:cfRule>
          <xm:sqref>AK67:AO67</xm:sqref>
        </x14:conditionalFormatting>
        <x14:conditionalFormatting xmlns:xm="http://schemas.microsoft.com/office/excel/2006/main">
          <x14:cfRule type="expression" priority="54" id="{A6EF0177-AC09-4EFA-BB2B-3D4DD534C9F7}">
            <xm:f>'C:\Ofwat Submission May 2018\[NES_PR19_Business_Plan_Data_Tables_Wastewater update_05_03_Final WW.XLSB]Validation flags'!#REF!=1</xm:f>
            <x14:dxf>
              <fill>
                <patternFill>
                  <bgColor rgb="FFE0DCD8"/>
                </patternFill>
              </fill>
            </x14:dxf>
          </x14:cfRule>
          <xm:sqref>AK66:AO66</xm:sqref>
        </x14:conditionalFormatting>
        <x14:conditionalFormatting xmlns:xm="http://schemas.microsoft.com/office/excel/2006/main">
          <x14:cfRule type="expression" priority="53" id="{EDAD4781-38FA-4AF6-A6D1-3FC6922775A1}">
            <xm:f>'C:\Ofwat Submission May 2018\[NES_PR19_Business_Plan_Data_Tables_Wastewater update_05_03_Final WW.XLSB]Validation flags'!#REF!=1</xm:f>
            <x14:dxf>
              <fill>
                <patternFill>
                  <bgColor rgb="FFE0DCD8"/>
                </patternFill>
              </fill>
            </x14:dxf>
          </x14:cfRule>
          <xm:sqref>AK65:AO65</xm:sqref>
        </x14:conditionalFormatting>
        <x14:conditionalFormatting xmlns:xm="http://schemas.microsoft.com/office/excel/2006/main">
          <x14:cfRule type="expression" priority="52" id="{DE4FBB05-D72D-4E4B-9030-2186746D8161}">
            <xm:f>'C:\Ofwat Submission May 2018\[NES_PR19_Business_Plan_Data_Tables_Wastewater update_05_03_Final WW.XLSB]Validation flags'!#REF!=1</xm:f>
            <x14:dxf>
              <fill>
                <patternFill>
                  <bgColor rgb="FFE0DCD8"/>
                </patternFill>
              </fill>
            </x14:dxf>
          </x14:cfRule>
          <xm:sqref>AK64:AO64</xm:sqref>
        </x14:conditionalFormatting>
        <x14:conditionalFormatting xmlns:xm="http://schemas.microsoft.com/office/excel/2006/main">
          <x14:cfRule type="expression" priority="51" id="{8C2167F9-0A6C-47E5-9E7B-B139E2171E86}">
            <xm:f>'C:\Ofwat Submission May 2018\[NES_PR19_Business_Plan_Data_Tables_Wastewater update_05_03_Final WW.XLSB]Validation flags'!#REF!=1</xm:f>
            <x14:dxf>
              <fill>
                <patternFill>
                  <bgColor rgb="FFE0DCD8"/>
                </patternFill>
              </fill>
            </x14:dxf>
          </x14:cfRule>
          <xm:sqref>AK63:AO63</xm:sqref>
        </x14:conditionalFormatting>
        <x14:conditionalFormatting xmlns:xm="http://schemas.microsoft.com/office/excel/2006/main">
          <x14:cfRule type="expression" priority="50" id="{7A0121F2-1CCE-4AB2-9075-BC97CEF6AB1D}">
            <xm:f>'C:\Ofwat Submission May 2018\[NES_PR19_Business_Plan_Data_Tables_Wastewater update_05_03_Final WW.XLSB]Validation flags'!#REF!=1</xm:f>
            <x14:dxf>
              <fill>
                <patternFill>
                  <bgColor rgb="FFE0DCD8"/>
                </patternFill>
              </fill>
            </x14:dxf>
          </x14:cfRule>
          <xm:sqref>AK62:AO62</xm:sqref>
        </x14:conditionalFormatting>
        <x14:conditionalFormatting xmlns:xm="http://schemas.microsoft.com/office/excel/2006/main">
          <x14:cfRule type="expression" priority="49" id="{2448E006-44F6-4D54-B9B6-DFE8746F8146}">
            <xm:f>'C:\Ofwat Submission May 2018\[NES_PR19_Business_Plan_Data_Tables_Wastewater update_05_03_Final WW.XLSB]Validation flags'!#REF!=1</xm:f>
            <x14:dxf>
              <fill>
                <patternFill>
                  <bgColor rgb="FFE0DCD8"/>
                </patternFill>
              </fill>
            </x14:dxf>
          </x14:cfRule>
          <xm:sqref>AQ59:AU61 AQ90:AU104 AQ82:AU88</xm:sqref>
        </x14:conditionalFormatting>
        <x14:conditionalFormatting xmlns:xm="http://schemas.microsoft.com/office/excel/2006/main">
          <x14:cfRule type="expression" priority="48" id="{0A672CAB-2D16-44C1-9B04-B5B6CA61BB1A}">
            <xm:f>'C:\Ofwat Submission May 2018\[NES_PR19_Business_Plan_Data_Tables_Wastewater update_05_03_Final WW.XLSB]Validation flags'!#REF!=1</xm:f>
            <x14:dxf>
              <fill>
                <patternFill>
                  <bgColor rgb="FFE0DCD8"/>
                </patternFill>
              </fill>
            </x14:dxf>
          </x14:cfRule>
          <xm:sqref>AQ89:AU89</xm:sqref>
        </x14:conditionalFormatting>
        <x14:conditionalFormatting xmlns:xm="http://schemas.microsoft.com/office/excel/2006/main">
          <x14:cfRule type="expression" priority="47" id="{39FAFE3F-0485-47F1-AE07-901C392B8BCF}">
            <xm:f>'C:\Ofwat Submission May 2018\[NES_PR19_Business_Plan_Data_Tables_Wastewater update_05_03_Final WW.XLSB]Validation flags'!#REF!=1</xm:f>
            <x14:dxf>
              <fill>
                <patternFill>
                  <bgColor rgb="FFE0DCD8"/>
                </patternFill>
              </fill>
            </x14:dxf>
          </x14:cfRule>
          <xm:sqref>AQ62:AU62</xm:sqref>
        </x14:conditionalFormatting>
        <x14:conditionalFormatting xmlns:xm="http://schemas.microsoft.com/office/excel/2006/main">
          <x14:cfRule type="expression" priority="46" id="{3187CFC7-5690-4B0A-B38F-4A1F1C49350E}">
            <xm:f>'C:\Ofwat Submission May 2018\[NES_PR19_Business_Plan_Data_Tables_Wastewater update_05_03_Final WW.XLSB]Validation flags'!#REF!=1</xm:f>
            <x14:dxf>
              <fill>
                <patternFill>
                  <bgColor rgb="FFE0DCD8"/>
                </patternFill>
              </fill>
            </x14:dxf>
          </x14:cfRule>
          <xm:sqref>AQ63:AU63</xm:sqref>
        </x14:conditionalFormatting>
        <x14:conditionalFormatting xmlns:xm="http://schemas.microsoft.com/office/excel/2006/main">
          <x14:cfRule type="expression" priority="45" id="{494A76CA-A07D-48AD-A2BD-97D74CA9A488}">
            <xm:f>'C:\Ofwat Submission May 2018\[NES_PR19_Business_Plan_Data_Tables_Wastewater update_05_03_Final WW.XLSB]Validation flags'!#REF!=1</xm:f>
            <x14:dxf>
              <fill>
                <patternFill>
                  <bgColor rgb="FFE0DCD8"/>
                </patternFill>
              </fill>
            </x14:dxf>
          </x14:cfRule>
          <xm:sqref>AQ64:AU64</xm:sqref>
        </x14:conditionalFormatting>
        <x14:conditionalFormatting xmlns:xm="http://schemas.microsoft.com/office/excel/2006/main">
          <x14:cfRule type="expression" priority="44" id="{A455092C-43B9-4107-AEB7-554F99EA2FC1}">
            <xm:f>'C:\Ofwat Submission May 2018\[NES_PR19_Business_Plan_Data_Tables_Wastewater update_05_03_Final WW.XLSB]Validation flags'!#REF!=1</xm:f>
            <x14:dxf>
              <fill>
                <patternFill>
                  <bgColor rgb="FFE0DCD8"/>
                </patternFill>
              </fill>
            </x14:dxf>
          </x14:cfRule>
          <xm:sqref>AQ65:AU65</xm:sqref>
        </x14:conditionalFormatting>
        <x14:conditionalFormatting xmlns:xm="http://schemas.microsoft.com/office/excel/2006/main">
          <x14:cfRule type="expression" priority="43" id="{26EC469E-AF83-4D7D-87F8-FA5FC0D00510}">
            <xm:f>'C:\Ofwat Submission May 2018\[NES_PR19_Business_Plan_Data_Tables_Wastewater update_05_03_Final WW.XLSB]Validation flags'!#REF!=1</xm:f>
            <x14:dxf>
              <fill>
                <patternFill>
                  <bgColor rgb="FFE0DCD8"/>
                </patternFill>
              </fill>
            </x14:dxf>
          </x14:cfRule>
          <xm:sqref>AQ66:AU66</xm:sqref>
        </x14:conditionalFormatting>
        <x14:conditionalFormatting xmlns:xm="http://schemas.microsoft.com/office/excel/2006/main">
          <x14:cfRule type="expression" priority="42" id="{F4805B1B-D08F-4351-905C-58B89F884C3F}">
            <xm:f>'C:\Ofwat Submission May 2018\[NES_PR19_Business_Plan_Data_Tables_Wastewater update_05_03_Final WW.XLSB]Validation flags'!#REF!=1</xm:f>
            <x14:dxf>
              <fill>
                <patternFill>
                  <bgColor rgb="FFE0DCD8"/>
                </patternFill>
              </fill>
            </x14:dxf>
          </x14:cfRule>
          <xm:sqref>AQ67:AU67</xm:sqref>
        </x14:conditionalFormatting>
        <x14:conditionalFormatting xmlns:xm="http://schemas.microsoft.com/office/excel/2006/main">
          <x14:cfRule type="expression" priority="41" id="{99347139-0A37-48CF-9E54-A500875606BC}">
            <xm:f>'C:\Ofwat Submission May 2018\[NES_PR19_Business_Plan_Data_Tables_Wastewater update_05_03_Final WW.XLSB]Validation flags'!#REF!=1</xm:f>
            <x14:dxf>
              <fill>
                <patternFill>
                  <bgColor rgb="FFE0DCD8"/>
                </patternFill>
              </fill>
            </x14:dxf>
          </x14:cfRule>
          <xm:sqref>AQ68:AU68</xm:sqref>
        </x14:conditionalFormatting>
        <x14:conditionalFormatting xmlns:xm="http://schemas.microsoft.com/office/excel/2006/main">
          <x14:cfRule type="expression" priority="40" id="{3BF867C1-6E08-49C5-92FA-09FC9A867C24}">
            <xm:f>'C:\Ofwat Submission May 2018\[NES_PR19_Business_Plan_Data_Tables_Wastewater update_05_03_Final WW.XLSB]Validation flags'!#REF!=1</xm:f>
            <x14:dxf>
              <fill>
                <patternFill>
                  <bgColor rgb="FFE0DCD8"/>
                </patternFill>
              </fill>
            </x14:dxf>
          </x14:cfRule>
          <xm:sqref>AQ69:AU69</xm:sqref>
        </x14:conditionalFormatting>
        <x14:conditionalFormatting xmlns:xm="http://schemas.microsoft.com/office/excel/2006/main">
          <x14:cfRule type="expression" priority="39" id="{D4B426B9-0B37-47FB-8552-546FA0C7E315}">
            <xm:f>'C:\Ofwat Submission May 2018\[NES_PR19_Business_Plan_Data_Tables_Wastewater update_05_03_Final WW.XLSB]Validation flags'!#REF!=1</xm:f>
            <x14:dxf>
              <fill>
                <patternFill>
                  <bgColor rgb="FFE0DCD8"/>
                </patternFill>
              </fill>
            </x14:dxf>
          </x14:cfRule>
          <xm:sqref>AQ70:AU70</xm:sqref>
        </x14:conditionalFormatting>
        <x14:conditionalFormatting xmlns:xm="http://schemas.microsoft.com/office/excel/2006/main">
          <x14:cfRule type="expression" priority="38" id="{6FC12705-19A3-494C-92A2-5ECE7E012C6D}">
            <xm:f>'C:\Ofwat Submission May 2018\[NES_PR19_Business_Plan_Data_Tables_Wastewater update_05_03_Final WW.XLSB]Validation flags'!#REF!=1</xm:f>
            <x14:dxf>
              <fill>
                <patternFill>
                  <bgColor rgb="FFE0DCD8"/>
                </patternFill>
              </fill>
            </x14:dxf>
          </x14:cfRule>
          <xm:sqref>AQ71:AU71</xm:sqref>
        </x14:conditionalFormatting>
        <x14:conditionalFormatting xmlns:xm="http://schemas.microsoft.com/office/excel/2006/main">
          <x14:cfRule type="expression" priority="37" id="{EE9DAF29-7484-4AA3-91B3-AD51A8FEF1F3}">
            <xm:f>'C:\Ofwat Submission May 2018\[NES_PR19_Business_Plan_Data_Tables_Wastewater update_05_03_Final WW.XLSB]Validation flags'!#REF!=1</xm:f>
            <x14:dxf>
              <fill>
                <patternFill>
                  <bgColor rgb="FFE0DCD8"/>
                </patternFill>
              </fill>
            </x14:dxf>
          </x14:cfRule>
          <xm:sqref>AQ72:AU72</xm:sqref>
        </x14:conditionalFormatting>
        <x14:conditionalFormatting xmlns:xm="http://schemas.microsoft.com/office/excel/2006/main">
          <x14:cfRule type="expression" priority="36" id="{2F859DE1-EA3A-4115-B2EC-1B2E739B99A9}">
            <xm:f>'C:\Ofwat Submission May 2018\[NES_PR19_Business_Plan_Data_Tables_Wastewater update_05_03_Final WW.XLSB]Validation flags'!#REF!=1</xm:f>
            <x14:dxf>
              <fill>
                <patternFill>
                  <bgColor rgb="FFE0DCD8"/>
                </patternFill>
              </fill>
            </x14:dxf>
          </x14:cfRule>
          <xm:sqref>AQ73:AU73</xm:sqref>
        </x14:conditionalFormatting>
        <x14:conditionalFormatting xmlns:xm="http://schemas.microsoft.com/office/excel/2006/main">
          <x14:cfRule type="expression" priority="35" id="{CA272AB1-94FC-476B-9B02-E989B2227483}">
            <xm:f>'C:\Ofwat Submission May 2018\[NES_PR19_Business_Plan_Data_Tables_Wastewater update_05_03_Final WW.XLSB]Validation flags'!#REF!=1</xm:f>
            <x14:dxf>
              <fill>
                <patternFill>
                  <bgColor rgb="FFE0DCD8"/>
                </patternFill>
              </fill>
            </x14:dxf>
          </x14:cfRule>
          <xm:sqref>AQ74:AU74</xm:sqref>
        </x14:conditionalFormatting>
        <x14:conditionalFormatting xmlns:xm="http://schemas.microsoft.com/office/excel/2006/main">
          <x14:cfRule type="expression" priority="34" id="{48F05D3E-7076-4FE2-8B92-F910F45991B0}">
            <xm:f>'C:\Ofwat Submission May 2018\[NES_PR19_Business_Plan_Data_Tables_Wastewater update_05_03_Final WW.XLSB]Validation flags'!#REF!=1</xm:f>
            <x14:dxf>
              <fill>
                <patternFill>
                  <bgColor rgb="FFE0DCD8"/>
                </patternFill>
              </fill>
            </x14:dxf>
          </x14:cfRule>
          <xm:sqref>AQ75:AU75</xm:sqref>
        </x14:conditionalFormatting>
        <x14:conditionalFormatting xmlns:xm="http://schemas.microsoft.com/office/excel/2006/main">
          <x14:cfRule type="expression" priority="33" id="{62C603B4-5B42-4A48-A1C1-7AA6C612CF4A}">
            <xm:f>'C:\Ofwat Submission May 2018\[NES_PR19_Business_Plan_Data_Tables_Wastewater update_05_03_Final WW.XLSB]Validation flags'!#REF!=1</xm:f>
            <x14:dxf>
              <fill>
                <patternFill>
                  <bgColor rgb="FFE0DCD8"/>
                </patternFill>
              </fill>
            </x14:dxf>
          </x14:cfRule>
          <xm:sqref>AQ76:AU76</xm:sqref>
        </x14:conditionalFormatting>
        <x14:conditionalFormatting xmlns:xm="http://schemas.microsoft.com/office/excel/2006/main">
          <x14:cfRule type="expression" priority="32" id="{0CBA0015-E4DB-4F5E-A4F8-5AD4FCBBE424}">
            <xm:f>'C:\Ofwat Submission May 2018\[NES_PR19_Business_Plan_Data_Tables_Wastewater update_05_03_Final WW.XLSB]Validation flags'!#REF!=1</xm:f>
            <x14:dxf>
              <fill>
                <patternFill>
                  <bgColor rgb="FFE0DCD8"/>
                </patternFill>
              </fill>
            </x14:dxf>
          </x14:cfRule>
          <xm:sqref>AQ77:AU77</xm:sqref>
        </x14:conditionalFormatting>
        <x14:conditionalFormatting xmlns:xm="http://schemas.microsoft.com/office/excel/2006/main">
          <x14:cfRule type="expression" priority="31" id="{6B82216E-9621-4D50-820B-C891F4EEAE99}">
            <xm:f>'C:\Ofwat Submission May 2018\[NES_PR19_Business_Plan_Data_Tables_Wastewater update_05_03_Final WW.XLSB]Validation flags'!#REF!=1</xm:f>
            <x14:dxf>
              <fill>
                <patternFill>
                  <bgColor rgb="FFE0DCD8"/>
                </patternFill>
              </fill>
            </x14:dxf>
          </x14:cfRule>
          <xm:sqref>AQ78:AU78</xm:sqref>
        </x14:conditionalFormatting>
        <x14:conditionalFormatting xmlns:xm="http://schemas.microsoft.com/office/excel/2006/main">
          <x14:cfRule type="expression" priority="30" id="{88A5E25E-9167-42DB-BBE3-65AE9F16B92B}">
            <xm:f>'C:\Ofwat Submission May 2018\[NES_PR19_Business_Plan_Data_Tables_Wastewater update_05_03_Final WW.XLSB]Validation flags'!#REF!=1</xm:f>
            <x14:dxf>
              <fill>
                <patternFill>
                  <bgColor rgb="FFE0DCD8"/>
                </patternFill>
              </fill>
            </x14:dxf>
          </x14:cfRule>
          <xm:sqref>AQ79:AU79</xm:sqref>
        </x14:conditionalFormatting>
        <x14:conditionalFormatting xmlns:xm="http://schemas.microsoft.com/office/excel/2006/main">
          <x14:cfRule type="expression" priority="29" id="{57C8A71E-FBBD-46F0-9584-8BBA80344278}">
            <xm:f>'C:\Ofwat Submission May 2018\[NES_PR19_Business_Plan_Data_Tables_Wastewater update_05_03_Final WW.XLSB]Validation flags'!#REF!=1</xm:f>
            <x14:dxf>
              <fill>
                <patternFill>
                  <bgColor rgb="FFE0DCD8"/>
                </patternFill>
              </fill>
            </x14:dxf>
          </x14:cfRule>
          <xm:sqref>AQ80:AU80</xm:sqref>
        </x14:conditionalFormatting>
        <x14:conditionalFormatting xmlns:xm="http://schemas.microsoft.com/office/excel/2006/main">
          <x14:cfRule type="expression" priority="28" id="{87984282-D559-47B6-BC91-2A175C098147}">
            <xm:f>'C:\Ofwat Submission May 2018\[NES_PR19_Business_Plan_Data_Tables_Wastewater update_05_03_Final WW.XLSB]Validation flags'!#REF!=1</xm:f>
            <x14:dxf>
              <fill>
                <patternFill>
                  <bgColor rgb="FFE0DCD8"/>
                </patternFill>
              </fill>
            </x14:dxf>
          </x14:cfRule>
          <xm:sqref>AQ81:AU81</xm:sqref>
        </x14:conditionalFormatting>
        <x14:conditionalFormatting xmlns:xm="http://schemas.microsoft.com/office/excel/2006/main">
          <x14:cfRule type="expression" priority="27" id="{D1396855-DD90-42A2-A550-4D9B30DC5191}">
            <xm:f>'C:\Ofwat Submission May 2018\[NES_PR19_Business_Plan_Data_Tables_Wastewater update_05_03_Final WW.XLSB]Validation flags'!#REF!=1</xm:f>
            <x14:dxf>
              <fill>
                <patternFill>
                  <bgColor rgb="FFE0DCD8"/>
                </patternFill>
              </fill>
            </x14:dxf>
          </x14:cfRule>
          <xm:sqref>AW59:BA61 AW90:BA104 AW83:BA88</xm:sqref>
        </x14:conditionalFormatting>
        <x14:conditionalFormatting xmlns:xm="http://schemas.microsoft.com/office/excel/2006/main">
          <x14:cfRule type="expression" priority="26" id="{2B04764F-E707-4E64-A1E1-C76E033B4DF7}">
            <xm:f>'C:\Ofwat Submission May 2018\[NES_PR19_Business_Plan_Data_Tables_Wastewater update_05_03_Final WW.XLSB]Validation flags'!#REF!=1</xm:f>
            <x14:dxf>
              <fill>
                <patternFill>
                  <bgColor rgb="FFE0DCD8"/>
                </patternFill>
              </fill>
            </x14:dxf>
          </x14:cfRule>
          <xm:sqref>AW89:BA89</xm:sqref>
        </x14:conditionalFormatting>
        <x14:conditionalFormatting xmlns:xm="http://schemas.microsoft.com/office/excel/2006/main">
          <x14:cfRule type="expression" priority="25" id="{FAB38CB1-5A1D-447A-8D9A-F8E6BB6E6CA2}">
            <xm:f>'C:\Ofwat Submission May 2018\[NES_PR19_Business_Plan_Data_Tables_Wastewater update_05_03_Final WW.XLSB]Validation flags'!#REF!=1</xm:f>
            <x14:dxf>
              <fill>
                <patternFill>
                  <bgColor rgb="FFE0DCD8"/>
                </patternFill>
              </fill>
            </x14:dxf>
          </x14:cfRule>
          <xm:sqref>AW82:BA82</xm:sqref>
        </x14:conditionalFormatting>
        <x14:conditionalFormatting xmlns:xm="http://schemas.microsoft.com/office/excel/2006/main">
          <x14:cfRule type="expression" priority="24" id="{D15F1EEC-0854-4C71-9660-DDE6FFB11538}">
            <xm:f>'C:\Ofwat Submission May 2018\[NES_PR19_Business_Plan_Data_Tables_Wastewater update_05_03_Final WW.XLSB]Validation flags'!#REF!=1</xm:f>
            <x14:dxf>
              <fill>
                <patternFill>
                  <bgColor rgb="FFE0DCD8"/>
                </patternFill>
              </fill>
            </x14:dxf>
          </x14:cfRule>
          <xm:sqref>AW81:BA81</xm:sqref>
        </x14:conditionalFormatting>
        <x14:conditionalFormatting xmlns:xm="http://schemas.microsoft.com/office/excel/2006/main">
          <x14:cfRule type="expression" priority="23" id="{1A277D4D-D763-4678-9A03-AB6986FC1662}">
            <xm:f>'C:\Ofwat Submission May 2018\[NES_PR19_Business_Plan_Data_Tables_Wastewater update_05_03_Final WW.XLSB]Validation flags'!#REF!=1</xm:f>
            <x14:dxf>
              <fill>
                <patternFill>
                  <bgColor rgb="FFE0DCD8"/>
                </patternFill>
              </fill>
            </x14:dxf>
          </x14:cfRule>
          <xm:sqref>AW80:BA80</xm:sqref>
        </x14:conditionalFormatting>
        <x14:conditionalFormatting xmlns:xm="http://schemas.microsoft.com/office/excel/2006/main">
          <x14:cfRule type="expression" priority="22" id="{14BF9825-260D-4EFB-929D-026E1436D6CD}">
            <xm:f>'C:\Ofwat Submission May 2018\[NES_PR19_Business_Plan_Data_Tables_Wastewater update_05_03_Final WW.XLSB]Validation flags'!#REF!=1</xm:f>
            <x14:dxf>
              <fill>
                <patternFill>
                  <bgColor rgb="FFE0DCD8"/>
                </patternFill>
              </fill>
            </x14:dxf>
          </x14:cfRule>
          <xm:sqref>AW79:BA79</xm:sqref>
        </x14:conditionalFormatting>
        <x14:conditionalFormatting xmlns:xm="http://schemas.microsoft.com/office/excel/2006/main">
          <x14:cfRule type="expression" priority="21" id="{E18F7545-0D99-43A8-8F4C-D13DE036DC14}">
            <xm:f>'C:\Ofwat Submission May 2018\[NES_PR19_Business_Plan_Data_Tables_Wastewater update_05_03_Final WW.XLSB]Validation flags'!#REF!=1</xm:f>
            <x14:dxf>
              <fill>
                <patternFill>
                  <bgColor rgb="FFE0DCD8"/>
                </patternFill>
              </fill>
            </x14:dxf>
          </x14:cfRule>
          <xm:sqref>AW78:BA78</xm:sqref>
        </x14:conditionalFormatting>
        <x14:conditionalFormatting xmlns:xm="http://schemas.microsoft.com/office/excel/2006/main">
          <x14:cfRule type="expression" priority="20" id="{25FFE5FB-DA91-4470-BD15-9CC96F1094C4}">
            <xm:f>'C:\Ofwat Submission May 2018\[NES_PR19_Business_Plan_Data_Tables_Wastewater update_05_03_Final WW.XLSB]Validation flags'!#REF!=1</xm:f>
            <x14:dxf>
              <fill>
                <patternFill>
                  <bgColor rgb="FFE0DCD8"/>
                </patternFill>
              </fill>
            </x14:dxf>
          </x14:cfRule>
          <xm:sqref>AW77:BA77</xm:sqref>
        </x14:conditionalFormatting>
        <x14:conditionalFormatting xmlns:xm="http://schemas.microsoft.com/office/excel/2006/main">
          <x14:cfRule type="expression" priority="19" id="{41083F10-1A56-42F3-A6CA-BB43FBB7E240}">
            <xm:f>'C:\Ofwat Submission May 2018\[NES_PR19_Business_Plan_Data_Tables_Wastewater update_05_03_Final WW.XLSB]Validation flags'!#REF!=1</xm:f>
            <x14:dxf>
              <fill>
                <patternFill>
                  <bgColor rgb="FFE0DCD8"/>
                </patternFill>
              </fill>
            </x14:dxf>
          </x14:cfRule>
          <xm:sqref>AW76:BA76</xm:sqref>
        </x14:conditionalFormatting>
        <x14:conditionalFormatting xmlns:xm="http://schemas.microsoft.com/office/excel/2006/main">
          <x14:cfRule type="expression" priority="18" id="{23A64006-4250-467B-8D9F-C86EA75F2300}">
            <xm:f>'C:\Ofwat Submission May 2018\[NES_PR19_Business_Plan_Data_Tables_Wastewater update_05_03_Final WW.XLSB]Validation flags'!#REF!=1</xm:f>
            <x14:dxf>
              <fill>
                <patternFill>
                  <bgColor rgb="FFE0DCD8"/>
                </patternFill>
              </fill>
            </x14:dxf>
          </x14:cfRule>
          <xm:sqref>AW75:BA75</xm:sqref>
        </x14:conditionalFormatting>
        <x14:conditionalFormatting xmlns:xm="http://schemas.microsoft.com/office/excel/2006/main">
          <x14:cfRule type="expression" priority="17" id="{23E80A38-7B7D-4ACC-8632-4153E920B4BC}">
            <xm:f>'C:\Ofwat Submission May 2018\[NES_PR19_Business_Plan_Data_Tables_Wastewater update_05_03_Final WW.XLSB]Validation flags'!#REF!=1</xm:f>
            <x14:dxf>
              <fill>
                <patternFill>
                  <bgColor rgb="FFE0DCD8"/>
                </patternFill>
              </fill>
            </x14:dxf>
          </x14:cfRule>
          <xm:sqref>AW74:BA74</xm:sqref>
        </x14:conditionalFormatting>
        <x14:conditionalFormatting xmlns:xm="http://schemas.microsoft.com/office/excel/2006/main">
          <x14:cfRule type="expression" priority="16" id="{4DAA7370-50F7-463A-BF5B-010E513585A5}">
            <xm:f>'C:\Ofwat Submission May 2018\[NES_PR19_Business_Plan_Data_Tables_Wastewater update_05_03_Final WW.XLSB]Validation flags'!#REF!=1</xm:f>
            <x14:dxf>
              <fill>
                <patternFill>
                  <bgColor rgb="FFE0DCD8"/>
                </patternFill>
              </fill>
            </x14:dxf>
          </x14:cfRule>
          <xm:sqref>AW73:BA73</xm:sqref>
        </x14:conditionalFormatting>
        <x14:conditionalFormatting xmlns:xm="http://schemas.microsoft.com/office/excel/2006/main">
          <x14:cfRule type="expression" priority="15" id="{D5E19B25-6F8B-46D3-9F50-9961F32B8D1A}">
            <xm:f>'C:\Ofwat Submission May 2018\[NES_PR19_Business_Plan_Data_Tables_Wastewater update_05_03_Final WW.XLSB]Validation flags'!#REF!=1</xm:f>
            <x14:dxf>
              <fill>
                <patternFill>
                  <bgColor rgb="FFE0DCD8"/>
                </patternFill>
              </fill>
            </x14:dxf>
          </x14:cfRule>
          <xm:sqref>AW72:BA72</xm:sqref>
        </x14:conditionalFormatting>
        <x14:conditionalFormatting xmlns:xm="http://schemas.microsoft.com/office/excel/2006/main">
          <x14:cfRule type="expression" priority="14" id="{62BA9D95-0E6B-4BE6-A111-D0E36350860C}">
            <xm:f>'C:\Ofwat Submission May 2018\[NES_PR19_Business_Plan_Data_Tables_Wastewater update_05_03_Final WW.XLSB]Validation flags'!#REF!=1</xm:f>
            <x14:dxf>
              <fill>
                <patternFill>
                  <bgColor rgb="FFE0DCD8"/>
                </patternFill>
              </fill>
            </x14:dxf>
          </x14:cfRule>
          <xm:sqref>AW71:BA71</xm:sqref>
        </x14:conditionalFormatting>
        <x14:conditionalFormatting xmlns:xm="http://schemas.microsoft.com/office/excel/2006/main">
          <x14:cfRule type="expression" priority="13" id="{0D3F9BAF-AFC3-49E9-A0BD-F8B398F46402}">
            <xm:f>'C:\Ofwat Submission May 2018\[NES_PR19_Business_Plan_Data_Tables_Wastewater update_05_03_Final WW.XLSB]Validation flags'!#REF!=1</xm:f>
            <x14:dxf>
              <fill>
                <patternFill>
                  <bgColor rgb="FFE0DCD8"/>
                </patternFill>
              </fill>
            </x14:dxf>
          </x14:cfRule>
          <xm:sqref>AW70:BA70</xm:sqref>
        </x14:conditionalFormatting>
        <x14:conditionalFormatting xmlns:xm="http://schemas.microsoft.com/office/excel/2006/main">
          <x14:cfRule type="expression" priority="12" id="{FF949BE2-6A4B-4BA7-985D-8ABCCD0A840B}">
            <xm:f>'C:\Ofwat Submission May 2018\[NES_PR19_Business_Plan_Data_Tables_Wastewater update_05_03_Final WW.XLSB]Validation flags'!#REF!=1</xm:f>
            <x14:dxf>
              <fill>
                <patternFill>
                  <bgColor rgb="FFE0DCD8"/>
                </patternFill>
              </fill>
            </x14:dxf>
          </x14:cfRule>
          <xm:sqref>AW69:BA69</xm:sqref>
        </x14:conditionalFormatting>
        <x14:conditionalFormatting xmlns:xm="http://schemas.microsoft.com/office/excel/2006/main">
          <x14:cfRule type="expression" priority="11" id="{7E385EE0-CB5A-44CF-90C2-714FEB8E85F1}">
            <xm:f>'C:\Ofwat Submission May 2018\[NES_PR19_Business_Plan_Data_Tables_Wastewater update_05_03_Final WW.XLSB]Validation flags'!#REF!=1</xm:f>
            <x14:dxf>
              <fill>
                <patternFill>
                  <bgColor rgb="FFE0DCD8"/>
                </patternFill>
              </fill>
            </x14:dxf>
          </x14:cfRule>
          <xm:sqref>AW68:BA68</xm:sqref>
        </x14:conditionalFormatting>
        <x14:conditionalFormatting xmlns:xm="http://schemas.microsoft.com/office/excel/2006/main">
          <x14:cfRule type="expression" priority="10" id="{03EEF65F-4086-469F-ADE4-8F2429808988}">
            <xm:f>'C:\Ofwat Submission May 2018\[NES_PR19_Business_Plan_Data_Tables_Wastewater update_05_03_Final WW.XLSB]Validation flags'!#REF!=1</xm:f>
            <x14:dxf>
              <fill>
                <patternFill>
                  <bgColor rgb="FFE0DCD8"/>
                </patternFill>
              </fill>
            </x14:dxf>
          </x14:cfRule>
          <xm:sqref>AW67:BA67</xm:sqref>
        </x14:conditionalFormatting>
        <x14:conditionalFormatting xmlns:xm="http://schemas.microsoft.com/office/excel/2006/main">
          <x14:cfRule type="expression" priority="9" id="{EC5A7BF5-E82B-4BFB-A5E1-4559660F5D0F}">
            <xm:f>'C:\Ofwat Submission May 2018\[NES_PR19_Business_Plan_Data_Tables_Wastewater update_05_03_Final WW.XLSB]Validation flags'!#REF!=1</xm:f>
            <x14:dxf>
              <fill>
                <patternFill>
                  <bgColor rgb="FFE0DCD8"/>
                </patternFill>
              </fill>
            </x14:dxf>
          </x14:cfRule>
          <xm:sqref>AW66:BA66</xm:sqref>
        </x14:conditionalFormatting>
        <x14:conditionalFormatting xmlns:xm="http://schemas.microsoft.com/office/excel/2006/main">
          <x14:cfRule type="expression" priority="8" id="{34284F8D-987F-4C75-A160-4F90D18C5BB0}">
            <xm:f>'C:\Ofwat Submission May 2018\[NES_PR19_Business_Plan_Data_Tables_Wastewater update_05_03_Final WW.XLSB]Validation flags'!#REF!=1</xm:f>
            <x14:dxf>
              <fill>
                <patternFill>
                  <bgColor rgb="FFE0DCD8"/>
                </patternFill>
              </fill>
            </x14:dxf>
          </x14:cfRule>
          <xm:sqref>AW65:BA65</xm:sqref>
        </x14:conditionalFormatting>
        <x14:conditionalFormatting xmlns:xm="http://schemas.microsoft.com/office/excel/2006/main">
          <x14:cfRule type="expression" priority="7" id="{C130CCAA-34E9-435E-B78D-0EABC4833791}">
            <xm:f>'C:\Ofwat Submission May 2018\[NES_PR19_Business_Plan_Data_Tables_Wastewater update_05_03_Final WW.XLSB]Validation flags'!#REF!=1</xm:f>
            <x14:dxf>
              <fill>
                <patternFill>
                  <bgColor rgb="FFE0DCD8"/>
                </patternFill>
              </fill>
            </x14:dxf>
          </x14:cfRule>
          <xm:sqref>AW64:BA64</xm:sqref>
        </x14:conditionalFormatting>
        <x14:conditionalFormatting xmlns:xm="http://schemas.microsoft.com/office/excel/2006/main">
          <x14:cfRule type="expression" priority="6" id="{B313FA23-0C7D-4828-88AA-B41C4FC6A138}">
            <xm:f>'C:\Ofwat Submission May 2018\[NES_PR19_Business_Plan_Data_Tables_Wastewater update_05_03_Final WW.XLSB]Validation flags'!#REF!=1</xm:f>
            <x14:dxf>
              <fill>
                <patternFill>
                  <bgColor rgb="FFE0DCD8"/>
                </patternFill>
              </fill>
            </x14:dxf>
          </x14:cfRule>
          <xm:sqref>AW63:BA63</xm:sqref>
        </x14:conditionalFormatting>
        <x14:conditionalFormatting xmlns:xm="http://schemas.microsoft.com/office/excel/2006/main">
          <x14:cfRule type="expression" priority="5" id="{043444CD-9653-462F-9925-CA0D01D060C2}">
            <xm:f>'C:\Ofwat Submission May 2018\[NES_PR19_Business_Plan_Data_Tables_Wastewater update_05_03_Final WW.XLSB]Validation flags'!#REF!=1</xm:f>
            <x14:dxf>
              <fill>
                <patternFill>
                  <bgColor rgb="FFE0DCD8"/>
                </patternFill>
              </fill>
            </x14:dxf>
          </x14:cfRule>
          <xm:sqref>AW62:BA62</xm:sqref>
        </x14:conditionalFormatting>
        <x14:conditionalFormatting xmlns:xm="http://schemas.microsoft.com/office/excel/2006/main">
          <x14:cfRule type="expression" priority="4" id="{3951C3AD-42CE-44FA-85FD-55AEB8729096}">
            <xm:f>'\Archive 2019 April submission\FINAL BUSINESS PLAN\Models and data\[NES Business-plan-data-tables-March_2019.xlsb]Validation flags'!#REF!=1</xm:f>
            <x14:dxf>
              <fill>
                <patternFill>
                  <bgColor rgb="FFE0DCD8"/>
                </patternFill>
              </fill>
            </x14:dxf>
          </x14:cfRule>
          <xm:sqref>Y10:AC55</xm:sqref>
        </x14:conditionalFormatting>
        <x14:conditionalFormatting xmlns:xm="http://schemas.microsoft.com/office/excel/2006/main">
          <x14:cfRule type="expression" priority="3" id="{075761F2-2B6A-45B8-93B1-4A9A1D07AC1F}">
            <xm:f>'\Archive 2019 April submission\FINAL BUSINESS PLAN\Models and data\[NES Business-plan-data-tables-March_2019.xlsb]Validation flags'!#REF!=1</xm:f>
            <x14:dxf>
              <fill>
                <patternFill>
                  <bgColor rgb="FFE0DCD8"/>
                </patternFill>
              </fill>
            </x14:dxf>
          </x14:cfRule>
          <xm:sqref>Y38:AC38 Y22:AC22</xm:sqref>
        </x14:conditionalFormatting>
        <x14:conditionalFormatting xmlns:xm="http://schemas.microsoft.com/office/excel/2006/main">
          <x14:cfRule type="cellIs" priority="2" operator="notEqual" id="{523FAC9D-D015-4F3E-9AA1-3ED3F20EE1C4}">
            <xm:f>'\Current 2019 Draft Determination\Draft Determination\DD response\[NES DD Response Tables working.xlsx]WWS2 Apr BP'!#REF!</xm:f>
            <x14:dxf>
              <font>
                <color rgb="FFFF0000"/>
              </font>
            </x14:dxf>
          </x14:cfRule>
          <xm:sqref>Y10:AC55</xm:sqref>
        </x14:conditionalFormatting>
        <x14:conditionalFormatting xmlns:xm="http://schemas.microsoft.com/office/excel/2006/main">
          <x14:cfRule type="expression" priority="1" id="{84E80A47-699E-46BC-81E5-1B9BB2D9E47E}">
            <xm:f>'\Archive 2019 April submission\FINAL BUSINESS PLAN\Models and data\[NES Business-plan-data-tables-March_2019.xlsb]Validation flags'!#REF!=1</xm:f>
            <x14:dxf>
              <fill>
                <patternFill>
                  <bgColor rgb="FFE0DCD8"/>
                </patternFill>
              </fill>
            </x14:dxf>
          </x14:cfRule>
          <xm:sqref>C41:C42</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C95"/>
  <sheetViews>
    <sheetView workbookViewId="0">
      <selection activeCell="B4" sqref="B4:C5"/>
    </sheetView>
  </sheetViews>
  <sheetFormatPr defaultColWidth="0" defaultRowHeight="15" zeroHeight="1" x14ac:dyDescent="0.25"/>
  <cols>
    <col min="1" max="1" width="1.85546875" style="316" customWidth="1"/>
    <col min="2" max="2" width="7.5703125" style="316" customWidth="1"/>
    <col min="3" max="3" width="92.7109375" style="316" bestFit="1" customWidth="1"/>
    <col min="4" max="4" width="14.85546875" style="316" bestFit="1" customWidth="1"/>
    <col min="5" max="6" width="6.42578125" style="316" customWidth="1"/>
    <col min="7" max="123" width="11.5703125" style="316" customWidth="1"/>
    <col min="124" max="124" width="3" style="316" customWidth="1"/>
    <col min="125" max="125" width="30.42578125" style="316" customWidth="1"/>
    <col min="126" max="126" width="19.5703125" style="316" customWidth="1"/>
    <col min="127" max="127" width="3" style="316" customWidth="1"/>
    <col min="128" max="128" width="24.7109375" style="123" customWidth="1"/>
    <col min="129" max="129" width="3.42578125" style="123" customWidth="1"/>
    <col min="130" max="130" width="11" style="316" customWidth="1"/>
    <col min="131" max="131" width="7.5703125" style="316" customWidth="1"/>
    <col min="132" max="132" width="71.5703125" style="316" customWidth="1"/>
    <col min="133" max="134" width="6.42578125" style="316" customWidth="1"/>
    <col min="135" max="143" width="14.42578125" style="316" customWidth="1"/>
    <col min="144" max="144" width="11" style="316" customWidth="1"/>
    <col min="145" max="145" width="3" style="124" hidden="1" customWidth="1"/>
    <col min="146" max="146" width="11.28515625" style="204" hidden="1" customWidth="1"/>
    <col min="147" max="262" width="3.28515625" style="204" hidden="1" customWidth="1"/>
    <col min="263" max="263" width="1.85546875" style="124" hidden="1" customWidth="1"/>
    <col min="264" max="16384" width="11" style="316" hidden="1"/>
  </cols>
  <sheetData>
    <row r="1" spans="2:262" ht="20.25" x14ac:dyDescent="0.25">
      <c r="B1" s="695" t="s">
        <v>3613</v>
      </c>
      <c r="C1" s="891"/>
      <c r="D1" s="891"/>
      <c r="E1" s="891"/>
      <c r="F1" s="891"/>
      <c r="G1" s="891"/>
      <c r="H1" s="891"/>
      <c r="I1" s="891"/>
      <c r="J1" s="891"/>
      <c r="K1" s="891"/>
      <c r="L1" s="891"/>
      <c r="M1" s="891"/>
      <c r="N1" s="892"/>
      <c r="O1" s="892"/>
      <c r="P1" s="891"/>
      <c r="Q1" s="891"/>
      <c r="R1" s="891"/>
      <c r="S1" s="891"/>
      <c r="T1" s="891"/>
      <c r="U1" s="891"/>
      <c r="V1" s="891"/>
      <c r="W1" s="892"/>
      <c r="X1" s="892"/>
      <c r="Y1" s="891"/>
      <c r="Z1" s="891"/>
      <c r="AA1" s="891"/>
      <c r="AB1" s="891"/>
      <c r="AC1" s="891"/>
      <c r="AD1" s="891"/>
      <c r="AE1" s="891"/>
      <c r="AF1" s="892"/>
      <c r="AG1" s="892"/>
      <c r="AH1" s="891"/>
      <c r="AI1" s="891"/>
      <c r="AJ1" s="891"/>
      <c r="AK1" s="891"/>
      <c r="AL1" s="891"/>
      <c r="AM1" s="891"/>
      <c r="AN1" s="891"/>
      <c r="AO1" s="892"/>
      <c r="AP1" s="892"/>
      <c r="AQ1" s="891"/>
      <c r="AR1" s="891"/>
      <c r="AS1" s="891"/>
      <c r="AT1" s="891"/>
      <c r="AU1" s="891"/>
      <c r="AV1" s="891"/>
      <c r="AW1" s="891"/>
      <c r="AX1" s="892"/>
      <c r="AY1" s="892"/>
      <c r="AZ1" s="891"/>
      <c r="BA1" s="891"/>
      <c r="BB1" s="891"/>
      <c r="BC1" s="891"/>
      <c r="BD1" s="891"/>
      <c r="BE1" s="891"/>
      <c r="BF1" s="891"/>
      <c r="BG1" s="892"/>
      <c r="BH1" s="892"/>
      <c r="BI1" s="892"/>
      <c r="BJ1" s="892"/>
      <c r="BK1" s="892"/>
      <c r="BL1" s="892"/>
      <c r="BM1" s="892"/>
      <c r="BN1" s="892"/>
      <c r="BO1" s="892"/>
      <c r="BP1" s="892"/>
      <c r="BQ1" s="892"/>
      <c r="BR1" s="892"/>
      <c r="BS1" s="892"/>
      <c r="BT1" s="892"/>
      <c r="BU1" s="892"/>
      <c r="BV1" s="892"/>
      <c r="BW1" s="892"/>
      <c r="BX1" s="892"/>
      <c r="BY1" s="892"/>
      <c r="BZ1" s="892"/>
      <c r="CA1" s="892"/>
      <c r="CB1" s="892"/>
      <c r="CC1" s="892"/>
      <c r="CD1" s="892"/>
      <c r="CE1" s="892"/>
      <c r="CF1" s="892"/>
      <c r="CG1" s="892"/>
      <c r="CH1" s="892"/>
      <c r="CI1" s="892"/>
      <c r="CJ1" s="892"/>
      <c r="CK1" s="892"/>
      <c r="CL1" s="892"/>
      <c r="CM1" s="892"/>
      <c r="CN1" s="892"/>
      <c r="CO1" s="892"/>
      <c r="CP1" s="892"/>
      <c r="CQ1" s="892"/>
      <c r="CR1" s="892"/>
      <c r="CS1" s="892"/>
      <c r="CT1" s="892"/>
      <c r="CU1" s="892"/>
      <c r="CV1" s="892"/>
      <c r="CW1" s="892"/>
      <c r="CX1" s="892"/>
      <c r="CY1" s="892"/>
      <c r="CZ1" s="892"/>
      <c r="DA1" s="892"/>
      <c r="DB1" s="892"/>
      <c r="DC1" s="892"/>
      <c r="DD1" s="892"/>
      <c r="DE1" s="892"/>
      <c r="DF1" s="892"/>
      <c r="DG1" s="892"/>
      <c r="DH1" s="892"/>
      <c r="DI1" s="892"/>
      <c r="DJ1" s="892"/>
      <c r="DK1" s="892"/>
      <c r="DL1" s="892"/>
      <c r="DM1" s="892"/>
      <c r="DN1" s="892"/>
      <c r="DO1" s="892"/>
      <c r="DP1" s="892"/>
      <c r="DQ1" s="892"/>
      <c r="DR1" s="892"/>
      <c r="DS1" s="120" t="str">
        <f>[1]AppValidation!$D$2</f>
        <v>Northumbrian Water</v>
      </c>
      <c r="DT1" s="893"/>
      <c r="DU1" s="1104" t="s">
        <v>1094</v>
      </c>
      <c r="DV1" s="1104"/>
      <c r="DW1" s="1104"/>
      <c r="DX1" s="1104"/>
      <c r="EA1" s="695" t="s">
        <v>1819</v>
      </c>
      <c r="EB1" s="891"/>
      <c r="EC1" s="891"/>
      <c r="ED1" s="891"/>
      <c r="EE1" s="891"/>
      <c r="EF1" s="891"/>
      <c r="EG1" s="891"/>
      <c r="EH1" s="891"/>
      <c r="EI1" s="891"/>
      <c r="EJ1" s="891"/>
      <c r="EK1" s="891"/>
      <c r="EL1" s="892"/>
      <c r="EM1" s="121" t="str">
        <f>LEFT($B$1,3)</f>
        <v xml:space="preserve">R1 </v>
      </c>
      <c r="EP1" s="125"/>
      <c r="EQ1" s="125"/>
      <c r="ER1" s="125"/>
      <c r="ES1" s="125"/>
      <c r="ET1" s="125"/>
      <c r="EU1" s="125"/>
      <c r="EV1" s="125"/>
      <c r="EW1" s="125"/>
      <c r="EX1" s="125"/>
      <c r="EY1" s="125"/>
      <c r="EZ1" s="125"/>
      <c r="FA1" s="125"/>
      <c r="FB1" s="125"/>
      <c r="FC1" s="125"/>
      <c r="FD1" s="125"/>
      <c r="FE1" s="125"/>
      <c r="FF1" s="125"/>
      <c r="FG1" s="125"/>
      <c r="FH1" s="125"/>
      <c r="FI1" s="125"/>
      <c r="FJ1" s="125"/>
      <c r="FK1" s="125"/>
      <c r="FL1" s="125"/>
      <c r="FM1" s="125"/>
      <c r="FN1" s="125"/>
      <c r="FO1" s="125"/>
      <c r="FP1" s="125"/>
      <c r="FQ1" s="125"/>
      <c r="FR1" s="125"/>
      <c r="FS1" s="125"/>
      <c r="FT1" s="125"/>
      <c r="FU1" s="125"/>
      <c r="FV1" s="125"/>
      <c r="FW1" s="125"/>
      <c r="FX1" s="125"/>
      <c r="FY1" s="125"/>
      <c r="FZ1" s="125"/>
      <c r="GA1" s="125"/>
      <c r="GB1" s="125"/>
      <c r="GC1" s="125"/>
      <c r="GD1" s="125"/>
      <c r="GE1" s="125"/>
      <c r="GF1" s="125"/>
      <c r="GG1" s="125"/>
      <c r="GH1" s="125"/>
      <c r="GI1" s="125"/>
      <c r="GJ1" s="125"/>
      <c r="GK1" s="125"/>
      <c r="GL1" s="125"/>
      <c r="GM1" s="125"/>
      <c r="GN1" s="125"/>
      <c r="GO1" s="125"/>
      <c r="GP1" s="125"/>
      <c r="GQ1" s="125"/>
      <c r="GR1" s="125"/>
      <c r="GS1" s="125"/>
      <c r="GT1" s="125"/>
      <c r="GU1" s="125"/>
      <c r="GV1" s="125"/>
      <c r="GW1" s="125"/>
      <c r="GX1" s="125"/>
      <c r="GY1" s="125"/>
      <c r="GZ1" s="125"/>
      <c r="HA1" s="125"/>
      <c r="HB1" s="125"/>
      <c r="HC1" s="125"/>
      <c r="HD1" s="125"/>
      <c r="HE1" s="125"/>
      <c r="HF1" s="125"/>
      <c r="HG1" s="125"/>
      <c r="HH1" s="125"/>
      <c r="HI1" s="125"/>
      <c r="HJ1" s="125"/>
      <c r="HK1" s="125"/>
      <c r="HL1" s="125"/>
      <c r="HM1" s="125"/>
      <c r="HN1" s="125"/>
      <c r="HO1" s="125"/>
      <c r="HP1" s="125"/>
      <c r="HQ1" s="125"/>
      <c r="HR1" s="125"/>
      <c r="HS1" s="125"/>
      <c r="HT1" s="125"/>
      <c r="HU1" s="125"/>
      <c r="HV1" s="125"/>
      <c r="HW1" s="125"/>
      <c r="HX1" s="125"/>
      <c r="HY1" s="125"/>
      <c r="HZ1" s="125"/>
      <c r="IA1" s="125"/>
      <c r="IB1" s="125"/>
      <c r="IC1" s="125"/>
      <c r="ID1" s="125"/>
      <c r="IE1" s="125"/>
      <c r="IF1" s="125"/>
      <c r="IG1" s="125"/>
      <c r="IH1" s="125"/>
      <c r="II1" s="125"/>
      <c r="IJ1" s="125"/>
      <c r="IK1" s="125"/>
      <c r="IL1" s="125"/>
      <c r="IM1" s="125"/>
      <c r="IN1" s="125"/>
      <c r="IO1" s="125"/>
      <c r="IP1" s="125"/>
      <c r="IQ1" s="125"/>
      <c r="IR1" s="125"/>
      <c r="IS1" s="125"/>
      <c r="IT1" s="125"/>
      <c r="IU1" s="125"/>
      <c r="IV1" s="125"/>
      <c r="IW1" s="125"/>
      <c r="IX1" s="125"/>
      <c r="IY1" s="125"/>
      <c r="IZ1" s="125"/>
      <c r="JA1" s="125"/>
      <c r="JB1" s="125"/>
    </row>
    <row r="2" spans="2:262" ht="15" customHeight="1" thickBot="1" x14ac:dyDescent="0.3">
      <c r="B2" s="894"/>
      <c r="C2" s="895"/>
      <c r="D2" s="895"/>
      <c r="E2" s="895"/>
      <c r="F2" s="895"/>
      <c r="G2" s="895"/>
      <c r="H2" s="895"/>
      <c r="I2" s="895"/>
      <c r="J2" s="895"/>
      <c r="K2" s="895"/>
      <c r="L2" s="895"/>
      <c r="M2" s="895"/>
      <c r="N2" s="895"/>
      <c r="O2" s="895"/>
      <c r="P2" s="895"/>
      <c r="Q2" s="895"/>
      <c r="R2" s="895"/>
      <c r="S2" s="895"/>
      <c r="T2" s="895"/>
      <c r="U2" s="895"/>
      <c r="V2" s="895"/>
      <c r="W2" s="895"/>
      <c r="X2" s="895"/>
      <c r="Y2" s="895"/>
      <c r="Z2" s="895"/>
      <c r="AA2" s="895"/>
      <c r="AB2" s="895"/>
      <c r="AC2" s="895"/>
      <c r="AD2" s="895"/>
      <c r="AE2" s="895"/>
      <c r="AF2" s="895"/>
      <c r="AG2" s="895"/>
      <c r="AH2" s="895"/>
      <c r="AI2" s="895"/>
      <c r="AJ2" s="895"/>
      <c r="AK2" s="895"/>
      <c r="AL2" s="895"/>
      <c r="AM2" s="895"/>
      <c r="AN2" s="895"/>
      <c r="AO2" s="895"/>
      <c r="AP2" s="895"/>
      <c r="AQ2" s="895"/>
      <c r="AR2" s="895"/>
      <c r="AS2" s="895"/>
      <c r="AT2" s="895"/>
      <c r="AU2" s="895"/>
      <c r="AV2" s="895"/>
      <c r="AW2" s="895"/>
      <c r="AX2" s="895"/>
      <c r="AY2" s="895"/>
      <c r="AZ2" s="895"/>
      <c r="BA2" s="895"/>
      <c r="BB2" s="895"/>
      <c r="BC2" s="895"/>
      <c r="BD2" s="895"/>
      <c r="BE2" s="895"/>
      <c r="BF2" s="895"/>
      <c r="BG2" s="895"/>
      <c r="BH2" s="895"/>
      <c r="BI2" s="895"/>
      <c r="BJ2" s="896"/>
      <c r="BK2" s="896"/>
      <c r="BL2" s="896"/>
      <c r="BM2" s="896"/>
      <c r="BN2" s="896"/>
      <c r="BO2" s="896"/>
      <c r="BP2" s="896"/>
      <c r="BQ2" s="896"/>
      <c r="BR2" s="896"/>
      <c r="BS2" s="896"/>
      <c r="BT2" s="896"/>
      <c r="BU2" s="896"/>
      <c r="BV2" s="896"/>
      <c r="BW2" s="896"/>
      <c r="BX2" s="896"/>
      <c r="BY2" s="896"/>
      <c r="BZ2" s="896"/>
      <c r="CA2" s="896"/>
      <c r="CB2" s="896"/>
      <c r="CC2" s="896"/>
      <c r="CD2" s="896"/>
      <c r="CE2" s="896"/>
      <c r="CF2" s="896"/>
      <c r="CG2" s="896"/>
      <c r="CH2" s="896"/>
      <c r="CI2" s="896"/>
      <c r="CJ2" s="896"/>
      <c r="CK2" s="896"/>
      <c r="CL2" s="896"/>
      <c r="CM2" s="896"/>
      <c r="CN2" s="896"/>
      <c r="CO2" s="896"/>
      <c r="CP2" s="896"/>
      <c r="CQ2" s="896"/>
      <c r="CR2" s="896"/>
      <c r="CS2" s="896"/>
      <c r="CT2" s="896"/>
      <c r="CU2" s="896"/>
      <c r="CV2" s="896"/>
      <c r="CW2" s="896"/>
      <c r="CX2" s="896"/>
      <c r="CY2" s="896"/>
      <c r="CZ2" s="896"/>
      <c r="DA2" s="896"/>
      <c r="DB2" s="896"/>
      <c r="DC2" s="896"/>
      <c r="DD2" s="896"/>
      <c r="DE2" s="896"/>
      <c r="DF2" s="896"/>
      <c r="DG2" s="896"/>
      <c r="DH2" s="896"/>
      <c r="DI2" s="896"/>
      <c r="DJ2" s="896"/>
      <c r="DK2" s="896"/>
      <c r="DL2" s="896"/>
      <c r="DM2" s="896"/>
      <c r="DN2" s="896"/>
      <c r="DO2" s="896"/>
      <c r="DP2" s="896"/>
      <c r="DQ2" s="896"/>
      <c r="DR2" s="896"/>
      <c r="DS2" s="896"/>
      <c r="DT2" s="896"/>
      <c r="DU2" s="896"/>
      <c r="DV2" s="896"/>
      <c r="EA2" s="894"/>
      <c r="EB2" s="895"/>
      <c r="EC2" s="895"/>
      <c r="ED2" s="895"/>
      <c r="EE2" s="895"/>
      <c r="EF2" s="895"/>
      <c r="EG2" s="895"/>
      <c r="EH2" s="895"/>
      <c r="EI2" s="895"/>
      <c r="EJ2" s="895"/>
      <c r="EK2" s="895"/>
      <c r="EL2" s="895"/>
      <c r="EM2" s="895"/>
      <c r="EP2" s="125"/>
      <c r="EQ2" s="125"/>
      <c r="ER2" s="125"/>
      <c r="ES2" s="125"/>
      <c r="ET2" s="125"/>
      <c r="EU2" s="125"/>
      <c r="EV2" s="125"/>
      <c r="EW2" s="125"/>
      <c r="EX2" s="125"/>
      <c r="EY2" s="125"/>
      <c r="EZ2" s="125"/>
      <c r="FA2" s="125"/>
      <c r="FB2" s="125"/>
      <c r="FC2" s="125"/>
      <c r="FD2" s="125"/>
      <c r="FE2" s="125"/>
      <c r="FF2" s="125"/>
      <c r="FG2" s="125"/>
      <c r="FH2" s="125"/>
      <c r="FI2" s="125"/>
      <c r="FJ2" s="125"/>
      <c r="FK2" s="125"/>
      <c r="FL2" s="125"/>
      <c r="FM2" s="125"/>
      <c r="FN2" s="125"/>
      <c r="FO2" s="125"/>
      <c r="FP2" s="125"/>
      <c r="FQ2" s="125"/>
      <c r="FR2" s="125"/>
      <c r="FS2" s="125"/>
      <c r="FT2" s="125"/>
      <c r="FU2" s="125"/>
      <c r="FV2" s="125"/>
      <c r="FW2" s="125"/>
      <c r="FX2" s="125"/>
      <c r="FY2" s="125"/>
      <c r="FZ2" s="125"/>
      <c r="GA2" s="125"/>
      <c r="GB2" s="125"/>
      <c r="GC2" s="125"/>
      <c r="GD2" s="125"/>
      <c r="GE2" s="125"/>
      <c r="GF2" s="125"/>
      <c r="GG2" s="125"/>
      <c r="GH2" s="125"/>
      <c r="GI2" s="125"/>
      <c r="GJ2" s="125"/>
      <c r="GK2" s="125"/>
      <c r="GL2" s="125"/>
      <c r="GM2" s="125"/>
      <c r="GN2" s="125"/>
      <c r="GO2" s="125"/>
      <c r="GP2" s="125"/>
      <c r="GQ2" s="125"/>
      <c r="GR2" s="125"/>
      <c r="GS2" s="125"/>
      <c r="GT2" s="125"/>
      <c r="GU2" s="125"/>
      <c r="GV2" s="125"/>
      <c r="GW2" s="125"/>
      <c r="GX2" s="125"/>
      <c r="GY2" s="125"/>
      <c r="GZ2" s="125"/>
      <c r="HA2" s="125"/>
      <c r="HB2" s="125"/>
      <c r="HC2" s="125"/>
      <c r="HD2" s="125"/>
      <c r="HE2" s="125"/>
      <c r="HF2" s="125"/>
      <c r="HG2" s="125"/>
      <c r="HH2" s="125"/>
      <c r="HI2" s="125"/>
      <c r="HJ2" s="125"/>
      <c r="HK2" s="125"/>
      <c r="HL2" s="125"/>
      <c r="HM2" s="125"/>
      <c r="HN2" s="125"/>
      <c r="HO2" s="125"/>
      <c r="HP2" s="125"/>
      <c r="HQ2" s="125"/>
      <c r="HR2" s="125"/>
      <c r="HS2" s="125"/>
      <c r="HT2" s="125"/>
      <c r="HU2" s="125"/>
      <c r="HV2" s="125"/>
      <c r="HW2" s="125"/>
      <c r="HX2" s="125"/>
      <c r="HY2" s="125"/>
      <c r="HZ2" s="125"/>
      <c r="IA2" s="125"/>
      <c r="IB2" s="125"/>
      <c r="IC2" s="125"/>
      <c r="ID2" s="125"/>
      <c r="IE2" s="125"/>
      <c r="IF2" s="125"/>
      <c r="IG2" s="125"/>
      <c r="IH2" s="125"/>
      <c r="II2" s="125"/>
      <c r="IJ2" s="125"/>
      <c r="IK2" s="125"/>
      <c r="IL2" s="125"/>
      <c r="IM2" s="125"/>
      <c r="IN2" s="125"/>
      <c r="IO2" s="125"/>
      <c r="IP2" s="125"/>
      <c r="IQ2" s="125"/>
      <c r="IR2" s="125"/>
      <c r="IS2" s="125"/>
      <c r="IT2" s="125"/>
      <c r="IU2" s="125"/>
      <c r="IV2" s="125"/>
      <c r="IW2" s="125"/>
      <c r="IX2" s="125"/>
      <c r="IY2" s="125"/>
      <c r="IZ2" s="125"/>
      <c r="JA2" s="125"/>
      <c r="JB2" s="125"/>
    </row>
    <row r="3" spans="2:262" ht="18" customHeight="1" thickBot="1" x14ac:dyDescent="0.3">
      <c r="B3" s="894"/>
      <c r="C3" s="895"/>
      <c r="D3" s="895"/>
      <c r="E3" s="895"/>
      <c r="F3" s="895"/>
      <c r="G3" s="1248" t="s">
        <v>3614</v>
      </c>
      <c r="H3" s="1248"/>
      <c r="I3" s="1248"/>
      <c r="J3" s="1248"/>
      <c r="K3" s="1248"/>
      <c r="L3" s="1248"/>
      <c r="M3" s="1248"/>
      <c r="N3" s="1248"/>
      <c r="O3" s="1248"/>
      <c r="P3" s="1248" t="s">
        <v>3615</v>
      </c>
      <c r="Q3" s="1248"/>
      <c r="R3" s="1248"/>
      <c r="S3" s="1248"/>
      <c r="T3" s="1248"/>
      <c r="U3" s="1248"/>
      <c r="V3" s="1248"/>
      <c r="W3" s="1248"/>
      <c r="X3" s="1248"/>
      <c r="Y3" s="1248" t="s">
        <v>3616</v>
      </c>
      <c r="Z3" s="1248"/>
      <c r="AA3" s="1248"/>
      <c r="AB3" s="1248"/>
      <c r="AC3" s="1248"/>
      <c r="AD3" s="1248"/>
      <c r="AE3" s="1248"/>
      <c r="AF3" s="1248"/>
      <c r="AG3" s="1248"/>
      <c r="AH3" s="1248" t="s">
        <v>3617</v>
      </c>
      <c r="AI3" s="1248"/>
      <c r="AJ3" s="1248"/>
      <c r="AK3" s="1248"/>
      <c r="AL3" s="1248"/>
      <c r="AM3" s="1248"/>
      <c r="AN3" s="1248"/>
      <c r="AO3" s="1248"/>
      <c r="AP3" s="1248"/>
      <c r="AQ3" s="1248" t="s">
        <v>3618</v>
      </c>
      <c r="AR3" s="1248"/>
      <c r="AS3" s="1248"/>
      <c r="AT3" s="1248"/>
      <c r="AU3" s="1248"/>
      <c r="AV3" s="1248"/>
      <c r="AW3" s="1248"/>
      <c r="AX3" s="1248"/>
      <c r="AY3" s="1248"/>
      <c r="AZ3" s="1248" t="s">
        <v>1820</v>
      </c>
      <c r="BA3" s="1248"/>
      <c r="BB3" s="1248"/>
      <c r="BC3" s="1248"/>
      <c r="BD3" s="1248"/>
      <c r="BE3" s="1248"/>
      <c r="BF3" s="1248"/>
      <c r="BG3" s="1248"/>
      <c r="BH3" s="1248"/>
      <c r="BI3" s="1248" t="s">
        <v>1821</v>
      </c>
      <c r="BJ3" s="1248"/>
      <c r="BK3" s="1248"/>
      <c r="BL3" s="1248"/>
      <c r="BM3" s="1248"/>
      <c r="BN3" s="1248"/>
      <c r="BO3" s="1248"/>
      <c r="BP3" s="1248"/>
      <c r="BQ3" s="1248"/>
      <c r="BR3" s="1248" t="s">
        <v>1822</v>
      </c>
      <c r="BS3" s="1248"/>
      <c r="BT3" s="1248"/>
      <c r="BU3" s="1248"/>
      <c r="BV3" s="1248"/>
      <c r="BW3" s="1248"/>
      <c r="BX3" s="1248"/>
      <c r="BY3" s="1248"/>
      <c r="BZ3" s="1248"/>
      <c r="CA3" s="1248" t="s">
        <v>1823</v>
      </c>
      <c r="CB3" s="1248"/>
      <c r="CC3" s="1248"/>
      <c r="CD3" s="1248"/>
      <c r="CE3" s="1248"/>
      <c r="CF3" s="1248"/>
      <c r="CG3" s="1248"/>
      <c r="CH3" s="1248"/>
      <c r="CI3" s="1248"/>
      <c r="CJ3" s="1248" t="s">
        <v>1824</v>
      </c>
      <c r="CK3" s="1248"/>
      <c r="CL3" s="1248"/>
      <c r="CM3" s="1248"/>
      <c r="CN3" s="1248"/>
      <c r="CO3" s="1248"/>
      <c r="CP3" s="1248"/>
      <c r="CQ3" s="1248"/>
      <c r="CR3" s="1248"/>
      <c r="CS3" s="1248" t="s">
        <v>1825</v>
      </c>
      <c r="CT3" s="1248"/>
      <c r="CU3" s="1248"/>
      <c r="CV3" s="1248"/>
      <c r="CW3" s="1248"/>
      <c r="CX3" s="1248"/>
      <c r="CY3" s="1248"/>
      <c r="CZ3" s="1248"/>
      <c r="DA3" s="1248"/>
      <c r="DB3" s="1248" t="s">
        <v>1826</v>
      </c>
      <c r="DC3" s="1248"/>
      <c r="DD3" s="1248"/>
      <c r="DE3" s="1248"/>
      <c r="DF3" s="1248"/>
      <c r="DG3" s="1248"/>
      <c r="DH3" s="1248"/>
      <c r="DI3" s="1248"/>
      <c r="DJ3" s="1248"/>
      <c r="DK3" s="1248" t="s">
        <v>1827</v>
      </c>
      <c r="DL3" s="1248"/>
      <c r="DM3" s="1248"/>
      <c r="DN3" s="1248"/>
      <c r="DO3" s="1248"/>
      <c r="DP3" s="1248"/>
      <c r="DQ3" s="1248"/>
      <c r="DR3" s="1248"/>
      <c r="DS3" s="1248"/>
      <c r="DT3" s="896"/>
      <c r="DU3" s="896"/>
      <c r="DV3" s="896"/>
      <c r="DX3" s="125"/>
      <c r="EA3" s="894"/>
      <c r="EB3" s="895"/>
      <c r="EC3" s="895"/>
      <c r="ED3" s="895"/>
      <c r="EE3" s="1248" t="s">
        <v>3614</v>
      </c>
      <c r="EF3" s="1248"/>
      <c r="EG3" s="1248"/>
      <c r="EH3" s="1248"/>
      <c r="EI3" s="1248"/>
      <c r="EJ3" s="1248"/>
      <c r="EK3" s="1248"/>
      <c r="EL3" s="1248"/>
      <c r="EM3" s="1248"/>
      <c r="EP3" s="125"/>
      <c r="EQ3" s="125"/>
      <c r="ER3" s="125"/>
      <c r="ES3" s="125"/>
      <c r="ET3" s="125"/>
      <c r="EU3" s="125"/>
      <c r="EV3" s="125"/>
      <c r="EW3" s="125"/>
      <c r="EX3" s="125"/>
      <c r="EY3" s="125"/>
      <c r="EZ3" s="125"/>
      <c r="FA3" s="125"/>
      <c r="FB3" s="125"/>
      <c r="FC3" s="125"/>
      <c r="FD3" s="125"/>
      <c r="FE3" s="125"/>
      <c r="FF3" s="125"/>
      <c r="FG3" s="125"/>
      <c r="FH3" s="125"/>
      <c r="FI3" s="125"/>
      <c r="FJ3" s="125"/>
      <c r="FK3" s="125"/>
      <c r="FL3" s="125"/>
      <c r="FM3" s="125"/>
      <c r="FN3" s="125"/>
      <c r="FO3" s="125"/>
      <c r="FP3" s="125"/>
      <c r="FQ3" s="125"/>
      <c r="FR3" s="125"/>
      <c r="FS3" s="125"/>
      <c r="FT3" s="125"/>
      <c r="FU3" s="125"/>
      <c r="FV3" s="125"/>
      <c r="FW3" s="125"/>
      <c r="FX3" s="125"/>
      <c r="FY3" s="125"/>
      <c r="FZ3" s="125"/>
      <c r="GA3" s="125"/>
      <c r="GB3" s="125"/>
      <c r="GC3" s="125"/>
      <c r="GD3" s="125"/>
      <c r="GE3" s="125"/>
      <c r="GF3" s="125"/>
      <c r="GG3" s="125"/>
      <c r="GH3" s="125"/>
      <c r="GI3" s="125"/>
      <c r="GJ3" s="125"/>
      <c r="GK3" s="125"/>
      <c r="GL3" s="125"/>
      <c r="GM3" s="125"/>
      <c r="GN3" s="125"/>
      <c r="GO3" s="125"/>
      <c r="GP3" s="125"/>
      <c r="GQ3" s="125"/>
      <c r="GR3" s="125"/>
      <c r="GS3" s="125"/>
      <c r="GT3" s="125"/>
      <c r="GU3" s="125"/>
      <c r="GV3" s="125"/>
      <c r="GW3" s="125"/>
      <c r="GX3" s="125"/>
      <c r="GY3" s="125"/>
      <c r="GZ3" s="125"/>
      <c r="HA3" s="125"/>
      <c r="HB3" s="125"/>
      <c r="HC3" s="125"/>
      <c r="HD3" s="125"/>
      <c r="HE3" s="125"/>
      <c r="HF3" s="125"/>
      <c r="HG3" s="125"/>
      <c r="HH3" s="125"/>
      <c r="HI3" s="125"/>
      <c r="HJ3" s="125"/>
      <c r="HK3" s="125"/>
      <c r="HL3" s="125"/>
      <c r="HM3" s="125"/>
      <c r="HN3" s="125"/>
      <c r="HO3" s="125"/>
      <c r="HP3" s="125"/>
      <c r="HQ3" s="125"/>
      <c r="HR3" s="125"/>
      <c r="HS3" s="125"/>
      <c r="HT3" s="125"/>
      <c r="HU3" s="125"/>
      <c r="HV3" s="125"/>
      <c r="HW3" s="125"/>
      <c r="HX3" s="125"/>
      <c r="HY3" s="125"/>
      <c r="HZ3" s="125"/>
      <c r="IA3" s="125"/>
      <c r="IB3" s="125"/>
      <c r="IC3" s="125"/>
      <c r="ID3" s="125"/>
      <c r="IE3" s="125"/>
      <c r="IF3" s="125"/>
      <c r="IG3" s="125"/>
      <c r="IH3" s="125"/>
      <c r="II3" s="125"/>
      <c r="IJ3" s="125"/>
      <c r="IK3" s="125"/>
      <c r="IL3" s="125"/>
      <c r="IM3" s="125"/>
      <c r="IN3" s="125"/>
      <c r="IO3" s="125"/>
      <c r="IP3" s="125"/>
      <c r="IQ3" s="125"/>
      <c r="IR3" s="125"/>
      <c r="IS3" s="125"/>
      <c r="IT3" s="125"/>
      <c r="IU3" s="125"/>
      <c r="IV3" s="125"/>
      <c r="IW3" s="125"/>
      <c r="IX3" s="125"/>
      <c r="IY3" s="125"/>
      <c r="IZ3" s="125"/>
      <c r="JA3" s="125"/>
      <c r="JB3" s="125"/>
    </row>
    <row r="4" spans="2:262" ht="18" customHeight="1" thickBot="1" x14ac:dyDescent="0.3">
      <c r="B4" s="1237" t="s">
        <v>1095</v>
      </c>
      <c r="C4" s="1238"/>
      <c r="D4" s="1166" t="s">
        <v>1819</v>
      </c>
      <c r="E4" s="1241" t="s">
        <v>1097</v>
      </c>
      <c r="F4" s="1243" t="s">
        <v>1098</v>
      </c>
      <c r="G4" s="1245" t="s">
        <v>3619</v>
      </c>
      <c r="H4" s="1234"/>
      <c r="I4" s="1234"/>
      <c r="J4" s="1246"/>
      <c r="K4" s="1233" t="s">
        <v>3620</v>
      </c>
      <c r="L4" s="1234"/>
      <c r="M4" s="1234"/>
      <c r="N4" s="1235"/>
      <c r="O4" s="1236" t="s">
        <v>8</v>
      </c>
      <c r="P4" s="1247" t="s">
        <v>3619</v>
      </c>
      <c r="Q4" s="1234"/>
      <c r="R4" s="1234"/>
      <c r="S4" s="1246"/>
      <c r="T4" s="1233" t="s">
        <v>3620</v>
      </c>
      <c r="U4" s="1234"/>
      <c r="V4" s="1234"/>
      <c r="W4" s="1235"/>
      <c r="X4" s="1236" t="s">
        <v>8</v>
      </c>
      <c r="Y4" s="1247" t="s">
        <v>3619</v>
      </c>
      <c r="Z4" s="1234"/>
      <c r="AA4" s="1234"/>
      <c r="AB4" s="1246"/>
      <c r="AC4" s="1233" t="s">
        <v>3620</v>
      </c>
      <c r="AD4" s="1234"/>
      <c r="AE4" s="1234"/>
      <c r="AF4" s="1235"/>
      <c r="AG4" s="1236" t="s">
        <v>8</v>
      </c>
      <c r="AH4" s="1247" t="s">
        <v>3619</v>
      </c>
      <c r="AI4" s="1234"/>
      <c r="AJ4" s="1234"/>
      <c r="AK4" s="1246"/>
      <c r="AL4" s="1233" t="s">
        <v>3620</v>
      </c>
      <c r="AM4" s="1234"/>
      <c r="AN4" s="1234"/>
      <c r="AO4" s="1235"/>
      <c r="AP4" s="1236" t="s">
        <v>8</v>
      </c>
      <c r="AQ4" s="1247" t="s">
        <v>3619</v>
      </c>
      <c r="AR4" s="1234"/>
      <c r="AS4" s="1234"/>
      <c r="AT4" s="1246"/>
      <c r="AU4" s="1233" t="s">
        <v>3620</v>
      </c>
      <c r="AV4" s="1234"/>
      <c r="AW4" s="1234"/>
      <c r="AX4" s="1235"/>
      <c r="AY4" s="1236" t="s">
        <v>8</v>
      </c>
      <c r="AZ4" s="1247" t="s">
        <v>3619</v>
      </c>
      <c r="BA4" s="1234"/>
      <c r="BB4" s="1234"/>
      <c r="BC4" s="1246"/>
      <c r="BD4" s="1233" t="s">
        <v>3620</v>
      </c>
      <c r="BE4" s="1234"/>
      <c r="BF4" s="1234"/>
      <c r="BG4" s="1235"/>
      <c r="BH4" s="1236" t="s">
        <v>8</v>
      </c>
      <c r="BI4" s="1247" t="s">
        <v>3619</v>
      </c>
      <c r="BJ4" s="1234"/>
      <c r="BK4" s="1234"/>
      <c r="BL4" s="1246"/>
      <c r="BM4" s="1233" t="s">
        <v>3620</v>
      </c>
      <c r="BN4" s="1234"/>
      <c r="BO4" s="1234"/>
      <c r="BP4" s="1235"/>
      <c r="BQ4" s="1236" t="s">
        <v>8</v>
      </c>
      <c r="BR4" s="1247" t="s">
        <v>3619</v>
      </c>
      <c r="BS4" s="1234"/>
      <c r="BT4" s="1234"/>
      <c r="BU4" s="1246"/>
      <c r="BV4" s="1233" t="s">
        <v>3620</v>
      </c>
      <c r="BW4" s="1234"/>
      <c r="BX4" s="1234"/>
      <c r="BY4" s="1235"/>
      <c r="BZ4" s="1236" t="s">
        <v>8</v>
      </c>
      <c r="CA4" s="1247" t="s">
        <v>3619</v>
      </c>
      <c r="CB4" s="1234"/>
      <c r="CC4" s="1234"/>
      <c r="CD4" s="1246"/>
      <c r="CE4" s="1233" t="s">
        <v>3620</v>
      </c>
      <c r="CF4" s="1234"/>
      <c r="CG4" s="1234"/>
      <c r="CH4" s="1235"/>
      <c r="CI4" s="1236" t="s">
        <v>8</v>
      </c>
      <c r="CJ4" s="1247" t="s">
        <v>3619</v>
      </c>
      <c r="CK4" s="1234"/>
      <c r="CL4" s="1234"/>
      <c r="CM4" s="1246"/>
      <c r="CN4" s="1233" t="s">
        <v>3620</v>
      </c>
      <c r="CO4" s="1234"/>
      <c r="CP4" s="1234"/>
      <c r="CQ4" s="1235"/>
      <c r="CR4" s="1236" t="s">
        <v>8</v>
      </c>
      <c r="CS4" s="1247" t="s">
        <v>3619</v>
      </c>
      <c r="CT4" s="1234"/>
      <c r="CU4" s="1234"/>
      <c r="CV4" s="1246"/>
      <c r="CW4" s="1233" t="s">
        <v>3620</v>
      </c>
      <c r="CX4" s="1234"/>
      <c r="CY4" s="1234"/>
      <c r="CZ4" s="1235"/>
      <c r="DA4" s="1236" t="s">
        <v>8</v>
      </c>
      <c r="DB4" s="1247" t="s">
        <v>3619</v>
      </c>
      <c r="DC4" s="1234"/>
      <c r="DD4" s="1234"/>
      <c r="DE4" s="1246"/>
      <c r="DF4" s="1233" t="s">
        <v>3620</v>
      </c>
      <c r="DG4" s="1234"/>
      <c r="DH4" s="1234"/>
      <c r="DI4" s="1235"/>
      <c r="DJ4" s="1236" t="s">
        <v>8</v>
      </c>
      <c r="DK4" s="1247" t="s">
        <v>3619</v>
      </c>
      <c r="DL4" s="1234"/>
      <c r="DM4" s="1234"/>
      <c r="DN4" s="1246"/>
      <c r="DO4" s="1233" t="s">
        <v>3620</v>
      </c>
      <c r="DP4" s="1234"/>
      <c r="DQ4" s="1234"/>
      <c r="DR4" s="1235"/>
      <c r="DS4" s="1236" t="s">
        <v>8</v>
      </c>
      <c r="DT4" s="896"/>
      <c r="DU4" s="896"/>
      <c r="DV4" s="896"/>
      <c r="EA4" s="1237" t="s">
        <v>1095</v>
      </c>
      <c r="EB4" s="1238"/>
      <c r="EC4" s="1241" t="s">
        <v>1097</v>
      </c>
      <c r="ED4" s="1243" t="s">
        <v>1098</v>
      </c>
      <c r="EE4" s="1245" t="s">
        <v>3619</v>
      </c>
      <c r="EF4" s="1234"/>
      <c r="EG4" s="1234"/>
      <c r="EH4" s="1246"/>
      <c r="EI4" s="1233" t="s">
        <v>3620</v>
      </c>
      <c r="EJ4" s="1234"/>
      <c r="EK4" s="1234"/>
      <c r="EL4" s="1235"/>
      <c r="EM4" s="1236" t="s">
        <v>8</v>
      </c>
      <c r="EP4" s="1107" t="s">
        <v>1108</v>
      </c>
      <c r="EQ4" s="1107"/>
      <c r="ER4" s="1107"/>
      <c r="ES4" s="1107"/>
      <c r="ET4" s="1107"/>
      <c r="EU4" s="1107"/>
      <c r="EV4" s="1107"/>
      <c r="EW4" s="1107"/>
      <c r="EX4" s="1107"/>
      <c r="EY4" s="1107"/>
      <c r="EZ4" s="1107"/>
      <c r="FA4" s="1107"/>
      <c r="FB4" s="1107"/>
      <c r="FC4" s="1107"/>
      <c r="FD4" s="1107"/>
      <c r="FE4" s="1107"/>
      <c r="FF4" s="1107"/>
      <c r="FG4" s="1107"/>
      <c r="FH4" s="1107"/>
      <c r="FI4" s="1107"/>
      <c r="FJ4" s="1107"/>
      <c r="FK4" s="1107"/>
      <c r="FL4" s="1107"/>
      <c r="FM4" s="1107"/>
      <c r="FN4" s="1107"/>
      <c r="FO4" s="1107"/>
      <c r="FP4" s="1107"/>
      <c r="FQ4" s="1107"/>
      <c r="FR4" s="1107"/>
      <c r="FS4" s="1107"/>
      <c r="FT4" s="1107"/>
      <c r="FU4" s="1107"/>
      <c r="FV4" s="1107"/>
      <c r="FW4" s="1107"/>
      <c r="FX4" s="1107"/>
      <c r="FY4" s="1107"/>
      <c r="FZ4" s="1107"/>
      <c r="GA4" s="1107"/>
      <c r="GB4" s="1107"/>
      <c r="GC4" s="1107"/>
      <c r="GD4" s="1107"/>
      <c r="GE4" s="1107"/>
      <c r="GF4" s="1107"/>
      <c r="GG4" s="1107"/>
      <c r="GH4" s="1107"/>
      <c r="GI4" s="1107"/>
      <c r="GJ4" s="1107"/>
      <c r="GK4" s="1107"/>
      <c r="GL4" s="1107"/>
      <c r="GM4" s="1107"/>
      <c r="GN4" s="1107"/>
      <c r="GO4" s="1107"/>
      <c r="GP4" s="1107"/>
      <c r="GQ4" s="1107"/>
      <c r="GR4" s="1107"/>
      <c r="GS4" s="1107"/>
      <c r="GT4" s="1107"/>
      <c r="GU4" s="1107"/>
      <c r="GV4" s="1107"/>
      <c r="GW4" s="1107"/>
      <c r="GX4" s="1107"/>
      <c r="GY4" s="1107"/>
      <c r="GZ4" s="1107"/>
      <c r="HA4" s="1107"/>
      <c r="HB4" s="1107"/>
      <c r="HC4" s="1107"/>
      <c r="HD4" s="1107"/>
      <c r="HE4" s="1107"/>
      <c r="HF4" s="1107"/>
      <c r="HG4" s="1107"/>
      <c r="HH4" s="1107"/>
      <c r="HI4" s="1107"/>
      <c r="HJ4" s="1107"/>
      <c r="HK4" s="1107"/>
      <c r="HL4" s="1107"/>
      <c r="HM4" s="1107"/>
      <c r="HN4" s="1107"/>
      <c r="HO4" s="1107"/>
      <c r="HP4" s="1107"/>
      <c r="HQ4" s="1107"/>
      <c r="HR4" s="1107"/>
      <c r="HS4" s="1107"/>
      <c r="HT4" s="1107"/>
      <c r="HU4" s="1107"/>
      <c r="HV4" s="1107"/>
      <c r="HW4" s="1107"/>
      <c r="HX4" s="1107"/>
      <c r="HY4" s="1107"/>
      <c r="HZ4" s="1107"/>
      <c r="IA4" s="1107"/>
      <c r="IB4" s="1107"/>
      <c r="IC4" s="1107"/>
      <c r="ID4" s="1107"/>
      <c r="IE4" s="1107"/>
      <c r="IF4" s="1107"/>
      <c r="IG4" s="1107"/>
      <c r="IH4" s="1107"/>
      <c r="II4" s="1107"/>
      <c r="IJ4" s="1107"/>
      <c r="IK4" s="1107"/>
      <c r="IL4" s="1107"/>
      <c r="IM4" s="1107"/>
      <c r="IN4" s="1107"/>
      <c r="IO4" s="1107"/>
      <c r="IP4" s="1107"/>
      <c r="IQ4" s="1107"/>
      <c r="IR4" s="1107"/>
      <c r="IS4" s="1107"/>
      <c r="IT4" s="1107"/>
      <c r="IU4" s="1107"/>
      <c r="IV4" s="1107"/>
      <c r="IW4" s="1107"/>
      <c r="IX4" s="1107"/>
      <c r="IY4" s="1107"/>
      <c r="IZ4" s="1107"/>
      <c r="JA4" s="1107"/>
      <c r="JB4" s="1107"/>
    </row>
    <row r="5" spans="2:262" ht="27.75" thickBot="1" x14ac:dyDescent="0.3">
      <c r="B5" s="1239"/>
      <c r="C5" s="1240"/>
      <c r="D5" s="1172"/>
      <c r="E5" s="1242"/>
      <c r="F5" s="1244"/>
      <c r="G5" s="897" t="s">
        <v>3621</v>
      </c>
      <c r="H5" s="898" t="s">
        <v>3622</v>
      </c>
      <c r="I5" s="898" t="s">
        <v>3623</v>
      </c>
      <c r="J5" s="899" t="s">
        <v>3624</v>
      </c>
      <c r="K5" s="900" t="s">
        <v>3621</v>
      </c>
      <c r="L5" s="898" t="s">
        <v>3622</v>
      </c>
      <c r="M5" s="898" t="s">
        <v>3623</v>
      </c>
      <c r="N5" s="901" t="s">
        <v>3625</v>
      </c>
      <c r="O5" s="1176"/>
      <c r="P5" s="902" t="s">
        <v>3621</v>
      </c>
      <c r="Q5" s="898" t="s">
        <v>3622</v>
      </c>
      <c r="R5" s="898" t="s">
        <v>3623</v>
      </c>
      <c r="S5" s="899" t="s">
        <v>3624</v>
      </c>
      <c r="T5" s="900" t="s">
        <v>3621</v>
      </c>
      <c r="U5" s="898" t="s">
        <v>3622</v>
      </c>
      <c r="V5" s="898" t="s">
        <v>3623</v>
      </c>
      <c r="W5" s="901" t="s">
        <v>3625</v>
      </c>
      <c r="X5" s="1176"/>
      <c r="Y5" s="902" t="s">
        <v>3621</v>
      </c>
      <c r="Z5" s="898" t="s">
        <v>3622</v>
      </c>
      <c r="AA5" s="898" t="s">
        <v>3623</v>
      </c>
      <c r="AB5" s="899" t="s">
        <v>3624</v>
      </c>
      <c r="AC5" s="900" t="s">
        <v>3621</v>
      </c>
      <c r="AD5" s="898" t="s">
        <v>3622</v>
      </c>
      <c r="AE5" s="898" t="s">
        <v>3623</v>
      </c>
      <c r="AF5" s="901" t="s">
        <v>3625</v>
      </c>
      <c r="AG5" s="1176"/>
      <c r="AH5" s="902" t="s">
        <v>3621</v>
      </c>
      <c r="AI5" s="898" t="s">
        <v>3622</v>
      </c>
      <c r="AJ5" s="898" t="s">
        <v>3623</v>
      </c>
      <c r="AK5" s="899" t="s">
        <v>3624</v>
      </c>
      <c r="AL5" s="900" t="s">
        <v>3621</v>
      </c>
      <c r="AM5" s="898" t="s">
        <v>3622</v>
      </c>
      <c r="AN5" s="898" t="s">
        <v>3623</v>
      </c>
      <c r="AO5" s="901" t="s">
        <v>3625</v>
      </c>
      <c r="AP5" s="1176"/>
      <c r="AQ5" s="902" t="s">
        <v>3621</v>
      </c>
      <c r="AR5" s="898" t="s">
        <v>3622</v>
      </c>
      <c r="AS5" s="898" t="s">
        <v>3623</v>
      </c>
      <c r="AT5" s="899" t="s">
        <v>3624</v>
      </c>
      <c r="AU5" s="900" t="s">
        <v>3621</v>
      </c>
      <c r="AV5" s="898" t="s">
        <v>3622</v>
      </c>
      <c r="AW5" s="898" t="s">
        <v>3623</v>
      </c>
      <c r="AX5" s="901" t="s">
        <v>3625</v>
      </c>
      <c r="AY5" s="1176"/>
      <c r="AZ5" s="902" t="s">
        <v>3621</v>
      </c>
      <c r="BA5" s="898" t="s">
        <v>3622</v>
      </c>
      <c r="BB5" s="898" t="s">
        <v>3623</v>
      </c>
      <c r="BC5" s="899" t="s">
        <v>3624</v>
      </c>
      <c r="BD5" s="900" t="s">
        <v>3621</v>
      </c>
      <c r="BE5" s="898" t="s">
        <v>3622</v>
      </c>
      <c r="BF5" s="898" t="s">
        <v>3623</v>
      </c>
      <c r="BG5" s="901" t="s">
        <v>3625</v>
      </c>
      <c r="BH5" s="1176"/>
      <c r="BI5" s="902" t="s">
        <v>3621</v>
      </c>
      <c r="BJ5" s="898" t="s">
        <v>3622</v>
      </c>
      <c r="BK5" s="898" t="s">
        <v>3623</v>
      </c>
      <c r="BL5" s="899" t="s">
        <v>3624</v>
      </c>
      <c r="BM5" s="900" t="s">
        <v>3621</v>
      </c>
      <c r="BN5" s="898" t="s">
        <v>3622</v>
      </c>
      <c r="BO5" s="898" t="s">
        <v>3623</v>
      </c>
      <c r="BP5" s="901" t="s">
        <v>3625</v>
      </c>
      <c r="BQ5" s="1176"/>
      <c r="BR5" s="902" t="s">
        <v>3621</v>
      </c>
      <c r="BS5" s="898" t="s">
        <v>3622</v>
      </c>
      <c r="BT5" s="898" t="s">
        <v>3623</v>
      </c>
      <c r="BU5" s="899" t="s">
        <v>3624</v>
      </c>
      <c r="BV5" s="900" t="s">
        <v>3621</v>
      </c>
      <c r="BW5" s="898" t="s">
        <v>3622</v>
      </c>
      <c r="BX5" s="898" t="s">
        <v>3623</v>
      </c>
      <c r="BY5" s="901" t="s">
        <v>3625</v>
      </c>
      <c r="BZ5" s="1176"/>
      <c r="CA5" s="902" t="s">
        <v>3621</v>
      </c>
      <c r="CB5" s="898" t="s">
        <v>3622</v>
      </c>
      <c r="CC5" s="898" t="s">
        <v>3623</v>
      </c>
      <c r="CD5" s="899" t="s">
        <v>3624</v>
      </c>
      <c r="CE5" s="900" t="s">
        <v>3621</v>
      </c>
      <c r="CF5" s="898" t="s">
        <v>3622</v>
      </c>
      <c r="CG5" s="898" t="s">
        <v>3623</v>
      </c>
      <c r="CH5" s="901" t="s">
        <v>3625</v>
      </c>
      <c r="CI5" s="1176"/>
      <c r="CJ5" s="902" t="s">
        <v>3621</v>
      </c>
      <c r="CK5" s="898" t="s">
        <v>3622</v>
      </c>
      <c r="CL5" s="898" t="s">
        <v>3623</v>
      </c>
      <c r="CM5" s="899" t="s">
        <v>3624</v>
      </c>
      <c r="CN5" s="900" t="s">
        <v>3621</v>
      </c>
      <c r="CO5" s="898" t="s">
        <v>3622</v>
      </c>
      <c r="CP5" s="898" t="s">
        <v>3623</v>
      </c>
      <c r="CQ5" s="901" t="s">
        <v>3625</v>
      </c>
      <c r="CR5" s="1176"/>
      <c r="CS5" s="902" t="s">
        <v>3621</v>
      </c>
      <c r="CT5" s="898" t="s">
        <v>3622</v>
      </c>
      <c r="CU5" s="898" t="s">
        <v>3623</v>
      </c>
      <c r="CV5" s="899" t="s">
        <v>3624</v>
      </c>
      <c r="CW5" s="900" t="s">
        <v>3621</v>
      </c>
      <c r="CX5" s="898" t="s">
        <v>3622</v>
      </c>
      <c r="CY5" s="898" t="s">
        <v>3623</v>
      </c>
      <c r="CZ5" s="901" t="s">
        <v>3625</v>
      </c>
      <c r="DA5" s="1176"/>
      <c r="DB5" s="902" t="s">
        <v>3621</v>
      </c>
      <c r="DC5" s="898" t="s">
        <v>3622</v>
      </c>
      <c r="DD5" s="898" t="s">
        <v>3623</v>
      </c>
      <c r="DE5" s="899" t="s">
        <v>3624</v>
      </c>
      <c r="DF5" s="900" t="s">
        <v>3621</v>
      </c>
      <c r="DG5" s="898" t="s">
        <v>3622</v>
      </c>
      <c r="DH5" s="898" t="s">
        <v>3623</v>
      </c>
      <c r="DI5" s="901" t="s">
        <v>3625</v>
      </c>
      <c r="DJ5" s="1176"/>
      <c r="DK5" s="902" t="s">
        <v>3621</v>
      </c>
      <c r="DL5" s="898" t="s">
        <v>3622</v>
      </c>
      <c r="DM5" s="898" t="s">
        <v>3623</v>
      </c>
      <c r="DN5" s="899" t="s">
        <v>3624</v>
      </c>
      <c r="DO5" s="900" t="s">
        <v>3621</v>
      </c>
      <c r="DP5" s="898" t="s">
        <v>3622</v>
      </c>
      <c r="DQ5" s="898" t="s">
        <v>3623</v>
      </c>
      <c r="DR5" s="901" t="s">
        <v>3625</v>
      </c>
      <c r="DS5" s="1176"/>
      <c r="DT5" s="896"/>
      <c r="DU5" s="385" t="s">
        <v>1104</v>
      </c>
      <c r="DV5" s="386" t="s">
        <v>1105</v>
      </c>
      <c r="DX5" s="903" t="s">
        <v>1106</v>
      </c>
      <c r="EA5" s="1239"/>
      <c r="EB5" s="1240"/>
      <c r="EC5" s="1242"/>
      <c r="ED5" s="1244"/>
      <c r="EE5" s="897" t="s">
        <v>3621</v>
      </c>
      <c r="EF5" s="898" t="s">
        <v>3622</v>
      </c>
      <c r="EG5" s="898" t="s">
        <v>3623</v>
      </c>
      <c r="EH5" s="899" t="s">
        <v>3624</v>
      </c>
      <c r="EI5" s="900" t="s">
        <v>3621</v>
      </c>
      <c r="EJ5" s="898" t="s">
        <v>3622</v>
      </c>
      <c r="EK5" s="898" t="s">
        <v>3623</v>
      </c>
      <c r="EL5" s="901" t="s">
        <v>3625</v>
      </c>
      <c r="EM5" s="1176"/>
      <c r="EP5" s="140" t="s">
        <v>1112</v>
      </c>
      <c r="EQ5" s="141"/>
      <c r="ER5" s="141"/>
      <c r="ES5" s="141"/>
      <c r="ET5" s="141"/>
      <c r="EU5" s="141"/>
      <c r="EV5" s="141"/>
      <c r="EW5" s="141"/>
      <c r="EX5" s="141"/>
      <c r="EY5" s="141"/>
      <c r="EZ5" s="141"/>
      <c r="FA5" s="141"/>
      <c r="FB5" s="141"/>
      <c r="FC5" s="141"/>
      <c r="FD5" s="141"/>
      <c r="FE5" s="141"/>
      <c r="FF5" s="141"/>
      <c r="FG5" s="141"/>
      <c r="FH5" s="141"/>
      <c r="FI5" s="141"/>
      <c r="FJ5" s="141"/>
      <c r="FK5" s="141"/>
      <c r="FL5" s="141"/>
      <c r="FM5" s="141"/>
      <c r="FN5" s="141"/>
      <c r="FO5" s="141"/>
      <c r="FP5" s="141"/>
      <c r="FQ5" s="141"/>
      <c r="FR5" s="141"/>
      <c r="FS5" s="141"/>
      <c r="FT5" s="141"/>
      <c r="FU5" s="141"/>
      <c r="FV5" s="141"/>
      <c r="FW5" s="141"/>
      <c r="FX5" s="141"/>
      <c r="FY5" s="141"/>
      <c r="FZ5" s="141"/>
      <c r="GA5" s="141"/>
      <c r="GB5" s="141"/>
      <c r="GC5" s="141"/>
      <c r="GD5" s="141"/>
      <c r="GE5" s="141"/>
      <c r="GF5" s="141"/>
      <c r="GG5" s="141"/>
      <c r="GH5" s="141"/>
      <c r="GI5" s="141"/>
      <c r="GJ5" s="141"/>
      <c r="GK5" s="141"/>
      <c r="GL5" s="141"/>
      <c r="GM5" s="141"/>
      <c r="GN5" s="141"/>
      <c r="GO5" s="141"/>
      <c r="GP5" s="141"/>
      <c r="GQ5" s="141"/>
      <c r="GR5" s="141"/>
      <c r="GS5" s="141"/>
      <c r="GT5" s="141"/>
      <c r="GU5" s="141"/>
      <c r="GV5" s="141"/>
      <c r="GW5" s="141"/>
      <c r="GX5" s="141"/>
      <c r="GY5" s="141"/>
      <c r="GZ5" s="141"/>
      <c r="HA5" s="141"/>
      <c r="HB5" s="141"/>
      <c r="HC5" s="141"/>
      <c r="HD5" s="141"/>
      <c r="HE5" s="141"/>
      <c r="HF5" s="141"/>
      <c r="HG5" s="141"/>
      <c r="HH5" s="141"/>
      <c r="HI5" s="141"/>
      <c r="HJ5" s="141"/>
      <c r="HK5" s="141"/>
      <c r="HL5" s="141"/>
      <c r="HM5" s="141"/>
      <c r="HN5" s="141"/>
      <c r="HO5" s="141"/>
      <c r="HP5" s="141"/>
      <c r="HQ5" s="141"/>
      <c r="HR5" s="141"/>
      <c r="HS5" s="141"/>
      <c r="HT5" s="141"/>
      <c r="HU5" s="141"/>
      <c r="HV5" s="141"/>
      <c r="HW5" s="141"/>
      <c r="HX5" s="141"/>
      <c r="HY5" s="141"/>
      <c r="HZ5" s="141"/>
      <c r="IA5" s="141"/>
      <c r="IB5" s="141"/>
      <c r="IC5" s="141"/>
      <c r="ID5" s="141"/>
      <c r="IE5" s="141"/>
      <c r="IF5" s="141"/>
      <c r="IG5" s="141"/>
      <c r="IH5" s="141"/>
      <c r="II5" s="141"/>
      <c r="IJ5" s="141"/>
      <c r="IK5" s="141"/>
      <c r="IL5" s="141"/>
      <c r="IM5" s="141"/>
      <c r="IN5" s="141"/>
      <c r="IO5" s="141"/>
      <c r="IP5" s="141"/>
      <c r="IQ5" s="141"/>
      <c r="IR5" s="141"/>
      <c r="IS5" s="141"/>
      <c r="IT5" s="141"/>
      <c r="IU5" s="141"/>
      <c r="IV5" s="141"/>
      <c r="IW5" s="141"/>
      <c r="IX5" s="141"/>
      <c r="IY5" s="141"/>
      <c r="IZ5" s="141"/>
      <c r="JA5" s="141"/>
      <c r="JB5" s="141"/>
    </row>
    <row r="6" spans="2:262" ht="14.25" customHeight="1" thickBot="1" x14ac:dyDescent="0.3">
      <c r="B6" s="895"/>
      <c r="C6" s="895"/>
      <c r="D6" s="895"/>
      <c r="E6" s="895"/>
      <c r="F6" s="895"/>
      <c r="G6" s="904"/>
      <c r="H6" s="904"/>
      <c r="I6" s="904"/>
      <c r="J6" s="904"/>
      <c r="K6" s="904"/>
      <c r="L6" s="904"/>
      <c r="M6" s="904"/>
      <c r="N6" s="904"/>
      <c r="O6" s="904"/>
      <c r="P6" s="904"/>
      <c r="Q6" s="904"/>
      <c r="R6" s="904"/>
      <c r="S6" s="904"/>
      <c r="T6" s="904"/>
      <c r="U6" s="904"/>
      <c r="V6" s="904"/>
      <c r="W6" s="904"/>
      <c r="X6" s="904"/>
      <c r="Y6" s="904"/>
      <c r="Z6" s="904"/>
      <c r="AA6" s="904"/>
      <c r="AB6" s="904"/>
      <c r="AC6" s="904"/>
      <c r="AD6" s="904"/>
      <c r="AE6" s="904"/>
      <c r="AF6" s="904"/>
      <c r="AG6" s="904"/>
      <c r="AH6" s="904"/>
      <c r="AI6" s="904"/>
      <c r="AJ6" s="904"/>
      <c r="AK6" s="904"/>
      <c r="AL6" s="904"/>
      <c r="AM6" s="904"/>
      <c r="AN6" s="904"/>
      <c r="AO6" s="904"/>
      <c r="AP6" s="904"/>
      <c r="AQ6" s="904"/>
      <c r="AR6" s="904"/>
      <c r="AS6" s="904"/>
      <c r="AT6" s="904"/>
      <c r="AU6" s="904"/>
      <c r="AV6" s="904"/>
      <c r="AW6" s="904"/>
      <c r="AX6" s="904"/>
      <c r="AY6" s="904"/>
      <c r="AZ6" s="904"/>
      <c r="BA6" s="904"/>
      <c r="BB6" s="904"/>
      <c r="BC6" s="904"/>
      <c r="BD6" s="904"/>
      <c r="BE6" s="904"/>
      <c r="BF6" s="904"/>
      <c r="BG6" s="904"/>
      <c r="BH6" s="904"/>
      <c r="BI6" s="904"/>
      <c r="BJ6" s="904"/>
      <c r="BK6" s="904"/>
      <c r="BL6" s="904"/>
      <c r="BM6" s="904"/>
      <c r="BN6" s="904"/>
      <c r="BO6" s="904"/>
      <c r="BP6" s="904"/>
      <c r="BQ6" s="904"/>
      <c r="BR6" s="904"/>
      <c r="BS6" s="904"/>
      <c r="BT6" s="904"/>
      <c r="BU6" s="904"/>
      <c r="BV6" s="904"/>
      <c r="BW6" s="904"/>
      <c r="BX6" s="904"/>
      <c r="BY6" s="904"/>
      <c r="BZ6" s="904"/>
      <c r="CA6" s="904"/>
      <c r="CB6" s="904"/>
      <c r="CC6" s="904"/>
      <c r="CD6" s="904"/>
      <c r="CE6" s="904"/>
      <c r="CF6" s="904"/>
      <c r="CG6" s="904"/>
      <c r="CH6" s="904"/>
      <c r="CI6" s="904"/>
      <c r="CJ6" s="904"/>
      <c r="CK6" s="904"/>
      <c r="CL6" s="904"/>
      <c r="CM6" s="904"/>
      <c r="CN6" s="904"/>
      <c r="CO6" s="904"/>
      <c r="CP6" s="904"/>
      <c r="CQ6" s="904"/>
      <c r="CR6" s="904"/>
      <c r="CS6" s="904"/>
      <c r="CT6" s="904"/>
      <c r="CU6" s="904"/>
      <c r="CV6" s="904"/>
      <c r="CW6" s="904"/>
      <c r="CX6" s="904"/>
      <c r="CY6" s="904"/>
      <c r="CZ6" s="904"/>
      <c r="DA6" s="904"/>
      <c r="DB6" s="904"/>
      <c r="DC6" s="904"/>
      <c r="DD6" s="904"/>
      <c r="DE6" s="904"/>
      <c r="DF6" s="904"/>
      <c r="DG6" s="904"/>
      <c r="DH6" s="904"/>
      <c r="DI6" s="904"/>
      <c r="DJ6" s="904"/>
      <c r="DK6" s="904"/>
      <c r="DL6" s="904"/>
      <c r="DM6" s="904"/>
      <c r="DN6" s="904"/>
      <c r="DO6" s="904"/>
      <c r="DP6" s="904"/>
      <c r="DQ6" s="904"/>
      <c r="DR6" s="904"/>
      <c r="DS6" s="904"/>
      <c r="DT6" s="896"/>
      <c r="DU6" s="905"/>
      <c r="DV6" s="905"/>
      <c r="DX6" s="712"/>
      <c r="EA6" s="895"/>
      <c r="EB6" s="895"/>
      <c r="EC6" s="895"/>
      <c r="ED6" s="895"/>
      <c r="EE6" s="904"/>
      <c r="EF6" s="904"/>
      <c r="EG6" s="904"/>
      <c r="EH6" s="904"/>
      <c r="EI6" s="904"/>
      <c r="EJ6" s="904"/>
      <c r="EK6" s="904"/>
      <c r="EL6" s="904"/>
      <c r="EM6" s="904"/>
      <c r="EP6" s="141"/>
      <c r="EQ6" s="141"/>
      <c r="ER6" s="141"/>
      <c r="ES6" s="141"/>
      <c r="ET6" s="141"/>
      <c r="EU6" s="141"/>
      <c r="EV6" s="141"/>
      <c r="EW6" s="141"/>
      <c r="EX6" s="141"/>
      <c r="EY6" s="141"/>
      <c r="EZ6" s="141"/>
      <c r="FA6" s="141"/>
      <c r="FB6" s="141"/>
      <c r="FC6" s="141"/>
      <c r="FD6" s="141"/>
      <c r="FE6" s="141"/>
      <c r="FF6" s="141"/>
      <c r="FG6" s="141"/>
      <c r="FH6" s="141"/>
      <c r="FI6" s="141"/>
      <c r="FJ6" s="141"/>
      <c r="FK6" s="141"/>
      <c r="FL6" s="141"/>
      <c r="FM6" s="141"/>
      <c r="FN6" s="141"/>
      <c r="FO6" s="141"/>
      <c r="FP6" s="141"/>
      <c r="FQ6" s="141"/>
      <c r="FR6" s="141"/>
      <c r="FS6" s="141"/>
      <c r="FT6" s="141"/>
      <c r="FU6" s="141"/>
      <c r="FV6" s="141"/>
      <c r="FW6" s="141"/>
      <c r="FX6" s="141"/>
      <c r="FY6" s="141"/>
      <c r="FZ6" s="141"/>
      <c r="GA6" s="141"/>
      <c r="GB6" s="141"/>
      <c r="GC6" s="141"/>
      <c r="GD6" s="141"/>
      <c r="GE6" s="141"/>
      <c r="GF6" s="141"/>
      <c r="GG6" s="141"/>
      <c r="GH6" s="141"/>
      <c r="GI6" s="141"/>
      <c r="GJ6" s="141"/>
      <c r="GK6" s="141"/>
      <c r="GL6" s="141"/>
      <c r="GM6" s="141"/>
      <c r="GN6" s="141"/>
      <c r="GO6" s="141"/>
      <c r="GP6" s="141"/>
      <c r="GQ6" s="141"/>
      <c r="GR6" s="141"/>
      <c r="GS6" s="141"/>
      <c r="GT6" s="141"/>
      <c r="GU6" s="141"/>
      <c r="GV6" s="141"/>
      <c r="GW6" s="141"/>
      <c r="GX6" s="141"/>
      <c r="GY6" s="141"/>
      <c r="GZ6" s="141"/>
      <c r="HA6" s="141"/>
      <c r="HB6" s="141"/>
      <c r="HC6" s="141"/>
      <c r="HD6" s="141"/>
      <c r="HE6" s="141"/>
      <c r="HF6" s="141"/>
      <c r="HG6" s="141"/>
      <c r="HH6" s="141"/>
      <c r="HI6" s="141"/>
      <c r="HJ6" s="141"/>
      <c r="HK6" s="141"/>
      <c r="HL6" s="141"/>
      <c r="HM6" s="141"/>
      <c r="HN6" s="141"/>
      <c r="HO6" s="141"/>
      <c r="HP6" s="141"/>
      <c r="HQ6" s="141"/>
      <c r="HR6" s="141"/>
      <c r="HS6" s="141"/>
      <c r="HT6" s="141"/>
      <c r="HU6" s="141"/>
      <c r="HV6" s="141"/>
      <c r="HW6" s="141"/>
      <c r="HX6" s="141"/>
      <c r="HY6" s="141"/>
      <c r="HZ6" s="141"/>
      <c r="IA6" s="141"/>
      <c r="IB6" s="141"/>
      <c r="IC6" s="141"/>
      <c r="ID6" s="141"/>
      <c r="IE6" s="141"/>
      <c r="IF6" s="141"/>
      <c r="IG6" s="141"/>
      <c r="IH6" s="141"/>
      <c r="II6" s="141"/>
      <c r="IJ6" s="141"/>
      <c r="IK6" s="141"/>
      <c r="IL6" s="141"/>
      <c r="IM6" s="141"/>
      <c r="IN6" s="141"/>
      <c r="IO6" s="141"/>
      <c r="IP6" s="141"/>
      <c r="IQ6" s="141"/>
      <c r="IR6" s="141"/>
      <c r="IS6" s="141"/>
      <c r="IT6" s="141"/>
      <c r="IU6" s="141"/>
      <c r="IV6" s="141"/>
      <c r="IW6" s="141"/>
      <c r="IX6" s="141"/>
      <c r="IY6" s="141"/>
      <c r="IZ6" s="141"/>
      <c r="JA6" s="141"/>
      <c r="JB6" s="141"/>
    </row>
    <row r="7" spans="2:262" ht="14.25" customHeight="1" thickBot="1" x14ac:dyDescent="0.3">
      <c r="B7" s="1143" t="s">
        <v>1110</v>
      </c>
      <c r="C7" s="1144"/>
      <c r="D7" s="1144"/>
      <c r="E7" s="1144"/>
      <c r="F7" s="1144"/>
      <c r="G7" s="1121" t="s">
        <v>1836</v>
      </c>
      <c r="H7" s="1122"/>
      <c r="I7" s="1122"/>
      <c r="J7" s="1122"/>
      <c r="K7" s="1122"/>
      <c r="L7" s="1122"/>
      <c r="M7" s="1122"/>
      <c r="N7" s="1122"/>
      <c r="O7" s="1123"/>
      <c r="P7" s="1121" t="s">
        <v>1836</v>
      </c>
      <c r="Q7" s="1122"/>
      <c r="R7" s="1122"/>
      <c r="S7" s="1122"/>
      <c r="T7" s="1122"/>
      <c r="U7" s="1122"/>
      <c r="V7" s="1122"/>
      <c r="W7" s="1122"/>
      <c r="X7" s="1123"/>
      <c r="Y7" s="1121" t="s">
        <v>1836</v>
      </c>
      <c r="Z7" s="1122"/>
      <c r="AA7" s="1122"/>
      <c r="AB7" s="1122"/>
      <c r="AC7" s="1122"/>
      <c r="AD7" s="1122"/>
      <c r="AE7" s="1122"/>
      <c r="AF7" s="1122"/>
      <c r="AG7" s="1123"/>
      <c r="AH7" s="1121" t="s">
        <v>1836</v>
      </c>
      <c r="AI7" s="1122"/>
      <c r="AJ7" s="1122"/>
      <c r="AK7" s="1122"/>
      <c r="AL7" s="1122"/>
      <c r="AM7" s="1122"/>
      <c r="AN7" s="1122"/>
      <c r="AO7" s="1122"/>
      <c r="AP7" s="1123"/>
      <c r="AQ7" s="1121" t="s">
        <v>1836</v>
      </c>
      <c r="AR7" s="1122"/>
      <c r="AS7" s="1122"/>
      <c r="AT7" s="1122"/>
      <c r="AU7" s="1122"/>
      <c r="AV7" s="1122"/>
      <c r="AW7" s="1122"/>
      <c r="AX7" s="1122"/>
      <c r="AY7" s="1123"/>
      <c r="AZ7" s="1121" t="s">
        <v>1836</v>
      </c>
      <c r="BA7" s="1122"/>
      <c r="BB7" s="1122"/>
      <c r="BC7" s="1122"/>
      <c r="BD7" s="1122"/>
      <c r="BE7" s="1122"/>
      <c r="BF7" s="1122"/>
      <c r="BG7" s="1122"/>
      <c r="BH7" s="1123"/>
      <c r="BI7" s="1121" t="s">
        <v>1836</v>
      </c>
      <c r="BJ7" s="1122"/>
      <c r="BK7" s="1122"/>
      <c r="BL7" s="1122"/>
      <c r="BM7" s="1122"/>
      <c r="BN7" s="1122"/>
      <c r="BO7" s="1122"/>
      <c r="BP7" s="1122"/>
      <c r="BQ7" s="1123"/>
      <c r="BR7" s="1121" t="s">
        <v>1836</v>
      </c>
      <c r="BS7" s="1122"/>
      <c r="BT7" s="1122"/>
      <c r="BU7" s="1122"/>
      <c r="BV7" s="1122"/>
      <c r="BW7" s="1122"/>
      <c r="BX7" s="1122"/>
      <c r="BY7" s="1122"/>
      <c r="BZ7" s="1123"/>
      <c r="CA7" s="1121" t="s">
        <v>1836</v>
      </c>
      <c r="CB7" s="1122"/>
      <c r="CC7" s="1122"/>
      <c r="CD7" s="1122"/>
      <c r="CE7" s="1122"/>
      <c r="CF7" s="1122"/>
      <c r="CG7" s="1122"/>
      <c r="CH7" s="1122"/>
      <c r="CI7" s="1123"/>
      <c r="CJ7" s="1121" t="s">
        <v>1836</v>
      </c>
      <c r="CK7" s="1122"/>
      <c r="CL7" s="1122"/>
      <c r="CM7" s="1122"/>
      <c r="CN7" s="1122"/>
      <c r="CO7" s="1122"/>
      <c r="CP7" s="1122"/>
      <c r="CQ7" s="1122"/>
      <c r="CR7" s="1123"/>
      <c r="CS7" s="1121" t="s">
        <v>1836</v>
      </c>
      <c r="CT7" s="1122"/>
      <c r="CU7" s="1122"/>
      <c r="CV7" s="1122"/>
      <c r="CW7" s="1122"/>
      <c r="CX7" s="1122"/>
      <c r="CY7" s="1122"/>
      <c r="CZ7" s="1122"/>
      <c r="DA7" s="1123"/>
      <c r="DB7" s="1121" t="s">
        <v>1836</v>
      </c>
      <c r="DC7" s="1122"/>
      <c r="DD7" s="1122"/>
      <c r="DE7" s="1122"/>
      <c r="DF7" s="1122"/>
      <c r="DG7" s="1122"/>
      <c r="DH7" s="1122"/>
      <c r="DI7" s="1122"/>
      <c r="DJ7" s="1123"/>
      <c r="DK7" s="1121" t="s">
        <v>1836</v>
      </c>
      <c r="DL7" s="1122"/>
      <c r="DM7" s="1122"/>
      <c r="DN7" s="1122"/>
      <c r="DO7" s="1122"/>
      <c r="DP7" s="1122"/>
      <c r="DQ7" s="1122"/>
      <c r="DR7" s="1122"/>
      <c r="DS7" s="1123"/>
      <c r="DT7" s="896"/>
      <c r="DU7" s="905"/>
      <c r="DV7" s="905"/>
      <c r="DX7" s="125"/>
      <c r="EA7" s="1143" t="s">
        <v>1110</v>
      </c>
      <c r="EB7" s="1144"/>
      <c r="EC7" s="1144"/>
      <c r="ED7" s="1144"/>
      <c r="EE7" s="1121" t="s">
        <v>1836</v>
      </c>
      <c r="EF7" s="1122"/>
      <c r="EG7" s="1122"/>
      <c r="EH7" s="1122"/>
      <c r="EI7" s="1122"/>
      <c r="EJ7" s="1122"/>
      <c r="EK7" s="1122"/>
      <c r="EL7" s="1122"/>
      <c r="EM7" s="1123"/>
      <c r="EP7" s="125"/>
      <c r="EQ7" s="125"/>
      <c r="ER7" s="125"/>
      <c r="ES7" s="125"/>
      <c r="ET7" s="125"/>
      <c r="EU7" s="125"/>
      <c r="EV7" s="125"/>
      <c r="EW7" s="125"/>
      <c r="EX7" s="125"/>
      <c r="EY7" s="125"/>
      <c r="EZ7" s="125"/>
      <c r="FA7" s="125"/>
      <c r="FB7" s="125"/>
      <c r="FC7" s="125"/>
      <c r="FD7" s="125"/>
      <c r="FE7" s="125"/>
      <c r="FF7" s="125"/>
      <c r="FG7" s="125"/>
      <c r="FH7" s="125"/>
      <c r="FI7" s="125"/>
      <c r="FJ7" s="125"/>
      <c r="FK7" s="125"/>
      <c r="FL7" s="125"/>
      <c r="FM7" s="125"/>
      <c r="FN7" s="125"/>
      <c r="FO7" s="125"/>
      <c r="FP7" s="125"/>
      <c r="FQ7" s="125"/>
      <c r="FR7" s="125"/>
      <c r="FS7" s="125"/>
      <c r="FT7" s="125"/>
      <c r="FU7" s="125"/>
      <c r="FV7" s="125"/>
      <c r="FW7" s="125"/>
      <c r="FX7" s="125"/>
      <c r="FY7" s="125"/>
      <c r="FZ7" s="125"/>
      <c r="GA7" s="125"/>
      <c r="GB7" s="125"/>
      <c r="GC7" s="125"/>
      <c r="GD7" s="125"/>
      <c r="GE7" s="125"/>
      <c r="GF7" s="125"/>
      <c r="GG7" s="125"/>
      <c r="GH7" s="125"/>
      <c r="GI7" s="125"/>
      <c r="GJ7" s="125"/>
      <c r="GK7" s="125"/>
      <c r="GL7" s="125"/>
      <c r="GM7" s="125"/>
      <c r="GN7" s="125"/>
      <c r="GO7" s="125"/>
      <c r="GP7" s="125"/>
      <c r="GQ7" s="125"/>
      <c r="GR7" s="125"/>
      <c r="GS7" s="125"/>
      <c r="GT7" s="125"/>
      <c r="GU7" s="125"/>
      <c r="GV7" s="125"/>
      <c r="GW7" s="125"/>
      <c r="GX7" s="125"/>
      <c r="GY7" s="125"/>
      <c r="GZ7" s="125"/>
      <c r="HA7" s="125"/>
      <c r="HB7" s="125"/>
      <c r="HC7" s="125"/>
      <c r="HD7" s="125"/>
      <c r="HE7" s="125"/>
      <c r="HF7" s="125"/>
      <c r="HG7" s="125"/>
      <c r="HH7" s="125"/>
      <c r="HI7" s="125"/>
      <c r="HJ7" s="125"/>
      <c r="HK7" s="125"/>
      <c r="HL7" s="125"/>
      <c r="HM7" s="125"/>
      <c r="HN7" s="125"/>
      <c r="HO7" s="125"/>
      <c r="HP7" s="125"/>
      <c r="HQ7" s="125"/>
      <c r="HR7" s="125"/>
      <c r="HS7" s="125"/>
      <c r="HT7" s="125"/>
      <c r="HU7" s="125"/>
      <c r="HV7" s="125"/>
      <c r="HW7" s="125"/>
      <c r="HX7" s="125"/>
      <c r="HY7" s="125"/>
      <c r="HZ7" s="125"/>
      <c r="IA7" s="125"/>
      <c r="IB7" s="125"/>
      <c r="IC7" s="125"/>
      <c r="ID7" s="125"/>
      <c r="IE7" s="125"/>
      <c r="IF7" s="125"/>
      <c r="IG7" s="125"/>
      <c r="IH7" s="125"/>
      <c r="II7" s="125"/>
      <c r="IJ7" s="125"/>
      <c r="IK7" s="125"/>
      <c r="IL7" s="125"/>
      <c r="IM7" s="125"/>
      <c r="IN7" s="125"/>
      <c r="IO7" s="125"/>
      <c r="IP7" s="125"/>
      <c r="IQ7" s="125"/>
      <c r="IR7" s="125"/>
      <c r="IS7" s="125"/>
      <c r="IT7" s="125"/>
      <c r="IU7" s="125"/>
      <c r="IV7" s="125"/>
      <c r="IW7" s="125"/>
      <c r="IX7" s="125"/>
      <c r="IY7" s="125"/>
      <c r="IZ7" s="125"/>
      <c r="JA7" s="125"/>
      <c r="JB7" s="125"/>
    </row>
    <row r="8" spans="2:262" ht="9" customHeight="1" thickBot="1" x14ac:dyDescent="0.3">
      <c r="B8" s="555"/>
      <c r="C8" s="906"/>
      <c r="D8" s="906"/>
      <c r="E8" s="906"/>
      <c r="F8" s="906"/>
      <c r="G8" s="907"/>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7"/>
      <c r="AY8" s="907"/>
      <c r="AZ8" s="907"/>
      <c r="BA8" s="907"/>
      <c r="BB8" s="907"/>
      <c r="BC8" s="907"/>
      <c r="BD8" s="907"/>
      <c r="BE8" s="907"/>
      <c r="BF8" s="907"/>
      <c r="BG8" s="907"/>
      <c r="BH8" s="907"/>
      <c r="BI8" s="907"/>
      <c r="BJ8" s="907"/>
      <c r="BK8" s="907"/>
      <c r="BL8" s="907"/>
      <c r="BM8" s="907"/>
      <c r="BN8" s="907"/>
      <c r="BO8" s="907"/>
      <c r="BP8" s="907"/>
      <c r="BQ8" s="907"/>
      <c r="BR8" s="907"/>
      <c r="BS8" s="907"/>
      <c r="BT8" s="907"/>
      <c r="BU8" s="907"/>
      <c r="BV8" s="907"/>
      <c r="BW8" s="907"/>
      <c r="BX8" s="907"/>
      <c r="BY8" s="907"/>
      <c r="BZ8" s="907"/>
      <c r="CA8" s="907"/>
      <c r="CB8" s="907"/>
      <c r="CC8" s="907"/>
      <c r="CD8" s="907"/>
      <c r="CE8" s="907"/>
      <c r="CF8" s="907"/>
      <c r="CG8" s="907"/>
      <c r="CH8" s="907"/>
      <c r="CI8" s="907"/>
      <c r="CJ8" s="907"/>
      <c r="CK8" s="907"/>
      <c r="CL8" s="907"/>
      <c r="CM8" s="907"/>
      <c r="CN8" s="907"/>
      <c r="CO8" s="907"/>
      <c r="CP8" s="907"/>
      <c r="CQ8" s="907"/>
      <c r="CR8" s="907"/>
      <c r="CS8" s="907"/>
      <c r="CT8" s="907"/>
      <c r="CU8" s="907"/>
      <c r="CV8" s="907"/>
      <c r="CW8" s="907"/>
      <c r="CX8" s="907"/>
      <c r="CY8" s="907"/>
      <c r="CZ8" s="907"/>
      <c r="DA8" s="907"/>
      <c r="DB8" s="907"/>
      <c r="DC8" s="907"/>
      <c r="DD8" s="907"/>
      <c r="DE8" s="907"/>
      <c r="DF8" s="907"/>
      <c r="DG8" s="907"/>
      <c r="DH8" s="907"/>
      <c r="DI8" s="907"/>
      <c r="DJ8" s="907"/>
      <c r="DK8" s="907"/>
      <c r="DL8" s="907"/>
      <c r="DM8" s="907"/>
      <c r="DN8" s="907"/>
      <c r="DO8" s="907"/>
      <c r="DP8" s="907"/>
      <c r="DQ8" s="907"/>
      <c r="DR8" s="907"/>
      <c r="DS8" s="907"/>
      <c r="DT8" s="896"/>
      <c r="DU8" s="905"/>
      <c r="DV8" s="905"/>
      <c r="DX8" s="144"/>
      <c r="EA8" s="555"/>
      <c r="EB8" s="906"/>
      <c r="EC8" s="906"/>
      <c r="ED8" s="906"/>
      <c r="EE8" s="907"/>
      <c r="EF8" s="907"/>
      <c r="EG8" s="907"/>
      <c r="EH8" s="907"/>
      <c r="EI8" s="907"/>
      <c r="EJ8" s="907"/>
      <c r="EK8" s="907"/>
      <c r="EL8" s="907"/>
      <c r="EM8" s="907"/>
      <c r="EP8" s="141"/>
      <c r="EQ8" s="141"/>
      <c r="ER8" s="141"/>
      <c r="ES8" s="141"/>
      <c r="ET8" s="141"/>
      <c r="EU8" s="141"/>
      <c r="EV8" s="141"/>
      <c r="EW8" s="141"/>
      <c r="EX8" s="141"/>
      <c r="EY8" s="141"/>
      <c r="EZ8" s="141"/>
      <c r="FA8" s="141"/>
      <c r="FB8" s="141"/>
      <c r="FC8" s="141"/>
      <c r="FD8" s="141"/>
      <c r="FE8" s="141"/>
      <c r="FF8" s="141"/>
      <c r="FG8" s="141"/>
      <c r="FH8" s="141"/>
      <c r="FI8" s="141"/>
      <c r="FJ8" s="141"/>
      <c r="FK8" s="141"/>
      <c r="FL8" s="141"/>
      <c r="FM8" s="141"/>
      <c r="FN8" s="141"/>
      <c r="FO8" s="141"/>
      <c r="FP8" s="141"/>
      <c r="FQ8" s="141"/>
      <c r="FR8" s="141"/>
      <c r="FS8" s="141"/>
      <c r="FT8" s="141"/>
      <c r="FU8" s="141"/>
      <c r="FV8" s="141"/>
      <c r="FW8" s="141"/>
      <c r="FX8" s="141"/>
      <c r="FY8" s="141"/>
      <c r="FZ8" s="141"/>
      <c r="GA8" s="141"/>
      <c r="GB8" s="141"/>
      <c r="GC8" s="141"/>
      <c r="GD8" s="141"/>
      <c r="GE8" s="141"/>
      <c r="GF8" s="141"/>
      <c r="GG8" s="141"/>
      <c r="GH8" s="141"/>
      <c r="GI8" s="141"/>
      <c r="GJ8" s="141"/>
      <c r="GK8" s="141"/>
      <c r="GL8" s="141"/>
      <c r="GM8" s="141"/>
      <c r="GN8" s="141"/>
      <c r="GO8" s="141"/>
      <c r="GP8" s="141"/>
      <c r="GQ8" s="141"/>
      <c r="GR8" s="141"/>
      <c r="GS8" s="141"/>
      <c r="GT8" s="141"/>
      <c r="GU8" s="141"/>
      <c r="GV8" s="141"/>
      <c r="GW8" s="141"/>
      <c r="GX8" s="141"/>
      <c r="GY8" s="141"/>
      <c r="GZ8" s="141"/>
      <c r="HA8" s="141"/>
      <c r="HB8" s="141"/>
      <c r="HC8" s="141"/>
      <c r="HD8" s="141"/>
      <c r="HE8" s="141"/>
      <c r="HF8" s="141"/>
      <c r="HG8" s="141"/>
      <c r="HH8" s="141"/>
      <c r="HI8" s="141"/>
      <c r="HJ8" s="141"/>
      <c r="HK8" s="141"/>
      <c r="HL8" s="141"/>
      <c r="HM8" s="141"/>
      <c r="HN8" s="141"/>
      <c r="HO8" s="141"/>
      <c r="HP8" s="141"/>
      <c r="HQ8" s="141"/>
      <c r="HR8" s="141"/>
      <c r="HS8" s="141"/>
      <c r="HT8" s="141"/>
      <c r="HU8" s="141"/>
      <c r="HV8" s="141"/>
      <c r="HW8" s="141"/>
      <c r="HX8" s="141"/>
      <c r="HY8" s="141"/>
      <c r="HZ8" s="141"/>
      <c r="IA8" s="141"/>
      <c r="IB8" s="141"/>
      <c r="IC8" s="141"/>
      <c r="ID8" s="141"/>
      <c r="IE8" s="141"/>
      <c r="IF8" s="141"/>
      <c r="IG8" s="141"/>
      <c r="IH8" s="141"/>
      <c r="II8" s="141"/>
      <c r="IJ8" s="141"/>
      <c r="IK8" s="141"/>
      <c r="IL8" s="141"/>
      <c r="IM8" s="141"/>
      <c r="IN8" s="141"/>
      <c r="IO8" s="141"/>
      <c r="IP8" s="141"/>
      <c r="IQ8" s="141"/>
      <c r="IR8" s="141"/>
      <c r="IS8" s="141"/>
      <c r="IT8" s="141"/>
      <c r="IU8" s="141"/>
      <c r="IV8" s="141"/>
      <c r="IW8" s="141"/>
      <c r="IX8" s="141"/>
      <c r="IY8" s="141"/>
      <c r="IZ8" s="141"/>
      <c r="JA8" s="141"/>
      <c r="JB8" s="141"/>
    </row>
    <row r="9" spans="2:262" ht="14.25" customHeight="1" thickBot="1" x14ac:dyDescent="0.25">
      <c r="B9" s="313" t="s">
        <v>1113</v>
      </c>
      <c r="C9" s="395" t="s">
        <v>3626</v>
      </c>
      <c r="D9" s="139"/>
      <c r="E9" s="895"/>
      <c r="F9" s="895"/>
      <c r="G9" s="895"/>
      <c r="H9" s="895"/>
      <c r="I9" s="895"/>
      <c r="J9" s="895"/>
      <c r="K9" s="895"/>
      <c r="L9" s="895"/>
      <c r="M9" s="895"/>
      <c r="N9" s="895"/>
      <c r="O9" s="895"/>
      <c r="P9" s="895"/>
      <c r="Q9" s="895"/>
      <c r="R9" s="895"/>
      <c r="S9" s="895"/>
      <c r="T9" s="895"/>
      <c r="U9" s="895"/>
      <c r="V9" s="895"/>
      <c r="W9" s="895"/>
      <c r="X9" s="895"/>
      <c r="Y9" s="895"/>
      <c r="Z9" s="895"/>
      <c r="AA9" s="895"/>
      <c r="AB9" s="895"/>
      <c r="AC9" s="895"/>
      <c r="AD9" s="895"/>
      <c r="AE9" s="895"/>
      <c r="AF9" s="895"/>
      <c r="AG9" s="895"/>
      <c r="AH9" s="895"/>
      <c r="AI9" s="895"/>
      <c r="AJ9" s="895"/>
      <c r="AK9" s="895"/>
      <c r="AL9" s="895"/>
      <c r="AM9" s="895"/>
      <c r="AN9" s="895"/>
      <c r="AO9" s="895"/>
      <c r="AP9" s="895"/>
      <c r="AQ9" s="895"/>
      <c r="AR9" s="895"/>
      <c r="AS9" s="895"/>
      <c r="AT9" s="895"/>
      <c r="AU9" s="895"/>
      <c r="AV9" s="895"/>
      <c r="AW9" s="895"/>
      <c r="AX9" s="895"/>
      <c r="AY9" s="895"/>
      <c r="AZ9" s="895"/>
      <c r="BA9" s="895"/>
      <c r="BB9" s="895"/>
      <c r="BC9" s="895"/>
      <c r="BD9" s="895"/>
      <c r="BE9" s="895"/>
      <c r="BF9" s="895"/>
      <c r="BG9" s="895"/>
      <c r="BH9" s="895"/>
      <c r="BI9" s="895"/>
      <c r="BJ9" s="895"/>
      <c r="BK9" s="895"/>
      <c r="BL9" s="895"/>
      <c r="BM9" s="895"/>
      <c r="BN9" s="895"/>
      <c r="BO9" s="895"/>
      <c r="BP9" s="895"/>
      <c r="BQ9" s="895"/>
      <c r="BR9" s="895"/>
      <c r="BS9" s="895"/>
      <c r="BT9" s="895"/>
      <c r="BU9" s="895"/>
      <c r="BV9" s="895"/>
      <c r="BW9" s="895"/>
      <c r="BX9" s="895"/>
      <c r="BY9" s="895"/>
      <c r="BZ9" s="895"/>
      <c r="CA9" s="895"/>
      <c r="CB9" s="895"/>
      <c r="CC9" s="895"/>
      <c r="CD9" s="895"/>
      <c r="CE9" s="895"/>
      <c r="CF9" s="895"/>
      <c r="CG9" s="895"/>
      <c r="CH9" s="895"/>
      <c r="CI9" s="895"/>
      <c r="CJ9" s="895"/>
      <c r="CK9" s="895"/>
      <c r="CL9" s="895"/>
      <c r="CM9" s="895"/>
      <c r="CN9" s="895"/>
      <c r="CO9" s="895"/>
      <c r="CP9" s="895"/>
      <c r="CQ9" s="895"/>
      <c r="CR9" s="895"/>
      <c r="CS9" s="895"/>
      <c r="CT9" s="895"/>
      <c r="CU9" s="895"/>
      <c r="CV9" s="895"/>
      <c r="CW9" s="895"/>
      <c r="CX9" s="895"/>
      <c r="CY9" s="895"/>
      <c r="CZ9" s="895"/>
      <c r="DA9" s="895"/>
      <c r="DB9" s="895"/>
      <c r="DC9" s="895"/>
      <c r="DD9" s="895"/>
      <c r="DE9" s="895"/>
      <c r="DF9" s="895"/>
      <c r="DG9" s="895"/>
      <c r="DH9" s="895"/>
      <c r="DI9" s="895"/>
      <c r="DJ9" s="895"/>
      <c r="DK9" s="895"/>
      <c r="DL9" s="895"/>
      <c r="DM9" s="895"/>
      <c r="DN9" s="895"/>
      <c r="DO9" s="895"/>
      <c r="DP9" s="895"/>
      <c r="DQ9" s="895"/>
      <c r="DR9" s="895"/>
      <c r="DS9" s="895"/>
      <c r="DT9" s="896"/>
      <c r="DU9" s="908"/>
      <c r="DV9" s="908"/>
      <c r="DX9" s="144"/>
      <c r="EA9" s="313" t="s">
        <v>1113</v>
      </c>
      <c r="EB9" s="395" t="s">
        <v>3626</v>
      </c>
      <c r="EC9" s="895"/>
      <c r="ED9" s="895"/>
      <c r="EE9" s="895"/>
      <c r="EF9" s="895"/>
      <c r="EG9" s="895"/>
      <c r="EH9" s="895"/>
      <c r="EI9" s="895"/>
      <c r="EJ9" s="895"/>
      <c r="EK9" s="895"/>
      <c r="EL9" s="895"/>
      <c r="EM9" s="895"/>
      <c r="EP9" s="141"/>
      <c r="EQ9" s="141"/>
      <c r="ER9" s="141"/>
      <c r="ES9" s="141"/>
      <c r="ET9" s="141"/>
      <c r="EU9" s="141"/>
      <c r="EV9" s="141"/>
      <c r="EW9" s="141"/>
      <c r="EX9" s="141"/>
      <c r="EY9" s="141"/>
      <c r="EZ9" s="141"/>
      <c r="FA9" s="141"/>
      <c r="FB9" s="141"/>
      <c r="FC9" s="141"/>
      <c r="FD9" s="141"/>
      <c r="FE9" s="141"/>
      <c r="FF9" s="141"/>
      <c r="FG9" s="141"/>
      <c r="FH9" s="141"/>
      <c r="FI9" s="141"/>
      <c r="FJ9" s="141"/>
      <c r="FK9" s="141"/>
      <c r="FL9" s="141"/>
      <c r="FM9" s="141"/>
      <c r="FN9" s="141"/>
      <c r="FO9" s="141"/>
      <c r="FP9" s="141"/>
      <c r="FQ9" s="141"/>
      <c r="FR9" s="141"/>
      <c r="FS9" s="141"/>
      <c r="FT9" s="141"/>
      <c r="FU9" s="141"/>
      <c r="FV9" s="141"/>
      <c r="FW9" s="141"/>
      <c r="FX9" s="141"/>
      <c r="FY9" s="141"/>
      <c r="FZ9" s="141"/>
      <c r="GA9" s="141"/>
      <c r="GB9" s="141"/>
      <c r="GC9" s="141"/>
      <c r="GD9" s="141"/>
      <c r="GE9" s="141"/>
      <c r="GF9" s="141"/>
      <c r="GG9" s="141"/>
      <c r="GH9" s="141"/>
      <c r="GI9" s="141"/>
      <c r="GJ9" s="141"/>
      <c r="GK9" s="141"/>
      <c r="GL9" s="141"/>
      <c r="GM9" s="141"/>
      <c r="GN9" s="141"/>
      <c r="GO9" s="141"/>
      <c r="GP9" s="141"/>
      <c r="GQ9" s="141"/>
      <c r="GR9" s="141"/>
      <c r="GS9" s="141"/>
      <c r="GT9" s="141"/>
      <c r="GU9" s="141"/>
      <c r="GV9" s="141"/>
      <c r="GW9" s="141"/>
      <c r="GX9" s="141"/>
      <c r="GY9" s="141"/>
      <c r="GZ9" s="141"/>
      <c r="HA9" s="141"/>
      <c r="HB9" s="141"/>
      <c r="HC9" s="141"/>
      <c r="HD9" s="141"/>
      <c r="HE9" s="141"/>
      <c r="HF9" s="141"/>
      <c r="HG9" s="141"/>
      <c r="HH9" s="141"/>
      <c r="HI9" s="141"/>
      <c r="HJ9" s="141"/>
      <c r="HK9" s="141"/>
      <c r="HL9" s="141"/>
      <c r="HM9" s="141"/>
      <c r="HN9" s="141"/>
      <c r="HO9" s="141"/>
      <c r="HP9" s="141"/>
      <c r="HQ9" s="141"/>
      <c r="HR9" s="141"/>
      <c r="HS9" s="141"/>
      <c r="HT9" s="141"/>
      <c r="HU9" s="141"/>
      <c r="HV9" s="141"/>
      <c r="HW9" s="141"/>
      <c r="HX9" s="141"/>
      <c r="HY9" s="141"/>
      <c r="HZ9" s="141"/>
      <c r="IA9" s="141"/>
      <c r="IB9" s="141"/>
      <c r="IC9" s="141"/>
      <c r="ID9" s="141"/>
      <c r="IE9" s="141"/>
      <c r="IF9" s="141"/>
      <c r="IG9" s="141"/>
      <c r="IH9" s="141"/>
      <c r="II9" s="141"/>
      <c r="IJ9" s="141"/>
      <c r="IK9" s="141"/>
      <c r="IL9" s="141"/>
      <c r="IM9" s="141"/>
      <c r="IN9" s="141"/>
      <c r="IO9" s="141"/>
      <c r="IP9" s="141"/>
      <c r="IQ9" s="141"/>
      <c r="IR9" s="141"/>
      <c r="IS9" s="141"/>
      <c r="IT9" s="141"/>
      <c r="IU9" s="141"/>
      <c r="IV9" s="141"/>
      <c r="IW9" s="141"/>
      <c r="IX9" s="141"/>
      <c r="IY9" s="141"/>
      <c r="IZ9" s="141"/>
      <c r="JA9" s="141"/>
      <c r="JB9" s="141"/>
    </row>
    <row r="10" spans="2:262" ht="14.25" customHeight="1" x14ac:dyDescent="0.25">
      <c r="B10" s="159">
        <v>1</v>
      </c>
      <c r="C10" s="324" t="s">
        <v>3627</v>
      </c>
      <c r="D10" s="150" t="s">
        <v>1843</v>
      </c>
      <c r="E10" s="150" t="s">
        <v>341</v>
      </c>
      <c r="F10" s="715">
        <v>3</v>
      </c>
      <c r="G10" s="909">
        <v>1.1779999999999999</v>
      </c>
      <c r="H10" s="717">
        <v>0.16200000000000001</v>
      </c>
      <c r="I10" s="717">
        <v>2.7519999999999998</v>
      </c>
      <c r="J10" s="910">
        <f>SUM(G10:I10)</f>
        <v>4.0919999999999996</v>
      </c>
      <c r="K10" s="911">
        <v>3.992</v>
      </c>
      <c r="L10" s="717">
        <v>0.28399999999999997</v>
      </c>
      <c r="M10" s="717">
        <v>3.149</v>
      </c>
      <c r="N10" s="912">
        <f t="shared" ref="N10:N17" si="0">SUM(K10:M10)</f>
        <v>7.4249999999999998</v>
      </c>
      <c r="O10" s="913">
        <f>N10+J10</f>
        <v>11.516999999999999</v>
      </c>
      <c r="P10" s="914">
        <v>1.1859999999999999</v>
      </c>
      <c r="Q10" s="717">
        <v>0.16300000000000001</v>
      </c>
      <c r="R10" s="717">
        <v>2.77</v>
      </c>
      <c r="S10" s="913">
        <f>SUM(P10:R10)</f>
        <v>4.1189999999999998</v>
      </c>
      <c r="T10" s="911">
        <v>4.0190000000000001</v>
      </c>
      <c r="U10" s="717">
        <v>0.28599999999999998</v>
      </c>
      <c r="V10" s="717">
        <v>3.17</v>
      </c>
      <c r="W10" s="912">
        <f t="shared" ref="W10:W17" si="1">SUM(T10:V10)</f>
        <v>7.4749999999999996</v>
      </c>
      <c r="X10" s="913">
        <f>W10+S10</f>
        <v>11.593999999999999</v>
      </c>
      <c r="Y10" s="914">
        <v>1.2470000000000001</v>
      </c>
      <c r="Z10" s="717">
        <v>0.17100000000000001</v>
      </c>
      <c r="AA10" s="717">
        <v>2.9140000000000001</v>
      </c>
      <c r="AB10" s="913">
        <f>SUM(Y10:AA10)</f>
        <v>4.3320000000000007</v>
      </c>
      <c r="AC10" s="911">
        <v>4.2270000000000003</v>
      </c>
      <c r="AD10" s="717">
        <v>0.30099999999999999</v>
      </c>
      <c r="AE10" s="717">
        <v>3.3340000000000001</v>
      </c>
      <c r="AF10" s="912">
        <f t="shared" ref="AF10:AF17" si="2">SUM(AC10:AE10)</f>
        <v>7.8620000000000001</v>
      </c>
      <c r="AG10" s="913">
        <f>AF10+AB10</f>
        <v>12.194000000000001</v>
      </c>
      <c r="AH10" s="914">
        <v>1.298</v>
      </c>
      <c r="AI10" s="717">
        <v>0.17799999999999999</v>
      </c>
      <c r="AJ10" s="717">
        <v>3.0339999999999998</v>
      </c>
      <c r="AK10" s="913">
        <f>SUM(AH10:AJ10)</f>
        <v>4.51</v>
      </c>
      <c r="AL10" s="911">
        <v>4.4000000000000004</v>
      </c>
      <c r="AM10" s="717">
        <v>0.313</v>
      </c>
      <c r="AN10" s="717">
        <v>3.4710000000000001</v>
      </c>
      <c r="AO10" s="912">
        <f t="shared" ref="AO10:AO17" si="3">SUM(AL10:AN10)</f>
        <v>8.1840000000000011</v>
      </c>
      <c r="AP10" s="913">
        <f>AO10+AK10</f>
        <v>12.694000000000001</v>
      </c>
      <c r="AQ10" s="914">
        <v>1.212</v>
      </c>
      <c r="AR10" s="717">
        <v>0.16600000000000001</v>
      </c>
      <c r="AS10" s="717">
        <v>2.8679999999999999</v>
      </c>
      <c r="AT10" s="913">
        <f>SUM(AQ10:AS10)</f>
        <v>4.2459999999999996</v>
      </c>
      <c r="AU10" s="911">
        <v>4.3940000000000001</v>
      </c>
      <c r="AV10" s="717">
        <v>0.30399999999999999</v>
      </c>
      <c r="AW10" s="717">
        <v>3.621</v>
      </c>
      <c r="AX10" s="912">
        <f t="shared" ref="AX10:AX17" si="4">SUM(AU10:AW10)</f>
        <v>8.3190000000000008</v>
      </c>
      <c r="AY10" s="913">
        <f>AX10+AT10</f>
        <v>12.565000000000001</v>
      </c>
      <c r="AZ10" s="914">
        <v>1.373</v>
      </c>
      <c r="BA10" s="717">
        <v>0.19400000000000001</v>
      </c>
      <c r="BB10" s="717">
        <v>3.2549999999999999</v>
      </c>
      <c r="BC10" s="913">
        <f>SUM(AZ10:BB10)</f>
        <v>4.8220000000000001</v>
      </c>
      <c r="BD10" s="911">
        <v>4.7169999999999996</v>
      </c>
      <c r="BE10" s="717">
        <v>0.33900000000000002</v>
      </c>
      <c r="BF10" s="717">
        <v>4.056</v>
      </c>
      <c r="BG10" s="912">
        <f t="shared" ref="BG10:BG17" si="5">SUM(BD10:BF10)</f>
        <v>9.1120000000000001</v>
      </c>
      <c r="BH10" s="913">
        <f>BG10+BC10</f>
        <v>13.934000000000001</v>
      </c>
      <c r="BI10" s="915">
        <v>1.6739999999999999</v>
      </c>
      <c r="BJ10" s="719">
        <v>0.19400000000000001</v>
      </c>
      <c r="BK10" s="719">
        <v>4.0049999999999999</v>
      </c>
      <c r="BL10" s="913">
        <f>SUM(BI10:BK10)</f>
        <v>5.8729999999999993</v>
      </c>
      <c r="BM10" s="916">
        <v>5.8929999999999998</v>
      </c>
      <c r="BN10" s="719">
        <v>0.42199999999999999</v>
      </c>
      <c r="BO10" s="719">
        <v>5.25</v>
      </c>
      <c r="BP10" s="912">
        <f t="shared" ref="BP10:BP17" si="6">SUM(BM10:BO10)</f>
        <v>11.565</v>
      </c>
      <c r="BQ10" s="913">
        <f>BP10+BL10</f>
        <v>17.437999999999999</v>
      </c>
      <c r="BR10" s="914">
        <v>1.331</v>
      </c>
      <c r="BS10" s="717">
        <v>0.188</v>
      </c>
      <c r="BT10" s="717">
        <v>3.157</v>
      </c>
      <c r="BU10" s="913">
        <f>SUM(BR10:BT10)</f>
        <v>4.6760000000000002</v>
      </c>
      <c r="BV10" s="911">
        <v>4.5739999999999998</v>
      </c>
      <c r="BW10" s="717">
        <v>0.32900000000000001</v>
      </c>
      <c r="BX10" s="717">
        <v>3.9319999999999999</v>
      </c>
      <c r="BY10" s="912">
        <f t="shared" ref="BY10:BY17" si="7">SUM(BV10:BX10)</f>
        <v>8.8349999999999991</v>
      </c>
      <c r="BZ10" s="913">
        <f>BY10+BU10</f>
        <v>13.510999999999999</v>
      </c>
      <c r="CA10" s="914">
        <v>1.2</v>
      </c>
      <c r="CB10" s="717">
        <v>0.16700000000000001</v>
      </c>
      <c r="CC10" s="717">
        <v>2.875</v>
      </c>
      <c r="CD10" s="913">
        <f>SUM(CA10:CC10)</f>
        <v>4.242</v>
      </c>
      <c r="CE10" s="911">
        <v>4.694</v>
      </c>
      <c r="CF10" s="717">
        <v>0.32900000000000001</v>
      </c>
      <c r="CG10" s="717">
        <v>3.9329999999999998</v>
      </c>
      <c r="CH10" s="912">
        <f t="shared" ref="CH10:CH17" si="8">SUM(CE10:CG10)</f>
        <v>8.9559999999999995</v>
      </c>
      <c r="CI10" s="913">
        <f>CH10+CD10</f>
        <v>13.198</v>
      </c>
      <c r="CJ10" s="914">
        <v>1.161</v>
      </c>
      <c r="CK10" s="717">
        <v>0.16300000000000001</v>
      </c>
      <c r="CL10" s="717">
        <v>2.8170000000000002</v>
      </c>
      <c r="CM10" s="913">
        <f>SUM(CJ10:CL10)</f>
        <v>4.141</v>
      </c>
      <c r="CN10" s="911">
        <v>4.9000000000000004</v>
      </c>
      <c r="CO10" s="717">
        <v>0.34899999999999998</v>
      </c>
      <c r="CP10" s="717">
        <v>4.1820000000000004</v>
      </c>
      <c r="CQ10" s="912">
        <f t="shared" ref="CQ10:CQ17" si="9">SUM(CN10:CP10)</f>
        <v>9.4310000000000009</v>
      </c>
      <c r="CR10" s="913">
        <f>CQ10+CM10</f>
        <v>13.572000000000001</v>
      </c>
      <c r="CS10" s="914">
        <v>1.121</v>
      </c>
      <c r="CT10" s="717">
        <v>0.16</v>
      </c>
      <c r="CU10" s="717">
        <v>2.754</v>
      </c>
      <c r="CV10" s="913">
        <f>SUM(CS10:CU10)</f>
        <v>4.0350000000000001</v>
      </c>
      <c r="CW10" s="911">
        <v>5.0970000000000004</v>
      </c>
      <c r="CX10" s="717">
        <v>0.36899999999999999</v>
      </c>
      <c r="CY10" s="717">
        <v>4.4240000000000004</v>
      </c>
      <c r="CZ10" s="912">
        <f t="shared" ref="CZ10:CZ17" si="10">SUM(CW10:CY10)</f>
        <v>9.89</v>
      </c>
      <c r="DA10" s="913">
        <f>CZ10+CV10</f>
        <v>13.925000000000001</v>
      </c>
      <c r="DB10" s="914">
        <v>1.083</v>
      </c>
      <c r="DC10" s="717">
        <v>0.156</v>
      </c>
      <c r="DD10" s="717">
        <v>2.6909999999999998</v>
      </c>
      <c r="DE10" s="913">
        <f>SUM(DB10:DD10)</f>
        <v>3.9299999999999997</v>
      </c>
      <c r="DF10" s="911">
        <v>5.2919999999999998</v>
      </c>
      <c r="DG10" s="717">
        <v>0.38800000000000001</v>
      </c>
      <c r="DH10" s="717">
        <v>4.6680000000000001</v>
      </c>
      <c r="DI10" s="912">
        <f t="shared" ref="DI10:DI17" si="11">SUM(DF10:DH10)</f>
        <v>10.347999999999999</v>
      </c>
      <c r="DJ10" s="913">
        <f>DI10+DE10</f>
        <v>14.277999999999999</v>
      </c>
      <c r="DK10" s="914">
        <v>1.046</v>
      </c>
      <c r="DL10" s="717">
        <v>0.153</v>
      </c>
      <c r="DM10" s="717">
        <v>2.6280000000000001</v>
      </c>
      <c r="DN10" s="913">
        <f>SUM(DK10:DM10)</f>
        <v>3.827</v>
      </c>
      <c r="DO10" s="911">
        <v>5.4859999999999998</v>
      </c>
      <c r="DP10" s="717">
        <v>0.40799999999999997</v>
      </c>
      <c r="DQ10" s="717">
        <v>4.915</v>
      </c>
      <c r="DR10" s="912">
        <f t="shared" ref="DR10:DR17" si="12">SUM(DO10:DQ10)</f>
        <v>10.809000000000001</v>
      </c>
      <c r="DS10" s="913">
        <f>DR10+DN10</f>
        <v>14.636000000000001</v>
      </c>
      <c r="DT10" s="896"/>
      <c r="DU10" s="722"/>
      <c r="DV10" s="569"/>
      <c r="DX10" s="144">
        <f t="shared" ref="DX10:DX16" si="13" xml:space="preserve"> IF( SUM( EP10:JB10 ) = 0, 0, $EP$5 )</f>
        <v>0</v>
      </c>
      <c r="EA10" s="159">
        <v>1</v>
      </c>
      <c r="EB10" s="324" t="s">
        <v>3627</v>
      </c>
      <c r="EC10" s="150" t="s">
        <v>341</v>
      </c>
      <c r="ED10" s="715">
        <v>3</v>
      </c>
      <c r="EE10" s="917" t="s">
        <v>3628</v>
      </c>
      <c r="EF10" s="825" t="s">
        <v>3629</v>
      </c>
      <c r="EG10" s="918" t="s">
        <v>3630</v>
      </c>
      <c r="EH10" s="919" t="s">
        <v>3631</v>
      </c>
      <c r="EI10" s="920" t="s">
        <v>3632</v>
      </c>
      <c r="EJ10" s="825" t="s">
        <v>3633</v>
      </c>
      <c r="EK10" s="921" t="s">
        <v>3634</v>
      </c>
      <c r="EL10" s="922" t="s">
        <v>3635</v>
      </c>
      <c r="EM10" s="919" t="s">
        <v>3636</v>
      </c>
      <c r="EP10" s="158">
        <f xml:space="preserve"> IF( ISNUMBER(G10), 0, 1 )</f>
        <v>0</v>
      </c>
      <c r="EQ10" s="158">
        <f>IF('[1]Validation flags'!$H$3=1,0, IF( ISNUMBER(H10), 0, 1 ))</f>
        <v>0</v>
      </c>
      <c r="ER10" s="158">
        <f>IF('[1]Validation flags'!$H$3=1,0, IF( ISNUMBER(I10), 0, 1 ))</f>
        <v>0</v>
      </c>
      <c r="ES10" s="141"/>
      <c r="ET10" s="158">
        <f t="shared" ref="ET10:ET16" si="14" xml:space="preserve"> IF( ISNUMBER(K10), 0, 1 )</f>
        <v>0</v>
      </c>
      <c r="EU10" s="158">
        <f>IF('[1]Validation flags'!$H$3=1,0, IF( ISNUMBER(L10), 0, 1 ))</f>
        <v>0</v>
      </c>
      <c r="EV10" s="158">
        <f>IF('[1]Validation flags'!$H$3=1,0, IF( ISNUMBER(M10), 0, 1 ))</f>
        <v>0</v>
      </c>
      <c r="EW10" s="141"/>
      <c r="EX10" s="141"/>
      <c r="EY10" s="158">
        <f xml:space="preserve"> IF( ISNUMBER(P10), 0, 1 )</f>
        <v>0</v>
      </c>
      <c r="EZ10" s="158">
        <f>IF('[1]Validation flags'!$H$3=1,0, IF( ISNUMBER(Q10), 0, 1 ))</f>
        <v>0</v>
      </c>
      <c r="FA10" s="158">
        <f>IF('[1]Validation flags'!$H$3=1,0, IF( ISNUMBER(R10), 0, 1 ))</f>
        <v>0</v>
      </c>
      <c r="FB10" s="141"/>
      <c r="FC10" s="158">
        <f t="shared" ref="FC10:FC16" si="15" xml:space="preserve"> IF( ISNUMBER(T10), 0, 1 )</f>
        <v>0</v>
      </c>
      <c r="FD10" s="158">
        <f>IF('[1]Validation flags'!$H$3=1,0, IF( ISNUMBER(U10), 0, 1 ))</f>
        <v>0</v>
      </c>
      <c r="FE10" s="158">
        <f>IF('[1]Validation flags'!$H$3=1,0, IF( ISNUMBER(V10), 0, 1 ))</f>
        <v>0</v>
      </c>
      <c r="FF10" s="141"/>
      <c r="FG10" s="141"/>
      <c r="FH10" s="158">
        <f xml:space="preserve"> IF( ISNUMBER(Y10), 0, 1 )</f>
        <v>0</v>
      </c>
      <c r="FI10" s="158">
        <f>IF('[1]Validation flags'!$H$3=1,0, IF( ISNUMBER(Z10), 0, 1 ))</f>
        <v>0</v>
      </c>
      <c r="FJ10" s="158">
        <f>IF('[1]Validation flags'!$H$3=1,0, IF( ISNUMBER(AA10), 0, 1 ))</f>
        <v>0</v>
      </c>
      <c r="FK10" s="141"/>
      <c r="FL10" s="158">
        <f t="shared" ref="FL10:FL16" si="16" xml:space="preserve"> IF( ISNUMBER(AC10), 0, 1 )</f>
        <v>0</v>
      </c>
      <c r="FM10" s="158">
        <f>IF('[1]Validation flags'!$H$3=1,0, IF( ISNUMBER(AD10), 0, 1 ))</f>
        <v>0</v>
      </c>
      <c r="FN10" s="158">
        <f>IF('[1]Validation flags'!$H$3=1,0, IF( ISNUMBER(AE10), 0, 1 ))</f>
        <v>0</v>
      </c>
      <c r="FO10" s="141"/>
      <c r="FP10" s="141"/>
      <c r="FQ10" s="158">
        <f xml:space="preserve"> IF( ISNUMBER(AH10), 0, 1 )</f>
        <v>0</v>
      </c>
      <c r="FR10" s="158">
        <f>IF('[1]Validation flags'!$H$3=1,0, IF( ISNUMBER(AI10), 0, 1 ))</f>
        <v>0</v>
      </c>
      <c r="FS10" s="158">
        <f>IF('[1]Validation flags'!$H$3=1,0, IF( ISNUMBER(AJ10), 0, 1 ))</f>
        <v>0</v>
      </c>
      <c r="FT10" s="141"/>
      <c r="FU10" s="158">
        <f t="shared" ref="FU10:FU16" si="17" xml:space="preserve"> IF( ISNUMBER(AL10), 0, 1 )</f>
        <v>0</v>
      </c>
      <c r="FV10" s="158">
        <f>IF('[1]Validation flags'!$H$3=1,0, IF( ISNUMBER(AM10), 0, 1 ))</f>
        <v>0</v>
      </c>
      <c r="FW10" s="158">
        <f>IF('[1]Validation flags'!$H$3=1,0, IF( ISNUMBER(AN10), 0, 1 ))</f>
        <v>0</v>
      </c>
      <c r="FX10" s="141"/>
      <c r="FY10" s="141"/>
      <c r="FZ10" s="141"/>
      <c r="GA10" s="141"/>
      <c r="GB10" s="141"/>
      <c r="GC10" s="141"/>
      <c r="GD10" s="141"/>
      <c r="GE10" s="141"/>
      <c r="GF10" s="141"/>
      <c r="GG10" s="141"/>
      <c r="GH10" s="141"/>
      <c r="GI10" s="158">
        <f xml:space="preserve"> IF( ISNUMBER(AZ10), 0, 1 )</f>
        <v>0</v>
      </c>
      <c r="GJ10" s="158">
        <f>IF('[1]Validation flags'!$H$3=1,0, IF( ISNUMBER(BA10), 0, 1 ))</f>
        <v>0</v>
      </c>
      <c r="GK10" s="158">
        <f>IF('[1]Validation flags'!$H$3=1,0, IF( ISNUMBER(BB10), 0, 1 ))</f>
        <v>0</v>
      </c>
      <c r="GL10" s="141"/>
      <c r="GM10" s="158">
        <f t="shared" ref="GM10:GM16" si="18" xml:space="preserve"> IF( ISNUMBER(BD10), 0, 1 )</f>
        <v>0</v>
      </c>
      <c r="GN10" s="158">
        <f>IF('[1]Validation flags'!$H$3=1,0, IF( ISNUMBER(BE10), 0, 1 ))</f>
        <v>0</v>
      </c>
      <c r="GO10" s="158">
        <f>IF('[1]Validation flags'!$H$3=1,0, IF( ISNUMBER(BF10), 0, 1 ))</f>
        <v>0</v>
      </c>
      <c r="GP10" s="141"/>
      <c r="GQ10" s="141"/>
      <c r="GR10" s="158">
        <f xml:space="preserve"> IF( ISNUMBER(BI10), 0, 1 )</f>
        <v>0</v>
      </c>
      <c r="GS10" s="158">
        <f>IF('[1]Validation flags'!$H$3=1,0, IF( ISNUMBER(BJ10), 0, 1 ))</f>
        <v>0</v>
      </c>
      <c r="GT10" s="158">
        <f>IF('[1]Validation flags'!$H$3=1,0, IF( ISNUMBER(BK10), 0, 1 ))</f>
        <v>0</v>
      </c>
      <c r="GU10" s="141"/>
      <c r="GV10" s="158">
        <f t="shared" ref="GV10:GV16" si="19" xml:space="preserve"> IF( ISNUMBER(BM10), 0, 1 )</f>
        <v>0</v>
      </c>
      <c r="GW10" s="158">
        <f>IF('[1]Validation flags'!$H$3=1,0, IF( ISNUMBER(BN10), 0, 1 ))</f>
        <v>0</v>
      </c>
      <c r="GX10" s="158">
        <f>IF('[1]Validation flags'!$H$3=1,0, IF( ISNUMBER(BO10), 0, 1 ))</f>
        <v>0</v>
      </c>
      <c r="GY10" s="141"/>
      <c r="GZ10" s="141"/>
      <c r="HA10" s="158">
        <f xml:space="preserve"> IF( ISNUMBER(BR10), 0, 1 )</f>
        <v>0</v>
      </c>
      <c r="HB10" s="158">
        <f>IF('[1]Validation flags'!$H$3=1,0, IF( ISNUMBER(BS10), 0, 1 ))</f>
        <v>0</v>
      </c>
      <c r="HC10" s="158">
        <f>IF('[1]Validation flags'!$H$3=1,0, IF( ISNUMBER(BT10), 0, 1 ))</f>
        <v>0</v>
      </c>
      <c r="HD10" s="141"/>
      <c r="HE10" s="158">
        <f t="shared" ref="HE10:HE16" si="20" xml:space="preserve"> IF( ISNUMBER(BV10), 0, 1 )</f>
        <v>0</v>
      </c>
      <c r="HF10" s="158">
        <f>IF('[1]Validation flags'!$H$3=1,0, IF( ISNUMBER(BW10), 0, 1 ))</f>
        <v>0</v>
      </c>
      <c r="HG10" s="158">
        <f>IF('[1]Validation flags'!$H$3=1,0, IF( ISNUMBER(BX10), 0, 1 ))</f>
        <v>0</v>
      </c>
      <c r="HH10" s="141"/>
      <c r="HI10" s="141"/>
      <c r="HJ10" s="158">
        <f xml:space="preserve"> IF( ISNUMBER(CA10), 0, 1 )</f>
        <v>0</v>
      </c>
      <c r="HK10" s="158">
        <f>IF('[1]Validation flags'!$H$3=1,0, IF( ISNUMBER(CB10), 0, 1 ))</f>
        <v>0</v>
      </c>
      <c r="HL10" s="158">
        <f>IF('[1]Validation flags'!$H$3=1,0, IF( ISNUMBER(CC10), 0, 1 ))</f>
        <v>0</v>
      </c>
      <c r="HM10" s="141"/>
      <c r="HN10" s="158">
        <f t="shared" ref="HN10:HN16" si="21" xml:space="preserve"> IF( ISNUMBER(CE10), 0, 1 )</f>
        <v>0</v>
      </c>
      <c r="HO10" s="158">
        <f>IF('[1]Validation flags'!$H$3=1,0, IF( ISNUMBER(CF10), 0, 1 ))</f>
        <v>0</v>
      </c>
      <c r="HP10" s="158">
        <f>IF('[1]Validation flags'!$H$3=1,0, IF( ISNUMBER(CG10), 0, 1 ))</f>
        <v>0</v>
      </c>
      <c r="HQ10" s="141"/>
      <c r="HR10" s="141"/>
      <c r="HS10" s="158">
        <f xml:space="preserve"> IF( ISNUMBER(CJ10), 0, 1 )</f>
        <v>0</v>
      </c>
      <c r="HT10" s="158">
        <f>IF('[1]Validation flags'!$H$3=1,0, IF( ISNUMBER(CK10), 0, 1 ))</f>
        <v>0</v>
      </c>
      <c r="HU10" s="158">
        <f>IF('[1]Validation flags'!$H$3=1,0, IF( ISNUMBER(CL10), 0, 1 ))</f>
        <v>0</v>
      </c>
      <c r="HV10" s="141"/>
      <c r="HW10" s="158">
        <f t="shared" ref="HW10:HW16" si="22" xml:space="preserve"> IF( ISNUMBER(CN10), 0, 1 )</f>
        <v>0</v>
      </c>
      <c r="HX10" s="158">
        <f>IF('[1]Validation flags'!$H$3=1,0, IF( ISNUMBER(CO10), 0, 1 ))</f>
        <v>0</v>
      </c>
      <c r="HY10" s="158">
        <f>IF('[1]Validation flags'!$H$3=1,0, IF( ISNUMBER(CP10), 0, 1 ))</f>
        <v>0</v>
      </c>
      <c r="HZ10" s="141"/>
      <c r="IA10" s="141"/>
      <c r="IB10" s="158">
        <f xml:space="preserve"> IF( ISNUMBER(CS10), 0, 1 )</f>
        <v>0</v>
      </c>
      <c r="IC10" s="158">
        <f>IF('[1]Validation flags'!$H$3=1,0, IF( ISNUMBER(CT10), 0, 1 ))</f>
        <v>0</v>
      </c>
      <c r="ID10" s="158">
        <f>IF('[1]Validation flags'!$H$3=1,0, IF( ISNUMBER(CU10), 0, 1 ))</f>
        <v>0</v>
      </c>
      <c r="IE10" s="141"/>
      <c r="IF10" s="158">
        <f t="shared" ref="IF10:IF16" si="23" xml:space="preserve"> IF( ISNUMBER(CW10), 0, 1 )</f>
        <v>0</v>
      </c>
      <c r="IG10" s="158">
        <f>IF('[1]Validation flags'!$H$3=1,0, IF( ISNUMBER(CX10), 0, 1 ))</f>
        <v>0</v>
      </c>
      <c r="IH10" s="158">
        <f>IF('[1]Validation flags'!$H$3=1,0, IF( ISNUMBER(CY10), 0, 1 ))</f>
        <v>0</v>
      </c>
      <c r="II10" s="141"/>
      <c r="IJ10" s="141"/>
      <c r="IK10" s="158">
        <f xml:space="preserve"> IF( ISNUMBER(DB10), 0, 1 )</f>
        <v>0</v>
      </c>
      <c r="IL10" s="158">
        <f>IF('[1]Validation flags'!$H$3=1,0, IF( ISNUMBER(DC10), 0, 1 ))</f>
        <v>0</v>
      </c>
      <c r="IM10" s="158">
        <f>IF('[1]Validation flags'!$H$3=1,0, IF( ISNUMBER(DD10), 0, 1 ))</f>
        <v>0</v>
      </c>
      <c r="IN10" s="141"/>
      <c r="IO10" s="158">
        <f t="shared" ref="IO10:IO16" si="24" xml:space="preserve"> IF( ISNUMBER(DF10), 0, 1 )</f>
        <v>0</v>
      </c>
      <c r="IP10" s="158">
        <f>IF('[1]Validation flags'!$H$3=1,0, IF( ISNUMBER(DG10), 0, 1 ))</f>
        <v>0</v>
      </c>
      <c r="IQ10" s="158">
        <f>IF('[1]Validation flags'!$H$3=1,0, IF( ISNUMBER(DH10), 0, 1 ))</f>
        <v>0</v>
      </c>
      <c r="IR10" s="141"/>
      <c r="IS10" s="141"/>
      <c r="IT10" s="158">
        <f xml:space="preserve"> IF( ISNUMBER(DK10), 0, 1 )</f>
        <v>0</v>
      </c>
      <c r="IU10" s="158">
        <f>IF('[1]Validation flags'!$H$3=1,0, IF( ISNUMBER(DL10), 0, 1 ))</f>
        <v>0</v>
      </c>
      <c r="IV10" s="158">
        <f>IF('[1]Validation flags'!$H$3=1,0, IF( ISNUMBER(DM10), 0, 1 ))</f>
        <v>0</v>
      </c>
      <c r="IW10" s="141"/>
      <c r="IX10" s="158">
        <f t="shared" ref="IX10:IX16" si="25" xml:space="preserve"> IF( ISNUMBER(DO10), 0, 1 )</f>
        <v>0</v>
      </c>
      <c r="IY10" s="158">
        <f>IF('[1]Validation flags'!$H$3=1,0, IF( ISNUMBER(DP10), 0, 1 ))</f>
        <v>0</v>
      </c>
      <c r="IZ10" s="158">
        <f>IF('[1]Validation flags'!$H$3=1,0, IF( ISNUMBER(DQ10), 0, 1 ))</f>
        <v>0</v>
      </c>
      <c r="JA10" s="141"/>
      <c r="JB10" s="141"/>
    </row>
    <row r="11" spans="2:262" ht="14.25" customHeight="1" x14ac:dyDescent="0.25">
      <c r="B11" s="159">
        <v>2</v>
      </c>
      <c r="C11" s="324" t="s">
        <v>3637</v>
      </c>
      <c r="D11" s="162" t="s">
        <v>1851</v>
      </c>
      <c r="E11" s="162" t="s">
        <v>341</v>
      </c>
      <c r="F11" s="345">
        <v>3</v>
      </c>
      <c r="G11" s="923">
        <v>0.39200000000000002</v>
      </c>
      <c r="H11" s="169">
        <v>5.2999999999999999E-2</v>
      </c>
      <c r="I11" s="169">
        <v>0.91500000000000004</v>
      </c>
      <c r="J11" s="924">
        <f>SUM(G11:I11)</f>
        <v>1.36</v>
      </c>
      <c r="K11" s="925">
        <v>1.51</v>
      </c>
      <c r="L11" s="169">
        <v>0.108</v>
      </c>
      <c r="M11" s="169">
        <v>1.1910000000000001</v>
      </c>
      <c r="N11" s="926">
        <f t="shared" si="0"/>
        <v>2.8090000000000002</v>
      </c>
      <c r="O11" s="927">
        <f>N11+J11</f>
        <v>4.1690000000000005</v>
      </c>
      <c r="P11" s="928">
        <v>0.40300000000000002</v>
      </c>
      <c r="Q11" s="169">
        <v>5.5E-2</v>
      </c>
      <c r="R11" s="169">
        <v>0.94099999999999995</v>
      </c>
      <c r="S11" s="927">
        <f>SUM(P11:R11)</f>
        <v>1.399</v>
      </c>
      <c r="T11" s="925">
        <v>1.5529999999999999</v>
      </c>
      <c r="U11" s="169">
        <v>0.111</v>
      </c>
      <c r="V11" s="169">
        <v>1.2250000000000001</v>
      </c>
      <c r="W11" s="926">
        <f t="shared" si="1"/>
        <v>2.8890000000000002</v>
      </c>
      <c r="X11" s="927">
        <f>W11+S11</f>
        <v>4.2880000000000003</v>
      </c>
      <c r="Y11" s="928">
        <v>0.38100000000000001</v>
      </c>
      <c r="Z11" s="169">
        <v>5.1999999999999998E-2</v>
      </c>
      <c r="AA11" s="169">
        <v>0.89</v>
      </c>
      <c r="AB11" s="927">
        <f>SUM(Y11:AA11)</f>
        <v>1.323</v>
      </c>
      <c r="AC11" s="925">
        <v>1.4690000000000001</v>
      </c>
      <c r="AD11" s="169">
        <v>0.105</v>
      </c>
      <c r="AE11" s="169">
        <v>1.159</v>
      </c>
      <c r="AF11" s="926">
        <f t="shared" si="2"/>
        <v>2.7330000000000001</v>
      </c>
      <c r="AG11" s="927">
        <f>AF11+AB11</f>
        <v>4.056</v>
      </c>
      <c r="AH11" s="928">
        <v>0.44</v>
      </c>
      <c r="AI11" s="169">
        <v>0.06</v>
      </c>
      <c r="AJ11" s="169">
        <v>1.028</v>
      </c>
      <c r="AK11" s="927">
        <f>SUM(AH11:AJ11)</f>
        <v>1.528</v>
      </c>
      <c r="AL11" s="925">
        <v>1.696</v>
      </c>
      <c r="AM11" s="169">
        <v>0.121</v>
      </c>
      <c r="AN11" s="169">
        <v>1.3380000000000001</v>
      </c>
      <c r="AO11" s="926">
        <f t="shared" si="3"/>
        <v>3.1550000000000002</v>
      </c>
      <c r="AP11" s="927">
        <f>AO11+AK11</f>
        <v>4.6829999999999998</v>
      </c>
      <c r="AQ11" s="928">
        <v>0.44600000000000001</v>
      </c>
      <c r="AR11" s="169">
        <v>6.0999999999999999E-2</v>
      </c>
      <c r="AS11" s="169">
        <v>1.0549999999999999</v>
      </c>
      <c r="AT11" s="927">
        <f>SUM(AQ11:AS11)</f>
        <v>1.5619999999999998</v>
      </c>
      <c r="AU11" s="925">
        <v>1.6160000000000001</v>
      </c>
      <c r="AV11" s="169">
        <v>0.112</v>
      </c>
      <c r="AW11" s="169">
        <v>1.3320000000000001</v>
      </c>
      <c r="AX11" s="926">
        <f t="shared" si="4"/>
        <v>3.0600000000000005</v>
      </c>
      <c r="AY11" s="927">
        <f>AX11+AT11</f>
        <v>4.6219999999999999</v>
      </c>
      <c r="AZ11" s="928">
        <v>0.47799999999999998</v>
      </c>
      <c r="BA11" s="169">
        <v>6.8000000000000005E-2</v>
      </c>
      <c r="BB11" s="169">
        <v>1.133</v>
      </c>
      <c r="BC11" s="927">
        <f>SUM(AZ11:BB11)</f>
        <v>1.679</v>
      </c>
      <c r="BD11" s="925">
        <v>1.641</v>
      </c>
      <c r="BE11" s="169">
        <v>0.11799999999999999</v>
      </c>
      <c r="BF11" s="169">
        <v>1.411</v>
      </c>
      <c r="BG11" s="926">
        <f t="shared" si="5"/>
        <v>3.17</v>
      </c>
      <c r="BH11" s="927">
        <f>BG11+BC11</f>
        <v>4.8490000000000002</v>
      </c>
      <c r="BI11" s="929">
        <v>0.318</v>
      </c>
      <c r="BJ11" s="350">
        <v>3.6999999999999998E-2</v>
      </c>
      <c r="BK11" s="350">
        <v>0.76100000000000001</v>
      </c>
      <c r="BL11" s="927">
        <f>SUM(BI11:BK11)</f>
        <v>1.1160000000000001</v>
      </c>
      <c r="BM11" s="930">
        <v>1.1200000000000001</v>
      </c>
      <c r="BN11" s="350">
        <v>0.08</v>
      </c>
      <c r="BO11" s="350">
        <v>0.998</v>
      </c>
      <c r="BP11" s="926">
        <f t="shared" si="6"/>
        <v>2.1980000000000004</v>
      </c>
      <c r="BQ11" s="927">
        <f>BP11+BL11</f>
        <v>3.3140000000000005</v>
      </c>
      <c r="BR11" s="928">
        <v>0.46400000000000002</v>
      </c>
      <c r="BS11" s="169">
        <v>6.6000000000000003E-2</v>
      </c>
      <c r="BT11" s="169">
        <v>1.099</v>
      </c>
      <c r="BU11" s="927">
        <f>SUM(BR11:BT11)</f>
        <v>1.629</v>
      </c>
      <c r="BV11" s="925">
        <v>1.591</v>
      </c>
      <c r="BW11" s="169">
        <v>0.115</v>
      </c>
      <c r="BX11" s="169">
        <v>1.3680000000000001</v>
      </c>
      <c r="BY11" s="926">
        <f t="shared" si="7"/>
        <v>3.0739999999999998</v>
      </c>
      <c r="BZ11" s="927">
        <f>BY11+BU11</f>
        <v>4.7029999999999994</v>
      </c>
      <c r="CA11" s="928">
        <v>0.41799999999999998</v>
      </c>
      <c r="CB11" s="169">
        <v>5.8000000000000003E-2</v>
      </c>
      <c r="CC11" s="169">
        <v>1</v>
      </c>
      <c r="CD11" s="927">
        <f>SUM(CA11:CC11)</f>
        <v>1.476</v>
      </c>
      <c r="CE11" s="925">
        <v>1.633</v>
      </c>
      <c r="CF11" s="169">
        <v>0.115</v>
      </c>
      <c r="CG11" s="169">
        <v>1.369</v>
      </c>
      <c r="CH11" s="926">
        <f t="shared" si="8"/>
        <v>3.117</v>
      </c>
      <c r="CI11" s="927">
        <f>CH11+CD11</f>
        <v>4.593</v>
      </c>
      <c r="CJ11" s="928">
        <v>0.40400000000000003</v>
      </c>
      <c r="CK11" s="169">
        <v>5.7000000000000002E-2</v>
      </c>
      <c r="CL11" s="169">
        <v>0.98</v>
      </c>
      <c r="CM11" s="927">
        <f>SUM(CJ11:CL11)</f>
        <v>1.4410000000000001</v>
      </c>
      <c r="CN11" s="925">
        <v>1.7050000000000001</v>
      </c>
      <c r="CO11" s="169">
        <v>0.122</v>
      </c>
      <c r="CP11" s="169">
        <v>1.4550000000000001</v>
      </c>
      <c r="CQ11" s="926">
        <f t="shared" si="9"/>
        <v>3.282</v>
      </c>
      <c r="CR11" s="927">
        <f>CQ11+CM11</f>
        <v>4.7229999999999999</v>
      </c>
      <c r="CS11" s="928">
        <v>0.39</v>
      </c>
      <c r="CT11" s="169">
        <v>5.6000000000000001E-2</v>
      </c>
      <c r="CU11" s="169">
        <v>0.95799999999999996</v>
      </c>
      <c r="CV11" s="927">
        <f>SUM(CS11:CU11)</f>
        <v>1.4039999999999999</v>
      </c>
      <c r="CW11" s="925">
        <v>1.7729999999999999</v>
      </c>
      <c r="CX11" s="169">
        <v>0.128</v>
      </c>
      <c r="CY11" s="169">
        <v>1.5389999999999999</v>
      </c>
      <c r="CZ11" s="926">
        <f t="shared" si="10"/>
        <v>3.4399999999999995</v>
      </c>
      <c r="DA11" s="927">
        <f>CZ11+CV11</f>
        <v>4.8439999999999994</v>
      </c>
      <c r="DB11" s="928">
        <v>0.377</v>
      </c>
      <c r="DC11" s="169">
        <v>5.3999999999999999E-2</v>
      </c>
      <c r="DD11" s="169">
        <v>0.93700000000000006</v>
      </c>
      <c r="DE11" s="927">
        <f>SUM(DB11:DD11)</f>
        <v>1.3680000000000001</v>
      </c>
      <c r="DF11" s="925">
        <v>1.841</v>
      </c>
      <c r="DG11" s="169">
        <v>0.13500000000000001</v>
      </c>
      <c r="DH11" s="169">
        <v>1.6240000000000001</v>
      </c>
      <c r="DI11" s="926">
        <f t="shared" si="11"/>
        <v>3.6</v>
      </c>
      <c r="DJ11" s="927">
        <f>DI11+DE11</f>
        <v>4.968</v>
      </c>
      <c r="DK11" s="928">
        <v>0.36399999999999999</v>
      </c>
      <c r="DL11" s="169">
        <v>5.2999999999999999E-2</v>
      </c>
      <c r="DM11" s="169">
        <v>0.91500000000000004</v>
      </c>
      <c r="DN11" s="927">
        <f>SUM(DK11:DM11)</f>
        <v>1.3320000000000001</v>
      </c>
      <c r="DO11" s="925">
        <v>1.909</v>
      </c>
      <c r="DP11" s="169">
        <v>0.14199999999999999</v>
      </c>
      <c r="DQ11" s="169">
        <v>1.71</v>
      </c>
      <c r="DR11" s="926">
        <f t="shared" si="12"/>
        <v>3.7610000000000001</v>
      </c>
      <c r="DS11" s="927">
        <f>DR11+DN11</f>
        <v>5.093</v>
      </c>
      <c r="DT11" s="896"/>
      <c r="DU11" s="167"/>
      <c r="DV11" s="233"/>
      <c r="DX11" s="144">
        <f t="shared" si="13"/>
        <v>0</v>
      </c>
      <c r="EA11" s="159">
        <v>2</v>
      </c>
      <c r="EB11" s="324" t="s">
        <v>3637</v>
      </c>
      <c r="EC11" s="162" t="s">
        <v>341</v>
      </c>
      <c r="ED11" s="345">
        <v>3</v>
      </c>
      <c r="EE11" s="931" t="s">
        <v>3638</v>
      </c>
      <c r="EF11" s="833" t="s">
        <v>3639</v>
      </c>
      <c r="EG11" s="932" t="s">
        <v>3640</v>
      </c>
      <c r="EH11" s="933" t="s">
        <v>3641</v>
      </c>
      <c r="EI11" s="934" t="s">
        <v>3642</v>
      </c>
      <c r="EJ11" s="833" t="s">
        <v>3643</v>
      </c>
      <c r="EK11" s="935" t="s">
        <v>3644</v>
      </c>
      <c r="EL11" s="855" t="s">
        <v>3645</v>
      </c>
      <c r="EM11" s="933" t="s">
        <v>3646</v>
      </c>
      <c r="EP11" s="158">
        <f xml:space="preserve"> IF( ISNUMBER(G11), 0, 1 )</f>
        <v>0</v>
      </c>
      <c r="EQ11" s="158">
        <f>IF('[1]Validation flags'!$H$3=1,0, IF( ISNUMBER(H11), 0, 1 ))</f>
        <v>0</v>
      </c>
      <c r="ER11" s="158">
        <f>IF('[1]Validation flags'!$H$3=1,0, IF( ISNUMBER(I11), 0, 1 ))</f>
        <v>0</v>
      </c>
      <c r="ES11" s="141"/>
      <c r="ET11" s="158">
        <f t="shared" si="14"/>
        <v>0</v>
      </c>
      <c r="EU11" s="158">
        <f>IF('[1]Validation flags'!$H$3=1,0, IF( ISNUMBER(L11), 0, 1 ))</f>
        <v>0</v>
      </c>
      <c r="EV11" s="158">
        <f>IF('[1]Validation flags'!$H$3=1,0, IF( ISNUMBER(M11), 0, 1 ))</f>
        <v>0</v>
      </c>
      <c r="EW11" s="141"/>
      <c r="EX11" s="141"/>
      <c r="EY11" s="158">
        <f xml:space="preserve"> IF( ISNUMBER(P11), 0, 1 )</f>
        <v>0</v>
      </c>
      <c r="EZ11" s="158">
        <f>IF('[1]Validation flags'!$H$3=1,0, IF( ISNUMBER(Q11), 0, 1 ))</f>
        <v>0</v>
      </c>
      <c r="FA11" s="158">
        <f>IF('[1]Validation flags'!$H$3=1,0, IF( ISNUMBER(R11), 0, 1 ))</f>
        <v>0</v>
      </c>
      <c r="FB11" s="141"/>
      <c r="FC11" s="158">
        <f t="shared" si="15"/>
        <v>0</v>
      </c>
      <c r="FD11" s="158">
        <f>IF('[1]Validation flags'!$H$3=1,0, IF( ISNUMBER(U11), 0, 1 ))</f>
        <v>0</v>
      </c>
      <c r="FE11" s="158">
        <f>IF('[1]Validation flags'!$H$3=1,0, IF( ISNUMBER(V11), 0, 1 ))</f>
        <v>0</v>
      </c>
      <c r="FF11" s="141"/>
      <c r="FG11" s="141"/>
      <c r="FH11" s="158">
        <f xml:space="preserve"> IF( ISNUMBER(Y11), 0, 1 )</f>
        <v>0</v>
      </c>
      <c r="FI11" s="158">
        <f>IF('[1]Validation flags'!$H$3=1,0, IF( ISNUMBER(Z11), 0, 1 ))</f>
        <v>0</v>
      </c>
      <c r="FJ11" s="158">
        <f>IF('[1]Validation flags'!$H$3=1,0, IF( ISNUMBER(AA11), 0, 1 ))</f>
        <v>0</v>
      </c>
      <c r="FK11" s="141"/>
      <c r="FL11" s="158">
        <f t="shared" si="16"/>
        <v>0</v>
      </c>
      <c r="FM11" s="158">
        <f>IF('[1]Validation flags'!$H$3=1,0, IF( ISNUMBER(AD11), 0, 1 ))</f>
        <v>0</v>
      </c>
      <c r="FN11" s="158">
        <f>IF('[1]Validation flags'!$H$3=1,0, IF( ISNUMBER(AE11), 0, 1 ))</f>
        <v>0</v>
      </c>
      <c r="FO11" s="141"/>
      <c r="FP11" s="141"/>
      <c r="FQ11" s="158">
        <f xml:space="preserve"> IF( ISNUMBER(AH11), 0, 1 )</f>
        <v>0</v>
      </c>
      <c r="FR11" s="158">
        <f>IF('[1]Validation flags'!$H$3=1,0, IF( ISNUMBER(AI11), 0, 1 ))</f>
        <v>0</v>
      </c>
      <c r="FS11" s="158">
        <f>IF('[1]Validation flags'!$H$3=1,0, IF( ISNUMBER(AJ11), 0, 1 ))</f>
        <v>0</v>
      </c>
      <c r="FT11" s="141"/>
      <c r="FU11" s="158">
        <f t="shared" si="17"/>
        <v>0</v>
      </c>
      <c r="FV11" s="158">
        <f>IF('[1]Validation flags'!$H$3=1,0, IF( ISNUMBER(AM11), 0, 1 ))</f>
        <v>0</v>
      </c>
      <c r="FW11" s="158">
        <f>IF('[1]Validation flags'!$H$3=1,0, IF( ISNUMBER(AN11), 0, 1 ))</f>
        <v>0</v>
      </c>
      <c r="FX11" s="141"/>
      <c r="FY11" s="141"/>
      <c r="FZ11" s="141"/>
      <c r="GA11" s="141"/>
      <c r="GB11" s="141"/>
      <c r="GC11" s="141"/>
      <c r="GD11" s="141"/>
      <c r="GE11" s="141"/>
      <c r="GF11" s="141"/>
      <c r="GG11" s="141"/>
      <c r="GH11" s="141"/>
      <c r="GI11" s="158">
        <f xml:space="preserve"> IF( ISNUMBER(AZ11), 0, 1 )</f>
        <v>0</v>
      </c>
      <c r="GJ11" s="158">
        <f>IF('[1]Validation flags'!$H$3=1,0, IF( ISNUMBER(BA11), 0, 1 ))</f>
        <v>0</v>
      </c>
      <c r="GK11" s="158">
        <f>IF('[1]Validation flags'!$H$3=1,0, IF( ISNUMBER(BB11), 0, 1 ))</f>
        <v>0</v>
      </c>
      <c r="GL11" s="141"/>
      <c r="GM11" s="158">
        <f t="shared" si="18"/>
        <v>0</v>
      </c>
      <c r="GN11" s="158">
        <f>IF('[1]Validation flags'!$H$3=1,0, IF( ISNUMBER(BE11), 0, 1 ))</f>
        <v>0</v>
      </c>
      <c r="GO11" s="158">
        <f>IF('[1]Validation flags'!$H$3=1,0, IF( ISNUMBER(BF11), 0, 1 ))</f>
        <v>0</v>
      </c>
      <c r="GP11" s="141"/>
      <c r="GQ11" s="141"/>
      <c r="GR11" s="158">
        <f xml:space="preserve"> IF( ISNUMBER(BI11), 0, 1 )</f>
        <v>0</v>
      </c>
      <c r="GS11" s="158">
        <f>IF('[1]Validation flags'!$H$3=1,0, IF( ISNUMBER(BJ11), 0, 1 ))</f>
        <v>0</v>
      </c>
      <c r="GT11" s="158">
        <f>IF('[1]Validation flags'!$H$3=1,0, IF( ISNUMBER(BK11), 0, 1 ))</f>
        <v>0</v>
      </c>
      <c r="GU11" s="141"/>
      <c r="GV11" s="158">
        <f t="shared" si="19"/>
        <v>0</v>
      </c>
      <c r="GW11" s="158">
        <f>IF('[1]Validation flags'!$H$3=1,0, IF( ISNUMBER(BN11), 0, 1 ))</f>
        <v>0</v>
      </c>
      <c r="GX11" s="158">
        <f>IF('[1]Validation flags'!$H$3=1,0, IF( ISNUMBER(BO11), 0, 1 ))</f>
        <v>0</v>
      </c>
      <c r="GY11" s="141"/>
      <c r="GZ11" s="141"/>
      <c r="HA11" s="158">
        <f xml:space="preserve"> IF( ISNUMBER(BR11), 0, 1 )</f>
        <v>0</v>
      </c>
      <c r="HB11" s="158">
        <f>IF('[1]Validation flags'!$H$3=1,0, IF( ISNUMBER(BS11), 0, 1 ))</f>
        <v>0</v>
      </c>
      <c r="HC11" s="158">
        <f>IF('[1]Validation flags'!$H$3=1,0, IF( ISNUMBER(BT11), 0, 1 ))</f>
        <v>0</v>
      </c>
      <c r="HD11" s="141"/>
      <c r="HE11" s="158">
        <f t="shared" si="20"/>
        <v>0</v>
      </c>
      <c r="HF11" s="158">
        <f>IF('[1]Validation flags'!$H$3=1,0, IF( ISNUMBER(BW11), 0, 1 ))</f>
        <v>0</v>
      </c>
      <c r="HG11" s="158">
        <f>IF('[1]Validation flags'!$H$3=1,0, IF( ISNUMBER(BX11), 0, 1 ))</f>
        <v>0</v>
      </c>
      <c r="HH11" s="141"/>
      <c r="HI11" s="141"/>
      <c r="HJ11" s="158">
        <f xml:space="preserve"> IF( ISNUMBER(CA11), 0, 1 )</f>
        <v>0</v>
      </c>
      <c r="HK11" s="158">
        <f>IF('[1]Validation flags'!$H$3=1,0, IF( ISNUMBER(CB11), 0, 1 ))</f>
        <v>0</v>
      </c>
      <c r="HL11" s="158">
        <f>IF('[1]Validation flags'!$H$3=1,0, IF( ISNUMBER(CC11), 0, 1 ))</f>
        <v>0</v>
      </c>
      <c r="HM11" s="141"/>
      <c r="HN11" s="158">
        <f t="shared" si="21"/>
        <v>0</v>
      </c>
      <c r="HO11" s="158">
        <f>IF('[1]Validation flags'!$H$3=1,0, IF( ISNUMBER(CF11), 0, 1 ))</f>
        <v>0</v>
      </c>
      <c r="HP11" s="158">
        <f>IF('[1]Validation flags'!$H$3=1,0, IF( ISNUMBER(CG11), 0, 1 ))</f>
        <v>0</v>
      </c>
      <c r="HQ11" s="141"/>
      <c r="HR11" s="141"/>
      <c r="HS11" s="158">
        <f xml:space="preserve"> IF( ISNUMBER(CJ11), 0, 1 )</f>
        <v>0</v>
      </c>
      <c r="HT11" s="158">
        <f>IF('[1]Validation flags'!$H$3=1,0, IF( ISNUMBER(CK11), 0, 1 ))</f>
        <v>0</v>
      </c>
      <c r="HU11" s="158">
        <f>IF('[1]Validation flags'!$H$3=1,0, IF( ISNUMBER(CL11), 0, 1 ))</f>
        <v>0</v>
      </c>
      <c r="HV11" s="141"/>
      <c r="HW11" s="158">
        <f t="shared" si="22"/>
        <v>0</v>
      </c>
      <c r="HX11" s="158">
        <f>IF('[1]Validation flags'!$H$3=1,0, IF( ISNUMBER(CO11), 0, 1 ))</f>
        <v>0</v>
      </c>
      <c r="HY11" s="158">
        <f>IF('[1]Validation flags'!$H$3=1,0, IF( ISNUMBER(CP11), 0, 1 ))</f>
        <v>0</v>
      </c>
      <c r="HZ11" s="141"/>
      <c r="IA11" s="141"/>
      <c r="IB11" s="158">
        <f xml:space="preserve"> IF( ISNUMBER(CS11), 0, 1 )</f>
        <v>0</v>
      </c>
      <c r="IC11" s="158">
        <f>IF('[1]Validation flags'!$H$3=1,0, IF( ISNUMBER(CT11), 0, 1 ))</f>
        <v>0</v>
      </c>
      <c r="ID11" s="158">
        <f>IF('[1]Validation flags'!$H$3=1,0, IF( ISNUMBER(CU11), 0, 1 ))</f>
        <v>0</v>
      </c>
      <c r="IE11" s="141"/>
      <c r="IF11" s="158">
        <f t="shared" si="23"/>
        <v>0</v>
      </c>
      <c r="IG11" s="158">
        <f>IF('[1]Validation flags'!$H$3=1,0, IF( ISNUMBER(CX11), 0, 1 ))</f>
        <v>0</v>
      </c>
      <c r="IH11" s="158">
        <f>IF('[1]Validation flags'!$H$3=1,0, IF( ISNUMBER(CY11), 0, 1 ))</f>
        <v>0</v>
      </c>
      <c r="II11" s="141"/>
      <c r="IJ11" s="141"/>
      <c r="IK11" s="158">
        <f xml:space="preserve"> IF( ISNUMBER(DB11), 0, 1 )</f>
        <v>0</v>
      </c>
      <c r="IL11" s="158">
        <f>IF('[1]Validation flags'!$H$3=1,0, IF( ISNUMBER(DC11), 0, 1 ))</f>
        <v>0</v>
      </c>
      <c r="IM11" s="158">
        <f>IF('[1]Validation flags'!$H$3=1,0, IF( ISNUMBER(DD11), 0, 1 ))</f>
        <v>0</v>
      </c>
      <c r="IN11" s="141"/>
      <c r="IO11" s="158">
        <f t="shared" si="24"/>
        <v>0</v>
      </c>
      <c r="IP11" s="158">
        <f>IF('[1]Validation flags'!$H$3=1,0, IF( ISNUMBER(DG11), 0, 1 ))</f>
        <v>0</v>
      </c>
      <c r="IQ11" s="158">
        <f>IF('[1]Validation flags'!$H$3=1,0, IF( ISNUMBER(DH11), 0, 1 ))</f>
        <v>0</v>
      </c>
      <c r="IR11" s="141"/>
      <c r="IS11" s="141"/>
      <c r="IT11" s="158">
        <f xml:space="preserve"> IF( ISNUMBER(DK11), 0, 1 )</f>
        <v>0</v>
      </c>
      <c r="IU11" s="158">
        <f>IF('[1]Validation flags'!$H$3=1,0, IF( ISNUMBER(DL11), 0, 1 ))</f>
        <v>0</v>
      </c>
      <c r="IV11" s="158">
        <f>IF('[1]Validation flags'!$H$3=1,0, IF( ISNUMBER(DM11), 0, 1 ))</f>
        <v>0</v>
      </c>
      <c r="IW11" s="141"/>
      <c r="IX11" s="158">
        <f t="shared" si="25"/>
        <v>0</v>
      </c>
      <c r="IY11" s="158">
        <f>IF('[1]Validation flags'!$H$3=1,0, IF( ISNUMBER(DP11), 0, 1 ))</f>
        <v>0</v>
      </c>
      <c r="IZ11" s="158">
        <f>IF('[1]Validation flags'!$H$3=1,0, IF( ISNUMBER(DQ11), 0, 1 ))</f>
        <v>0</v>
      </c>
      <c r="JA11" s="141"/>
      <c r="JB11" s="141"/>
    </row>
    <row r="12" spans="2:262" ht="14.25" customHeight="1" x14ac:dyDescent="0.25">
      <c r="B12" s="159">
        <v>3</v>
      </c>
      <c r="C12" s="324" t="s">
        <v>3647</v>
      </c>
      <c r="D12" s="162" t="s">
        <v>1858</v>
      </c>
      <c r="E12" s="162" t="s">
        <v>341</v>
      </c>
      <c r="F12" s="345">
        <v>3</v>
      </c>
      <c r="G12" s="923">
        <v>2.9750000000000001</v>
      </c>
      <c r="H12" s="169">
        <v>0</v>
      </c>
      <c r="I12" s="169">
        <v>10.566000000000001</v>
      </c>
      <c r="J12" s="924">
        <f>SUM(G12:I12)</f>
        <v>13.541</v>
      </c>
      <c r="K12" s="925">
        <v>2.3380000000000001</v>
      </c>
      <c r="L12" s="169">
        <v>3.5999999999999997E-2</v>
      </c>
      <c r="M12" s="169">
        <v>1.86</v>
      </c>
      <c r="N12" s="926">
        <f t="shared" si="0"/>
        <v>4.234</v>
      </c>
      <c r="O12" s="927">
        <f>N12+J12</f>
        <v>17.774999999999999</v>
      </c>
      <c r="P12" s="928">
        <v>3.0960000000000001</v>
      </c>
      <c r="Q12" s="169">
        <v>0</v>
      </c>
      <c r="R12" s="169">
        <v>10.997999999999999</v>
      </c>
      <c r="S12" s="927">
        <f>SUM(P12:R12)</f>
        <v>14.093999999999999</v>
      </c>
      <c r="T12" s="925">
        <v>2.4340000000000002</v>
      </c>
      <c r="U12" s="169">
        <v>3.6999999999999998E-2</v>
      </c>
      <c r="V12" s="169">
        <v>1.9359999999999999</v>
      </c>
      <c r="W12" s="926">
        <f t="shared" si="1"/>
        <v>4.407</v>
      </c>
      <c r="X12" s="927">
        <f>W12+S12</f>
        <v>18.500999999999998</v>
      </c>
      <c r="Y12" s="928">
        <v>3.2770000000000001</v>
      </c>
      <c r="Z12" s="169">
        <v>0</v>
      </c>
      <c r="AA12" s="169">
        <v>11.641999999999999</v>
      </c>
      <c r="AB12" s="927">
        <f>SUM(Y12:AA12)</f>
        <v>14.919</v>
      </c>
      <c r="AC12" s="925">
        <v>2.5760000000000001</v>
      </c>
      <c r="AD12" s="169">
        <v>3.9E-2</v>
      </c>
      <c r="AE12" s="169">
        <v>2.0489999999999999</v>
      </c>
      <c r="AF12" s="926">
        <f t="shared" si="2"/>
        <v>4.6639999999999997</v>
      </c>
      <c r="AG12" s="927">
        <f>AF12+AB12</f>
        <v>19.582999999999998</v>
      </c>
      <c r="AH12" s="928">
        <v>3.456</v>
      </c>
      <c r="AI12" s="169">
        <v>0</v>
      </c>
      <c r="AJ12" s="169">
        <v>12.276</v>
      </c>
      <c r="AK12" s="927">
        <f>SUM(AH12:AJ12)</f>
        <v>15.731999999999999</v>
      </c>
      <c r="AL12" s="925">
        <v>2.7160000000000002</v>
      </c>
      <c r="AM12" s="169">
        <v>4.1000000000000002E-2</v>
      </c>
      <c r="AN12" s="169">
        <v>2.161</v>
      </c>
      <c r="AO12" s="926">
        <f t="shared" si="3"/>
        <v>4.9180000000000001</v>
      </c>
      <c r="AP12" s="927">
        <f>AO12+AK12</f>
        <v>20.65</v>
      </c>
      <c r="AQ12" s="928">
        <v>1.68</v>
      </c>
      <c r="AR12" s="169">
        <v>0.12</v>
      </c>
      <c r="AS12" s="169">
        <v>9.4540000000000006</v>
      </c>
      <c r="AT12" s="927">
        <f>SUM(AQ12:AS12)</f>
        <v>11.254000000000001</v>
      </c>
      <c r="AU12" s="925">
        <v>1.569</v>
      </c>
      <c r="AV12" s="169">
        <v>3.6999999999999998E-2</v>
      </c>
      <c r="AW12" s="169">
        <v>1.5720000000000001</v>
      </c>
      <c r="AX12" s="926">
        <f t="shared" si="4"/>
        <v>3.1779999999999999</v>
      </c>
      <c r="AY12" s="927">
        <f>AX12+AT12</f>
        <v>14.432000000000002</v>
      </c>
      <c r="AZ12" s="928">
        <v>1.4379999999999999</v>
      </c>
      <c r="BA12" s="169">
        <v>0.121</v>
      </c>
      <c r="BB12" s="169">
        <v>10.629</v>
      </c>
      <c r="BC12" s="927">
        <f>SUM(AZ12:BB12)</f>
        <v>12.187999999999999</v>
      </c>
      <c r="BD12" s="925">
        <v>1.3939999999999999</v>
      </c>
      <c r="BE12" s="169">
        <v>7.2999999999999995E-2</v>
      </c>
      <c r="BF12" s="169">
        <v>1.4359999999999999</v>
      </c>
      <c r="BG12" s="926">
        <f t="shared" si="5"/>
        <v>2.9029999999999996</v>
      </c>
      <c r="BH12" s="927">
        <f>BG12+BC12</f>
        <v>15.090999999999998</v>
      </c>
      <c r="BI12" s="929">
        <v>3.774</v>
      </c>
      <c r="BJ12" s="350">
        <v>0.311</v>
      </c>
      <c r="BK12" s="350">
        <v>13.045</v>
      </c>
      <c r="BL12" s="927">
        <f>SUM(BI12:BK12)</f>
        <v>17.13</v>
      </c>
      <c r="BM12" s="930">
        <v>1.286</v>
      </c>
      <c r="BN12" s="350">
        <v>0.03</v>
      </c>
      <c r="BO12" s="350">
        <v>0.66400000000000003</v>
      </c>
      <c r="BP12" s="926">
        <f t="shared" si="6"/>
        <v>1.98</v>
      </c>
      <c r="BQ12" s="927">
        <f>BP12+BL12</f>
        <v>19.11</v>
      </c>
      <c r="BR12" s="928">
        <v>1.9179999999999999</v>
      </c>
      <c r="BS12" s="169">
        <v>0.16200000000000001</v>
      </c>
      <c r="BT12" s="169">
        <v>14.178000000000001</v>
      </c>
      <c r="BU12" s="927">
        <f>SUM(BR12:BT12)</f>
        <v>16.258000000000003</v>
      </c>
      <c r="BV12" s="925">
        <v>1.859</v>
      </c>
      <c r="BW12" s="169">
        <v>9.8000000000000004E-2</v>
      </c>
      <c r="BX12" s="169">
        <v>1.9159999999999999</v>
      </c>
      <c r="BY12" s="926">
        <f t="shared" si="7"/>
        <v>3.8730000000000002</v>
      </c>
      <c r="BZ12" s="927">
        <f>BY12+BU12</f>
        <v>20.131000000000004</v>
      </c>
      <c r="CA12" s="928">
        <v>2.0430000000000001</v>
      </c>
      <c r="CB12" s="169">
        <v>0.14799999999999999</v>
      </c>
      <c r="CC12" s="169">
        <v>11.64</v>
      </c>
      <c r="CD12" s="927">
        <f>SUM(CA12:CC12)</f>
        <v>13.831000000000001</v>
      </c>
      <c r="CE12" s="925">
        <v>1.976</v>
      </c>
      <c r="CF12" s="169">
        <v>4.7E-2</v>
      </c>
      <c r="CG12" s="169">
        <v>1.9790000000000001</v>
      </c>
      <c r="CH12" s="926">
        <f t="shared" si="8"/>
        <v>4.0020000000000007</v>
      </c>
      <c r="CI12" s="927">
        <f>CH12+CD12</f>
        <v>17.833000000000002</v>
      </c>
      <c r="CJ12" s="928">
        <v>1.976</v>
      </c>
      <c r="CK12" s="169">
        <v>0.14499999999999999</v>
      </c>
      <c r="CL12" s="169">
        <v>11.406000000000001</v>
      </c>
      <c r="CM12" s="927">
        <f>SUM(CJ12:CL12)</f>
        <v>13.527000000000001</v>
      </c>
      <c r="CN12" s="925">
        <v>1.9890000000000001</v>
      </c>
      <c r="CO12" s="169">
        <v>4.7E-2</v>
      </c>
      <c r="CP12" s="169">
        <v>1.9930000000000001</v>
      </c>
      <c r="CQ12" s="926">
        <f t="shared" si="9"/>
        <v>4.0289999999999999</v>
      </c>
      <c r="CR12" s="927">
        <f>CQ12+CM12</f>
        <v>17.556000000000001</v>
      </c>
      <c r="CS12" s="928">
        <v>1.9079999999999999</v>
      </c>
      <c r="CT12" s="169">
        <v>0.14199999999999999</v>
      </c>
      <c r="CU12" s="169">
        <v>11.15</v>
      </c>
      <c r="CV12" s="927">
        <f>SUM(CS12:CU12)</f>
        <v>13.2</v>
      </c>
      <c r="CW12" s="925">
        <v>1.9990000000000001</v>
      </c>
      <c r="CX12" s="169">
        <v>4.7E-2</v>
      </c>
      <c r="CY12" s="169">
        <v>2.0030000000000001</v>
      </c>
      <c r="CZ12" s="926">
        <f t="shared" si="10"/>
        <v>4.0490000000000004</v>
      </c>
      <c r="DA12" s="927">
        <f>CZ12+CV12</f>
        <v>17.248999999999999</v>
      </c>
      <c r="DB12" s="928">
        <v>1.843</v>
      </c>
      <c r="DC12" s="169">
        <v>0.13900000000000001</v>
      </c>
      <c r="DD12" s="169">
        <v>10.896000000000001</v>
      </c>
      <c r="DE12" s="927">
        <f>SUM(DB12:DD12)</f>
        <v>12.878</v>
      </c>
      <c r="DF12" s="925">
        <v>2.0099999999999998</v>
      </c>
      <c r="DG12" s="169">
        <v>4.7E-2</v>
      </c>
      <c r="DH12" s="169">
        <v>2.0139999999999998</v>
      </c>
      <c r="DI12" s="926">
        <f t="shared" si="11"/>
        <v>4.0709999999999997</v>
      </c>
      <c r="DJ12" s="927">
        <f>DI12+DE12</f>
        <v>16.948999999999998</v>
      </c>
      <c r="DK12" s="928">
        <v>1.7809999999999999</v>
      </c>
      <c r="DL12" s="169">
        <v>0.13600000000000001</v>
      </c>
      <c r="DM12" s="169">
        <v>10.641</v>
      </c>
      <c r="DN12" s="927">
        <f>SUM(DK12:DM12)</f>
        <v>12.558</v>
      </c>
      <c r="DO12" s="925">
        <v>2.0219999999999998</v>
      </c>
      <c r="DP12" s="169">
        <v>4.8000000000000001E-2</v>
      </c>
      <c r="DQ12" s="169">
        <v>2.0259999999999998</v>
      </c>
      <c r="DR12" s="926">
        <f t="shared" si="12"/>
        <v>4.0960000000000001</v>
      </c>
      <c r="DS12" s="927">
        <f>DR12+DN12</f>
        <v>16.654</v>
      </c>
      <c r="DT12" s="896"/>
      <c r="DU12" s="167"/>
      <c r="DV12" s="233"/>
      <c r="DX12" s="144">
        <f t="shared" si="13"/>
        <v>0</v>
      </c>
      <c r="EA12" s="159">
        <v>3</v>
      </c>
      <c r="EB12" s="324" t="s">
        <v>3647</v>
      </c>
      <c r="EC12" s="162" t="s">
        <v>341</v>
      </c>
      <c r="ED12" s="345">
        <v>3</v>
      </c>
      <c r="EE12" s="931" t="s">
        <v>3648</v>
      </c>
      <c r="EF12" s="833" t="s">
        <v>3649</v>
      </c>
      <c r="EG12" s="932" t="s">
        <v>3650</v>
      </c>
      <c r="EH12" s="933" t="s">
        <v>3651</v>
      </c>
      <c r="EI12" s="934" t="s">
        <v>3652</v>
      </c>
      <c r="EJ12" s="833" t="s">
        <v>3653</v>
      </c>
      <c r="EK12" s="935" t="s">
        <v>3654</v>
      </c>
      <c r="EL12" s="855" t="s">
        <v>3655</v>
      </c>
      <c r="EM12" s="933" t="s">
        <v>3656</v>
      </c>
      <c r="EP12" s="158">
        <f xml:space="preserve"> IF( ISNUMBER(G12), 0, 1 )</f>
        <v>0</v>
      </c>
      <c r="EQ12" s="158">
        <f>IF('[1]Validation flags'!$H$3=1,0, IF( ISNUMBER(H12), 0, 1 ))</f>
        <v>0</v>
      </c>
      <c r="ER12" s="158">
        <f>IF('[1]Validation flags'!$H$3=1,0, IF( ISNUMBER(I12), 0, 1 ))</f>
        <v>0</v>
      </c>
      <c r="ES12" s="141"/>
      <c r="ET12" s="158">
        <f t="shared" si="14"/>
        <v>0</v>
      </c>
      <c r="EU12" s="158">
        <f>IF('[1]Validation flags'!$H$3=1,0, IF( ISNUMBER(L12), 0, 1 ))</f>
        <v>0</v>
      </c>
      <c r="EV12" s="158">
        <f>IF('[1]Validation flags'!$H$3=1,0, IF( ISNUMBER(M12), 0, 1 ))</f>
        <v>0</v>
      </c>
      <c r="EW12" s="141"/>
      <c r="EX12" s="141"/>
      <c r="EY12" s="158">
        <f xml:space="preserve"> IF( ISNUMBER(P12), 0, 1 )</f>
        <v>0</v>
      </c>
      <c r="EZ12" s="158">
        <f>IF('[1]Validation flags'!$H$3=1,0, IF( ISNUMBER(Q12), 0, 1 ))</f>
        <v>0</v>
      </c>
      <c r="FA12" s="158">
        <f>IF('[1]Validation flags'!$H$3=1,0, IF( ISNUMBER(R12), 0, 1 ))</f>
        <v>0</v>
      </c>
      <c r="FB12" s="141"/>
      <c r="FC12" s="158">
        <f t="shared" si="15"/>
        <v>0</v>
      </c>
      <c r="FD12" s="158">
        <f>IF('[1]Validation flags'!$H$3=1,0, IF( ISNUMBER(U12), 0, 1 ))</f>
        <v>0</v>
      </c>
      <c r="FE12" s="158">
        <f>IF('[1]Validation flags'!$H$3=1,0, IF( ISNUMBER(V12), 0, 1 ))</f>
        <v>0</v>
      </c>
      <c r="FF12" s="141"/>
      <c r="FG12" s="141"/>
      <c r="FH12" s="158">
        <f xml:space="preserve"> IF( ISNUMBER(Y12), 0, 1 )</f>
        <v>0</v>
      </c>
      <c r="FI12" s="158">
        <f>IF('[1]Validation flags'!$H$3=1,0, IF( ISNUMBER(Z12), 0, 1 ))</f>
        <v>0</v>
      </c>
      <c r="FJ12" s="158">
        <f>IF('[1]Validation flags'!$H$3=1,0, IF( ISNUMBER(AA12), 0, 1 ))</f>
        <v>0</v>
      </c>
      <c r="FK12" s="141"/>
      <c r="FL12" s="158">
        <f t="shared" si="16"/>
        <v>0</v>
      </c>
      <c r="FM12" s="158">
        <f>IF('[1]Validation flags'!$H$3=1,0, IF( ISNUMBER(AD12), 0, 1 ))</f>
        <v>0</v>
      </c>
      <c r="FN12" s="158">
        <f>IF('[1]Validation flags'!$H$3=1,0, IF( ISNUMBER(AE12), 0, 1 ))</f>
        <v>0</v>
      </c>
      <c r="FO12" s="141"/>
      <c r="FP12" s="141"/>
      <c r="FQ12" s="158">
        <f xml:space="preserve"> IF( ISNUMBER(AH12), 0, 1 )</f>
        <v>0</v>
      </c>
      <c r="FR12" s="158">
        <f>IF('[1]Validation flags'!$H$3=1,0, IF( ISNUMBER(AI12), 0, 1 ))</f>
        <v>0</v>
      </c>
      <c r="FS12" s="158">
        <f>IF('[1]Validation flags'!$H$3=1,0, IF( ISNUMBER(AJ12), 0, 1 ))</f>
        <v>0</v>
      </c>
      <c r="FT12" s="141"/>
      <c r="FU12" s="158">
        <f t="shared" si="17"/>
        <v>0</v>
      </c>
      <c r="FV12" s="158">
        <f>IF('[1]Validation flags'!$H$3=1,0, IF( ISNUMBER(AM12), 0, 1 ))</f>
        <v>0</v>
      </c>
      <c r="FW12" s="158">
        <f>IF('[1]Validation flags'!$H$3=1,0, IF( ISNUMBER(AN12), 0, 1 ))</f>
        <v>0</v>
      </c>
      <c r="FX12" s="141"/>
      <c r="FY12" s="141"/>
      <c r="FZ12" s="141"/>
      <c r="GA12" s="141"/>
      <c r="GB12" s="141"/>
      <c r="GC12" s="141"/>
      <c r="GD12" s="141"/>
      <c r="GE12" s="141"/>
      <c r="GF12" s="141"/>
      <c r="GG12" s="141"/>
      <c r="GH12" s="141"/>
      <c r="GI12" s="158">
        <f xml:space="preserve"> IF( ISNUMBER(AZ12), 0, 1 )</f>
        <v>0</v>
      </c>
      <c r="GJ12" s="158">
        <f>IF('[1]Validation flags'!$H$3=1,0, IF( ISNUMBER(BA12), 0, 1 ))</f>
        <v>0</v>
      </c>
      <c r="GK12" s="158">
        <f>IF('[1]Validation flags'!$H$3=1,0, IF( ISNUMBER(BB12), 0, 1 ))</f>
        <v>0</v>
      </c>
      <c r="GL12" s="141"/>
      <c r="GM12" s="158">
        <f t="shared" si="18"/>
        <v>0</v>
      </c>
      <c r="GN12" s="158">
        <f>IF('[1]Validation flags'!$H$3=1,0, IF( ISNUMBER(BE12), 0, 1 ))</f>
        <v>0</v>
      </c>
      <c r="GO12" s="158">
        <f>IF('[1]Validation flags'!$H$3=1,0, IF( ISNUMBER(BF12), 0, 1 ))</f>
        <v>0</v>
      </c>
      <c r="GP12" s="141"/>
      <c r="GQ12" s="141"/>
      <c r="GR12" s="158">
        <f xml:space="preserve"> IF( ISNUMBER(BI12), 0, 1 )</f>
        <v>0</v>
      </c>
      <c r="GS12" s="158">
        <f>IF('[1]Validation flags'!$H$3=1,0, IF( ISNUMBER(BJ12), 0, 1 ))</f>
        <v>0</v>
      </c>
      <c r="GT12" s="158">
        <f>IF('[1]Validation flags'!$H$3=1,0, IF( ISNUMBER(BK12), 0, 1 ))</f>
        <v>0</v>
      </c>
      <c r="GU12" s="141"/>
      <c r="GV12" s="158">
        <f t="shared" si="19"/>
        <v>0</v>
      </c>
      <c r="GW12" s="158">
        <f>IF('[1]Validation flags'!$H$3=1,0, IF( ISNUMBER(BN12), 0, 1 ))</f>
        <v>0</v>
      </c>
      <c r="GX12" s="158">
        <f>IF('[1]Validation flags'!$H$3=1,0, IF( ISNUMBER(BO12), 0, 1 ))</f>
        <v>0</v>
      </c>
      <c r="GY12" s="141"/>
      <c r="GZ12" s="141"/>
      <c r="HA12" s="158">
        <f xml:space="preserve"> IF( ISNUMBER(BR12), 0, 1 )</f>
        <v>0</v>
      </c>
      <c r="HB12" s="158">
        <f>IF('[1]Validation flags'!$H$3=1,0, IF( ISNUMBER(BS12), 0, 1 ))</f>
        <v>0</v>
      </c>
      <c r="HC12" s="158">
        <f>IF('[1]Validation flags'!$H$3=1,0, IF( ISNUMBER(BT12), 0, 1 ))</f>
        <v>0</v>
      </c>
      <c r="HD12" s="141"/>
      <c r="HE12" s="158">
        <f t="shared" si="20"/>
        <v>0</v>
      </c>
      <c r="HF12" s="158">
        <f>IF('[1]Validation flags'!$H$3=1,0, IF( ISNUMBER(BW12), 0, 1 ))</f>
        <v>0</v>
      </c>
      <c r="HG12" s="158">
        <f>IF('[1]Validation flags'!$H$3=1,0, IF( ISNUMBER(BX12), 0, 1 ))</f>
        <v>0</v>
      </c>
      <c r="HH12" s="141"/>
      <c r="HI12" s="141"/>
      <c r="HJ12" s="158">
        <f xml:space="preserve"> IF( ISNUMBER(CA12), 0, 1 )</f>
        <v>0</v>
      </c>
      <c r="HK12" s="158">
        <f>IF('[1]Validation flags'!$H$3=1,0, IF( ISNUMBER(CB12), 0, 1 ))</f>
        <v>0</v>
      </c>
      <c r="HL12" s="158">
        <f>IF('[1]Validation flags'!$H$3=1,0, IF( ISNUMBER(CC12), 0, 1 ))</f>
        <v>0</v>
      </c>
      <c r="HM12" s="141"/>
      <c r="HN12" s="158">
        <f t="shared" si="21"/>
        <v>0</v>
      </c>
      <c r="HO12" s="158">
        <f>IF('[1]Validation flags'!$H$3=1,0, IF( ISNUMBER(CF12), 0, 1 ))</f>
        <v>0</v>
      </c>
      <c r="HP12" s="158">
        <f>IF('[1]Validation flags'!$H$3=1,0, IF( ISNUMBER(CG12), 0, 1 ))</f>
        <v>0</v>
      </c>
      <c r="HQ12" s="141"/>
      <c r="HR12" s="141"/>
      <c r="HS12" s="158">
        <f xml:space="preserve"> IF( ISNUMBER(CJ12), 0, 1 )</f>
        <v>0</v>
      </c>
      <c r="HT12" s="158">
        <f>IF('[1]Validation flags'!$H$3=1,0, IF( ISNUMBER(CK12), 0, 1 ))</f>
        <v>0</v>
      </c>
      <c r="HU12" s="158">
        <f>IF('[1]Validation flags'!$H$3=1,0, IF( ISNUMBER(CL12), 0, 1 ))</f>
        <v>0</v>
      </c>
      <c r="HV12" s="141"/>
      <c r="HW12" s="158">
        <f t="shared" si="22"/>
        <v>0</v>
      </c>
      <c r="HX12" s="158">
        <f>IF('[1]Validation flags'!$H$3=1,0, IF( ISNUMBER(CO12), 0, 1 ))</f>
        <v>0</v>
      </c>
      <c r="HY12" s="158">
        <f>IF('[1]Validation flags'!$H$3=1,0, IF( ISNUMBER(CP12), 0, 1 ))</f>
        <v>0</v>
      </c>
      <c r="HZ12" s="141"/>
      <c r="IA12" s="141"/>
      <c r="IB12" s="158">
        <f xml:space="preserve"> IF( ISNUMBER(CS12), 0, 1 )</f>
        <v>0</v>
      </c>
      <c r="IC12" s="158">
        <f>IF('[1]Validation flags'!$H$3=1,0, IF( ISNUMBER(CT12), 0, 1 ))</f>
        <v>0</v>
      </c>
      <c r="ID12" s="158">
        <f>IF('[1]Validation flags'!$H$3=1,0, IF( ISNUMBER(CU12), 0, 1 ))</f>
        <v>0</v>
      </c>
      <c r="IE12" s="141"/>
      <c r="IF12" s="158">
        <f t="shared" si="23"/>
        <v>0</v>
      </c>
      <c r="IG12" s="158">
        <f>IF('[1]Validation flags'!$H$3=1,0, IF( ISNUMBER(CX12), 0, 1 ))</f>
        <v>0</v>
      </c>
      <c r="IH12" s="158">
        <f>IF('[1]Validation flags'!$H$3=1,0, IF( ISNUMBER(CY12), 0, 1 ))</f>
        <v>0</v>
      </c>
      <c r="II12" s="141"/>
      <c r="IJ12" s="141"/>
      <c r="IK12" s="158">
        <f xml:space="preserve"> IF( ISNUMBER(DB12), 0, 1 )</f>
        <v>0</v>
      </c>
      <c r="IL12" s="158">
        <f>IF('[1]Validation flags'!$H$3=1,0, IF( ISNUMBER(DC12), 0, 1 ))</f>
        <v>0</v>
      </c>
      <c r="IM12" s="158">
        <f>IF('[1]Validation flags'!$H$3=1,0, IF( ISNUMBER(DD12), 0, 1 ))</f>
        <v>0</v>
      </c>
      <c r="IN12" s="141"/>
      <c r="IO12" s="158">
        <f t="shared" si="24"/>
        <v>0</v>
      </c>
      <c r="IP12" s="158">
        <f>IF('[1]Validation flags'!$H$3=1,0, IF( ISNUMBER(DG12), 0, 1 ))</f>
        <v>0</v>
      </c>
      <c r="IQ12" s="158">
        <f>IF('[1]Validation flags'!$H$3=1,0, IF( ISNUMBER(DH12), 0, 1 ))</f>
        <v>0</v>
      </c>
      <c r="IR12" s="141"/>
      <c r="IS12" s="141"/>
      <c r="IT12" s="158">
        <f xml:space="preserve"> IF( ISNUMBER(DK12), 0, 1 )</f>
        <v>0</v>
      </c>
      <c r="IU12" s="158">
        <f>IF('[1]Validation flags'!$H$3=1,0, IF( ISNUMBER(DL12), 0, 1 ))</f>
        <v>0</v>
      </c>
      <c r="IV12" s="158">
        <f>IF('[1]Validation flags'!$H$3=1,0, IF( ISNUMBER(DM12), 0, 1 ))</f>
        <v>0</v>
      </c>
      <c r="IW12" s="141"/>
      <c r="IX12" s="158">
        <f t="shared" si="25"/>
        <v>0</v>
      </c>
      <c r="IY12" s="158">
        <f>IF('[1]Validation flags'!$H$3=1,0, IF( ISNUMBER(DP12), 0, 1 ))</f>
        <v>0</v>
      </c>
      <c r="IZ12" s="158">
        <f>IF('[1]Validation flags'!$H$3=1,0, IF( ISNUMBER(DQ12), 0, 1 ))</f>
        <v>0</v>
      </c>
      <c r="JA12" s="141"/>
      <c r="JB12" s="141"/>
    </row>
    <row r="13" spans="2:262" ht="14.25" customHeight="1" x14ac:dyDescent="0.25">
      <c r="B13" s="159">
        <v>4</v>
      </c>
      <c r="C13" s="324" t="s">
        <v>3657</v>
      </c>
      <c r="D13" s="162" t="s">
        <v>3658</v>
      </c>
      <c r="E13" s="162" t="s">
        <v>341</v>
      </c>
      <c r="F13" s="345">
        <v>3</v>
      </c>
      <c r="G13" s="936"/>
      <c r="H13" s="937"/>
      <c r="I13" s="937"/>
      <c r="J13" s="938"/>
      <c r="K13" s="925">
        <v>1.026</v>
      </c>
      <c r="L13" s="169">
        <v>7.2999999999999995E-2</v>
      </c>
      <c r="M13" s="169">
        <v>0.80800000000000005</v>
      </c>
      <c r="N13" s="926">
        <f t="shared" si="0"/>
        <v>1.907</v>
      </c>
      <c r="O13" s="927">
        <f>N13</f>
        <v>1.907</v>
      </c>
      <c r="P13" s="936"/>
      <c r="Q13" s="937"/>
      <c r="R13" s="937"/>
      <c r="S13" s="938"/>
      <c r="T13" s="925">
        <v>1.137</v>
      </c>
      <c r="U13" s="169">
        <v>8.1000000000000003E-2</v>
      </c>
      <c r="V13" s="169">
        <v>0.89600000000000002</v>
      </c>
      <c r="W13" s="926">
        <f t="shared" si="1"/>
        <v>2.1139999999999999</v>
      </c>
      <c r="X13" s="927">
        <f>W13</f>
        <v>2.1139999999999999</v>
      </c>
      <c r="Y13" s="936"/>
      <c r="Z13" s="937"/>
      <c r="AA13" s="937"/>
      <c r="AB13" s="938"/>
      <c r="AC13" s="925">
        <v>1.044</v>
      </c>
      <c r="AD13" s="169">
        <v>7.3999999999999996E-2</v>
      </c>
      <c r="AE13" s="169">
        <v>0.82299999999999995</v>
      </c>
      <c r="AF13" s="926">
        <f t="shared" si="2"/>
        <v>1.9410000000000001</v>
      </c>
      <c r="AG13" s="927">
        <f>AF13</f>
        <v>1.9410000000000001</v>
      </c>
      <c r="AH13" s="936"/>
      <c r="AI13" s="937"/>
      <c r="AJ13" s="937"/>
      <c r="AK13" s="938"/>
      <c r="AL13" s="925">
        <v>1.179</v>
      </c>
      <c r="AM13" s="169">
        <v>8.4000000000000005E-2</v>
      </c>
      <c r="AN13" s="169">
        <v>0.92900000000000005</v>
      </c>
      <c r="AO13" s="926">
        <f t="shared" si="3"/>
        <v>2.1920000000000002</v>
      </c>
      <c r="AP13" s="927">
        <f>AO13</f>
        <v>2.1920000000000002</v>
      </c>
      <c r="AQ13" s="936"/>
      <c r="AR13" s="937"/>
      <c r="AS13" s="937"/>
      <c r="AT13" s="938"/>
      <c r="AU13" s="925">
        <v>1.2569999999999999</v>
      </c>
      <c r="AV13" s="169">
        <v>8.6999999999999994E-2</v>
      </c>
      <c r="AW13" s="169">
        <v>1.0349999999999999</v>
      </c>
      <c r="AX13" s="926">
        <f t="shared" si="4"/>
        <v>2.3789999999999996</v>
      </c>
      <c r="AY13" s="927">
        <f>AX13</f>
        <v>2.3789999999999996</v>
      </c>
      <c r="AZ13" s="936"/>
      <c r="BA13" s="937"/>
      <c r="BB13" s="937"/>
      <c r="BC13" s="938"/>
      <c r="BD13" s="925">
        <v>0.84499999999999997</v>
      </c>
      <c r="BE13" s="169">
        <v>0.115</v>
      </c>
      <c r="BF13" s="169">
        <v>1.377</v>
      </c>
      <c r="BG13" s="926">
        <f t="shared" si="5"/>
        <v>2.3369999999999997</v>
      </c>
      <c r="BH13" s="927">
        <f>BG13</f>
        <v>2.3369999999999997</v>
      </c>
      <c r="BI13" s="936"/>
      <c r="BJ13" s="937"/>
      <c r="BK13" s="937"/>
      <c r="BL13" s="938"/>
      <c r="BM13" s="930">
        <v>0.82699999999999996</v>
      </c>
      <c r="BN13" s="350">
        <v>0.109</v>
      </c>
      <c r="BO13" s="350">
        <v>1.353</v>
      </c>
      <c r="BP13" s="926">
        <f t="shared" si="6"/>
        <v>2.2889999999999997</v>
      </c>
      <c r="BQ13" s="927">
        <f>BP13</f>
        <v>2.2889999999999997</v>
      </c>
      <c r="BR13" s="936"/>
      <c r="BS13" s="937"/>
      <c r="BT13" s="937"/>
      <c r="BU13" s="938"/>
      <c r="BV13" s="925">
        <v>0.81899999999999995</v>
      </c>
      <c r="BW13" s="169">
        <v>0.112</v>
      </c>
      <c r="BX13" s="169">
        <v>1.335</v>
      </c>
      <c r="BY13" s="926">
        <f t="shared" si="7"/>
        <v>2.266</v>
      </c>
      <c r="BZ13" s="927">
        <f>BY13</f>
        <v>2.266</v>
      </c>
      <c r="CA13" s="936"/>
      <c r="CB13" s="937"/>
      <c r="CC13" s="937"/>
      <c r="CD13" s="938"/>
      <c r="CE13" s="925">
        <v>1.1890000000000001</v>
      </c>
      <c r="CF13" s="169">
        <v>8.3000000000000004E-2</v>
      </c>
      <c r="CG13" s="169">
        <v>0.996</v>
      </c>
      <c r="CH13" s="926">
        <f t="shared" si="8"/>
        <v>2.2679999999999998</v>
      </c>
      <c r="CI13" s="927">
        <f>CH13</f>
        <v>2.2679999999999998</v>
      </c>
      <c r="CJ13" s="936"/>
      <c r="CK13" s="937"/>
      <c r="CL13" s="937"/>
      <c r="CM13" s="938"/>
      <c r="CN13" s="925">
        <v>1.242</v>
      </c>
      <c r="CO13" s="169">
        <v>8.8999999999999996E-2</v>
      </c>
      <c r="CP13" s="169">
        <v>1.0589999999999999</v>
      </c>
      <c r="CQ13" s="926">
        <f t="shared" si="9"/>
        <v>2.3899999999999997</v>
      </c>
      <c r="CR13" s="927">
        <f>CQ13</f>
        <v>2.3899999999999997</v>
      </c>
      <c r="CS13" s="936"/>
      <c r="CT13" s="937"/>
      <c r="CU13" s="937"/>
      <c r="CV13" s="938"/>
      <c r="CW13" s="925">
        <v>1.2909999999999999</v>
      </c>
      <c r="CX13" s="169">
        <v>9.2999999999999999E-2</v>
      </c>
      <c r="CY13" s="169">
        <v>1.1200000000000001</v>
      </c>
      <c r="CZ13" s="926">
        <f t="shared" si="10"/>
        <v>2.504</v>
      </c>
      <c r="DA13" s="927">
        <f>CZ13</f>
        <v>2.504</v>
      </c>
      <c r="DB13" s="936"/>
      <c r="DC13" s="937"/>
      <c r="DD13" s="937"/>
      <c r="DE13" s="938"/>
      <c r="DF13" s="925">
        <v>1.341</v>
      </c>
      <c r="DG13" s="169">
        <v>9.8000000000000004E-2</v>
      </c>
      <c r="DH13" s="169">
        <v>1.1819999999999999</v>
      </c>
      <c r="DI13" s="926">
        <f t="shared" si="11"/>
        <v>2.621</v>
      </c>
      <c r="DJ13" s="927">
        <f>DI13</f>
        <v>2.621</v>
      </c>
      <c r="DK13" s="936"/>
      <c r="DL13" s="937"/>
      <c r="DM13" s="937"/>
      <c r="DN13" s="938"/>
      <c r="DO13" s="925">
        <v>1.39</v>
      </c>
      <c r="DP13" s="169">
        <v>0.10299999999999999</v>
      </c>
      <c r="DQ13" s="169">
        <v>1.244</v>
      </c>
      <c r="DR13" s="926">
        <f t="shared" si="12"/>
        <v>2.7370000000000001</v>
      </c>
      <c r="DS13" s="927">
        <f>DR13</f>
        <v>2.7370000000000001</v>
      </c>
      <c r="DT13" s="896"/>
      <c r="DU13" s="167"/>
      <c r="DV13" s="233"/>
      <c r="DX13" s="144">
        <f t="shared" si="13"/>
        <v>0</v>
      </c>
      <c r="EA13" s="159">
        <v>4</v>
      </c>
      <c r="EB13" s="324" t="s">
        <v>3657</v>
      </c>
      <c r="EC13" s="162" t="s">
        <v>341</v>
      </c>
      <c r="ED13" s="345">
        <v>3</v>
      </c>
      <c r="EE13" s="939"/>
      <c r="EF13" s="940"/>
      <c r="EG13" s="940"/>
      <c r="EH13" s="940"/>
      <c r="EI13" s="934" t="s">
        <v>3659</v>
      </c>
      <c r="EJ13" s="833" t="s">
        <v>3660</v>
      </c>
      <c r="EK13" s="935" t="s">
        <v>3661</v>
      </c>
      <c r="EL13" s="855" t="s">
        <v>3662</v>
      </c>
      <c r="EM13" s="933" t="s">
        <v>3663</v>
      </c>
      <c r="EP13" s="141"/>
      <c r="EQ13" s="141"/>
      <c r="ER13" s="141"/>
      <c r="ES13" s="141"/>
      <c r="ET13" s="158">
        <f t="shared" si="14"/>
        <v>0</v>
      </c>
      <c r="EU13" s="158">
        <f>IF('[1]Validation flags'!$H$3=1,0, IF( ISNUMBER(L13), 0, 1 ))</f>
        <v>0</v>
      </c>
      <c r="EV13" s="158">
        <f>IF('[1]Validation flags'!$H$3=1,0, IF( ISNUMBER(M13), 0, 1 ))</f>
        <v>0</v>
      </c>
      <c r="EW13" s="141"/>
      <c r="EX13" s="141"/>
      <c r="EY13" s="141"/>
      <c r="EZ13" s="141"/>
      <c r="FA13" s="141"/>
      <c r="FB13" s="141"/>
      <c r="FC13" s="158">
        <f t="shared" si="15"/>
        <v>0</v>
      </c>
      <c r="FD13" s="158">
        <f>IF('[1]Validation flags'!$H$3=1,0, IF( ISNUMBER(U13), 0, 1 ))</f>
        <v>0</v>
      </c>
      <c r="FE13" s="158">
        <f>IF('[1]Validation flags'!$H$3=1,0, IF( ISNUMBER(V13), 0, 1 ))</f>
        <v>0</v>
      </c>
      <c r="FF13" s="141"/>
      <c r="FG13" s="141"/>
      <c r="FH13" s="141"/>
      <c r="FI13" s="141"/>
      <c r="FJ13" s="141"/>
      <c r="FK13" s="141"/>
      <c r="FL13" s="158">
        <f t="shared" si="16"/>
        <v>0</v>
      </c>
      <c r="FM13" s="158">
        <f>IF('[1]Validation flags'!$H$3=1,0, IF( ISNUMBER(AD13), 0, 1 ))</f>
        <v>0</v>
      </c>
      <c r="FN13" s="158">
        <f>IF('[1]Validation flags'!$H$3=1,0, IF( ISNUMBER(AE13), 0, 1 ))</f>
        <v>0</v>
      </c>
      <c r="FO13" s="141"/>
      <c r="FP13" s="141"/>
      <c r="FQ13" s="141"/>
      <c r="FR13" s="141"/>
      <c r="FS13" s="141"/>
      <c r="FT13" s="141"/>
      <c r="FU13" s="158">
        <f t="shared" si="17"/>
        <v>0</v>
      </c>
      <c r="FV13" s="158">
        <f>IF('[1]Validation flags'!$H$3=1,0, IF( ISNUMBER(AM13), 0, 1 ))</f>
        <v>0</v>
      </c>
      <c r="FW13" s="158">
        <f>IF('[1]Validation flags'!$H$3=1,0, IF( ISNUMBER(AN13), 0, 1 ))</f>
        <v>0</v>
      </c>
      <c r="FX13" s="141"/>
      <c r="FY13" s="141"/>
      <c r="FZ13" s="141"/>
      <c r="GA13" s="141"/>
      <c r="GB13" s="141"/>
      <c r="GC13" s="141"/>
      <c r="GD13" s="141"/>
      <c r="GE13" s="141"/>
      <c r="GF13" s="141"/>
      <c r="GG13" s="141"/>
      <c r="GH13" s="141"/>
      <c r="GI13" s="141"/>
      <c r="GJ13" s="141"/>
      <c r="GK13" s="141"/>
      <c r="GL13" s="141"/>
      <c r="GM13" s="158">
        <f t="shared" si="18"/>
        <v>0</v>
      </c>
      <c r="GN13" s="158">
        <f>IF('[1]Validation flags'!$H$3=1,0, IF( ISNUMBER(BE13), 0, 1 ))</f>
        <v>0</v>
      </c>
      <c r="GO13" s="158">
        <f>IF('[1]Validation flags'!$H$3=1,0, IF( ISNUMBER(BF13), 0, 1 ))</f>
        <v>0</v>
      </c>
      <c r="GP13" s="141"/>
      <c r="GQ13" s="141"/>
      <c r="GR13" s="141"/>
      <c r="GS13" s="141"/>
      <c r="GT13" s="141"/>
      <c r="GU13" s="141"/>
      <c r="GV13" s="158">
        <f t="shared" si="19"/>
        <v>0</v>
      </c>
      <c r="GW13" s="158">
        <f>IF('[1]Validation flags'!$H$3=1,0, IF( ISNUMBER(BN13), 0, 1 ))</f>
        <v>0</v>
      </c>
      <c r="GX13" s="158">
        <f>IF('[1]Validation flags'!$H$3=1,0, IF( ISNUMBER(BO13), 0, 1 ))</f>
        <v>0</v>
      </c>
      <c r="GY13" s="141"/>
      <c r="GZ13" s="141"/>
      <c r="HA13" s="141"/>
      <c r="HB13" s="141"/>
      <c r="HC13" s="141"/>
      <c r="HD13" s="141"/>
      <c r="HE13" s="158">
        <f t="shared" si="20"/>
        <v>0</v>
      </c>
      <c r="HF13" s="158">
        <f>IF('[1]Validation flags'!$H$3=1,0, IF( ISNUMBER(BW13), 0, 1 ))</f>
        <v>0</v>
      </c>
      <c r="HG13" s="158">
        <f>IF('[1]Validation flags'!$H$3=1,0, IF( ISNUMBER(BX13), 0, 1 ))</f>
        <v>0</v>
      </c>
      <c r="HH13" s="141"/>
      <c r="HI13" s="141"/>
      <c r="HJ13" s="141"/>
      <c r="HK13" s="141"/>
      <c r="HL13" s="141"/>
      <c r="HM13" s="141"/>
      <c r="HN13" s="158">
        <f t="shared" si="21"/>
        <v>0</v>
      </c>
      <c r="HO13" s="158">
        <f>IF('[1]Validation flags'!$H$3=1,0, IF( ISNUMBER(CF13), 0, 1 ))</f>
        <v>0</v>
      </c>
      <c r="HP13" s="158">
        <f>IF('[1]Validation flags'!$H$3=1,0, IF( ISNUMBER(CG13), 0, 1 ))</f>
        <v>0</v>
      </c>
      <c r="HQ13" s="141"/>
      <c r="HR13" s="141"/>
      <c r="HS13" s="141"/>
      <c r="HT13" s="141"/>
      <c r="HU13" s="141"/>
      <c r="HV13" s="141"/>
      <c r="HW13" s="158">
        <f t="shared" si="22"/>
        <v>0</v>
      </c>
      <c r="HX13" s="158">
        <f>IF('[1]Validation flags'!$H$3=1,0, IF( ISNUMBER(CO13), 0, 1 ))</f>
        <v>0</v>
      </c>
      <c r="HY13" s="158">
        <f>IF('[1]Validation flags'!$H$3=1,0, IF( ISNUMBER(CP13), 0, 1 ))</f>
        <v>0</v>
      </c>
      <c r="HZ13" s="141"/>
      <c r="IA13" s="141"/>
      <c r="IB13" s="141"/>
      <c r="IC13" s="141"/>
      <c r="ID13" s="141"/>
      <c r="IE13" s="141"/>
      <c r="IF13" s="158">
        <f t="shared" si="23"/>
        <v>0</v>
      </c>
      <c r="IG13" s="158">
        <f>IF('[1]Validation flags'!$H$3=1,0, IF( ISNUMBER(CX13), 0, 1 ))</f>
        <v>0</v>
      </c>
      <c r="IH13" s="158">
        <f>IF('[1]Validation flags'!$H$3=1,0, IF( ISNUMBER(CY13), 0, 1 ))</f>
        <v>0</v>
      </c>
      <c r="II13" s="141"/>
      <c r="IJ13" s="141"/>
      <c r="IK13" s="141"/>
      <c r="IL13" s="141"/>
      <c r="IM13" s="141"/>
      <c r="IN13" s="141"/>
      <c r="IO13" s="158">
        <f t="shared" si="24"/>
        <v>0</v>
      </c>
      <c r="IP13" s="158">
        <f>IF('[1]Validation flags'!$H$3=1,0, IF( ISNUMBER(DG13), 0, 1 ))</f>
        <v>0</v>
      </c>
      <c r="IQ13" s="158">
        <f>IF('[1]Validation flags'!$H$3=1,0, IF( ISNUMBER(DH13), 0, 1 ))</f>
        <v>0</v>
      </c>
      <c r="IR13" s="141"/>
      <c r="IS13" s="141"/>
      <c r="IT13" s="141"/>
      <c r="IU13" s="141"/>
      <c r="IV13" s="141"/>
      <c r="IW13" s="141"/>
      <c r="IX13" s="158">
        <f t="shared" si="25"/>
        <v>0</v>
      </c>
      <c r="IY13" s="158">
        <f>IF('[1]Validation flags'!$H$3=1,0, IF( ISNUMBER(DP13), 0, 1 ))</f>
        <v>0</v>
      </c>
      <c r="IZ13" s="158">
        <f>IF('[1]Validation flags'!$H$3=1,0, IF( ISNUMBER(DQ13), 0, 1 ))</f>
        <v>0</v>
      </c>
      <c r="JA13" s="141"/>
      <c r="JB13" s="141"/>
    </row>
    <row r="14" spans="2:262" ht="14.25" customHeight="1" x14ac:dyDescent="0.25">
      <c r="B14" s="159">
        <v>5</v>
      </c>
      <c r="C14" s="324" t="s">
        <v>1872</v>
      </c>
      <c r="D14" s="161"/>
      <c r="E14" s="162" t="s">
        <v>341</v>
      </c>
      <c r="F14" s="345">
        <v>3</v>
      </c>
      <c r="G14" s="923">
        <v>1.1399999999999999</v>
      </c>
      <c r="H14" s="169">
        <v>0.16700000000000001</v>
      </c>
      <c r="I14" s="169">
        <v>2.6789999999999998</v>
      </c>
      <c r="J14" s="924">
        <f>SUM(G14:I14)</f>
        <v>3.9859999999999998</v>
      </c>
      <c r="K14" s="925">
        <v>3.875</v>
      </c>
      <c r="L14" s="169">
        <v>0.27800000000000002</v>
      </c>
      <c r="M14" s="169">
        <v>3.0550000000000002</v>
      </c>
      <c r="N14" s="926">
        <f t="shared" si="0"/>
        <v>7.2080000000000002</v>
      </c>
      <c r="O14" s="927">
        <f>N14+J14</f>
        <v>11.193999999999999</v>
      </c>
      <c r="P14" s="928">
        <v>1.0249999999999999</v>
      </c>
      <c r="Q14" s="169">
        <v>0.15</v>
      </c>
      <c r="R14" s="169">
        <v>2.41</v>
      </c>
      <c r="S14" s="927">
        <f>SUM(P14:R14)</f>
        <v>3.585</v>
      </c>
      <c r="T14" s="925">
        <v>3.4849999999999999</v>
      </c>
      <c r="U14" s="169">
        <v>0.25</v>
      </c>
      <c r="V14" s="169">
        <v>2.7480000000000002</v>
      </c>
      <c r="W14" s="926">
        <f t="shared" si="1"/>
        <v>6.4830000000000005</v>
      </c>
      <c r="X14" s="927">
        <f>W14+S14</f>
        <v>10.068000000000001</v>
      </c>
      <c r="Y14" s="928">
        <v>1.052</v>
      </c>
      <c r="Z14" s="169">
        <v>0.154</v>
      </c>
      <c r="AA14" s="169">
        <v>2.4750000000000001</v>
      </c>
      <c r="AB14" s="927">
        <f>SUM(Y14:AA14)</f>
        <v>3.681</v>
      </c>
      <c r="AC14" s="925">
        <v>3.5779999999999998</v>
      </c>
      <c r="AD14" s="169">
        <v>0.25700000000000001</v>
      </c>
      <c r="AE14" s="169">
        <v>2.8220000000000001</v>
      </c>
      <c r="AF14" s="926">
        <f t="shared" si="2"/>
        <v>6.657</v>
      </c>
      <c r="AG14" s="927">
        <f>AF14+AB14</f>
        <v>10.338000000000001</v>
      </c>
      <c r="AH14" s="928">
        <v>8.2000000000000003E-2</v>
      </c>
      <c r="AI14" s="169">
        <v>1.2E-2</v>
      </c>
      <c r="AJ14" s="169">
        <v>0.193</v>
      </c>
      <c r="AK14" s="927">
        <f>SUM(AH14:AJ14)</f>
        <v>0.28700000000000003</v>
      </c>
      <c r="AL14" s="925">
        <v>0.27900000000000003</v>
      </c>
      <c r="AM14" s="169">
        <v>0.02</v>
      </c>
      <c r="AN14" s="169">
        <v>0.22</v>
      </c>
      <c r="AO14" s="926">
        <f t="shared" si="3"/>
        <v>0.51900000000000002</v>
      </c>
      <c r="AP14" s="927">
        <f>AO14+AK14</f>
        <v>0.80600000000000005</v>
      </c>
      <c r="AQ14" s="928">
        <v>0.89500000000000002</v>
      </c>
      <c r="AR14" s="169">
        <v>0.123</v>
      </c>
      <c r="AS14" s="169">
        <v>2.1190000000000002</v>
      </c>
      <c r="AT14" s="927">
        <f>SUM(AQ14:AS14)</f>
        <v>3.1370000000000005</v>
      </c>
      <c r="AU14" s="925">
        <v>3.2450000000000001</v>
      </c>
      <c r="AV14" s="169">
        <v>0.22500000000000001</v>
      </c>
      <c r="AW14" s="169">
        <v>2.6749999999999998</v>
      </c>
      <c r="AX14" s="926">
        <f t="shared" si="4"/>
        <v>6.1449999999999996</v>
      </c>
      <c r="AY14" s="927">
        <f>AX14+AT14</f>
        <v>9.282</v>
      </c>
      <c r="AZ14" s="928">
        <v>1.0249999999999999</v>
      </c>
      <c r="BA14" s="169">
        <v>0.14499999999999999</v>
      </c>
      <c r="BB14" s="169">
        <v>2.4289999999999998</v>
      </c>
      <c r="BC14" s="927">
        <f>SUM(AZ14:BB14)</f>
        <v>3.5989999999999998</v>
      </c>
      <c r="BD14" s="925">
        <v>3.5209999999999999</v>
      </c>
      <c r="BE14" s="169">
        <v>0.254</v>
      </c>
      <c r="BF14" s="169">
        <v>3.028</v>
      </c>
      <c r="BG14" s="926">
        <f t="shared" si="5"/>
        <v>6.8029999999999999</v>
      </c>
      <c r="BH14" s="927">
        <f>BG14+BC14</f>
        <v>10.401999999999999</v>
      </c>
      <c r="BI14" s="929">
        <v>0.79199999999999993</v>
      </c>
      <c r="BJ14" s="350">
        <v>8.5999999999999993E-2</v>
      </c>
      <c r="BK14" s="350">
        <v>1.8989999999999998</v>
      </c>
      <c r="BL14" s="927">
        <f>SUM(BI14:BK14)</f>
        <v>2.7769999999999997</v>
      </c>
      <c r="BM14" s="930">
        <v>2.8079999999999998</v>
      </c>
      <c r="BN14" s="350">
        <v>0.20100000000000001</v>
      </c>
      <c r="BO14" s="350">
        <v>2.5270000000000001</v>
      </c>
      <c r="BP14" s="926">
        <f t="shared" si="6"/>
        <v>5.5359999999999996</v>
      </c>
      <c r="BQ14" s="927">
        <f>BP14+BL14</f>
        <v>8.3129999999999988</v>
      </c>
      <c r="BR14" s="928">
        <v>0.95699999999999996</v>
      </c>
      <c r="BS14" s="169">
        <v>0.13600000000000001</v>
      </c>
      <c r="BT14" s="169">
        <v>2.2650000000000001</v>
      </c>
      <c r="BU14" s="927">
        <f>SUM(BR14:BT14)</f>
        <v>3.3580000000000001</v>
      </c>
      <c r="BV14" s="925">
        <v>3.282</v>
      </c>
      <c r="BW14" s="169">
        <v>0.23799999999999999</v>
      </c>
      <c r="BX14" s="169">
        <v>2.8260000000000001</v>
      </c>
      <c r="BY14" s="926">
        <f t="shared" si="7"/>
        <v>6.3460000000000001</v>
      </c>
      <c r="BZ14" s="927">
        <f>BY14+BU14</f>
        <v>9.7040000000000006</v>
      </c>
      <c r="CA14" s="928">
        <v>0.91100000000000003</v>
      </c>
      <c r="CB14" s="169">
        <v>0.127</v>
      </c>
      <c r="CC14" s="169">
        <v>2.1829999999999998</v>
      </c>
      <c r="CD14" s="927">
        <f>SUM(CA14:CC14)</f>
        <v>3.2210000000000001</v>
      </c>
      <c r="CE14" s="925">
        <v>3.5640000000000001</v>
      </c>
      <c r="CF14" s="169">
        <v>0.25</v>
      </c>
      <c r="CG14" s="169">
        <v>2.9860000000000002</v>
      </c>
      <c r="CH14" s="926">
        <f t="shared" si="8"/>
        <v>6.8000000000000007</v>
      </c>
      <c r="CI14" s="927">
        <f>CH14+CD14</f>
        <v>10.021000000000001</v>
      </c>
      <c r="CJ14" s="928">
        <v>0.88100000000000001</v>
      </c>
      <c r="CK14" s="169">
        <v>0.124</v>
      </c>
      <c r="CL14" s="169">
        <v>2.1389999999999998</v>
      </c>
      <c r="CM14" s="927">
        <f>SUM(CJ14:CL14)</f>
        <v>3.1439999999999997</v>
      </c>
      <c r="CN14" s="925">
        <v>3.72</v>
      </c>
      <c r="CO14" s="169">
        <v>0.26500000000000001</v>
      </c>
      <c r="CP14" s="169">
        <v>3.1749999999999998</v>
      </c>
      <c r="CQ14" s="926">
        <f t="shared" si="9"/>
        <v>7.16</v>
      </c>
      <c r="CR14" s="927">
        <f>CQ14+CM14</f>
        <v>10.304</v>
      </c>
      <c r="CS14" s="928">
        <v>0.85099999999999998</v>
      </c>
      <c r="CT14" s="169">
        <v>0.121</v>
      </c>
      <c r="CU14" s="169">
        <v>2.0920000000000001</v>
      </c>
      <c r="CV14" s="927">
        <f>SUM(CS14:CU14)</f>
        <v>3.0640000000000001</v>
      </c>
      <c r="CW14" s="925">
        <v>3.87</v>
      </c>
      <c r="CX14" s="169">
        <v>0.28000000000000003</v>
      </c>
      <c r="CY14" s="169">
        <v>3.3580000000000001</v>
      </c>
      <c r="CZ14" s="926">
        <f t="shared" si="10"/>
        <v>7.5080000000000009</v>
      </c>
      <c r="DA14" s="927">
        <f>CZ14+CV14</f>
        <v>10.572000000000001</v>
      </c>
      <c r="DB14" s="928">
        <v>0.82199999999999995</v>
      </c>
      <c r="DC14" s="169">
        <v>0.11899999999999999</v>
      </c>
      <c r="DD14" s="169">
        <v>2.044</v>
      </c>
      <c r="DE14" s="927">
        <f>SUM(DB14:DD14)</f>
        <v>2.9849999999999999</v>
      </c>
      <c r="DF14" s="925">
        <v>4.0179999999999998</v>
      </c>
      <c r="DG14" s="169">
        <v>0.29499999999999998</v>
      </c>
      <c r="DH14" s="169">
        <v>3.544</v>
      </c>
      <c r="DI14" s="926">
        <f t="shared" si="11"/>
        <v>7.8569999999999993</v>
      </c>
      <c r="DJ14" s="927">
        <f>DI14+DE14</f>
        <v>10.841999999999999</v>
      </c>
      <c r="DK14" s="928">
        <v>0.79400000000000004</v>
      </c>
      <c r="DL14" s="169">
        <v>0.11600000000000001</v>
      </c>
      <c r="DM14" s="169">
        <v>1.996</v>
      </c>
      <c r="DN14" s="927">
        <f>SUM(DK14:DM14)</f>
        <v>2.9060000000000001</v>
      </c>
      <c r="DO14" s="925">
        <v>4.165</v>
      </c>
      <c r="DP14" s="169">
        <v>0.31</v>
      </c>
      <c r="DQ14" s="169">
        <v>3.7309999999999999</v>
      </c>
      <c r="DR14" s="926">
        <f t="shared" si="12"/>
        <v>8.2059999999999995</v>
      </c>
      <c r="DS14" s="927">
        <f>DR14+DN14</f>
        <v>11.112</v>
      </c>
      <c r="DT14" s="896"/>
      <c r="DU14" s="167"/>
      <c r="DV14" s="233"/>
      <c r="DX14" s="144">
        <f t="shared" si="13"/>
        <v>0</v>
      </c>
      <c r="EA14" s="159">
        <v>5</v>
      </c>
      <c r="EB14" s="324" t="s">
        <v>1872</v>
      </c>
      <c r="EC14" s="162" t="s">
        <v>341</v>
      </c>
      <c r="ED14" s="345">
        <v>3</v>
      </c>
      <c r="EE14" s="931" t="s">
        <v>3664</v>
      </c>
      <c r="EF14" s="833" t="s">
        <v>3665</v>
      </c>
      <c r="EG14" s="932" t="s">
        <v>3666</v>
      </c>
      <c r="EH14" s="933" t="s">
        <v>3667</v>
      </c>
      <c r="EI14" s="934" t="s">
        <v>3668</v>
      </c>
      <c r="EJ14" s="833" t="s">
        <v>3669</v>
      </c>
      <c r="EK14" s="935" t="s">
        <v>3670</v>
      </c>
      <c r="EL14" s="855" t="s">
        <v>3671</v>
      </c>
      <c r="EM14" s="933" t="s">
        <v>3672</v>
      </c>
      <c r="EP14" s="158">
        <f xml:space="preserve"> IF( ISNUMBER(G14), 0, 1 )</f>
        <v>0</v>
      </c>
      <c r="EQ14" s="158">
        <f>IF('[1]Validation flags'!$H$3=1,0, IF( ISNUMBER(H14), 0, 1 ))</f>
        <v>0</v>
      </c>
      <c r="ER14" s="158">
        <f>IF('[1]Validation flags'!$H$3=1,0, IF( ISNUMBER(I14), 0, 1 ))</f>
        <v>0</v>
      </c>
      <c r="ES14" s="141"/>
      <c r="ET14" s="158">
        <f t="shared" si="14"/>
        <v>0</v>
      </c>
      <c r="EU14" s="158">
        <f>IF('[1]Validation flags'!$H$3=1,0, IF( ISNUMBER(L14), 0, 1 ))</f>
        <v>0</v>
      </c>
      <c r="EV14" s="158">
        <f>IF('[1]Validation flags'!$H$3=1,0, IF( ISNUMBER(M14), 0, 1 ))</f>
        <v>0</v>
      </c>
      <c r="EW14" s="141"/>
      <c r="EX14" s="141"/>
      <c r="EY14" s="158">
        <f xml:space="preserve"> IF( ISNUMBER(P14), 0, 1 )</f>
        <v>0</v>
      </c>
      <c r="EZ14" s="158">
        <f>IF('[1]Validation flags'!$H$3=1,0, IF( ISNUMBER(Q14), 0, 1 ))</f>
        <v>0</v>
      </c>
      <c r="FA14" s="158">
        <f>IF('[1]Validation flags'!$H$3=1,0, IF( ISNUMBER(R14), 0, 1 ))</f>
        <v>0</v>
      </c>
      <c r="FB14" s="141"/>
      <c r="FC14" s="158">
        <f t="shared" si="15"/>
        <v>0</v>
      </c>
      <c r="FD14" s="158">
        <f>IF('[1]Validation flags'!$H$3=1,0, IF( ISNUMBER(U14), 0, 1 ))</f>
        <v>0</v>
      </c>
      <c r="FE14" s="158">
        <f>IF('[1]Validation flags'!$H$3=1,0, IF( ISNUMBER(V14), 0, 1 ))</f>
        <v>0</v>
      </c>
      <c r="FF14" s="141"/>
      <c r="FG14" s="141"/>
      <c r="FH14" s="158">
        <f xml:space="preserve"> IF( ISNUMBER(Y14), 0, 1 )</f>
        <v>0</v>
      </c>
      <c r="FI14" s="158">
        <f>IF('[1]Validation flags'!$H$3=1,0, IF( ISNUMBER(Z14), 0, 1 ))</f>
        <v>0</v>
      </c>
      <c r="FJ14" s="158">
        <f>IF('[1]Validation flags'!$H$3=1,0, IF( ISNUMBER(AA14), 0, 1 ))</f>
        <v>0</v>
      </c>
      <c r="FK14" s="141"/>
      <c r="FL14" s="158">
        <f t="shared" si="16"/>
        <v>0</v>
      </c>
      <c r="FM14" s="158">
        <f>IF('[1]Validation flags'!$H$3=1,0, IF( ISNUMBER(AD14), 0, 1 ))</f>
        <v>0</v>
      </c>
      <c r="FN14" s="158">
        <f>IF('[1]Validation flags'!$H$3=1,0, IF( ISNUMBER(AE14), 0, 1 ))</f>
        <v>0</v>
      </c>
      <c r="FO14" s="141"/>
      <c r="FP14" s="141"/>
      <c r="FQ14" s="158">
        <f xml:space="preserve"> IF( ISNUMBER(AH14), 0, 1 )</f>
        <v>0</v>
      </c>
      <c r="FR14" s="158">
        <f>IF('[1]Validation flags'!$H$3=1,0, IF( ISNUMBER(AI14), 0, 1 ))</f>
        <v>0</v>
      </c>
      <c r="FS14" s="158">
        <f>IF('[1]Validation flags'!$H$3=1,0, IF( ISNUMBER(AJ14), 0, 1 ))</f>
        <v>0</v>
      </c>
      <c r="FT14" s="141"/>
      <c r="FU14" s="158">
        <f t="shared" si="17"/>
        <v>0</v>
      </c>
      <c r="FV14" s="158">
        <f>IF('[1]Validation flags'!$H$3=1,0, IF( ISNUMBER(AM14), 0, 1 ))</f>
        <v>0</v>
      </c>
      <c r="FW14" s="158">
        <f>IF('[1]Validation flags'!$H$3=1,0, IF( ISNUMBER(AN14), 0, 1 ))</f>
        <v>0</v>
      </c>
      <c r="FX14" s="141"/>
      <c r="FY14" s="141"/>
      <c r="FZ14" s="158">
        <f xml:space="preserve"> IF( ISNUMBER(AQ14), 0, 1 )</f>
        <v>0</v>
      </c>
      <c r="GA14" s="158">
        <f>IF('[1]Validation flags'!$H$3=1,0, IF( ISNUMBER(AR14), 0, 1 ))</f>
        <v>0</v>
      </c>
      <c r="GB14" s="158">
        <f>IF('[1]Validation flags'!$H$3=1,0, IF( ISNUMBER(AS14), 0, 1 ))</f>
        <v>0</v>
      </c>
      <c r="GC14" s="141"/>
      <c r="GD14" s="158">
        <f xml:space="preserve"> IF( ISNUMBER(AU14), 0, 1 )</f>
        <v>0</v>
      </c>
      <c r="GE14" s="158">
        <f>IF('[1]Validation flags'!$H$3=1,0, IF( ISNUMBER(AV14), 0, 1 ))</f>
        <v>0</v>
      </c>
      <c r="GF14" s="158">
        <f>IF('[1]Validation flags'!$H$3=1,0, IF( ISNUMBER(AW14), 0, 1 ))</f>
        <v>0</v>
      </c>
      <c r="GG14" s="141"/>
      <c r="GH14" s="141"/>
      <c r="GI14" s="158">
        <f xml:space="preserve"> IF( ISNUMBER(AZ14), 0, 1 )</f>
        <v>0</v>
      </c>
      <c r="GJ14" s="158">
        <f>IF('[1]Validation flags'!$H$3=1,0, IF( ISNUMBER(BA14), 0, 1 ))</f>
        <v>0</v>
      </c>
      <c r="GK14" s="158">
        <f>IF('[1]Validation flags'!$H$3=1,0, IF( ISNUMBER(BB14), 0, 1 ))</f>
        <v>0</v>
      </c>
      <c r="GL14" s="141"/>
      <c r="GM14" s="158">
        <f t="shared" si="18"/>
        <v>0</v>
      </c>
      <c r="GN14" s="158">
        <f>IF('[1]Validation flags'!$H$3=1,0, IF( ISNUMBER(BE14), 0, 1 ))</f>
        <v>0</v>
      </c>
      <c r="GO14" s="158">
        <f>IF('[1]Validation flags'!$H$3=1,0, IF( ISNUMBER(BF14), 0, 1 ))</f>
        <v>0</v>
      </c>
      <c r="GP14" s="141"/>
      <c r="GQ14" s="141"/>
      <c r="GR14" s="158">
        <f xml:space="preserve"> IF( ISNUMBER(BI14), 0, 1 )</f>
        <v>0</v>
      </c>
      <c r="GS14" s="158">
        <f>IF('[1]Validation flags'!$H$3=1,0, IF( ISNUMBER(BJ14), 0, 1 ))</f>
        <v>0</v>
      </c>
      <c r="GT14" s="158">
        <f>IF('[1]Validation flags'!$H$3=1,0, IF( ISNUMBER(BK14), 0, 1 ))</f>
        <v>0</v>
      </c>
      <c r="GU14" s="141"/>
      <c r="GV14" s="158">
        <f t="shared" si="19"/>
        <v>0</v>
      </c>
      <c r="GW14" s="158">
        <f>IF('[1]Validation flags'!$H$3=1,0, IF( ISNUMBER(BN14), 0, 1 ))</f>
        <v>0</v>
      </c>
      <c r="GX14" s="158">
        <f>IF('[1]Validation flags'!$H$3=1,0, IF( ISNUMBER(BO14), 0, 1 ))</f>
        <v>0</v>
      </c>
      <c r="GY14" s="141"/>
      <c r="GZ14" s="141"/>
      <c r="HA14" s="158">
        <f xml:space="preserve"> IF( ISNUMBER(BR14), 0, 1 )</f>
        <v>0</v>
      </c>
      <c r="HB14" s="158">
        <f>IF('[1]Validation flags'!$H$3=1,0, IF( ISNUMBER(BS14), 0, 1 ))</f>
        <v>0</v>
      </c>
      <c r="HC14" s="158">
        <f>IF('[1]Validation flags'!$H$3=1,0, IF( ISNUMBER(BT14), 0, 1 ))</f>
        <v>0</v>
      </c>
      <c r="HD14" s="141"/>
      <c r="HE14" s="158">
        <f t="shared" si="20"/>
        <v>0</v>
      </c>
      <c r="HF14" s="158">
        <f>IF('[1]Validation flags'!$H$3=1,0, IF( ISNUMBER(BW14), 0, 1 ))</f>
        <v>0</v>
      </c>
      <c r="HG14" s="158">
        <f>IF('[1]Validation flags'!$H$3=1,0, IF( ISNUMBER(BX14), 0, 1 ))</f>
        <v>0</v>
      </c>
      <c r="HH14" s="141"/>
      <c r="HI14" s="141"/>
      <c r="HJ14" s="158">
        <f xml:space="preserve"> IF( ISNUMBER(CA14), 0, 1 )</f>
        <v>0</v>
      </c>
      <c r="HK14" s="158">
        <f>IF('[1]Validation flags'!$H$3=1,0, IF( ISNUMBER(CB14), 0, 1 ))</f>
        <v>0</v>
      </c>
      <c r="HL14" s="158">
        <f>IF('[1]Validation flags'!$H$3=1,0, IF( ISNUMBER(CC14), 0, 1 ))</f>
        <v>0</v>
      </c>
      <c r="HM14" s="141"/>
      <c r="HN14" s="158">
        <f t="shared" si="21"/>
        <v>0</v>
      </c>
      <c r="HO14" s="158">
        <f>IF('[1]Validation flags'!$H$3=1,0, IF( ISNUMBER(CF14), 0, 1 ))</f>
        <v>0</v>
      </c>
      <c r="HP14" s="158">
        <f>IF('[1]Validation flags'!$H$3=1,0, IF( ISNUMBER(CG14), 0, 1 ))</f>
        <v>0</v>
      </c>
      <c r="HQ14" s="141"/>
      <c r="HR14" s="141"/>
      <c r="HS14" s="158">
        <f xml:space="preserve"> IF( ISNUMBER(CJ14), 0, 1 )</f>
        <v>0</v>
      </c>
      <c r="HT14" s="158">
        <f>IF('[1]Validation flags'!$H$3=1,0, IF( ISNUMBER(CK14), 0, 1 ))</f>
        <v>0</v>
      </c>
      <c r="HU14" s="158">
        <f>IF('[1]Validation flags'!$H$3=1,0, IF( ISNUMBER(CL14), 0, 1 ))</f>
        <v>0</v>
      </c>
      <c r="HV14" s="141"/>
      <c r="HW14" s="158">
        <f t="shared" si="22"/>
        <v>0</v>
      </c>
      <c r="HX14" s="158">
        <f>IF('[1]Validation flags'!$H$3=1,0, IF( ISNUMBER(CO14), 0, 1 ))</f>
        <v>0</v>
      </c>
      <c r="HY14" s="158">
        <f>IF('[1]Validation flags'!$H$3=1,0, IF( ISNUMBER(CP14), 0, 1 ))</f>
        <v>0</v>
      </c>
      <c r="HZ14" s="141"/>
      <c r="IA14" s="141"/>
      <c r="IB14" s="158">
        <f xml:space="preserve"> IF( ISNUMBER(CS14), 0, 1 )</f>
        <v>0</v>
      </c>
      <c r="IC14" s="158">
        <f>IF('[1]Validation flags'!$H$3=1,0, IF( ISNUMBER(CT14), 0, 1 ))</f>
        <v>0</v>
      </c>
      <c r="ID14" s="158">
        <f>IF('[1]Validation flags'!$H$3=1,0, IF( ISNUMBER(CU14), 0, 1 ))</f>
        <v>0</v>
      </c>
      <c r="IE14" s="141"/>
      <c r="IF14" s="158">
        <f t="shared" si="23"/>
        <v>0</v>
      </c>
      <c r="IG14" s="158">
        <f>IF('[1]Validation flags'!$H$3=1,0, IF( ISNUMBER(CX14), 0, 1 ))</f>
        <v>0</v>
      </c>
      <c r="IH14" s="158">
        <f>IF('[1]Validation flags'!$H$3=1,0, IF( ISNUMBER(CY14), 0, 1 ))</f>
        <v>0</v>
      </c>
      <c r="II14" s="141"/>
      <c r="IJ14" s="141"/>
      <c r="IK14" s="158">
        <f xml:space="preserve"> IF( ISNUMBER(DB14), 0, 1 )</f>
        <v>0</v>
      </c>
      <c r="IL14" s="158">
        <f>IF('[1]Validation flags'!$H$3=1,0, IF( ISNUMBER(DC14), 0, 1 ))</f>
        <v>0</v>
      </c>
      <c r="IM14" s="158">
        <f>IF('[1]Validation flags'!$H$3=1,0, IF( ISNUMBER(DD14), 0, 1 ))</f>
        <v>0</v>
      </c>
      <c r="IN14" s="141"/>
      <c r="IO14" s="158">
        <f t="shared" si="24"/>
        <v>0</v>
      </c>
      <c r="IP14" s="158">
        <f>IF('[1]Validation flags'!$H$3=1,0, IF( ISNUMBER(DG14), 0, 1 ))</f>
        <v>0</v>
      </c>
      <c r="IQ14" s="158">
        <f>IF('[1]Validation flags'!$H$3=1,0, IF( ISNUMBER(DH14), 0, 1 ))</f>
        <v>0</v>
      </c>
      <c r="IR14" s="141"/>
      <c r="IS14" s="141"/>
      <c r="IT14" s="158">
        <f xml:space="preserve"> IF( ISNUMBER(DK14), 0, 1 )</f>
        <v>0</v>
      </c>
      <c r="IU14" s="158">
        <f>IF('[1]Validation flags'!$H$3=1,0, IF( ISNUMBER(DL14), 0, 1 ))</f>
        <v>0</v>
      </c>
      <c r="IV14" s="158">
        <f>IF('[1]Validation flags'!$H$3=1,0, IF( ISNUMBER(DM14), 0, 1 ))</f>
        <v>0</v>
      </c>
      <c r="IW14" s="141"/>
      <c r="IX14" s="158">
        <f t="shared" si="25"/>
        <v>0</v>
      </c>
      <c r="IY14" s="158">
        <f>IF('[1]Validation flags'!$H$3=1,0, IF( ISNUMBER(DP14), 0, 1 ))</f>
        <v>0</v>
      </c>
      <c r="IZ14" s="158">
        <f>IF('[1]Validation flags'!$H$3=1,0, IF( ISNUMBER(DQ14), 0, 1 ))</f>
        <v>0</v>
      </c>
      <c r="JA14" s="141"/>
      <c r="JB14" s="141"/>
    </row>
    <row r="15" spans="2:262" ht="14.25" customHeight="1" x14ac:dyDescent="0.25">
      <c r="B15" s="159">
        <v>6</v>
      </c>
      <c r="C15" s="324" t="s">
        <v>1891</v>
      </c>
      <c r="D15" s="161"/>
      <c r="E15" s="162" t="s">
        <v>341</v>
      </c>
      <c r="F15" s="345">
        <v>3</v>
      </c>
      <c r="G15" s="923">
        <v>1.7000000000000001E-2</v>
      </c>
      <c r="H15" s="169">
        <v>2E-3</v>
      </c>
      <c r="I15" s="169">
        <v>3.9E-2</v>
      </c>
      <c r="J15" s="924">
        <f>SUM(G15:I15)</f>
        <v>5.8000000000000003E-2</v>
      </c>
      <c r="K15" s="925">
        <v>5.7000000000000002E-2</v>
      </c>
      <c r="L15" s="169">
        <v>4.0000000000000001E-3</v>
      </c>
      <c r="M15" s="169">
        <v>4.4999999999999998E-2</v>
      </c>
      <c r="N15" s="926">
        <f>SUM(K15:M15)</f>
        <v>0.106</v>
      </c>
      <c r="O15" s="927">
        <f>N15+J15</f>
        <v>0.16400000000000001</v>
      </c>
      <c r="P15" s="928">
        <v>2.5999999999999999E-2</v>
      </c>
      <c r="Q15" s="169">
        <v>3.0000000000000001E-3</v>
      </c>
      <c r="R15" s="169">
        <v>0.06</v>
      </c>
      <c r="S15" s="927">
        <f>SUM(P15:R15)</f>
        <v>8.8999999999999996E-2</v>
      </c>
      <c r="T15" s="925">
        <v>8.7999999999999995E-2</v>
      </c>
      <c r="U15" s="169">
        <v>6.0000000000000001E-3</v>
      </c>
      <c r="V15" s="169">
        <v>6.9000000000000006E-2</v>
      </c>
      <c r="W15" s="926">
        <f>SUM(T15:V15)</f>
        <v>0.16300000000000001</v>
      </c>
      <c r="X15" s="927">
        <f>W15+S15</f>
        <v>0.252</v>
      </c>
      <c r="Y15" s="928">
        <v>3.2000000000000001E-2</v>
      </c>
      <c r="Z15" s="169">
        <v>4.0000000000000001E-3</v>
      </c>
      <c r="AA15" s="169">
        <v>7.3999999999999996E-2</v>
      </c>
      <c r="AB15" s="927">
        <f>SUM(Y15:AA15)</f>
        <v>0.11</v>
      </c>
      <c r="AC15" s="925">
        <v>0.108</v>
      </c>
      <c r="AD15" s="169">
        <v>7.0000000000000001E-3</v>
      </c>
      <c r="AE15" s="169">
        <v>8.4000000000000005E-2</v>
      </c>
      <c r="AF15" s="926">
        <f>SUM(AC15:AE15)</f>
        <v>0.19900000000000001</v>
      </c>
      <c r="AG15" s="927">
        <f>AF15+AB15</f>
        <v>0.309</v>
      </c>
      <c r="AH15" s="928">
        <v>1.7999999999999999E-2</v>
      </c>
      <c r="AI15" s="169">
        <v>2E-3</v>
      </c>
      <c r="AJ15" s="169">
        <v>4.1000000000000002E-2</v>
      </c>
      <c r="AK15" s="927">
        <f>SUM(AH15:AJ15)</f>
        <v>6.0999999999999999E-2</v>
      </c>
      <c r="AL15" s="925">
        <v>0.06</v>
      </c>
      <c r="AM15" s="169">
        <v>4.0000000000000001E-3</v>
      </c>
      <c r="AN15" s="169">
        <v>4.7E-2</v>
      </c>
      <c r="AO15" s="926">
        <f>SUM(AL15:AN15)</f>
        <v>0.111</v>
      </c>
      <c r="AP15" s="927">
        <f>AO15+AK15</f>
        <v>0.17199999999999999</v>
      </c>
      <c r="AQ15" s="928">
        <v>1.7000000000000001E-2</v>
      </c>
      <c r="AR15" s="169">
        <v>2E-3</v>
      </c>
      <c r="AS15" s="169">
        <v>0.04</v>
      </c>
      <c r="AT15" s="927">
        <f>SUM(AQ15:AS15)</f>
        <v>5.9000000000000004E-2</v>
      </c>
      <c r="AU15" s="925">
        <v>6.2E-2</v>
      </c>
      <c r="AV15" s="169">
        <v>4.0000000000000001E-3</v>
      </c>
      <c r="AW15" s="169">
        <v>0.05</v>
      </c>
      <c r="AX15" s="926">
        <f>SUM(AU15:AW15)</f>
        <v>0.11600000000000001</v>
      </c>
      <c r="AY15" s="927">
        <f>AX15+AT15</f>
        <v>0.17500000000000002</v>
      </c>
      <c r="AZ15" s="928">
        <v>1.7999999999999999E-2</v>
      </c>
      <c r="BA15" s="169">
        <v>2E-3</v>
      </c>
      <c r="BB15" s="169">
        <v>4.2000000000000003E-2</v>
      </c>
      <c r="BC15" s="927">
        <f>SUM(AZ15:BB15)</f>
        <v>6.2E-2</v>
      </c>
      <c r="BD15" s="925">
        <v>6.0999999999999999E-2</v>
      </c>
      <c r="BE15" s="169">
        <v>4.0000000000000001E-3</v>
      </c>
      <c r="BF15" s="169">
        <v>5.1999999999999998E-2</v>
      </c>
      <c r="BG15" s="926">
        <f>SUM(BD15:BF15)</f>
        <v>0.11699999999999999</v>
      </c>
      <c r="BH15" s="927">
        <f>BG15+BC15</f>
        <v>0.17899999999999999</v>
      </c>
      <c r="BI15" s="928">
        <v>1.7999999999999999E-2</v>
      </c>
      <c r="BJ15" s="169">
        <v>2E-3</v>
      </c>
      <c r="BK15" s="169">
        <v>4.2999999999999997E-2</v>
      </c>
      <c r="BL15" s="927">
        <f>SUM(BI15:BK15)</f>
        <v>6.3E-2</v>
      </c>
      <c r="BM15" s="925">
        <v>6.3E-2</v>
      </c>
      <c r="BN15" s="169">
        <v>4.0000000000000001E-3</v>
      </c>
      <c r="BO15" s="169">
        <v>5.2999999999999999E-2</v>
      </c>
      <c r="BP15" s="926">
        <f>SUM(BM15:BO15)</f>
        <v>0.12</v>
      </c>
      <c r="BQ15" s="927">
        <f>BP15+BL15</f>
        <v>0.183</v>
      </c>
      <c r="BR15" s="928">
        <v>1.7999999999999999E-2</v>
      </c>
      <c r="BS15" s="169">
        <v>2E-3</v>
      </c>
      <c r="BT15" s="169">
        <v>4.3999999999999997E-2</v>
      </c>
      <c r="BU15" s="927">
        <f>SUM(BR15:BT15)</f>
        <v>6.4000000000000001E-2</v>
      </c>
      <c r="BV15" s="925">
        <v>6.5000000000000002E-2</v>
      </c>
      <c r="BW15" s="169">
        <v>4.0000000000000001E-3</v>
      </c>
      <c r="BX15" s="169">
        <v>5.3999999999999999E-2</v>
      </c>
      <c r="BY15" s="926">
        <f>SUM(BV15:BX15)</f>
        <v>0.123</v>
      </c>
      <c r="BZ15" s="927">
        <f>BY15+BU15</f>
        <v>0.187</v>
      </c>
      <c r="CA15" s="928">
        <v>0</v>
      </c>
      <c r="CB15" s="169">
        <v>0</v>
      </c>
      <c r="CC15" s="169">
        <v>0</v>
      </c>
      <c r="CD15" s="927">
        <f>SUM(CA15:CC15)</f>
        <v>0</v>
      </c>
      <c r="CE15" s="925">
        <v>0</v>
      </c>
      <c r="CF15" s="169">
        <v>0</v>
      </c>
      <c r="CG15" s="169">
        <v>0</v>
      </c>
      <c r="CH15" s="926">
        <f>SUM(CE15:CG15)</f>
        <v>0</v>
      </c>
      <c r="CI15" s="927">
        <f>CH15+CD15</f>
        <v>0</v>
      </c>
      <c r="CJ15" s="928">
        <v>0</v>
      </c>
      <c r="CK15" s="169">
        <v>0</v>
      </c>
      <c r="CL15" s="169">
        <v>0</v>
      </c>
      <c r="CM15" s="927">
        <f>SUM(CJ15:CL15)</f>
        <v>0</v>
      </c>
      <c r="CN15" s="925">
        <v>0</v>
      </c>
      <c r="CO15" s="169">
        <v>0</v>
      </c>
      <c r="CP15" s="169">
        <v>0</v>
      </c>
      <c r="CQ15" s="926">
        <f>SUM(CN15:CP15)</f>
        <v>0</v>
      </c>
      <c r="CR15" s="927">
        <f>CQ15+CM15</f>
        <v>0</v>
      </c>
      <c r="CS15" s="928">
        <v>0</v>
      </c>
      <c r="CT15" s="169">
        <v>0</v>
      </c>
      <c r="CU15" s="169">
        <v>0</v>
      </c>
      <c r="CV15" s="927">
        <f>SUM(CS15:CU15)</f>
        <v>0</v>
      </c>
      <c r="CW15" s="925">
        <v>0</v>
      </c>
      <c r="CX15" s="169">
        <v>0</v>
      </c>
      <c r="CY15" s="169">
        <v>0</v>
      </c>
      <c r="CZ15" s="926">
        <f>SUM(CW15:CY15)</f>
        <v>0</v>
      </c>
      <c r="DA15" s="927">
        <f>CZ15+CV15</f>
        <v>0</v>
      </c>
      <c r="DB15" s="928">
        <v>0</v>
      </c>
      <c r="DC15" s="169">
        <v>0</v>
      </c>
      <c r="DD15" s="169">
        <v>0</v>
      </c>
      <c r="DE15" s="927">
        <f>SUM(DB15:DD15)</f>
        <v>0</v>
      </c>
      <c r="DF15" s="925">
        <v>0</v>
      </c>
      <c r="DG15" s="169">
        <v>0</v>
      </c>
      <c r="DH15" s="169">
        <v>0</v>
      </c>
      <c r="DI15" s="926">
        <f>SUM(DF15:DH15)</f>
        <v>0</v>
      </c>
      <c r="DJ15" s="927">
        <f>DI15+DE15</f>
        <v>0</v>
      </c>
      <c r="DK15" s="928">
        <v>0</v>
      </c>
      <c r="DL15" s="169">
        <v>0</v>
      </c>
      <c r="DM15" s="169">
        <v>0</v>
      </c>
      <c r="DN15" s="927">
        <f>SUM(DK15:DM15)</f>
        <v>0</v>
      </c>
      <c r="DO15" s="925">
        <v>0</v>
      </c>
      <c r="DP15" s="169">
        <v>0</v>
      </c>
      <c r="DQ15" s="169">
        <v>0</v>
      </c>
      <c r="DR15" s="926">
        <f>SUM(DO15:DQ15)</f>
        <v>0</v>
      </c>
      <c r="DS15" s="927">
        <f>DR15+DN15</f>
        <v>0</v>
      </c>
      <c r="DT15" s="896"/>
      <c r="DU15" s="167"/>
      <c r="DV15" s="233"/>
      <c r="DX15" s="144">
        <f t="shared" si="13"/>
        <v>0</v>
      </c>
      <c r="EA15" s="159">
        <v>6</v>
      </c>
      <c r="EB15" s="324" t="s">
        <v>1891</v>
      </c>
      <c r="EC15" s="162" t="s">
        <v>341</v>
      </c>
      <c r="ED15" s="345">
        <v>3</v>
      </c>
      <c r="EE15" s="931" t="s">
        <v>3673</v>
      </c>
      <c r="EF15" s="833" t="s">
        <v>3674</v>
      </c>
      <c r="EG15" s="932" t="s">
        <v>3675</v>
      </c>
      <c r="EH15" s="933" t="s">
        <v>3676</v>
      </c>
      <c r="EI15" s="934" t="s">
        <v>3677</v>
      </c>
      <c r="EJ15" s="833" t="s">
        <v>3678</v>
      </c>
      <c r="EK15" s="935" t="s">
        <v>3679</v>
      </c>
      <c r="EL15" s="855" t="s">
        <v>3680</v>
      </c>
      <c r="EM15" s="933" t="s">
        <v>3681</v>
      </c>
      <c r="EP15" s="158">
        <f xml:space="preserve"> IF( ISNUMBER(G15), 0, 1 )</f>
        <v>0</v>
      </c>
      <c r="EQ15" s="158">
        <f>IF('[1]Validation flags'!$H$3=1,0, IF( ISNUMBER(H15), 0, 1 ))</f>
        <v>0</v>
      </c>
      <c r="ER15" s="158">
        <f>IF('[1]Validation flags'!$H$3=1,0, IF( ISNUMBER(I15), 0, 1 ))</f>
        <v>0</v>
      </c>
      <c r="ES15" s="141"/>
      <c r="ET15" s="158">
        <f xml:space="preserve"> IF( ISNUMBER(K15), 0, 1 )</f>
        <v>0</v>
      </c>
      <c r="EU15" s="158">
        <f>IF('[1]Validation flags'!$H$3=1,0, IF( ISNUMBER(L15), 0, 1 ))</f>
        <v>0</v>
      </c>
      <c r="EV15" s="158">
        <f>IF('[1]Validation flags'!$H$3=1,0, IF( ISNUMBER(M15), 0, 1 ))</f>
        <v>0</v>
      </c>
      <c r="EW15" s="141"/>
      <c r="EX15" s="141"/>
      <c r="EY15" s="158">
        <f xml:space="preserve"> IF( ISNUMBER(P15), 0, 1 )</f>
        <v>0</v>
      </c>
      <c r="EZ15" s="158">
        <f>IF('[1]Validation flags'!$H$3=1,0, IF( ISNUMBER(Q15), 0, 1 ))</f>
        <v>0</v>
      </c>
      <c r="FA15" s="158">
        <f>IF('[1]Validation flags'!$H$3=1,0, IF( ISNUMBER(R15), 0, 1 ))</f>
        <v>0</v>
      </c>
      <c r="FB15" s="141"/>
      <c r="FC15" s="158">
        <f xml:space="preserve"> IF( ISNUMBER(T15), 0, 1 )</f>
        <v>0</v>
      </c>
      <c r="FD15" s="158">
        <f>IF('[1]Validation flags'!$H$3=1,0, IF( ISNUMBER(U15), 0, 1 ))</f>
        <v>0</v>
      </c>
      <c r="FE15" s="158">
        <f>IF('[1]Validation flags'!$H$3=1,0, IF( ISNUMBER(V15), 0, 1 ))</f>
        <v>0</v>
      </c>
      <c r="FF15" s="141"/>
      <c r="FG15" s="141"/>
      <c r="FH15" s="158">
        <f xml:space="preserve"> IF( ISNUMBER(Y15), 0, 1 )</f>
        <v>0</v>
      </c>
      <c r="FI15" s="158">
        <f>IF('[1]Validation flags'!$H$3=1,0, IF( ISNUMBER(Z15), 0, 1 ))</f>
        <v>0</v>
      </c>
      <c r="FJ15" s="158">
        <f>IF('[1]Validation flags'!$H$3=1,0, IF( ISNUMBER(AA15), 0, 1 ))</f>
        <v>0</v>
      </c>
      <c r="FK15" s="141"/>
      <c r="FL15" s="158">
        <f xml:space="preserve"> IF( ISNUMBER(AC15), 0, 1 )</f>
        <v>0</v>
      </c>
      <c r="FM15" s="158">
        <f>IF('[1]Validation flags'!$H$3=1,0, IF( ISNUMBER(AD15), 0, 1 ))</f>
        <v>0</v>
      </c>
      <c r="FN15" s="158">
        <f>IF('[1]Validation flags'!$H$3=1,0, IF( ISNUMBER(AE15), 0, 1 ))</f>
        <v>0</v>
      </c>
      <c r="FO15" s="141"/>
      <c r="FP15" s="141"/>
      <c r="FQ15" s="158">
        <f xml:space="preserve"> IF( ISNUMBER(AH15), 0, 1 )</f>
        <v>0</v>
      </c>
      <c r="FR15" s="158">
        <f>IF('[1]Validation flags'!$H$3=1,0, IF( ISNUMBER(AI15), 0, 1 ))</f>
        <v>0</v>
      </c>
      <c r="FS15" s="158">
        <f>IF('[1]Validation flags'!$H$3=1,0, IF( ISNUMBER(AJ15), 0, 1 ))</f>
        <v>0</v>
      </c>
      <c r="FT15" s="141"/>
      <c r="FU15" s="158">
        <f xml:space="preserve"> IF( ISNUMBER(AL15), 0, 1 )</f>
        <v>0</v>
      </c>
      <c r="FV15" s="158">
        <f>IF('[1]Validation flags'!$H$3=1,0, IF( ISNUMBER(AM15), 0, 1 ))</f>
        <v>0</v>
      </c>
      <c r="FW15" s="158">
        <f>IF('[1]Validation flags'!$H$3=1,0, IF( ISNUMBER(AN15), 0, 1 ))</f>
        <v>0</v>
      </c>
      <c r="FX15" s="141"/>
      <c r="FY15" s="141"/>
      <c r="FZ15" s="158">
        <f xml:space="preserve"> IF( ISNUMBER(AQ15), 0, 1 )</f>
        <v>0</v>
      </c>
      <c r="GA15" s="158">
        <f>IF('[1]Validation flags'!$H$3=1,0, IF( ISNUMBER(AR15), 0, 1 ))</f>
        <v>0</v>
      </c>
      <c r="GB15" s="158">
        <f>IF('[1]Validation flags'!$H$3=1,0, IF( ISNUMBER(AS15), 0, 1 ))</f>
        <v>0</v>
      </c>
      <c r="GC15" s="141"/>
      <c r="GD15" s="158">
        <f xml:space="preserve"> IF( ISNUMBER(AU15), 0, 1 )</f>
        <v>0</v>
      </c>
      <c r="GE15" s="158">
        <f>IF('[1]Validation flags'!$H$3=1,0, IF( ISNUMBER(AV15), 0, 1 ))</f>
        <v>0</v>
      </c>
      <c r="GF15" s="158">
        <f>IF('[1]Validation flags'!$H$3=1,0, IF( ISNUMBER(AW15), 0, 1 ))</f>
        <v>0</v>
      </c>
      <c r="GG15" s="141"/>
      <c r="GH15" s="141"/>
      <c r="GI15" s="158">
        <f xml:space="preserve"> IF( ISNUMBER(AZ15), 0, 1 )</f>
        <v>0</v>
      </c>
      <c r="GJ15" s="158">
        <f>IF('[1]Validation flags'!$H$3=1,0, IF( ISNUMBER(BA15), 0, 1 ))</f>
        <v>0</v>
      </c>
      <c r="GK15" s="158">
        <f>IF('[1]Validation flags'!$H$3=1,0, IF( ISNUMBER(BB15), 0, 1 ))</f>
        <v>0</v>
      </c>
      <c r="GL15" s="141"/>
      <c r="GM15" s="158">
        <f xml:space="preserve"> IF( ISNUMBER(BD15), 0, 1 )</f>
        <v>0</v>
      </c>
      <c r="GN15" s="158">
        <f>IF('[1]Validation flags'!$H$3=1,0, IF( ISNUMBER(BE15), 0, 1 ))</f>
        <v>0</v>
      </c>
      <c r="GO15" s="158">
        <f>IF('[1]Validation flags'!$H$3=1,0, IF( ISNUMBER(BF15), 0, 1 ))</f>
        <v>0</v>
      </c>
      <c r="GP15" s="141"/>
      <c r="GQ15" s="141"/>
      <c r="GR15" s="158">
        <f xml:space="preserve"> IF( ISNUMBER(BI15), 0, 1 )</f>
        <v>0</v>
      </c>
      <c r="GS15" s="158">
        <f>IF('[1]Validation flags'!$H$3=1,0, IF( ISNUMBER(BJ15), 0, 1 ))</f>
        <v>0</v>
      </c>
      <c r="GT15" s="158">
        <f>IF('[1]Validation flags'!$H$3=1,0, IF( ISNUMBER(BK15), 0, 1 ))</f>
        <v>0</v>
      </c>
      <c r="GU15" s="141"/>
      <c r="GV15" s="158">
        <f xml:space="preserve"> IF( ISNUMBER(BM15), 0, 1 )</f>
        <v>0</v>
      </c>
      <c r="GW15" s="158">
        <f>IF('[1]Validation flags'!$H$3=1,0, IF( ISNUMBER(BN15), 0, 1 ))</f>
        <v>0</v>
      </c>
      <c r="GX15" s="158">
        <f>IF('[1]Validation flags'!$H$3=1,0, IF( ISNUMBER(BO15), 0, 1 ))</f>
        <v>0</v>
      </c>
      <c r="GY15" s="141"/>
      <c r="GZ15" s="141"/>
      <c r="HA15" s="158">
        <f xml:space="preserve"> IF( ISNUMBER(BR15), 0, 1 )</f>
        <v>0</v>
      </c>
      <c r="HB15" s="158">
        <f>IF('[1]Validation flags'!$H$3=1,0, IF( ISNUMBER(BS15), 0, 1 ))</f>
        <v>0</v>
      </c>
      <c r="HC15" s="158">
        <f>IF('[1]Validation flags'!$H$3=1,0, IF( ISNUMBER(BT15), 0, 1 ))</f>
        <v>0</v>
      </c>
      <c r="HD15" s="141"/>
      <c r="HE15" s="158">
        <f xml:space="preserve"> IF( ISNUMBER(BV15), 0, 1 )</f>
        <v>0</v>
      </c>
      <c r="HF15" s="158">
        <f>IF('[1]Validation flags'!$H$3=1,0, IF( ISNUMBER(BW15), 0, 1 ))</f>
        <v>0</v>
      </c>
      <c r="HG15" s="158">
        <f>IF('[1]Validation flags'!$H$3=1,0, IF( ISNUMBER(BX15), 0, 1 ))</f>
        <v>0</v>
      </c>
      <c r="HH15" s="141"/>
      <c r="HI15" s="141"/>
      <c r="HJ15" s="158">
        <f xml:space="preserve"> IF( ISNUMBER(CA15), 0, 1 )</f>
        <v>0</v>
      </c>
      <c r="HK15" s="158">
        <f>IF('[1]Validation flags'!$H$3=1,0, IF( ISNUMBER(CB15), 0, 1 ))</f>
        <v>0</v>
      </c>
      <c r="HL15" s="158">
        <f>IF('[1]Validation flags'!$H$3=1,0, IF( ISNUMBER(CC15), 0, 1 ))</f>
        <v>0</v>
      </c>
      <c r="HM15" s="141"/>
      <c r="HN15" s="158">
        <f xml:space="preserve"> IF( ISNUMBER(CE15), 0, 1 )</f>
        <v>0</v>
      </c>
      <c r="HO15" s="158">
        <f>IF('[1]Validation flags'!$H$3=1,0, IF( ISNUMBER(CF15), 0, 1 ))</f>
        <v>0</v>
      </c>
      <c r="HP15" s="158">
        <f>IF('[1]Validation flags'!$H$3=1,0, IF( ISNUMBER(CG15), 0, 1 ))</f>
        <v>0</v>
      </c>
      <c r="HQ15" s="141"/>
      <c r="HR15" s="141"/>
      <c r="HS15" s="158">
        <f xml:space="preserve"> IF( ISNUMBER(CJ15), 0, 1 )</f>
        <v>0</v>
      </c>
      <c r="HT15" s="158">
        <f>IF('[1]Validation flags'!$H$3=1,0, IF( ISNUMBER(CK15), 0, 1 ))</f>
        <v>0</v>
      </c>
      <c r="HU15" s="158">
        <f>IF('[1]Validation flags'!$H$3=1,0, IF( ISNUMBER(CL15), 0, 1 ))</f>
        <v>0</v>
      </c>
      <c r="HV15" s="141"/>
      <c r="HW15" s="158">
        <f xml:space="preserve"> IF( ISNUMBER(CN15), 0, 1 )</f>
        <v>0</v>
      </c>
      <c r="HX15" s="158">
        <f>IF('[1]Validation flags'!$H$3=1,0, IF( ISNUMBER(CO15), 0, 1 ))</f>
        <v>0</v>
      </c>
      <c r="HY15" s="158">
        <f>IF('[1]Validation flags'!$H$3=1,0, IF( ISNUMBER(CP15), 0, 1 ))</f>
        <v>0</v>
      </c>
      <c r="HZ15" s="141"/>
      <c r="IA15" s="141"/>
      <c r="IB15" s="158">
        <f xml:space="preserve"> IF( ISNUMBER(CS15), 0, 1 )</f>
        <v>0</v>
      </c>
      <c r="IC15" s="158">
        <f>IF('[1]Validation flags'!$H$3=1,0, IF( ISNUMBER(CT15), 0, 1 ))</f>
        <v>0</v>
      </c>
      <c r="ID15" s="158">
        <f>IF('[1]Validation flags'!$H$3=1,0, IF( ISNUMBER(CU15), 0, 1 ))</f>
        <v>0</v>
      </c>
      <c r="IE15" s="141"/>
      <c r="IF15" s="158">
        <f xml:space="preserve"> IF( ISNUMBER(CW15), 0, 1 )</f>
        <v>0</v>
      </c>
      <c r="IG15" s="158">
        <f>IF('[1]Validation flags'!$H$3=1,0, IF( ISNUMBER(CX15), 0, 1 ))</f>
        <v>0</v>
      </c>
      <c r="IH15" s="158">
        <f>IF('[1]Validation flags'!$H$3=1,0, IF( ISNUMBER(CY15), 0, 1 ))</f>
        <v>0</v>
      </c>
      <c r="II15" s="141"/>
      <c r="IJ15" s="141"/>
      <c r="IK15" s="158">
        <f xml:space="preserve"> IF( ISNUMBER(DB15), 0, 1 )</f>
        <v>0</v>
      </c>
      <c r="IL15" s="158">
        <f>IF('[1]Validation flags'!$H$3=1,0, IF( ISNUMBER(DC15), 0, 1 ))</f>
        <v>0</v>
      </c>
      <c r="IM15" s="158">
        <f>IF('[1]Validation flags'!$H$3=1,0, IF( ISNUMBER(DD15), 0, 1 ))</f>
        <v>0</v>
      </c>
      <c r="IN15" s="141"/>
      <c r="IO15" s="158">
        <f xml:space="preserve"> IF( ISNUMBER(DF15), 0, 1 )</f>
        <v>0</v>
      </c>
      <c r="IP15" s="158">
        <f>IF('[1]Validation flags'!$H$3=1,0, IF( ISNUMBER(DG15), 0, 1 ))</f>
        <v>0</v>
      </c>
      <c r="IQ15" s="158">
        <f>IF('[1]Validation flags'!$H$3=1,0, IF( ISNUMBER(DH15), 0, 1 ))</f>
        <v>0</v>
      </c>
      <c r="IR15" s="141"/>
      <c r="IS15" s="141"/>
      <c r="IT15" s="158">
        <f xml:space="preserve"> IF( ISNUMBER(DK15), 0, 1 )</f>
        <v>0</v>
      </c>
      <c r="IU15" s="158">
        <f>IF('[1]Validation flags'!$H$3=1,0, IF( ISNUMBER(DL15), 0, 1 ))</f>
        <v>0</v>
      </c>
      <c r="IV15" s="158">
        <f>IF('[1]Validation flags'!$H$3=1,0, IF( ISNUMBER(DM15), 0, 1 ))</f>
        <v>0</v>
      </c>
      <c r="IW15" s="141"/>
      <c r="IX15" s="158">
        <f xml:space="preserve"> IF( ISNUMBER(DO15), 0, 1 )</f>
        <v>0</v>
      </c>
      <c r="IY15" s="158">
        <f>IF('[1]Validation flags'!$H$3=1,0, IF( ISNUMBER(DP15), 0, 1 ))</f>
        <v>0</v>
      </c>
      <c r="IZ15" s="158">
        <f>IF('[1]Validation flags'!$H$3=1,0, IF( ISNUMBER(DQ15), 0, 1 ))</f>
        <v>0</v>
      </c>
      <c r="JA15" s="141"/>
      <c r="JB15" s="141"/>
    </row>
    <row r="16" spans="2:262" ht="14.25" customHeight="1" x14ac:dyDescent="0.25">
      <c r="B16" s="159">
        <v>7</v>
      </c>
      <c r="C16" s="324" t="s">
        <v>3682</v>
      </c>
      <c r="D16" s="161"/>
      <c r="E16" s="162" t="s">
        <v>341</v>
      </c>
      <c r="F16" s="345">
        <v>3</v>
      </c>
      <c r="G16" s="923">
        <v>7.0000000000000001E-3</v>
      </c>
      <c r="H16" s="169">
        <v>1E-3</v>
      </c>
      <c r="I16" s="169">
        <v>1.6E-2</v>
      </c>
      <c r="J16" s="924">
        <f>SUM(G16:I16)</f>
        <v>2.4E-2</v>
      </c>
      <c r="K16" s="925">
        <v>2.3E-2</v>
      </c>
      <c r="L16" s="169">
        <v>2E-3</v>
      </c>
      <c r="M16" s="169">
        <v>0.02</v>
      </c>
      <c r="N16" s="926">
        <f t="shared" si="0"/>
        <v>4.4999999999999998E-2</v>
      </c>
      <c r="O16" s="927">
        <f>N16+J16</f>
        <v>6.9000000000000006E-2</v>
      </c>
      <c r="P16" s="928">
        <v>7.0000000000000001E-3</v>
      </c>
      <c r="Q16" s="169">
        <v>1E-3</v>
      </c>
      <c r="R16" s="169">
        <v>1.6E-2</v>
      </c>
      <c r="S16" s="927">
        <f>SUM(P16:R16)</f>
        <v>2.4E-2</v>
      </c>
      <c r="T16" s="925">
        <v>2.3E-2</v>
      </c>
      <c r="U16" s="169">
        <v>2E-3</v>
      </c>
      <c r="V16" s="169">
        <v>0.02</v>
      </c>
      <c r="W16" s="926">
        <f t="shared" si="1"/>
        <v>4.4999999999999998E-2</v>
      </c>
      <c r="X16" s="927">
        <f>W16+S16</f>
        <v>6.9000000000000006E-2</v>
      </c>
      <c r="Y16" s="928">
        <v>7.0000000000000001E-3</v>
      </c>
      <c r="Z16" s="169">
        <v>1E-3</v>
      </c>
      <c r="AA16" s="169">
        <v>1.6E-2</v>
      </c>
      <c r="AB16" s="927">
        <f>SUM(Y16:AA16)</f>
        <v>2.4E-2</v>
      </c>
      <c r="AC16" s="925">
        <v>2.3E-2</v>
      </c>
      <c r="AD16" s="169">
        <v>2E-3</v>
      </c>
      <c r="AE16" s="169">
        <v>0.02</v>
      </c>
      <c r="AF16" s="926">
        <f t="shared" si="2"/>
        <v>4.4999999999999998E-2</v>
      </c>
      <c r="AG16" s="927">
        <f>AF16+AB16</f>
        <v>6.9000000000000006E-2</v>
      </c>
      <c r="AH16" s="928">
        <v>0.20699999999999999</v>
      </c>
      <c r="AI16" s="169">
        <v>2.9000000000000001E-2</v>
      </c>
      <c r="AJ16" s="169">
        <v>0.49</v>
      </c>
      <c r="AK16" s="927">
        <f>SUM(AH16:AJ16)</f>
        <v>0.72599999999999998</v>
      </c>
      <c r="AL16" s="925">
        <v>0.71</v>
      </c>
      <c r="AM16" s="169">
        <v>5.0999999999999997E-2</v>
      </c>
      <c r="AN16" s="169">
        <v>0.61099999999999999</v>
      </c>
      <c r="AO16" s="926">
        <f t="shared" si="3"/>
        <v>1.3719999999999999</v>
      </c>
      <c r="AP16" s="927">
        <f>AO16+AK16</f>
        <v>2.0979999999999999</v>
      </c>
      <c r="AQ16" s="928">
        <v>0.21099999999999999</v>
      </c>
      <c r="AR16" s="169">
        <v>0.03</v>
      </c>
      <c r="AS16" s="169">
        <v>0.5</v>
      </c>
      <c r="AT16" s="927">
        <f>SUM(AQ16:AS16)</f>
        <v>0.74099999999999999</v>
      </c>
      <c r="AU16" s="925">
        <v>0.72499999999999998</v>
      </c>
      <c r="AV16" s="169">
        <v>5.1999999999999998E-2</v>
      </c>
      <c r="AW16" s="169">
        <v>0.624</v>
      </c>
      <c r="AX16" s="926">
        <f t="shared" si="4"/>
        <v>1.401</v>
      </c>
      <c r="AY16" s="927">
        <f>AX16+AT16</f>
        <v>2.1419999999999999</v>
      </c>
      <c r="AZ16" s="928">
        <v>0.219</v>
      </c>
      <c r="BA16" s="169">
        <v>3.1E-2</v>
      </c>
      <c r="BB16" s="169">
        <v>0.51900000000000002</v>
      </c>
      <c r="BC16" s="927">
        <f>SUM(AZ16:BB16)</f>
        <v>0.76900000000000002</v>
      </c>
      <c r="BD16" s="925">
        <v>0.752</v>
      </c>
      <c r="BE16" s="169">
        <v>5.3999999999999999E-2</v>
      </c>
      <c r="BF16" s="169">
        <v>0.64700000000000002</v>
      </c>
      <c r="BG16" s="926">
        <f t="shared" si="5"/>
        <v>1.4530000000000001</v>
      </c>
      <c r="BH16" s="927">
        <f>BG16+BC16</f>
        <v>2.222</v>
      </c>
      <c r="BI16" s="928">
        <v>0.22700000000000001</v>
      </c>
      <c r="BJ16" s="169">
        <v>3.2000000000000001E-2</v>
      </c>
      <c r="BK16" s="169">
        <v>0.53800000000000003</v>
      </c>
      <c r="BL16" s="927">
        <f>SUM(BI16:BK16)</f>
        <v>0.79700000000000004</v>
      </c>
      <c r="BM16" s="925">
        <v>0.78</v>
      </c>
      <c r="BN16" s="169">
        <v>5.6000000000000001E-2</v>
      </c>
      <c r="BO16" s="169">
        <v>0.67100000000000004</v>
      </c>
      <c r="BP16" s="926">
        <f t="shared" si="6"/>
        <v>1.5070000000000001</v>
      </c>
      <c r="BQ16" s="927">
        <f>BP16+BL16</f>
        <v>2.3040000000000003</v>
      </c>
      <c r="BR16" s="928">
        <v>0.23400000000000001</v>
      </c>
      <c r="BS16" s="169">
        <v>3.3000000000000002E-2</v>
      </c>
      <c r="BT16" s="169">
        <v>0.55500000000000005</v>
      </c>
      <c r="BU16" s="927">
        <f>SUM(BR16:BT16)</f>
        <v>0.82200000000000006</v>
      </c>
      <c r="BV16" s="925">
        <v>0.80400000000000005</v>
      </c>
      <c r="BW16" s="169">
        <v>5.8000000000000003E-2</v>
      </c>
      <c r="BX16" s="169">
        <v>0.69299999999999995</v>
      </c>
      <c r="BY16" s="926">
        <f t="shared" si="7"/>
        <v>1.5550000000000002</v>
      </c>
      <c r="BZ16" s="927">
        <f>BY16+BU16</f>
        <v>2.3770000000000002</v>
      </c>
      <c r="CA16" s="928">
        <v>0.23100000000000001</v>
      </c>
      <c r="CB16" s="169">
        <v>2.5000000000000001E-2</v>
      </c>
      <c r="CC16" s="169">
        <v>0.89200000000000002</v>
      </c>
      <c r="CD16" s="927">
        <f>SUM(CA16:CC16)</f>
        <v>1.1480000000000001</v>
      </c>
      <c r="CE16" s="925">
        <v>0.60499999999999998</v>
      </c>
      <c r="CF16" s="169">
        <v>3.6999999999999998E-2</v>
      </c>
      <c r="CG16" s="169">
        <v>0.51600000000000001</v>
      </c>
      <c r="CH16" s="926">
        <f t="shared" si="8"/>
        <v>1.1579999999999999</v>
      </c>
      <c r="CI16" s="927">
        <f>CH16+CD16</f>
        <v>2.306</v>
      </c>
      <c r="CJ16" s="928">
        <v>0.28000000000000003</v>
      </c>
      <c r="CK16" s="169">
        <v>0.03</v>
      </c>
      <c r="CL16" s="169">
        <v>1.0820000000000001</v>
      </c>
      <c r="CM16" s="927">
        <f>SUM(CJ16:CL16)</f>
        <v>1.3920000000000001</v>
      </c>
      <c r="CN16" s="925">
        <v>0.73399999999999999</v>
      </c>
      <c r="CO16" s="169">
        <v>4.4999999999999998E-2</v>
      </c>
      <c r="CP16" s="169">
        <v>0.626</v>
      </c>
      <c r="CQ16" s="926">
        <f t="shared" si="9"/>
        <v>1.405</v>
      </c>
      <c r="CR16" s="927">
        <f>CQ16+CM16</f>
        <v>2.7970000000000002</v>
      </c>
      <c r="CS16" s="928">
        <v>0.28299999999999997</v>
      </c>
      <c r="CT16" s="169">
        <v>0.03</v>
      </c>
      <c r="CU16" s="169">
        <v>1.093</v>
      </c>
      <c r="CV16" s="927">
        <f>SUM(CS16:CU16)</f>
        <v>1.4059999999999999</v>
      </c>
      <c r="CW16" s="925">
        <v>0.74099999999999999</v>
      </c>
      <c r="CX16" s="169">
        <v>4.5999999999999999E-2</v>
      </c>
      <c r="CY16" s="169">
        <v>0.63200000000000001</v>
      </c>
      <c r="CZ16" s="926">
        <f t="shared" si="10"/>
        <v>1.419</v>
      </c>
      <c r="DA16" s="927">
        <f>CZ16+CV16</f>
        <v>2.8250000000000002</v>
      </c>
      <c r="DB16" s="928">
        <v>0.28499999999999998</v>
      </c>
      <c r="DC16" s="169">
        <v>0.03</v>
      </c>
      <c r="DD16" s="169">
        <v>1.1040000000000001</v>
      </c>
      <c r="DE16" s="927">
        <f>SUM(DB16:DD16)</f>
        <v>1.419</v>
      </c>
      <c r="DF16" s="925">
        <v>0.748</v>
      </c>
      <c r="DG16" s="169">
        <v>4.5999999999999999E-2</v>
      </c>
      <c r="DH16" s="169">
        <v>0.63800000000000001</v>
      </c>
      <c r="DI16" s="926">
        <f t="shared" si="11"/>
        <v>1.4319999999999999</v>
      </c>
      <c r="DJ16" s="927">
        <f>DI16+DE16</f>
        <v>2.851</v>
      </c>
      <c r="DK16" s="928">
        <v>0.28799999999999998</v>
      </c>
      <c r="DL16" s="169">
        <v>3.1E-2</v>
      </c>
      <c r="DM16" s="169">
        <v>1.1140000000000001</v>
      </c>
      <c r="DN16" s="927">
        <f>SUM(DK16:DM16)</f>
        <v>1.4330000000000001</v>
      </c>
      <c r="DO16" s="925">
        <v>0.755</v>
      </c>
      <c r="DP16" s="169">
        <v>4.7E-2</v>
      </c>
      <c r="DQ16" s="169">
        <v>0.64400000000000002</v>
      </c>
      <c r="DR16" s="926">
        <f t="shared" si="12"/>
        <v>1.4460000000000002</v>
      </c>
      <c r="DS16" s="927">
        <f>DR16+DN16</f>
        <v>2.8790000000000004</v>
      </c>
      <c r="DT16" s="896"/>
      <c r="DU16" s="167"/>
      <c r="DV16" s="233"/>
      <c r="DX16" s="144">
        <f t="shared" si="13"/>
        <v>0</v>
      </c>
      <c r="EA16" s="159">
        <v>7</v>
      </c>
      <c r="EB16" s="324" t="s">
        <v>3682</v>
      </c>
      <c r="EC16" s="162" t="s">
        <v>341</v>
      </c>
      <c r="ED16" s="345">
        <v>3</v>
      </c>
      <c r="EE16" s="931" t="s">
        <v>3683</v>
      </c>
      <c r="EF16" s="833" t="s">
        <v>3684</v>
      </c>
      <c r="EG16" s="935" t="s">
        <v>3685</v>
      </c>
      <c r="EH16" s="933" t="s">
        <v>3686</v>
      </c>
      <c r="EI16" s="934" t="s">
        <v>3687</v>
      </c>
      <c r="EJ16" s="833" t="s">
        <v>3688</v>
      </c>
      <c r="EK16" s="935" t="s">
        <v>3689</v>
      </c>
      <c r="EL16" s="855" t="s">
        <v>3690</v>
      </c>
      <c r="EM16" s="933" t="s">
        <v>3691</v>
      </c>
      <c r="EP16" s="158">
        <f xml:space="preserve"> IF( ISNUMBER(G16), 0, 1 )</f>
        <v>0</v>
      </c>
      <c r="EQ16" s="158">
        <f>IF('[1]Validation flags'!$H$3=1,0, IF( ISNUMBER(H16), 0, 1 ))</f>
        <v>0</v>
      </c>
      <c r="ER16" s="158">
        <f>IF('[1]Validation flags'!$H$3=1,0, IF( ISNUMBER(I16), 0, 1 ))</f>
        <v>0</v>
      </c>
      <c r="ES16" s="141"/>
      <c r="ET16" s="158">
        <f t="shared" si="14"/>
        <v>0</v>
      </c>
      <c r="EU16" s="158">
        <f>IF('[1]Validation flags'!$H$3=1,0, IF( ISNUMBER(L16), 0, 1 ))</f>
        <v>0</v>
      </c>
      <c r="EV16" s="158">
        <f>IF('[1]Validation flags'!$H$3=1,0, IF( ISNUMBER(M16), 0, 1 ))</f>
        <v>0</v>
      </c>
      <c r="EW16" s="141"/>
      <c r="EX16" s="141"/>
      <c r="EY16" s="158">
        <f xml:space="preserve"> IF( ISNUMBER(P16), 0, 1 )</f>
        <v>0</v>
      </c>
      <c r="EZ16" s="158">
        <f>IF('[1]Validation flags'!$H$3=1,0, IF( ISNUMBER(Q16), 0, 1 ))</f>
        <v>0</v>
      </c>
      <c r="FA16" s="158">
        <f>IF('[1]Validation flags'!$H$3=1,0, IF( ISNUMBER(R16), 0, 1 ))</f>
        <v>0</v>
      </c>
      <c r="FB16" s="141"/>
      <c r="FC16" s="158">
        <f t="shared" si="15"/>
        <v>0</v>
      </c>
      <c r="FD16" s="158">
        <f>IF('[1]Validation flags'!$H$3=1,0, IF( ISNUMBER(U16), 0, 1 ))</f>
        <v>0</v>
      </c>
      <c r="FE16" s="158">
        <f>IF('[1]Validation flags'!$H$3=1,0, IF( ISNUMBER(V16), 0, 1 ))</f>
        <v>0</v>
      </c>
      <c r="FF16" s="141"/>
      <c r="FG16" s="141"/>
      <c r="FH16" s="158">
        <f xml:space="preserve"> IF( ISNUMBER(Y16), 0, 1 )</f>
        <v>0</v>
      </c>
      <c r="FI16" s="158">
        <f>IF('[1]Validation flags'!$H$3=1,0, IF( ISNUMBER(Z16), 0, 1 ))</f>
        <v>0</v>
      </c>
      <c r="FJ16" s="158">
        <f>IF('[1]Validation flags'!$H$3=1,0, IF( ISNUMBER(AA16), 0, 1 ))</f>
        <v>0</v>
      </c>
      <c r="FK16" s="141"/>
      <c r="FL16" s="158">
        <f t="shared" si="16"/>
        <v>0</v>
      </c>
      <c r="FM16" s="158">
        <f>IF('[1]Validation flags'!$H$3=1,0, IF( ISNUMBER(AD16), 0, 1 ))</f>
        <v>0</v>
      </c>
      <c r="FN16" s="158">
        <f>IF('[1]Validation flags'!$H$3=1,0, IF( ISNUMBER(AE16), 0, 1 ))</f>
        <v>0</v>
      </c>
      <c r="FO16" s="141"/>
      <c r="FP16" s="141"/>
      <c r="FQ16" s="158">
        <f xml:space="preserve"> IF( ISNUMBER(AH16), 0, 1 )</f>
        <v>0</v>
      </c>
      <c r="FR16" s="158">
        <f>IF('[1]Validation flags'!$H$3=1,0, IF( ISNUMBER(AI16), 0, 1 ))</f>
        <v>0</v>
      </c>
      <c r="FS16" s="158">
        <f>IF('[1]Validation flags'!$H$3=1,0, IF( ISNUMBER(AJ16), 0, 1 ))</f>
        <v>0</v>
      </c>
      <c r="FT16" s="141"/>
      <c r="FU16" s="158">
        <f t="shared" si="17"/>
        <v>0</v>
      </c>
      <c r="FV16" s="158">
        <f>IF('[1]Validation flags'!$H$3=1,0, IF( ISNUMBER(AM16), 0, 1 ))</f>
        <v>0</v>
      </c>
      <c r="FW16" s="158">
        <f>IF('[1]Validation flags'!$H$3=1,0, IF( ISNUMBER(AN16), 0, 1 ))</f>
        <v>0</v>
      </c>
      <c r="FX16" s="141"/>
      <c r="FY16" s="141"/>
      <c r="FZ16" s="158">
        <f xml:space="preserve"> IF( ISNUMBER(AQ16), 0, 1 )</f>
        <v>0</v>
      </c>
      <c r="GA16" s="158">
        <f>IF('[1]Validation flags'!$H$3=1,0, IF( ISNUMBER(AR16), 0, 1 ))</f>
        <v>0</v>
      </c>
      <c r="GB16" s="158">
        <f>IF('[1]Validation flags'!$H$3=1,0, IF( ISNUMBER(AS16), 0, 1 ))</f>
        <v>0</v>
      </c>
      <c r="GC16" s="141"/>
      <c r="GD16" s="158">
        <f xml:space="preserve"> IF( ISNUMBER(AU16), 0, 1 )</f>
        <v>0</v>
      </c>
      <c r="GE16" s="158">
        <f>IF('[1]Validation flags'!$H$3=1,0, IF( ISNUMBER(AV16), 0, 1 ))</f>
        <v>0</v>
      </c>
      <c r="GF16" s="158">
        <f>IF('[1]Validation flags'!$H$3=1,0, IF( ISNUMBER(AW16), 0, 1 ))</f>
        <v>0</v>
      </c>
      <c r="GG16" s="141"/>
      <c r="GH16" s="141"/>
      <c r="GI16" s="158">
        <f xml:space="preserve"> IF( ISNUMBER(AZ16), 0, 1 )</f>
        <v>0</v>
      </c>
      <c r="GJ16" s="158">
        <f>IF('[1]Validation flags'!$H$3=1,0, IF( ISNUMBER(BA16), 0, 1 ))</f>
        <v>0</v>
      </c>
      <c r="GK16" s="158">
        <f>IF('[1]Validation flags'!$H$3=1,0, IF( ISNUMBER(BB16), 0, 1 ))</f>
        <v>0</v>
      </c>
      <c r="GL16" s="141"/>
      <c r="GM16" s="158">
        <f t="shared" si="18"/>
        <v>0</v>
      </c>
      <c r="GN16" s="158">
        <f>IF('[1]Validation flags'!$H$3=1,0, IF( ISNUMBER(BE16), 0, 1 ))</f>
        <v>0</v>
      </c>
      <c r="GO16" s="158">
        <f>IF('[1]Validation flags'!$H$3=1,0, IF( ISNUMBER(BF16), 0, 1 ))</f>
        <v>0</v>
      </c>
      <c r="GP16" s="141"/>
      <c r="GQ16" s="141"/>
      <c r="GR16" s="158">
        <f xml:space="preserve"> IF( ISNUMBER(BI16), 0, 1 )</f>
        <v>0</v>
      </c>
      <c r="GS16" s="158">
        <f>IF('[1]Validation flags'!$H$3=1,0, IF( ISNUMBER(BJ16), 0, 1 ))</f>
        <v>0</v>
      </c>
      <c r="GT16" s="158">
        <f>IF('[1]Validation flags'!$H$3=1,0, IF( ISNUMBER(BK16), 0, 1 ))</f>
        <v>0</v>
      </c>
      <c r="GU16" s="141"/>
      <c r="GV16" s="158">
        <f t="shared" si="19"/>
        <v>0</v>
      </c>
      <c r="GW16" s="158">
        <f>IF('[1]Validation flags'!$H$3=1,0, IF( ISNUMBER(BN16), 0, 1 ))</f>
        <v>0</v>
      </c>
      <c r="GX16" s="158">
        <f>IF('[1]Validation flags'!$H$3=1,0, IF( ISNUMBER(BO16), 0, 1 ))</f>
        <v>0</v>
      </c>
      <c r="GY16" s="141"/>
      <c r="GZ16" s="141"/>
      <c r="HA16" s="158">
        <f xml:space="preserve"> IF( ISNUMBER(BR16), 0, 1 )</f>
        <v>0</v>
      </c>
      <c r="HB16" s="158">
        <f>IF('[1]Validation flags'!$H$3=1,0, IF( ISNUMBER(BS16), 0, 1 ))</f>
        <v>0</v>
      </c>
      <c r="HC16" s="158">
        <f>IF('[1]Validation flags'!$H$3=1,0, IF( ISNUMBER(BT16), 0, 1 ))</f>
        <v>0</v>
      </c>
      <c r="HD16" s="141"/>
      <c r="HE16" s="158">
        <f t="shared" si="20"/>
        <v>0</v>
      </c>
      <c r="HF16" s="158">
        <f>IF('[1]Validation flags'!$H$3=1,0, IF( ISNUMBER(BW16), 0, 1 ))</f>
        <v>0</v>
      </c>
      <c r="HG16" s="158">
        <f>IF('[1]Validation flags'!$H$3=1,0, IF( ISNUMBER(BX16), 0, 1 ))</f>
        <v>0</v>
      </c>
      <c r="HH16" s="141"/>
      <c r="HI16" s="141"/>
      <c r="HJ16" s="158">
        <f xml:space="preserve"> IF( ISNUMBER(CA16), 0, 1 )</f>
        <v>0</v>
      </c>
      <c r="HK16" s="158">
        <f>IF('[1]Validation flags'!$H$3=1,0, IF( ISNUMBER(CB16), 0, 1 ))</f>
        <v>0</v>
      </c>
      <c r="HL16" s="158">
        <f>IF('[1]Validation flags'!$H$3=1,0, IF( ISNUMBER(CC16), 0, 1 ))</f>
        <v>0</v>
      </c>
      <c r="HM16" s="141"/>
      <c r="HN16" s="158">
        <f t="shared" si="21"/>
        <v>0</v>
      </c>
      <c r="HO16" s="158">
        <f>IF('[1]Validation flags'!$H$3=1,0, IF( ISNUMBER(CF16), 0, 1 ))</f>
        <v>0</v>
      </c>
      <c r="HP16" s="158">
        <f>IF('[1]Validation flags'!$H$3=1,0, IF( ISNUMBER(CG16), 0, 1 ))</f>
        <v>0</v>
      </c>
      <c r="HQ16" s="141"/>
      <c r="HR16" s="141"/>
      <c r="HS16" s="158">
        <f xml:space="preserve"> IF( ISNUMBER(CJ16), 0, 1 )</f>
        <v>0</v>
      </c>
      <c r="HT16" s="158">
        <f>IF('[1]Validation flags'!$H$3=1,0, IF( ISNUMBER(CK16), 0, 1 ))</f>
        <v>0</v>
      </c>
      <c r="HU16" s="158">
        <f>IF('[1]Validation flags'!$H$3=1,0, IF( ISNUMBER(CL16), 0, 1 ))</f>
        <v>0</v>
      </c>
      <c r="HV16" s="141"/>
      <c r="HW16" s="158">
        <f t="shared" si="22"/>
        <v>0</v>
      </c>
      <c r="HX16" s="158">
        <f>IF('[1]Validation flags'!$H$3=1,0, IF( ISNUMBER(CO16), 0, 1 ))</f>
        <v>0</v>
      </c>
      <c r="HY16" s="158">
        <f>IF('[1]Validation flags'!$H$3=1,0, IF( ISNUMBER(CP16), 0, 1 ))</f>
        <v>0</v>
      </c>
      <c r="HZ16" s="141"/>
      <c r="IA16" s="141"/>
      <c r="IB16" s="158">
        <f xml:space="preserve"> IF( ISNUMBER(CS16), 0, 1 )</f>
        <v>0</v>
      </c>
      <c r="IC16" s="158">
        <f>IF('[1]Validation flags'!$H$3=1,0, IF( ISNUMBER(CT16), 0, 1 ))</f>
        <v>0</v>
      </c>
      <c r="ID16" s="158">
        <f>IF('[1]Validation flags'!$H$3=1,0, IF( ISNUMBER(CU16), 0, 1 ))</f>
        <v>0</v>
      </c>
      <c r="IE16" s="141"/>
      <c r="IF16" s="158">
        <f t="shared" si="23"/>
        <v>0</v>
      </c>
      <c r="IG16" s="158">
        <f>IF('[1]Validation flags'!$H$3=1,0, IF( ISNUMBER(CX16), 0, 1 ))</f>
        <v>0</v>
      </c>
      <c r="IH16" s="158">
        <f>IF('[1]Validation flags'!$H$3=1,0, IF( ISNUMBER(CY16), 0, 1 ))</f>
        <v>0</v>
      </c>
      <c r="II16" s="141"/>
      <c r="IJ16" s="141"/>
      <c r="IK16" s="158">
        <f xml:space="preserve"> IF( ISNUMBER(DB16), 0, 1 )</f>
        <v>0</v>
      </c>
      <c r="IL16" s="158">
        <f>IF('[1]Validation flags'!$H$3=1,0, IF( ISNUMBER(DC16), 0, 1 ))</f>
        <v>0</v>
      </c>
      <c r="IM16" s="158">
        <f>IF('[1]Validation flags'!$H$3=1,0, IF( ISNUMBER(DD16), 0, 1 ))</f>
        <v>0</v>
      </c>
      <c r="IN16" s="141"/>
      <c r="IO16" s="158">
        <f t="shared" si="24"/>
        <v>0</v>
      </c>
      <c r="IP16" s="158">
        <f>IF('[1]Validation flags'!$H$3=1,0, IF( ISNUMBER(DG16), 0, 1 ))</f>
        <v>0</v>
      </c>
      <c r="IQ16" s="158">
        <f>IF('[1]Validation flags'!$H$3=1,0, IF( ISNUMBER(DH16), 0, 1 ))</f>
        <v>0</v>
      </c>
      <c r="IR16" s="141"/>
      <c r="IS16" s="141"/>
      <c r="IT16" s="158">
        <f xml:space="preserve"> IF( ISNUMBER(DK16), 0, 1 )</f>
        <v>0</v>
      </c>
      <c r="IU16" s="158">
        <f>IF('[1]Validation flags'!$H$3=1,0, IF( ISNUMBER(DL16), 0, 1 ))</f>
        <v>0</v>
      </c>
      <c r="IV16" s="158">
        <f>IF('[1]Validation flags'!$H$3=1,0, IF( ISNUMBER(DM16), 0, 1 ))</f>
        <v>0</v>
      </c>
      <c r="IW16" s="141"/>
      <c r="IX16" s="158">
        <f t="shared" si="25"/>
        <v>0</v>
      </c>
      <c r="IY16" s="158">
        <f>IF('[1]Validation flags'!$H$3=1,0, IF( ISNUMBER(DP16), 0, 1 ))</f>
        <v>0</v>
      </c>
      <c r="IZ16" s="158">
        <f>IF('[1]Validation flags'!$H$3=1,0, IF( ISNUMBER(DQ16), 0, 1 ))</f>
        <v>0</v>
      </c>
      <c r="JA16" s="141"/>
      <c r="JB16" s="141"/>
    </row>
    <row r="17" spans="2:263" s="945" customFormat="1" ht="14.25" customHeight="1" thickBot="1" x14ac:dyDescent="0.3">
      <c r="B17" s="174">
        <v>8</v>
      </c>
      <c r="C17" s="334" t="s">
        <v>2713</v>
      </c>
      <c r="D17" s="176"/>
      <c r="E17" s="177" t="s">
        <v>341</v>
      </c>
      <c r="F17" s="733">
        <v>3</v>
      </c>
      <c r="G17" s="941">
        <f>SUM(G10:G16)</f>
        <v>5.7089999999999996</v>
      </c>
      <c r="H17" s="941">
        <f>SUM(H10:H16)</f>
        <v>0.38500000000000001</v>
      </c>
      <c r="I17" s="942">
        <f>SUM(I10:I16)</f>
        <v>16.966999999999999</v>
      </c>
      <c r="J17" s="943">
        <f>SUM(G17:I17)</f>
        <v>23.061</v>
      </c>
      <c r="K17" s="941">
        <f>SUM(K10:K16)</f>
        <v>12.821</v>
      </c>
      <c r="L17" s="941">
        <f>SUM(L10:L16)</f>
        <v>0.78499999999999992</v>
      </c>
      <c r="M17" s="942">
        <f>SUM(M10:M16)</f>
        <v>10.128</v>
      </c>
      <c r="N17" s="944">
        <f t="shared" si="0"/>
        <v>23.734000000000002</v>
      </c>
      <c r="O17" s="943">
        <f>N17+J17</f>
        <v>46.795000000000002</v>
      </c>
      <c r="P17" s="941">
        <f>SUM(P10:P16)</f>
        <v>5.7430000000000003</v>
      </c>
      <c r="Q17" s="941">
        <f>SUM(Q10:Q16)</f>
        <v>0.372</v>
      </c>
      <c r="R17" s="942">
        <f>SUM(R10:R16)</f>
        <v>17.194999999999997</v>
      </c>
      <c r="S17" s="943">
        <f>SUM(P17:R17)</f>
        <v>23.309999999999995</v>
      </c>
      <c r="T17" s="941">
        <f>SUM(T10:T16)</f>
        <v>12.738999999999999</v>
      </c>
      <c r="U17" s="941">
        <f>SUM(U10:U16)</f>
        <v>0.77299999999999991</v>
      </c>
      <c r="V17" s="942">
        <f>SUM(V10:V16)</f>
        <v>10.064</v>
      </c>
      <c r="W17" s="944">
        <f t="shared" si="1"/>
        <v>23.576000000000001</v>
      </c>
      <c r="X17" s="943">
        <f>W17+S17</f>
        <v>46.885999999999996</v>
      </c>
      <c r="Y17" s="941">
        <f>SUM(Y10:Y16)</f>
        <v>5.9960000000000004</v>
      </c>
      <c r="Z17" s="941">
        <f>SUM(Z10:Z16)</f>
        <v>0.38200000000000001</v>
      </c>
      <c r="AA17" s="942">
        <f>SUM(AA10:AA16)</f>
        <v>18.010999999999999</v>
      </c>
      <c r="AB17" s="943">
        <f>SUM(Y17:AA17)</f>
        <v>24.388999999999999</v>
      </c>
      <c r="AC17" s="941">
        <f>SUM(AC10:AC16)</f>
        <v>13.025</v>
      </c>
      <c r="AD17" s="941">
        <f>SUM(AD10:AD16)</f>
        <v>0.78499999999999992</v>
      </c>
      <c r="AE17" s="942">
        <f>SUM(AE10:AE16)</f>
        <v>10.291</v>
      </c>
      <c r="AF17" s="944">
        <f t="shared" si="2"/>
        <v>24.100999999999999</v>
      </c>
      <c r="AG17" s="943">
        <f>AF17+AB17</f>
        <v>48.489999999999995</v>
      </c>
      <c r="AH17" s="941">
        <f>SUM(AH10:AH16)</f>
        <v>5.5009999999999994</v>
      </c>
      <c r="AI17" s="941">
        <f>SUM(AI10:AI16)</f>
        <v>0.28100000000000003</v>
      </c>
      <c r="AJ17" s="942">
        <f>SUM(AJ10:AJ16)</f>
        <v>17.062000000000001</v>
      </c>
      <c r="AK17" s="943">
        <f>SUM(AH17:AJ17)</f>
        <v>22.844000000000001</v>
      </c>
      <c r="AL17" s="941">
        <f>SUM(AL10:AL16)</f>
        <v>11.040000000000003</v>
      </c>
      <c r="AM17" s="941">
        <f>SUM(AM10:AM16)</f>
        <v>0.63400000000000001</v>
      </c>
      <c r="AN17" s="942">
        <f>SUM(AN10:AN16)</f>
        <v>8.7770000000000028</v>
      </c>
      <c r="AO17" s="944">
        <f t="shared" si="3"/>
        <v>20.451000000000008</v>
      </c>
      <c r="AP17" s="943">
        <f>AO17+AK17</f>
        <v>43.295000000000009</v>
      </c>
      <c r="AQ17" s="941">
        <f>SUM(AQ10:AQ16)</f>
        <v>4.4610000000000012</v>
      </c>
      <c r="AR17" s="941">
        <f>SUM(AR10:AR16)</f>
        <v>0.502</v>
      </c>
      <c r="AS17" s="942">
        <f>SUM(AS10:AS16)</f>
        <v>16.036000000000001</v>
      </c>
      <c r="AT17" s="943">
        <f>SUM(AQ17:AS17)</f>
        <v>20.999000000000002</v>
      </c>
      <c r="AU17" s="941">
        <f>SUM(AU10:AU16)</f>
        <v>12.867999999999999</v>
      </c>
      <c r="AV17" s="941">
        <f>SUM(AV10:AV16)</f>
        <v>0.82099999999999995</v>
      </c>
      <c r="AW17" s="942">
        <f>SUM(AW10:AW16)</f>
        <v>10.909000000000001</v>
      </c>
      <c r="AX17" s="944">
        <f t="shared" si="4"/>
        <v>24.597999999999999</v>
      </c>
      <c r="AY17" s="943">
        <f>AX17+AT17</f>
        <v>45.597000000000001</v>
      </c>
      <c r="AZ17" s="941">
        <f>SUM(AZ10:AZ16)</f>
        <v>4.5510000000000002</v>
      </c>
      <c r="BA17" s="941">
        <f>SUM(BA10:BA16)</f>
        <v>0.56100000000000005</v>
      </c>
      <c r="BB17" s="942">
        <f>SUM(BB10:BB16)</f>
        <v>18.006999999999998</v>
      </c>
      <c r="BC17" s="943">
        <f>SUM(AZ17:BB17)</f>
        <v>23.119</v>
      </c>
      <c r="BD17" s="941">
        <f>SUM(BD10:BD16)</f>
        <v>12.930999999999999</v>
      </c>
      <c r="BE17" s="941">
        <f>SUM(BE10:BE16)</f>
        <v>0.95700000000000007</v>
      </c>
      <c r="BF17" s="942">
        <f>SUM(BF10:BF16)</f>
        <v>12.007000000000001</v>
      </c>
      <c r="BG17" s="944">
        <f t="shared" si="5"/>
        <v>25.895000000000003</v>
      </c>
      <c r="BH17" s="943">
        <f>BG17+BC17</f>
        <v>49.014000000000003</v>
      </c>
      <c r="BI17" s="941">
        <f>SUM(BI10:BI16)</f>
        <v>6.8029999999999999</v>
      </c>
      <c r="BJ17" s="941">
        <f>SUM(BJ10:BJ16)</f>
        <v>0.66200000000000003</v>
      </c>
      <c r="BK17" s="942">
        <f>SUM(BK10:BK16)</f>
        <v>20.291</v>
      </c>
      <c r="BL17" s="943">
        <f>SUM(BI17:BK17)</f>
        <v>27.756</v>
      </c>
      <c r="BM17" s="941">
        <f>SUM(BM10:BM16)</f>
        <v>12.776999999999999</v>
      </c>
      <c r="BN17" s="941">
        <f>SUM(BN10:BN16)</f>
        <v>0.90200000000000014</v>
      </c>
      <c r="BO17" s="942">
        <f>SUM(BO10:BO16)</f>
        <v>11.516000000000002</v>
      </c>
      <c r="BP17" s="944">
        <f t="shared" si="6"/>
        <v>25.195</v>
      </c>
      <c r="BQ17" s="943">
        <f>BP17+BL17</f>
        <v>52.951000000000001</v>
      </c>
      <c r="BR17" s="941">
        <f>SUM(BR10:BR16)</f>
        <v>4.9219999999999997</v>
      </c>
      <c r="BS17" s="941">
        <f>SUM(BS10:BS16)</f>
        <v>0.58700000000000008</v>
      </c>
      <c r="BT17" s="942">
        <f>SUM(BT10:BT16)</f>
        <v>21.298000000000002</v>
      </c>
      <c r="BU17" s="943">
        <f>SUM(BR17:BT17)</f>
        <v>26.807000000000002</v>
      </c>
      <c r="BV17" s="941">
        <f>SUM(BV10:BV16)</f>
        <v>12.994</v>
      </c>
      <c r="BW17" s="941">
        <f>SUM(BW10:BW16)</f>
        <v>0.95400000000000007</v>
      </c>
      <c r="BX17" s="942">
        <f>SUM(BX10:BX16)</f>
        <v>12.123999999999999</v>
      </c>
      <c r="BY17" s="944">
        <f t="shared" si="7"/>
        <v>26.071999999999999</v>
      </c>
      <c r="BZ17" s="943">
        <f>BY17+BU17</f>
        <v>52.879000000000005</v>
      </c>
      <c r="CA17" s="941">
        <f>SUM(CA10:CA16)</f>
        <v>4.8029999999999999</v>
      </c>
      <c r="CB17" s="941">
        <f>SUM(CB10:CB16)</f>
        <v>0.52500000000000002</v>
      </c>
      <c r="CC17" s="942">
        <f>SUM(CC10:CC16)</f>
        <v>18.59</v>
      </c>
      <c r="CD17" s="943">
        <f>SUM(CA17:CC17)</f>
        <v>23.917999999999999</v>
      </c>
      <c r="CE17" s="941">
        <f>SUM(CE10:CE16)</f>
        <v>13.661000000000001</v>
      </c>
      <c r="CF17" s="941">
        <f>SUM(CF10:CF16)</f>
        <v>0.86099999999999999</v>
      </c>
      <c r="CG17" s="942">
        <f>SUM(CG10:CG16)</f>
        <v>11.779</v>
      </c>
      <c r="CH17" s="944">
        <f t="shared" si="8"/>
        <v>26.301000000000002</v>
      </c>
      <c r="CI17" s="943">
        <f>CH17+CD17</f>
        <v>50.219000000000001</v>
      </c>
      <c r="CJ17" s="941">
        <f>SUM(CJ10:CJ16)</f>
        <v>4.702</v>
      </c>
      <c r="CK17" s="941">
        <f>SUM(CK10:CK16)</f>
        <v>0.51900000000000002</v>
      </c>
      <c r="CL17" s="942">
        <f>SUM(CL10:CL16)</f>
        <v>18.424000000000003</v>
      </c>
      <c r="CM17" s="943">
        <f>SUM(CJ17:CL17)</f>
        <v>23.645000000000003</v>
      </c>
      <c r="CN17" s="941">
        <f>SUM(CN10:CN16)</f>
        <v>14.290000000000003</v>
      </c>
      <c r="CO17" s="941">
        <f>SUM(CO10:CO16)</f>
        <v>0.91700000000000004</v>
      </c>
      <c r="CP17" s="942">
        <f>SUM(CP10:CP16)</f>
        <v>12.49</v>
      </c>
      <c r="CQ17" s="944">
        <f t="shared" si="9"/>
        <v>27.697000000000003</v>
      </c>
      <c r="CR17" s="943">
        <f>CQ17+CM17</f>
        <v>51.342000000000006</v>
      </c>
      <c r="CS17" s="941">
        <f>SUM(CS10:CS16)</f>
        <v>4.5529999999999999</v>
      </c>
      <c r="CT17" s="941">
        <f>SUM(CT10:CT16)</f>
        <v>0.50900000000000001</v>
      </c>
      <c r="CU17" s="942">
        <f>SUM(CU10:CU16)</f>
        <v>18.047000000000001</v>
      </c>
      <c r="CV17" s="943">
        <f>SUM(CS17:CU17)</f>
        <v>23.109000000000002</v>
      </c>
      <c r="CW17" s="941">
        <f>SUM(CW10:CW16)</f>
        <v>14.771000000000001</v>
      </c>
      <c r="CX17" s="941">
        <f>SUM(CX10:CX16)</f>
        <v>0.96300000000000008</v>
      </c>
      <c r="CY17" s="942">
        <f>SUM(CY10:CY16)</f>
        <v>13.076000000000001</v>
      </c>
      <c r="CZ17" s="944">
        <f t="shared" si="10"/>
        <v>28.810000000000002</v>
      </c>
      <c r="DA17" s="943">
        <f>CZ17+CV17</f>
        <v>51.919000000000004</v>
      </c>
      <c r="DB17" s="941">
        <f>SUM(DB10:DB16)</f>
        <v>4.41</v>
      </c>
      <c r="DC17" s="941">
        <f>SUM(DC10:DC16)</f>
        <v>0.498</v>
      </c>
      <c r="DD17" s="942">
        <f>SUM(DD10:DD16)</f>
        <v>17.672000000000001</v>
      </c>
      <c r="DE17" s="943">
        <f>SUM(DB17:DD17)</f>
        <v>22.580000000000002</v>
      </c>
      <c r="DF17" s="941">
        <f>SUM(DF10:DF16)</f>
        <v>15.249999999999998</v>
      </c>
      <c r="DG17" s="941">
        <f>SUM(DG10:DG16)</f>
        <v>1.0090000000000001</v>
      </c>
      <c r="DH17" s="942">
        <f>SUM(DH10:DH16)</f>
        <v>13.67</v>
      </c>
      <c r="DI17" s="944">
        <f t="shared" si="11"/>
        <v>29.928999999999995</v>
      </c>
      <c r="DJ17" s="943">
        <f>DI17+DE17</f>
        <v>52.509</v>
      </c>
      <c r="DK17" s="941">
        <f>SUM(DK10:DK16)</f>
        <v>4.2729999999999997</v>
      </c>
      <c r="DL17" s="941">
        <f>SUM(DL10:DL16)</f>
        <v>0.48899999999999999</v>
      </c>
      <c r="DM17" s="942">
        <f>SUM(DM10:DM16)</f>
        <v>17.294</v>
      </c>
      <c r="DN17" s="943">
        <f>SUM(DK17:DM17)</f>
        <v>22.056000000000001</v>
      </c>
      <c r="DO17" s="941">
        <f>SUM(DO10:DO16)</f>
        <v>15.727000000000002</v>
      </c>
      <c r="DP17" s="941">
        <f>SUM(DP10:DP16)</f>
        <v>1.0579999999999998</v>
      </c>
      <c r="DQ17" s="942">
        <f>SUM(DQ10:DQ16)</f>
        <v>14.27</v>
      </c>
      <c r="DR17" s="944">
        <f t="shared" si="12"/>
        <v>31.055000000000003</v>
      </c>
      <c r="DS17" s="943">
        <f>DR17+DN17</f>
        <v>53.111000000000004</v>
      </c>
      <c r="DT17" s="896"/>
      <c r="DU17" s="212" t="s">
        <v>3692</v>
      </c>
      <c r="DV17" s="213"/>
      <c r="DX17" s="144"/>
      <c r="DY17" s="123"/>
      <c r="EA17" s="174">
        <v>8</v>
      </c>
      <c r="EB17" s="334" t="s">
        <v>2713</v>
      </c>
      <c r="EC17" s="177" t="s">
        <v>341</v>
      </c>
      <c r="ED17" s="733">
        <v>3</v>
      </c>
      <c r="EE17" s="857" t="s">
        <v>3693</v>
      </c>
      <c r="EF17" s="857" t="s">
        <v>3694</v>
      </c>
      <c r="EG17" s="946" t="s">
        <v>3695</v>
      </c>
      <c r="EH17" s="947" t="s">
        <v>3696</v>
      </c>
      <c r="EI17" s="857" t="s">
        <v>3697</v>
      </c>
      <c r="EJ17" s="857" t="s">
        <v>3698</v>
      </c>
      <c r="EK17" s="946" t="s">
        <v>3699</v>
      </c>
      <c r="EL17" s="858" t="s">
        <v>3700</v>
      </c>
      <c r="EM17" s="947" t="s">
        <v>3701</v>
      </c>
      <c r="EO17" s="124"/>
      <c r="EP17" s="141"/>
      <c r="EQ17" s="141"/>
      <c r="ER17" s="141"/>
      <c r="ES17" s="141"/>
      <c r="ET17" s="141"/>
      <c r="EU17" s="141"/>
      <c r="EV17" s="141"/>
      <c r="EW17" s="141"/>
      <c r="EX17" s="141"/>
      <c r="EY17" s="141"/>
      <c r="EZ17" s="141"/>
      <c r="FA17" s="141"/>
      <c r="FB17" s="141"/>
      <c r="FC17" s="141"/>
      <c r="FD17" s="141"/>
      <c r="FE17" s="141"/>
      <c r="FF17" s="141"/>
      <c r="FG17" s="141"/>
      <c r="FH17" s="141"/>
      <c r="FI17" s="141"/>
      <c r="FJ17" s="141"/>
      <c r="FK17" s="141"/>
      <c r="FL17" s="141"/>
      <c r="FM17" s="141"/>
      <c r="FN17" s="141"/>
      <c r="FO17" s="141"/>
      <c r="FP17" s="141"/>
      <c r="FQ17" s="141"/>
      <c r="FR17" s="141"/>
      <c r="FS17" s="141"/>
      <c r="FT17" s="141"/>
      <c r="FU17" s="141"/>
      <c r="FV17" s="141"/>
      <c r="FW17" s="141"/>
      <c r="FX17" s="141"/>
      <c r="FY17" s="141"/>
      <c r="FZ17" s="141"/>
      <c r="GA17" s="141"/>
      <c r="GB17" s="141"/>
      <c r="GC17" s="141"/>
      <c r="GD17" s="141"/>
      <c r="GE17" s="141"/>
      <c r="GF17" s="141"/>
      <c r="GG17" s="141"/>
      <c r="GH17" s="141"/>
      <c r="GI17" s="141"/>
      <c r="GJ17" s="141"/>
      <c r="GK17" s="141"/>
      <c r="GL17" s="141"/>
      <c r="GM17" s="141"/>
      <c r="GN17" s="141"/>
      <c r="GO17" s="141"/>
      <c r="GP17" s="141"/>
      <c r="GQ17" s="141"/>
      <c r="GR17" s="141"/>
      <c r="GS17" s="141"/>
      <c r="GT17" s="141"/>
      <c r="GU17" s="141"/>
      <c r="GV17" s="141"/>
      <c r="GW17" s="141"/>
      <c r="GX17" s="141"/>
      <c r="GY17" s="141"/>
      <c r="GZ17" s="141"/>
      <c r="HA17" s="141"/>
      <c r="HB17" s="141"/>
      <c r="HC17" s="141"/>
      <c r="HD17" s="141"/>
      <c r="HE17" s="141"/>
      <c r="HF17" s="141"/>
      <c r="HG17" s="141"/>
      <c r="HH17" s="141"/>
      <c r="HI17" s="141"/>
      <c r="HJ17" s="141"/>
      <c r="HK17" s="141"/>
      <c r="HL17" s="141"/>
      <c r="HM17" s="141"/>
      <c r="HN17" s="141"/>
      <c r="HO17" s="141"/>
      <c r="HP17" s="141"/>
      <c r="HQ17" s="141"/>
      <c r="HR17" s="141"/>
      <c r="HS17" s="141"/>
      <c r="HT17" s="141"/>
      <c r="HU17" s="141"/>
      <c r="HV17" s="141"/>
      <c r="HW17" s="141"/>
      <c r="HX17" s="141"/>
      <c r="HY17" s="141"/>
      <c r="HZ17" s="141"/>
      <c r="IA17" s="141"/>
      <c r="IB17" s="141"/>
      <c r="IC17" s="141"/>
      <c r="ID17" s="141"/>
      <c r="IE17" s="141"/>
      <c r="IF17" s="141"/>
      <c r="IG17" s="141"/>
      <c r="IH17" s="141"/>
      <c r="II17" s="141"/>
      <c r="IJ17" s="141"/>
      <c r="IK17" s="141"/>
      <c r="IL17" s="141"/>
      <c r="IM17" s="141"/>
      <c r="IN17" s="141"/>
      <c r="IO17" s="141"/>
      <c r="IP17" s="141"/>
      <c r="IQ17" s="141"/>
      <c r="IR17" s="141"/>
      <c r="IS17" s="141"/>
      <c r="IT17" s="141"/>
      <c r="IU17" s="141"/>
      <c r="IV17" s="141"/>
      <c r="IW17" s="141"/>
      <c r="IX17" s="141"/>
      <c r="IY17" s="141"/>
      <c r="IZ17" s="141"/>
      <c r="JA17" s="141"/>
      <c r="JB17" s="141"/>
      <c r="JC17" s="124"/>
    </row>
    <row r="18" spans="2:263" s="955" customFormat="1" ht="14.25" customHeight="1" thickBot="1" x14ac:dyDescent="0.3">
      <c r="B18" s="948"/>
      <c r="C18" s="949"/>
      <c r="D18" s="950"/>
      <c r="E18" s="951"/>
      <c r="F18" s="951"/>
      <c r="G18" s="952"/>
      <c r="H18" s="952"/>
      <c r="I18" s="952"/>
      <c r="J18" s="952"/>
      <c r="K18" s="952"/>
      <c r="L18" s="952"/>
      <c r="M18" s="952"/>
      <c r="N18" s="952"/>
      <c r="O18" s="952"/>
      <c r="P18" s="952"/>
      <c r="Q18" s="952"/>
      <c r="R18" s="952"/>
      <c r="S18" s="952"/>
      <c r="T18" s="952"/>
      <c r="U18" s="952"/>
      <c r="V18" s="952"/>
      <c r="W18" s="952"/>
      <c r="X18" s="952"/>
      <c r="Y18" s="952"/>
      <c r="Z18" s="952"/>
      <c r="AA18" s="952"/>
      <c r="AB18" s="952"/>
      <c r="AC18" s="952"/>
      <c r="AD18" s="952"/>
      <c r="AE18" s="952"/>
      <c r="AF18" s="952"/>
      <c r="AG18" s="952"/>
      <c r="AH18" s="952"/>
      <c r="AI18" s="952"/>
      <c r="AJ18" s="952"/>
      <c r="AK18" s="952"/>
      <c r="AL18" s="952"/>
      <c r="AM18" s="952"/>
      <c r="AN18" s="952"/>
      <c r="AO18" s="952"/>
      <c r="AP18" s="952"/>
      <c r="AQ18" s="952"/>
      <c r="AR18" s="952"/>
      <c r="AS18" s="952"/>
      <c r="AT18" s="952"/>
      <c r="AU18" s="952"/>
      <c r="AV18" s="952"/>
      <c r="AW18" s="952"/>
      <c r="AX18" s="952"/>
      <c r="AY18" s="952"/>
      <c r="AZ18" s="952"/>
      <c r="BA18" s="952"/>
      <c r="BB18" s="952"/>
      <c r="BC18" s="952"/>
      <c r="BD18" s="952"/>
      <c r="BE18" s="952"/>
      <c r="BF18" s="952"/>
      <c r="BG18" s="952"/>
      <c r="BH18" s="952"/>
      <c r="BI18" s="952"/>
      <c r="BJ18" s="952"/>
      <c r="BK18" s="952"/>
      <c r="BL18" s="952"/>
      <c r="BM18" s="952"/>
      <c r="BN18" s="952"/>
      <c r="BO18" s="952"/>
      <c r="BP18" s="952"/>
      <c r="BQ18" s="952"/>
      <c r="BR18" s="952"/>
      <c r="BS18" s="952"/>
      <c r="BT18" s="952"/>
      <c r="BU18" s="952"/>
      <c r="BV18" s="952"/>
      <c r="BW18" s="952"/>
      <c r="BX18" s="952"/>
      <c r="BY18" s="952"/>
      <c r="BZ18" s="952"/>
      <c r="CA18" s="952"/>
      <c r="CB18" s="952"/>
      <c r="CC18" s="952"/>
      <c r="CD18" s="952"/>
      <c r="CE18" s="952"/>
      <c r="CF18" s="952"/>
      <c r="CG18" s="952"/>
      <c r="CH18" s="952"/>
      <c r="CI18" s="952"/>
      <c r="CJ18" s="952"/>
      <c r="CK18" s="952"/>
      <c r="CL18" s="952"/>
      <c r="CM18" s="952"/>
      <c r="CN18" s="952"/>
      <c r="CO18" s="952"/>
      <c r="CP18" s="952"/>
      <c r="CQ18" s="952"/>
      <c r="CR18" s="952"/>
      <c r="CS18" s="952"/>
      <c r="CT18" s="952"/>
      <c r="CU18" s="952"/>
      <c r="CV18" s="952"/>
      <c r="CW18" s="952"/>
      <c r="CX18" s="952"/>
      <c r="CY18" s="952"/>
      <c r="CZ18" s="952"/>
      <c r="DA18" s="952"/>
      <c r="DB18" s="952"/>
      <c r="DC18" s="952"/>
      <c r="DD18" s="952"/>
      <c r="DE18" s="952"/>
      <c r="DF18" s="952"/>
      <c r="DG18" s="952"/>
      <c r="DH18" s="952"/>
      <c r="DI18" s="952"/>
      <c r="DJ18" s="952"/>
      <c r="DK18" s="952"/>
      <c r="DL18" s="952"/>
      <c r="DM18" s="952"/>
      <c r="DN18" s="952"/>
      <c r="DO18" s="952"/>
      <c r="DP18" s="952"/>
      <c r="DQ18" s="952"/>
      <c r="DR18" s="952"/>
      <c r="DS18" s="952"/>
      <c r="DT18" s="953"/>
      <c r="DU18" s="954"/>
      <c r="DV18" s="954"/>
      <c r="DX18" s="144"/>
      <c r="DY18" s="123"/>
      <c r="EA18" s="948"/>
      <c r="EB18" s="949"/>
      <c r="EC18" s="951"/>
      <c r="ED18" s="951"/>
      <c r="EE18" s="956"/>
      <c r="EF18" s="956"/>
      <c r="EG18" s="956"/>
      <c r="EH18" s="956"/>
      <c r="EI18" s="956"/>
      <c r="EJ18" s="956"/>
      <c r="EK18" s="956"/>
      <c r="EL18" s="956"/>
      <c r="EM18" s="956"/>
      <c r="EO18" s="124"/>
      <c r="EP18" s="141"/>
      <c r="EQ18" s="141"/>
      <c r="ER18" s="141"/>
      <c r="ES18" s="141"/>
      <c r="ET18" s="141"/>
      <c r="EU18" s="141"/>
      <c r="EV18" s="141"/>
      <c r="EW18" s="141"/>
      <c r="EX18" s="141"/>
      <c r="EY18" s="141"/>
      <c r="EZ18" s="141"/>
      <c r="FA18" s="141"/>
      <c r="FB18" s="141"/>
      <c r="FC18" s="141"/>
      <c r="FD18" s="141"/>
      <c r="FE18" s="141"/>
      <c r="FF18" s="141"/>
      <c r="FG18" s="141"/>
      <c r="FH18" s="141"/>
      <c r="FI18" s="141"/>
      <c r="FJ18" s="141"/>
      <c r="FK18" s="141"/>
      <c r="FL18" s="141"/>
      <c r="FM18" s="141"/>
      <c r="FN18" s="141"/>
      <c r="FO18" s="141"/>
      <c r="FP18" s="141"/>
      <c r="FQ18" s="141"/>
      <c r="FR18" s="141"/>
      <c r="FS18" s="141"/>
      <c r="FT18" s="141"/>
      <c r="FU18" s="141"/>
      <c r="FV18" s="141"/>
      <c r="FW18" s="141"/>
      <c r="FX18" s="141"/>
      <c r="FY18" s="141"/>
      <c r="FZ18" s="141"/>
      <c r="GA18" s="141"/>
      <c r="GB18" s="141"/>
      <c r="GC18" s="141"/>
      <c r="GD18" s="141"/>
      <c r="GE18" s="141"/>
      <c r="GF18" s="141"/>
      <c r="GG18" s="141"/>
      <c r="GH18" s="141"/>
      <c r="GI18" s="141"/>
      <c r="GJ18" s="141"/>
      <c r="GK18" s="141"/>
      <c r="GL18" s="141"/>
      <c r="GM18" s="141"/>
      <c r="GN18" s="141"/>
      <c r="GO18" s="141"/>
      <c r="GP18" s="141"/>
      <c r="GQ18" s="141"/>
      <c r="GR18" s="141"/>
      <c r="GS18" s="141"/>
      <c r="GT18" s="141"/>
      <c r="GU18" s="141"/>
      <c r="GV18" s="141"/>
      <c r="GW18" s="141"/>
      <c r="GX18" s="141"/>
      <c r="GY18" s="141"/>
      <c r="GZ18" s="141"/>
      <c r="HA18" s="141"/>
      <c r="HB18" s="141"/>
      <c r="HC18" s="141"/>
      <c r="HD18" s="141"/>
      <c r="HE18" s="141"/>
      <c r="HF18" s="141"/>
      <c r="HG18" s="141"/>
      <c r="HH18" s="141"/>
      <c r="HI18" s="141"/>
      <c r="HJ18" s="141"/>
      <c r="HK18" s="141"/>
      <c r="HL18" s="141"/>
      <c r="HM18" s="141"/>
      <c r="HN18" s="141"/>
      <c r="HO18" s="141"/>
      <c r="HP18" s="141"/>
      <c r="HQ18" s="141"/>
      <c r="HR18" s="141"/>
      <c r="HS18" s="141"/>
      <c r="HT18" s="141"/>
      <c r="HU18" s="141"/>
      <c r="HV18" s="141"/>
      <c r="HW18" s="141"/>
      <c r="HX18" s="141"/>
      <c r="HY18" s="141"/>
      <c r="HZ18" s="141"/>
      <c r="IA18" s="141"/>
      <c r="IB18" s="141"/>
      <c r="IC18" s="141"/>
      <c r="ID18" s="141"/>
      <c r="IE18" s="141"/>
      <c r="IF18" s="141"/>
      <c r="IG18" s="141"/>
      <c r="IH18" s="141"/>
      <c r="II18" s="141"/>
      <c r="IJ18" s="141"/>
      <c r="IK18" s="141"/>
      <c r="IL18" s="141"/>
      <c r="IM18" s="141"/>
      <c r="IN18" s="141"/>
      <c r="IO18" s="141"/>
      <c r="IP18" s="141"/>
      <c r="IQ18" s="141"/>
      <c r="IR18" s="141"/>
      <c r="IS18" s="141"/>
      <c r="IT18" s="141"/>
      <c r="IU18" s="141"/>
      <c r="IV18" s="141"/>
      <c r="IW18" s="141"/>
      <c r="IX18" s="141"/>
      <c r="IY18" s="141"/>
      <c r="IZ18" s="141"/>
      <c r="JA18" s="141"/>
      <c r="JB18" s="141"/>
      <c r="JC18" s="124"/>
    </row>
    <row r="19" spans="2:263" ht="14.25" customHeight="1" x14ac:dyDescent="0.25">
      <c r="B19" s="147">
        <v>9</v>
      </c>
      <c r="C19" s="318" t="s">
        <v>3702</v>
      </c>
      <c r="D19" s="149"/>
      <c r="E19" s="150" t="s">
        <v>341</v>
      </c>
      <c r="F19" s="715">
        <v>3</v>
      </c>
      <c r="G19" s="909">
        <v>7.8E-2</v>
      </c>
      <c r="H19" s="717">
        <v>1.0999999999999999E-2</v>
      </c>
      <c r="I19" s="717">
        <v>0.182</v>
      </c>
      <c r="J19" s="910">
        <f>SUM(G19:I19)</f>
        <v>0.27100000000000002</v>
      </c>
      <c r="K19" s="911">
        <v>0.26400000000000001</v>
      </c>
      <c r="L19" s="717">
        <v>1.9E-2</v>
      </c>
      <c r="M19" s="717">
        <v>0.20899999999999999</v>
      </c>
      <c r="N19" s="912">
        <f>SUM(K19:M19)</f>
        <v>0.49199999999999999</v>
      </c>
      <c r="O19" s="913">
        <f>N19+J19</f>
        <v>0.76300000000000001</v>
      </c>
      <c r="P19" s="914">
        <v>8.5999999999999993E-2</v>
      </c>
      <c r="Q19" s="717">
        <v>1.2E-2</v>
      </c>
      <c r="R19" s="717">
        <v>0.2</v>
      </c>
      <c r="S19" s="913">
        <f>SUM(P19:R19)</f>
        <v>0.29799999999999999</v>
      </c>
      <c r="T19" s="911">
        <v>0.29099999999999998</v>
      </c>
      <c r="U19" s="717">
        <v>2.1000000000000001E-2</v>
      </c>
      <c r="V19" s="717">
        <v>0.22900000000000001</v>
      </c>
      <c r="W19" s="912">
        <f>SUM(T19:V19)</f>
        <v>0.54100000000000004</v>
      </c>
      <c r="X19" s="913">
        <f>W19+S19</f>
        <v>0.83899999999999997</v>
      </c>
      <c r="Y19" s="914">
        <v>7.2999999999999995E-2</v>
      </c>
      <c r="Z19" s="717">
        <v>0.01</v>
      </c>
      <c r="AA19" s="717">
        <v>0.17100000000000001</v>
      </c>
      <c r="AB19" s="913">
        <f>SUM(Y19:AA19)</f>
        <v>0.254</v>
      </c>
      <c r="AC19" s="911">
        <v>0.248</v>
      </c>
      <c r="AD19" s="717">
        <v>1.7999999999999999E-2</v>
      </c>
      <c r="AE19" s="717">
        <v>0.19500000000000001</v>
      </c>
      <c r="AF19" s="912">
        <f>SUM(AC19:AE19)</f>
        <v>0.46100000000000002</v>
      </c>
      <c r="AG19" s="913">
        <f>AF19+AB19</f>
        <v>0.71500000000000008</v>
      </c>
      <c r="AH19" s="914">
        <v>0</v>
      </c>
      <c r="AI19" s="717">
        <v>0</v>
      </c>
      <c r="AJ19" s="717">
        <v>0</v>
      </c>
      <c r="AK19" s="913">
        <f>SUM(AH19:AJ19)</f>
        <v>0</v>
      </c>
      <c r="AL19" s="911">
        <v>0</v>
      </c>
      <c r="AM19" s="717">
        <v>0</v>
      </c>
      <c r="AN19" s="717">
        <v>0</v>
      </c>
      <c r="AO19" s="912">
        <f>SUM(AL19:AN19)</f>
        <v>0</v>
      </c>
      <c r="AP19" s="913">
        <f>AO19+AK19</f>
        <v>0</v>
      </c>
      <c r="AQ19" s="914">
        <v>0</v>
      </c>
      <c r="AR19" s="717">
        <v>0</v>
      </c>
      <c r="AS19" s="717">
        <v>0</v>
      </c>
      <c r="AT19" s="913">
        <f>SUM(AQ19:AS19)</f>
        <v>0</v>
      </c>
      <c r="AU19" s="911">
        <v>0</v>
      </c>
      <c r="AV19" s="717">
        <v>0</v>
      </c>
      <c r="AW19" s="717">
        <v>0</v>
      </c>
      <c r="AX19" s="912">
        <f>SUM(AU19:AW19)</f>
        <v>0</v>
      </c>
      <c r="AY19" s="913">
        <f>AX19+AT19</f>
        <v>0</v>
      </c>
      <c r="AZ19" s="914">
        <v>0</v>
      </c>
      <c r="BA19" s="717">
        <v>0</v>
      </c>
      <c r="BB19" s="717">
        <v>0</v>
      </c>
      <c r="BC19" s="913">
        <f>SUM(AZ19:BB19)</f>
        <v>0</v>
      </c>
      <c r="BD19" s="911">
        <v>0</v>
      </c>
      <c r="BE19" s="717">
        <v>0</v>
      </c>
      <c r="BF19" s="717">
        <v>0</v>
      </c>
      <c r="BG19" s="912">
        <f>SUM(BD19:BF19)</f>
        <v>0</v>
      </c>
      <c r="BH19" s="913">
        <f>BG19+BC19</f>
        <v>0</v>
      </c>
      <c r="BI19" s="914">
        <v>0</v>
      </c>
      <c r="BJ19" s="717">
        <v>0</v>
      </c>
      <c r="BK19" s="717">
        <v>0</v>
      </c>
      <c r="BL19" s="913">
        <f>SUM(BI19:BK19)</f>
        <v>0</v>
      </c>
      <c r="BM19" s="911">
        <v>0</v>
      </c>
      <c r="BN19" s="717">
        <v>0</v>
      </c>
      <c r="BO19" s="717">
        <v>0</v>
      </c>
      <c r="BP19" s="912">
        <f>SUM(BM19:BO19)</f>
        <v>0</v>
      </c>
      <c r="BQ19" s="913">
        <f>BP19+BL19</f>
        <v>0</v>
      </c>
      <c r="BR19" s="914">
        <v>0</v>
      </c>
      <c r="BS19" s="717">
        <v>0</v>
      </c>
      <c r="BT19" s="717">
        <v>0</v>
      </c>
      <c r="BU19" s="913">
        <f>SUM(BR19:BT19)</f>
        <v>0</v>
      </c>
      <c r="BV19" s="911">
        <v>0</v>
      </c>
      <c r="BW19" s="717">
        <v>0</v>
      </c>
      <c r="BX19" s="717">
        <v>0</v>
      </c>
      <c r="BY19" s="912">
        <f>SUM(BV19:BX19)</f>
        <v>0</v>
      </c>
      <c r="BZ19" s="913">
        <f>BY19+BU19</f>
        <v>0</v>
      </c>
      <c r="CA19" s="914">
        <v>0</v>
      </c>
      <c r="CB19" s="717">
        <v>0</v>
      </c>
      <c r="CC19" s="717">
        <v>0</v>
      </c>
      <c r="CD19" s="913">
        <f>SUM(CA19:CC19)</f>
        <v>0</v>
      </c>
      <c r="CE19" s="911">
        <v>0</v>
      </c>
      <c r="CF19" s="717">
        <v>0</v>
      </c>
      <c r="CG19" s="717">
        <v>0</v>
      </c>
      <c r="CH19" s="912">
        <f>SUM(CE19:CG19)</f>
        <v>0</v>
      </c>
      <c r="CI19" s="913">
        <f>CH19+CD19</f>
        <v>0</v>
      </c>
      <c r="CJ19" s="914">
        <v>0</v>
      </c>
      <c r="CK19" s="717">
        <v>0</v>
      </c>
      <c r="CL19" s="717">
        <v>0</v>
      </c>
      <c r="CM19" s="913">
        <f>SUM(CJ19:CL19)</f>
        <v>0</v>
      </c>
      <c r="CN19" s="911">
        <v>0</v>
      </c>
      <c r="CO19" s="717">
        <v>0</v>
      </c>
      <c r="CP19" s="717">
        <v>0</v>
      </c>
      <c r="CQ19" s="912">
        <f>SUM(CN19:CP19)</f>
        <v>0</v>
      </c>
      <c r="CR19" s="913">
        <f>CQ19+CM19</f>
        <v>0</v>
      </c>
      <c r="CS19" s="914">
        <v>0</v>
      </c>
      <c r="CT19" s="717">
        <v>0</v>
      </c>
      <c r="CU19" s="717">
        <v>0</v>
      </c>
      <c r="CV19" s="913">
        <f>SUM(CS19:CU19)</f>
        <v>0</v>
      </c>
      <c r="CW19" s="911">
        <v>0</v>
      </c>
      <c r="CX19" s="717">
        <v>0</v>
      </c>
      <c r="CY19" s="717">
        <v>0</v>
      </c>
      <c r="CZ19" s="912">
        <f>SUM(CW19:CY19)</f>
        <v>0</v>
      </c>
      <c r="DA19" s="913">
        <f>CZ19+CV19</f>
        <v>0</v>
      </c>
      <c r="DB19" s="914">
        <v>0</v>
      </c>
      <c r="DC19" s="717">
        <v>0</v>
      </c>
      <c r="DD19" s="717">
        <v>0</v>
      </c>
      <c r="DE19" s="913">
        <f>SUM(DB19:DD19)</f>
        <v>0</v>
      </c>
      <c r="DF19" s="911">
        <v>0</v>
      </c>
      <c r="DG19" s="717">
        <v>0</v>
      </c>
      <c r="DH19" s="717">
        <v>0</v>
      </c>
      <c r="DI19" s="912">
        <f>SUM(DF19:DH19)</f>
        <v>0</v>
      </c>
      <c r="DJ19" s="913">
        <f>DI19+DE19</f>
        <v>0</v>
      </c>
      <c r="DK19" s="914">
        <v>0</v>
      </c>
      <c r="DL19" s="717">
        <v>0</v>
      </c>
      <c r="DM19" s="717">
        <v>0</v>
      </c>
      <c r="DN19" s="913">
        <f>SUM(DK19:DM19)</f>
        <v>0</v>
      </c>
      <c r="DO19" s="911">
        <v>0</v>
      </c>
      <c r="DP19" s="717">
        <v>0</v>
      </c>
      <c r="DQ19" s="717">
        <v>0</v>
      </c>
      <c r="DR19" s="912">
        <f>SUM(DO19:DQ19)</f>
        <v>0</v>
      </c>
      <c r="DS19" s="913">
        <f>DR19+DN19</f>
        <v>0</v>
      </c>
      <c r="DT19" s="896"/>
      <c r="DU19" s="428"/>
      <c r="DV19" s="394"/>
      <c r="DX19" s="144">
        <f xml:space="preserve"> IF( SUM( EP19:JB19 ) = 0, 0, $EP$5 )</f>
        <v>0</v>
      </c>
      <c r="EA19" s="147">
        <v>9</v>
      </c>
      <c r="EB19" s="318" t="s">
        <v>3702</v>
      </c>
      <c r="EC19" s="150" t="s">
        <v>341</v>
      </c>
      <c r="ED19" s="715">
        <v>3</v>
      </c>
      <c r="EE19" s="917" t="s">
        <v>3703</v>
      </c>
      <c r="EF19" s="825" t="s">
        <v>3704</v>
      </c>
      <c r="EG19" s="921" t="s">
        <v>3705</v>
      </c>
      <c r="EH19" s="919" t="s">
        <v>3706</v>
      </c>
      <c r="EI19" s="920" t="s">
        <v>3707</v>
      </c>
      <c r="EJ19" s="825" t="s">
        <v>3708</v>
      </c>
      <c r="EK19" s="921" t="s">
        <v>3709</v>
      </c>
      <c r="EL19" s="922" t="s">
        <v>3710</v>
      </c>
      <c r="EM19" s="919" t="s">
        <v>3711</v>
      </c>
      <c r="EP19" s="158">
        <f xml:space="preserve"> IF( ISNUMBER(G19), 0, 1 )</f>
        <v>0</v>
      </c>
      <c r="EQ19" s="158">
        <f>IF('[1]Validation flags'!$H$3=1,0, IF( ISNUMBER(H19), 0, 1 ))</f>
        <v>0</v>
      </c>
      <c r="ER19" s="158">
        <f>IF('[1]Validation flags'!$H$3=1,0, IF( ISNUMBER(I19), 0, 1 ))</f>
        <v>0</v>
      </c>
      <c r="ES19" s="141"/>
      <c r="ET19" s="158">
        <f xml:space="preserve"> IF( ISNUMBER(K19), 0, 1 )</f>
        <v>0</v>
      </c>
      <c r="EU19" s="158">
        <f>IF('[1]Validation flags'!$H$3=1,0, IF( ISNUMBER(L19), 0, 1 ))</f>
        <v>0</v>
      </c>
      <c r="EV19" s="158">
        <f>IF('[1]Validation flags'!$H$3=1,0, IF( ISNUMBER(M19), 0, 1 ))</f>
        <v>0</v>
      </c>
      <c r="EW19" s="141"/>
      <c r="EX19" s="141"/>
      <c r="EY19" s="158">
        <f xml:space="preserve"> IF( ISNUMBER(P19), 0, 1 )</f>
        <v>0</v>
      </c>
      <c r="EZ19" s="158">
        <f>IF('[1]Validation flags'!$H$3=1,0, IF( ISNUMBER(Q19), 0, 1 ))</f>
        <v>0</v>
      </c>
      <c r="FA19" s="158">
        <f>IF('[1]Validation flags'!$H$3=1,0, IF( ISNUMBER(R19), 0, 1 ))</f>
        <v>0</v>
      </c>
      <c r="FB19" s="141"/>
      <c r="FC19" s="158">
        <f xml:space="preserve"> IF( ISNUMBER(T19), 0, 1 )</f>
        <v>0</v>
      </c>
      <c r="FD19" s="158">
        <f>IF('[1]Validation flags'!$H$3=1,0, IF( ISNUMBER(U19), 0, 1 ))</f>
        <v>0</v>
      </c>
      <c r="FE19" s="158">
        <f>IF('[1]Validation flags'!$H$3=1,0, IF( ISNUMBER(V19), 0, 1 ))</f>
        <v>0</v>
      </c>
      <c r="FF19" s="141"/>
      <c r="FG19" s="141"/>
      <c r="FH19" s="158">
        <f xml:space="preserve"> IF( ISNUMBER(Y19), 0, 1 )</f>
        <v>0</v>
      </c>
      <c r="FI19" s="158">
        <f>IF('[1]Validation flags'!$H$3=1,0, IF( ISNUMBER(Z19), 0, 1 ))</f>
        <v>0</v>
      </c>
      <c r="FJ19" s="158">
        <f>IF('[1]Validation flags'!$H$3=1,0, IF( ISNUMBER(AA19), 0, 1 ))</f>
        <v>0</v>
      </c>
      <c r="FK19" s="141"/>
      <c r="FL19" s="158">
        <f xml:space="preserve"> IF( ISNUMBER(AC19), 0, 1 )</f>
        <v>0</v>
      </c>
      <c r="FM19" s="158">
        <f>IF('[1]Validation flags'!$H$3=1,0, IF( ISNUMBER(AD19), 0, 1 ))</f>
        <v>0</v>
      </c>
      <c r="FN19" s="158">
        <f>IF('[1]Validation flags'!$H$3=1,0, IF( ISNUMBER(AE19), 0, 1 ))</f>
        <v>0</v>
      </c>
      <c r="FO19" s="141"/>
      <c r="FP19" s="141"/>
      <c r="FQ19" s="158">
        <f xml:space="preserve"> IF( ISNUMBER(AH19), 0, 1 )</f>
        <v>0</v>
      </c>
      <c r="FR19" s="158">
        <f>IF('[1]Validation flags'!$H$3=1,0, IF( ISNUMBER(AI19), 0, 1 ))</f>
        <v>0</v>
      </c>
      <c r="FS19" s="158">
        <f>IF('[1]Validation flags'!$H$3=1,0, IF( ISNUMBER(AJ19), 0, 1 ))</f>
        <v>0</v>
      </c>
      <c r="FT19" s="141"/>
      <c r="FU19" s="158">
        <f xml:space="preserve"> IF( ISNUMBER(AL19), 0, 1 )</f>
        <v>0</v>
      </c>
      <c r="FV19" s="158">
        <f>IF('[1]Validation flags'!$H$3=1,0, IF( ISNUMBER(AM19), 0, 1 ))</f>
        <v>0</v>
      </c>
      <c r="FW19" s="158">
        <f>IF('[1]Validation flags'!$H$3=1,0, IF( ISNUMBER(AN19), 0, 1 ))</f>
        <v>0</v>
      </c>
      <c r="FX19" s="141"/>
      <c r="FY19" s="141"/>
      <c r="FZ19" s="141"/>
      <c r="GA19" s="141"/>
      <c r="GB19" s="141"/>
      <c r="GC19" s="141"/>
      <c r="GD19" s="141"/>
      <c r="GE19" s="141"/>
      <c r="GF19" s="141"/>
      <c r="GG19" s="141"/>
      <c r="GH19" s="141"/>
      <c r="GI19" s="158">
        <f xml:space="preserve"> IF( ISNUMBER(AZ19), 0, 1 )</f>
        <v>0</v>
      </c>
      <c r="GJ19" s="158">
        <f>IF('[1]Validation flags'!$H$3=1,0, IF( ISNUMBER(BA19), 0, 1 ))</f>
        <v>0</v>
      </c>
      <c r="GK19" s="158">
        <f>IF('[1]Validation flags'!$H$3=1,0, IF( ISNUMBER(BB19), 0, 1 ))</f>
        <v>0</v>
      </c>
      <c r="GL19" s="141"/>
      <c r="GM19" s="158">
        <f xml:space="preserve"> IF( ISNUMBER(BD19), 0, 1 )</f>
        <v>0</v>
      </c>
      <c r="GN19" s="158">
        <f>IF('[1]Validation flags'!$H$3=1,0, IF( ISNUMBER(BE19), 0, 1 ))</f>
        <v>0</v>
      </c>
      <c r="GO19" s="158">
        <f>IF('[1]Validation flags'!$H$3=1,0, IF( ISNUMBER(BF19), 0, 1 ))</f>
        <v>0</v>
      </c>
      <c r="GP19" s="141"/>
      <c r="GQ19" s="141"/>
      <c r="GR19" s="158">
        <f xml:space="preserve"> IF( ISNUMBER(BI19), 0, 1 )</f>
        <v>0</v>
      </c>
      <c r="GS19" s="158">
        <f>IF('[1]Validation flags'!$H$3=1,0, IF( ISNUMBER(BJ19), 0, 1 ))</f>
        <v>0</v>
      </c>
      <c r="GT19" s="158">
        <f>IF('[1]Validation flags'!$H$3=1,0, IF( ISNUMBER(BK19), 0, 1 ))</f>
        <v>0</v>
      </c>
      <c r="GU19" s="141"/>
      <c r="GV19" s="158">
        <f xml:space="preserve"> IF( ISNUMBER(BM19), 0, 1 )</f>
        <v>0</v>
      </c>
      <c r="GW19" s="158">
        <f>IF('[1]Validation flags'!$H$3=1,0, IF( ISNUMBER(BN19), 0, 1 ))</f>
        <v>0</v>
      </c>
      <c r="GX19" s="158">
        <f>IF('[1]Validation flags'!$H$3=1,0, IF( ISNUMBER(BO19), 0, 1 ))</f>
        <v>0</v>
      </c>
      <c r="GY19" s="141"/>
      <c r="GZ19" s="141"/>
      <c r="HA19" s="158">
        <f xml:space="preserve"> IF( ISNUMBER(BR19), 0, 1 )</f>
        <v>0</v>
      </c>
      <c r="HB19" s="158">
        <f>IF('[1]Validation flags'!$H$3=1,0, IF( ISNUMBER(BS19), 0, 1 ))</f>
        <v>0</v>
      </c>
      <c r="HC19" s="158">
        <f>IF('[1]Validation flags'!$H$3=1,0, IF( ISNUMBER(BT19), 0, 1 ))</f>
        <v>0</v>
      </c>
      <c r="HD19" s="141"/>
      <c r="HE19" s="158">
        <f xml:space="preserve"> IF( ISNUMBER(BV19), 0, 1 )</f>
        <v>0</v>
      </c>
      <c r="HF19" s="158">
        <f>IF('[1]Validation flags'!$H$3=1,0, IF( ISNUMBER(BW19), 0, 1 ))</f>
        <v>0</v>
      </c>
      <c r="HG19" s="158">
        <f>IF('[1]Validation flags'!$H$3=1,0, IF( ISNUMBER(BX19), 0, 1 ))</f>
        <v>0</v>
      </c>
      <c r="HH19" s="141"/>
      <c r="HI19" s="141"/>
      <c r="HJ19" s="158">
        <f xml:space="preserve"> IF( ISNUMBER(CA19), 0, 1 )</f>
        <v>0</v>
      </c>
      <c r="HK19" s="158">
        <f>IF('[1]Validation flags'!$H$3=1,0, IF( ISNUMBER(CB19), 0, 1 ))</f>
        <v>0</v>
      </c>
      <c r="HL19" s="158">
        <f>IF('[1]Validation flags'!$H$3=1,0, IF( ISNUMBER(CC19), 0, 1 ))</f>
        <v>0</v>
      </c>
      <c r="HM19" s="141"/>
      <c r="HN19" s="158">
        <f xml:space="preserve"> IF( ISNUMBER(CE19), 0, 1 )</f>
        <v>0</v>
      </c>
      <c r="HO19" s="158">
        <f>IF('[1]Validation flags'!$H$3=1,0, IF( ISNUMBER(CF19), 0, 1 ))</f>
        <v>0</v>
      </c>
      <c r="HP19" s="158">
        <f>IF('[1]Validation flags'!$H$3=1,0, IF( ISNUMBER(CG19), 0, 1 ))</f>
        <v>0</v>
      </c>
      <c r="HQ19" s="141"/>
      <c r="HR19" s="141"/>
      <c r="HS19" s="158">
        <f xml:space="preserve"> IF( ISNUMBER(CJ19), 0, 1 )</f>
        <v>0</v>
      </c>
      <c r="HT19" s="158">
        <f>IF('[1]Validation flags'!$H$3=1,0, IF( ISNUMBER(CK19), 0, 1 ))</f>
        <v>0</v>
      </c>
      <c r="HU19" s="158">
        <f>IF('[1]Validation flags'!$H$3=1,0, IF( ISNUMBER(CL19), 0, 1 ))</f>
        <v>0</v>
      </c>
      <c r="HV19" s="141"/>
      <c r="HW19" s="158">
        <f xml:space="preserve"> IF( ISNUMBER(CN19), 0, 1 )</f>
        <v>0</v>
      </c>
      <c r="HX19" s="158">
        <f>IF('[1]Validation flags'!$H$3=1,0, IF( ISNUMBER(CO19), 0, 1 ))</f>
        <v>0</v>
      </c>
      <c r="HY19" s="158">
        <f>IF('[1]Validation flags'!$H$3=1,0, IF( ISNUMBER(CP19), 0, 1 ))</f>
        <v>0</v>
      </c>
      <c r="HZ19" s="141"/>
      <c r="IA19" s="141"/>
      <c r="IB19" s="158">
        <f xml:space="preserve"> IF( ISNUMBER(CS19), 0, 1 )</f>
        <v>0</v>
      </c>
      <c r="IC19" s="158">
        <f>IF('[1]Validation flags'!$H$3=1,0, IF( ISNUMBER(CT19), 0, 1 ))</f>
        <v>0</v>
      </c>
      <c r="ID19" s="158">
        <f>IF('[1]Validation flags'!$H$3=1,0, IF( ISNUMBER(CU19), 0, 1 ))</f>
        <v>0</v>
      </c>
      <c r="IE19" s="141"/>
      <c r="IF19" s="158">
        <f xml:space="preserve"> IF( ISNUMBER(CW19), 0, 1 )</f>
        <v>0</v>
      </c>
      <c r="IG19" s="158">
        <f>IF('[1]Validation flags'!$H$3=1,0, IF( ISNUMBER(CX19), 0, 1 ))</f>
        <v>0</v>
      </c>
      <c r="IH19" s="158">
        <f>IF('[1]Validation flags'!$H$3=1,0, IF( ISNUMBER(CY19), 0, 1 ))</f>
        <v>0</v>
      </c>
      <c r="II19" s="141"/>
      <c r="IJ19" s="141"/>
      <c r="IK19" s="158">
        <f xml:space="preserve"> IF( ISNUMBER(DB19), 0, 1 )</f>
        <v>0</v>
      </c>
      <c r="IL19" s="158">
        <f>IF('[1]Validation flags'!$H$3=1,0, IF( ISNUMBER(DC19), 0, 1 ))</f>
        <v>0</v>
      </c>
      <c r="IM19" s="158">
        <f>IF('[1]Validation flags'!$H$3=1,0, IF( ISNUMBER(DD19), 0, 1 ))</f>
        <v>0</v>
      </c>
      <c r="IN19" s="141"/>
      <c r="IO19" s="158">
        <f xml:space="preserve"> IF( ISNUMBER(DF19), 0, 1 )</f>
        <v>0</v>
      </c>
      <c r="IP19" s="158">
        <f>IF('[1]Validation flags'!$H$3=1,0, IF( ISNUMBER(DG19), 0, 1 ))</f>
        <v>0</v>
      </c>
      <c r="IQ19" s="158">
        <f>IF('[1]Validation flags'!$H$3=1,0, IF( ISNUMBER(DH19), 0, 1 ))</f>
        <v>0</v>
      </c>
      <c r="IR19" s="141"/>
      <c r="IS19" s="141"/>
      <c r="IT19" s="158">
        <f xml:space="preserve"> IF( ISNUMBER(DK19), 0, 1 )</f>
        <v>0</v>
      </c>
      <c r="IU19" s="158">
        <f>IF('[1]Validation flags'!$H$3=1,0, IF( ISNUMBER(DL19), 0, 1 ))</f>
        <v>0</v>
      </c>
      <c r="IV19" s="158">
        <f>IF('[1]Validation flags'!$H$3=1,0, IF( ISNUMBER(DM19), 0, 1 ))</f>
        <v>0</v>
      </c>
      <c r="IW19" s="141"/>
      <c r="IX19" s="158">
        <f xml:space="preserve"> IF( ISNUMBER(DO19), 0, 1 )</f>
        <v>0</v>
      </c>
      <c r="IY19" s="158">
        <f>IF('[1]Validation flags'!$H$3=1,0, IF( ISNUMBER(DP19), 0, 1 ))</f>
        <v>0</v>
      </c>
      <c r="IZ19" s="158">
        <f>IF('[1]Validation flags'!$H$3=1,0, IF( ISNUMBER(DQ19), 0, 1 ))</f>
        <v>0</v>
      </c>
      <c r="JA19" s="141"/>
      <c r="JB19" s="141"/>
    </row>
    <row r="20" spans="2:263" s="955" customFormat="1" ht="14.25" customHeight="1" thickBot="1" x14ac:dyDescent="0.3">
      <c r="B20" s="174">
        <v>10</v>
      </c>
      <c r="C20" s="334" t="s">
        <v>3712</v>
      </c>
      <c r="D20" s="176"/>
      <c r="E20" s="177" t="s">
        <v>341</v>
      </c>
      <c r="F20" s="733">
        <v>3</v>
      </c>
      <c r="G20" s="957">
        <f>G17+G19</f>
        <v>5.7869999999999999</v>
      </c>
      <c r="H20" s="941">
        <f>H17+H19</f>
        <v>0.39600000000000002</v>
      </c>
      <c r="I20" s="942">
        <f>I17+I19</f>
        <v>17.148999999999997</v>
      </c>
      <c r="J20" s="943">
        <f>SUM(G20:I20)</f>
        <v>23.331999999999997</v>
      </c>
      <c r="K20" s="957">
        <f>K17+K19</f>
        <v>13.084999999999999</v>
      </c>
      <c r="L20" s="941">
        <f>L17+L19</f>
        <v>0.80399999999999994</v>
      </c>
      <c r="M20" s="942">
        <f>M17+M19</f>
        <v>10.337</v>
      </c>
      <c r="N20" s="944">
        <f>SUM(K20:M20)</f>
        <v>24.225999999999999</v>
      </c>
      <c r="O20" s="943">
        <f>N20+J20</f>
        <v>47.557999999999993</v>
      </c>
      <c r="P20" s="957">
        <f>P17+P19</f>
        <v>5.8290000000000006</v>
      </c>
      <c r="Q20" s="941">
        <f>Q17+Q19</f>
        <v>0.38400000000000001</v>
      </c>
      <c r="R20" s="942">
        <f>R17+R19</f>
        <v>17.394999999999996</v>
      </c>
      <c r="S20" s="943">
        <f>SUM(P20:R20)</f>
        <v>23.607999999999997</v>
      </c>
      <c r="T20" s="957">
        <f>T17+T19</f>
        <v>13.03</v>
      </c>
      <c r="U20" s="941">
        <f>U17+U19</f>
        <v>0.79399999999999993</v>
      </c>
      <c r="V20" s="942">
        <f>V17+V19</f>
        <v>10.292999999999999</v>
      </c>
      <c r="W20" s="944">
        <f>SUM(T20:V20)</f>
        <v>24.116999999999997</v>
      </c>
      <c r="X20" s="943">
        <f>W20+S20</f>
        <v>47.724999999999994</v>
      </c>
      <c r="Y20" s="957">
        <f>Y17+Y19</f>
        <v>6.0690000000000008</v>
      </c>
      <c r="Z20" s="941">
        <f>Z17+Z19</f>
        <v>0.39200000000000002</v>
      </c>
      <c r="AA20" s="942">
        <f>AA17+AA19</f>
        <v>18.181999999999999</v>
      </c>
      <c r="AB20" s="943">
        <f>SUM(Y20:AA20)</f>
        <v>24.643000000000001</v>
      </c>
      <c r="AC20" s="957">
        <f>AC17+AC19</f>
        <v>13.273</v>
      </c>
      <c r="AD20" s="941">
        <f>AD17+AD19</f>
        <v>0.80299999999999994</v>
      </c>
      <c r="AE20" s="942">
        <f>AE17+AE19</f>
        <v>10.486000000000001</v>
      </c>
      <c r="AF20" s="944">
        <f>SUM(AC20:AE20)</f>
        <v>24.562000000000001</v>
      </c>
      <c r="AG20" s="943">
        <f>AF20+AB20</f>
        <v>49.204999999999998</v>
      </c>
      <c r="AH20" s="957">
        <f>AH17+AH19</f>
        <v>5.5009999999999994</v>
      </c>
      <c r="AI20" s="941">
        <f>AI17+AI19</f>
        <v>0.28100000000000003</v>
      </c>
      <c r="AJ20" s="942">
        <f>AJ17+AJ19</f>
        <v>17.062000000000001</v>
      </c>
      <c r="AK20" s="943">
        <f>SUM(AH20:AJ20)</f>
        <v>22.844000000000001</v>
      </c>
      <c r="AL20" s="957">
        <f>AL17+AL19</f>
        <v>11.040000000000003</v>
      </c>
      <c r="AM20" s="941">
        <f>AM17+AM19</f>
        <v>0.63400000000000001</v>
      </c>
      <c r="AN20" s="942">
        <f>AN17+AN19</f>
        <v>8.7770000000000028</v>
      </c>
      <c r="AO20" s="944">
        <f>SUM(AL20:AN20)</f>
        <v>20.451000000000008</v>
      </c>
      <c r="AP20" s="943">
        <f>AO20+AK20</f>
        <v>43.295000000000009</v>
      </c>
      <c r="AQ20" s="957">
        <f>AQ17+AQ19</f>
        <v>4.4610000000000012</v>
      </c>
      <c r="AR20" s="941">
        <f>AR17+AR19</f>
        <v>0.502</v>
      </c>
      <c r="AS20" s="942">
        <f>AS17+AS19</f>
        <v>16.036000000000001</v>
      </c>
      <c r="AT20" s="943">
        <f>SUM(AQ20:AS20)</f>
        <v>20.999000000000002</v>
      </c>
      <c r="AU20" s="957">
        <f>AU17+AU19</f>
        <v>12.867999999999999</v>
      </c>
      <c r="AV20" s="941">
        <f>AV17+AV19</f>
        <v>0.82099999999999995</v>
      </c>
      <c r="AW20" s="942">
        <f>AW17+AW19</f>
        <v>10.909000000000001</v>
      </c>
      <c r="AX20" s="944">
        <f>SUM(AU20:AW20)</f>
        <v>24.597999999999999</v>
      </c>
      <c r="AY20" s="943">
        <f>AX20+AT20</f>
        <v>45.597000000000001</v>
      </c>
      <c r="AZ20" s="957">
        <f>AZ17+AZ19</f>
        <v>4.5510000000000002</v>
      </c>
      <c r="BA20" s="941">
        <f>BA17+BA19</f>
        <v>0.56100000000000005</v>
      </c>
      <c r="BB20" s="942">
        <f>BB17+BB19</f>
        <v>18.006999999999998</v>
      </c>
      <c r="BC20" s="943">
        <f>SUM(AZ20:BB20)</f>
        <v>23.119</v>
      </c>
      <c r="BD20" s="957">
        <f>BD17+BD19</f>
        <v>12.930999999999999</v>
      </c>
      <c r="BE20" s="941">
        <f>BE17+BE19</f>
        <v>0.95700000000000007</v>
      </c>
      <c r="BF20" s="942">
        <f>BF17+BF19</f>
        <v>12.007000000000001</v>
      </c>
      <c r="BG20" s="944">
        <f>SUM(BD20:BF20)</f>
        <v>25.895000000000003</v>
      </c>
      <c r="BH20" s="943">
        <f>BG20+BC20</f>
        <v>49.014000000000003</v>
      </c>
      <c r="BI20" s="957">
        <f>BI17+BI19</f>
        <v>6.8029999999999999</v>
      </c>
      <c r="BJ20" s="941">
        <f>BJ17+BJ19</f>
        <v>0.66200000000000003</v>
      </c>
      <c r="BK20" s="942">
        <f>BK17+BK19</f>
        <v>20.291</v>
      </c>
      <c r="BL20" s="943">
        <f>SUM(BI20:BK20)</f>
        <v>27.756</v>
      </c>
      <c r="BM20" s="957">
        <f>BM17+BM19</f>
        <v>12.776999999999999</v>
      </c>
      <c r="BN20" s="941">
        <f>BN17+BN19</f>
        <v>0.90200000000000014</v>
      </c>
      <c r="BO20" s="942">
        <f>BO17+BO19</f>
        <v>11.516000000000002</v>
      </c>
      <c r="BP20" s="944">
        <f>SUM(BM20:BO20)</f>
        <v>25.195</v>
      </c>
      <c r="BQ20" s="943">
        <f>BP20+BL20</f>
        <v>52.951000000000001</v>
      </c>
      <c r="BR20" s="957">
        <f>BR17+BR19</f>
        <v>4.9219999999999997</v>
      </c>
      <c r="BS20" s="941">
        <f>BS17+BS19</f>
        <v>0.58700000000000008</v>
      </c>
      <c r="BT20" s="942">
        <f>BT17+BT19</f>
        <v>21.298000000000002</v>
      </c>
      <c r="BU20" s="943">
        <f>SUM(BR20:BT20)</f>
        <v>26.807000000000002</v>
      </c>
      <c r="BV20" s="957">
        <f>BV17+BV19</f>
        <v>12.994</v>
      </c>
      <c r="BW20" s="941">
        <f>BW17+BW19</f>
        <v>0.95400000000000007</v>
      </c>
      <c r="BX20" s="942">
        <f>BX17+BX19</f>
        <v>12.123999999999999</v>
      </c>
      <c r="BY20" s="944">
        <f>SUM(BV20:BX20)</f>
        <v>26.071999999999999</v>
      </c>
      <c r="BZ20" s="943">
        <f>BY20+BU20</f>
        <v>52.879000000000005</v>
      </c>
      <c r="CA20" s="957">
        <f>CA17+CA19</f>
        <v>4.8029999999999999</v>
      </c>
      <c r="CB20" s="941">
        <f>CB17+CB19</f>
        <v>0.52500000000000002</v>
      </c>
      <c r="CC20" s="942">
        <f>CC17+CC19</f>
        <v>18.59</v>
      </c>
      <c r="CD20" s="943">
        <f>SUM(CA20:CC20)</f>
        <v>23.917999999999999</v>
      </c>
      <c r="CE20" s="957">
        <f>CE17+CE19</f>
        <v>13.661000000000001</v>
      </c>
      <c r="CF20" s="941">
        <f>CF17+CF19</f>
        <v>0.86099999999999999</v>
      </c>
      <c r="CG20" s="942">
        <f>CG17+CG19</f>
        <v>11.779</v>
      </c>
      <c r="CH20" s="944">
        <f>SUM(CE20:CG20)</f>
        <v>26.301000000000002</v>
      </c>
      <c r="CI20" s="943">
        <f>CH20+CD20</f>
        <v>50.219000000000001</v>
      </c>
      <c r="CJ20" s="957">
        <f>CJ17+CJ19</f>
        <v>4.702</v>
      </c>
      <c r="CK20" s="941">
        <f>CK17+CK19</f>
        <v>0.51900000000000002</v>
      </c>
      <c r="CL20" s="942">
        <f>CL17+CL19</f>
        <v>18.424000000000003</v>
      </c>
      <c r="CM20" s="943">
        <f>SUM(CJ20:CL20)</f>
        <v>23.645000000000003</v>
      </c>
      <c r="CN20" s="957">
        <f>CN17+CN19</f>
        <v>14.290000000000003</v>
      </c>
      <c r="CO20" s="941">
        <f>CO17+CO19</f>
        <v>0.91700000000000004</v>
      </c>
      <c r="CP20" s="942">
        <f>CP17+CP19</f>
        <v>12.49</v>
      </c>
      <c r="CQ20" s="944">
        <f>SUM(CN20:CP20)</f>
        <v>27.697000000000003</v>
      </c>
      <c r="CR20" s="943">
        <f>CQ20+CM20</f>
        <v>51.342000000000006</v>
      </c>
      <c r="CS20" s="957">
        <f>CS17+CS19</f>
        <v>4.5529999999999999</v>
      </c>
      <c r="CT20" s="941">
        <f>CT17+CT19</f>
        <v>0.50900000000000001</v>
      </c>
      <c r="CU20" s="942">
        <f>CU17+CU19</f>
        <v>18.047000000000001</v>
      </c>
      <c r="CV20" s="943">
        <f>SUM(CS20:CU20)</f>
        <v>23.109000000000002</v>
      </c>
      <c r="CW20" s="957">
        <f>CW17+CW19</f>
        <v>14.771000000000001</v>
      </c>
      <c r="CX20" s="941">
        <f>CX17+CX19</f>
        <v>0.96300000000000008</v>
      </c>
      <c r="CY20" s="942">
        <f>CY17+CY19</f>
        <v>13.076000000000001</v>
      </c>
      <c r="CZ20" s="944">
        <f>SUM(CW20:CY20)</f>
        <v>28.810000000000002</v>
      </c>
      <c r="DA20" s="943">
        <f>CZ20+CV20</f>
        <v>51.919000000000004</v>
      </c>
      <c r="DB20" s="957">
        <f>DB17+DB19</f>
        <v>4.41</v>
      </c>
      <c r="DC20" s="941">
        <f>DC17+DC19</f>
        <v>0.498</v>
      </c>
      <c r="DD20" s="942">
        <f>DD17+DD19</f>
        <v>17.672000000000001</v>
      </c>
      <c r="DE20" s="943">
        <f>SUM(DB20:DD20)</f>
        <v>22.580000000000002</v>
      </c>
      <c r="DF20" s="957">
        <f>DF17+DF19</f>
        <v>15.249999999999998</v>
      </c>
      <c r="DG20" s="941">
        <f>DG17+DG19</f>
        <v>1.0090000000000001</v>
      </c>
      <c r="DH20" s="942">
        <f>DH17+DH19</f>
        <v>13.67</v>
      </c>
      <c r="DI20" s="944">
        <f>SUM(DF20:DH20)</f>
        <v>29.928999999999995</v>
      </c>
      <c r="DJ20" s="943">
        <f>DI20+DE20</f>
        <v>52.509</v>
      </c>
      <c r="DK20" s="957">
        <f>DK17+DK19</f>
        <v>4.2729999999999997</v>
      </c>
      <c r="DL20" s="941">
        <f>DL17+DL19</f>
        <v>0.48899999999999999</v>
      </c>
      <c r="DM20" s="942">
        <f>DM17+DM19</f>
        <v>17.294</v>
      </c>
      <c r="DN20" s="943">
        <f>SUM(DK20:DM20)</f>
        <v>22.056000000000001</v>
      </c>
      <c r="DO20" s="957">
        <f>DO17+DO19</f>
        <v>15.727000000000002</v>
      </c>
      <c r="DP20" s="941">
        <f>DP17+DP19</f>
        <v>1.0579999999999998</v>
      </c>
      <c r="DQ20" s="942">
        <f>DQ17+DQ19</f>
        <v>14.27</v>
      </c>
      <c r="DR20" s="944">
        <f>SUM(DO20:DQ20)</f>
        <v>31.055000000000003</v>
      </c>
      <c r="DS20" s="943">
        <f>DR20+DN20</f>
        <v>53.111000000000004</v>
      </c>
      <c r="DT20" s="958"/>
      <c r="DU20" s="212" t="s">
        <v>3713</v>
      </c>
      <c r="DV20" s="213"/>
      <c r="DX20" s="144"/>
      <c r="DY20" s="123"/>
      <c r="EA20" s="174">
        <v>10</v>
      </c>
      <c r="EB20" s="334" t="s">
        <v>3712</v>
      </c>
      <c r="EC20" s="177" t="s">
        <v>341</v>
      </c>
      <c r="ED20" s="733">
        <v>3</v>
      </c>
      <c r="EE20" s="879" t="s">
        <v>3714</v>
      </c>
      <c r="EF20" s="857" t="s">
        <v>3715</v>
      </c>
      <c r="EG20" s="946" t="s">
        <v>3716</v>
      </c>
      <c r="EH20" s="947" t="s">
        <v>3717</v>
      </c>
      <c r="EI20" s="879" t="s">
        <v>3718</v>
      </c>
      <c r="EJ20" s="857" t="s">
        <v>3719</v>
      </c>
      <c r="EK20" s="946" t="s">
        <v>3720</v>
      </c>
      <c r="EL20" s="858" t="s">
        <v>3721</v>
      </c>
      <c r="EM20" s="947" t="s">
        <v>3722</v>
      </c>
      <c r="EO20" s="124"/>
      <c r="EP20" s="141"/>
      <c r="EQ20" s="141"/>
      <c r="ER20" s="141"/>
      <c r="ES20" s="141"/>
      <c r="ET20" s="141"/>
      <c r="EU20" s="141"/>
      <c r="EV20" s="141"/>
      <c r="EW20" s="141"/>
      <c r="EX20" s="141"/>
      <c r="EY20" s="141"/>
      <c r="EZ20" s="141"/>
      <c r="FA20" s="141"/>
      <c r="FB20" s="141"/>
      <c r="FC20" s="141"/>
      <c r="FD20" s="141"/>
      <c r="FE20" s="141"/>
      <c r="FF20" s="141"/>
      <c r="FG20" s="141"/>
      <c r="FH20" s="141"/>
      <c r="FI20" s="141"/>
      <c r="FJ20" s="141"/>
      <c r="FK20" s="141"/>
      <c r="FL20" s="141"/>
      <c r="FM20" s="141"/>
      <c r="FN20" s="141"/>
      <c r="FO20" s="141"/>
      <c r="FP20" s="141"/>
      <c r="FQ20" s="141"/>
      <c r="FR20" s="141"/>
      <c r="FS20" s="141"/>
      <c r="FT20" s="141"/>
      <c r="FU20" s="141"/>
      <c r="FV20" s="141"/>
      <c r="FW20" s="141"/>
      <c r="FX20" s="141"/>
      <c r="FY20" s="141"/>
      <c r="FZ20" s="141"/>
      <c r="GA20" s="141"/>
      <c r="GB20" s="141"/>
      <c r="GC20" s="141"/>
      <c r="GD20" s="141"/>
      <c r="GE20" s="141"/>
      <c r="GF20" s="141"/>
      <c r="GG20" s="141"/>
      <c r="GH20" s="141"/>
      <c r="GI20" s="141"/>
      <c r="GJ20" s="141"/>
      <c r="GK20" s="141"/>
      <c r="GL20" s="141"/>
      <c r="GM20" s="141"/>
      <c r="GN20" s="141"/>
      <c r="GO20" s="141"/>
      <c r="GP20" s="141"/>
      <c r="GQ20" s="141"/>
      <c r="GR20" s="141"/>
      <c r="GS20" s="141"/>
      <c r="GT20" s="141"/>
      <c r="GU20" s="141"/>
      <c r="GV20" s="141"/>
      <c r="GW20" s="141"/>
      <c r="GX20" s="141"/>
      <c r="GY20" s="141"/>
      <c r="GZ20" s="141"/>
      <c r="HA20" s="141"/>
      <c r="HB20" s="141"/>
      <c r="HC20" s="141"/>
      <c r="HD20" s="141"/>
      <c r="HE20" s="141"/>
      <c r="HF20" s="141"/>
      <c r="HG20" s="141"/>
      <c r="HH20" s="141"/>
      <c r="HI20" s="141"/>
      <c r="HJ20" s="141"/>
      <c r="HK20" s="141"/>
      <c r="HL20" s="141"/>
      <c r="HM20" s="141"/>
      <c r="HN20" s="141"/>
      <c r="HO20" s="141"/>
      <c r="HP20" s="141"/>
      <c r="HQ20" s="141"/>
      <c r="HR20" s="141"/>
      <c r="HS20" s="141"/>
      <c r="HT20" s="141"/>
      <c r="HU20" s="141"/>
      <c r="HV20" s="141"/>
      <c r="HW20" s="141"/>
      <c r="HX20" s="141"/>
      <c r="HY20" s="141"/>
      <c r="HZ20" s="141"/>
      <c r="IA20" s="141"/>
      <c r="IB20" s="141"/>
      <c r="IC20" s="141"/>
      <c r="ID20" s="141"/>
      <c r="IE20" s="141"/>
      <c r="IF20" s="141"/>
      <c r="IG20" s="141"/>
      <c r="IH20" s="141"/>
      <c r="II20" s="141"/>
      <c r="IJ20" s="141"/>
      <c r="IK20" s="141"/>
      <c r="IL20" s="141"/>
      <c r="IM20" s="141"/>
      <c r="IN20" s="141"/>
      <c r="IO20" s="141"/>
      <c r="IP20" s="141"/>
      <c r="IQ20" s="141"/>
      <c r="IR20" s="141"/>
      <c r="IS20" s="141"/>
      <c r="IT20" s="141"/>
      <c r="IU20" s="141"/>
      <c r="IV20" s="141"/>
      <c r="IW20" s="141"/>
      <c r="IX20" s="141"/>
      <c r="IY20" s="141"/>
      <c r="IZ20" s="141"/>
      <c r="JA20" s="141"/>
      <c r="JB20" s="141"/>
      <c r="JC20" s="124"/>
    </row>
    <row r="21" spans="2:263" s="955" customFormat="1" ht="14.25" customHeight="1" thickBot="1" x14ac:dyDescent="0.3">
      <c r="B21" s="948"/>
      <c r="C21" s="949"/>
      <c r="D21" s="950"/>
      <c r="E21" s="951"/>
      <c r="F21" s="951"/>
      <c r="G21" s="952"/>
      <c r="H21" s="952"/>
      <c r="I21" s="952"/>
      <c r="J21" s="952"/>
      <c r="K21" s="952"/>
      <c r="L21" s="952"/>
      <c r="M21" s="952"/>
      <c r="N21" s="952"/>
      <c r="O21" s="952"/>
      <c r="P21" s="952"/>
      <c r="Q21" s="952"/>
      <c r="R21" s="952"/>
      <c r="S21" s="952"/>
      <c r="T21" s="952"/>
      <c r="U21" s="952"/>
      <c r="V21" s="952"/>
      <c r="W21" s="952"/>
      <c r="X21" s="952"/>
      <c r="Y21" s="952"/>
      <c r="Z21" s="952"/>
      <c r="AA21" s="952"/>
      <c r="AB21" s="952"/>
      <c r="AC21" s="952"/>
      <c r="AD21" s="952"/>
      <c r="AE21" s="952"/>
      <c r="AF21" s="952"/>
      <c r="AG21" s="952"/>
      <c r="AH21" s="952"/>
      <c r="AI21" s="952"/>
      <c r="AJ21" s="952"/>
      <c r="AK21" s="952"/>
      <c r="AL21" s="952"/>
      <c r="AM21" s="952"/>
      <c r="AN21" s="952"/>
      <c r="AO21" s="952"/>
      <c r="AP21" s="952"/>
      <c r="AQ21" s="952"/>
      <c r="AR21" s="952"/>
      <c r="AS21" s="952"/>
      <c r="AT21" s="952"/>
      <c r="AU21" s="952"/>
      <c r="AV21" s="952"/>
      <c r="AW21" s="952"/>
      <c r="AX21" s="952"/>
      <c r="AY21" s="952"/>
      <c r="AZ21" s="952"/>
      <c r="BA21" s="952"/>
      <c r="BB21" s="952"/>
      <c r="BC21" s="952"/>
      <c r="BD21" s="952"/>
      <c r="BE21" s="952"/>
      <c r="BF21" s="952"/>
      <c r="BG21" s="952"/>
      <c r="BH21" s="952"/>
      <c r="BI21" s="952"/>
      <c r="BJ21" s="952"/>
      <c r="BK21" s="952"/>
      <c r="BL21" s="952"/>
      <c r="BM21" s="952"/>
      <c r="BN21" s="952"/>
      <c r="BO21" s="952"/>
      <c r="BP21" s="952"/>
      <c r="BQ21" s="952"/>
      <c r="BR21" s="952"/>
      <c r="BS21" s="952"/>
      <c r="BT21" s="952"/>
      <c r="BU21" s="952"/>
      <c r="BV21" s="952"/>
      <c r="BW21" s="952"/>
      <c r="BX21" s="952"/>
      <c r="BY21" s="952"/>
      <c r="BZ21" s="952"/>
      <c r="CA21" s="952"/>
      <c r="CB21" s="952"/>
      <c r="CC21" s="952"/>
      <c r="CD21" s="952"/>
      <c r="CE21" s="952"/>
      <c r="CF21" s="952"/>
      <c r="CG21" s="952"/>
      <c r="CH21" s="952"/>
      <c r="CI21" s="952"/>
      <c r="CJ21" s="952"/>
      <c r="CK21" s="952"/>
      <c r="CL21" s="952"/>
      <c r="CM21" s="952"/>
      <c r="CN21" s="952"/>
      <c r="CO21" s="952"/>
      <c r="CP21" s="952"/>
      <c r="CQ21" s="952"/>
      <c r="CR21" s="952"/>
      <c r="CS21" s="952"/>
      <c r="CT21" s="952"/>
      <c r="CU21" s="952"/>
      <c r="CV21" s="952"/>
      <c r="CW21" s="952"/>
      <c r="CX21" s="952"/>
      <c r="CY21" s="952"/>
      <c r="CZ21" s="952"/>
      <c r="DA21" s="952"/>
      <c r="DB21" s="952"/>
      <c r="DC21" s="952"/>
      <c r="DD21" s="952"/>
      <c r="DE21" s="952"/>
      <c r="DF21" s="952"/>
      <c r="DG21" s="952"/>
      <c r="DH21" s="952"/>
      <c r="DI21" s="952"/>
      <c r="DJ21" s="952"/>
      <c r="DK21" s="952"/>
      <c r="DL21" s="952"/>
      <c r="DM21" s="952"/>
      <c r="DN21" s="952"/>
      <c r="DO21" s="952"/>
      <c r="DP21" s="952"/>
      <c r="DQ21" s="952"/>
      <c r="DR21" s="952"/>
      <c r="DS21" s="952"/>
      <c r="DT21" s="953"/>
      <c r="DU21" s="954"/>
      <c r="DV21" s="954"/>
      <c r="DX21" s="144"/>
      <c r="DY21" s="123"/>
      <c r="EA21" s="948"/>
      <c r="EB21" s="949"/>
      <c r="EC21" s="951"/>
      <c r="ED21" s="951"/>
      <c r="EE21" s="956"/>
      <c r="EF21" s="956"/>
      <c r="EG21" s="956"/>
      <c r="EH21" s="956"/>
      <c r="EI21" s="956"/>
      <c r="EJ21" s="956"/>
      <c r="EK21" s="956"/>
      <c r="EL21" s="956"/>
      <c r="EM21" s="956"/>
      <c r="EO21" s="124"/>
      <c r="EP21" s="141"/>
      <c r="EQ21" s="141"/>
      <c r="ER21" s="141"/>
      <c r="ES21" s="141"/>
      <c r="ET21" s="141"/>
      <c r="EU21" s="141"/>
      <c r="EV21" s="141"/>
      <c r="EW21" s="141"/>
      <c r="EX21" s="141"/>
      <c r="EY21" s="141"/>
      <c r="EZ21" s="141"/>
      <c r="FA21" s="141"/>
      <c r="FB21" s="141"/>
      <c r="FC21" s="141"/>
      <c r="FD21" s="141"/>
      <c r="FE21" s="141"/>
      <c r="FF21" s="141"/>
      <c r="FG21" s="141"/>
      <c r="FH21" s="141"/>
      <c r="FI21" s="141"/>
      <c r="FJ21" s="141"/>
      <c r="FK21" s="141"/>
      <c r="FL21" s="141"/>
      <c r="FM21" s="141"/>
      <c r="FN21" s="141"/>
      <c r="FO21" s="141"/>
      <c r="FP21" s="141"/>
      <c r="FQ21" s="141"/>
      <c r="FR21" s="141"/>
      <c r="FS21" s="141"/>
      <c r="FT21" s="141"/>
      <c r="FU21" s="141"/>
      <c r="FV21" s="141"/>
      <c r="FW21" s="141"/>
      <c r="FX21" s="141"/>
      <c r="FY21" s="141"/>
      <c r="FZ21" s="141"/>
      <c r="GA21" s="141"/>
      <c r="GB21" s="141"/>
      <c r="GC21" s="141"/>
      <c r="GD21" s="141"/>
      <c r="GE21" s="141"/>
      <c r="GF21" s="141"/>
      <c r="GG21" s="141"/>
      <c r="GH21" s="141"/>
      <c r="GI21" s="141"/>
      <c r="GJ21" s="141"/>
      <c r="GK21" s="141"/>
      <c r="GL21" s="141"/>
      <c r="GM21" s="141"/>
      <c r="GN21" s="141"/>
      <c r="GO21" s="141"/>
      <c r="GP21" s="141"/>
      <c r="GQ21" s="141"/>
      <c r="GR21" s="141"/>
      <c r="GS21" s="141"/>
      <c r="GT21" s="141"/>
      <c r="GU21" s="141"/>
      <c r="GV21" s="141"/>
      <c r="GW21" s="141"/>
      <c r="GX21" s="141"/>
      <c r="GY21" s="141"/>
      <c r="GZ21" s="141"/>
      <c r="HA21" s="141"/>
      <c r="HB21" s="141"/>
      <c r="HC21" s="141"/>
      <c r="HD21" s="141"/>
      <c r="HE21" s="141"/>
      <c r="HF21" s="141"/>
      <c r="HG21" s="141"/>
      <c r="HH21" s="141"/>
      <c r="HI21" s="141"/>
      <c r="HJ21" s="141"/>
      <c r="HK21" s="141"/>
      <c r="HL21" s="141"/>
      <c r="HM21" s="141"/>
      <c r="HN21" s="141"/>
      <c r="HO21" s="141"/>
      <c r="HP21" s="141"/>
      <c r="HQ21" s="141"/>
      <c r="HR21" s="141"/>
      <c r="HS21" s="141"/>
      <c r="HT21" s="141"/>
      <c r="HU21" s="141"/>
      <c r="HV21" s="141"/>
      <c r="HW21" s="141"/>
      <c r="HX21" s="141"/>
      <c r="HY21" s="141"/>
      <c r="HZ21" s="141"/>
      <c r="IA21" s="141"/>
      <c r="IB21" s="141"/>
      <c r="IC21" s="141"/>
      <c r="ID21" s="141"/>
      <c r="IE21" s="141"/>
      <c r="IF21" s="141"/>
      <c r="IG21" s="141"/>
      <c r="IH21" s="141"/>
      <c r="II21" s="141"/>
      <c r="IJ21" s="141"/>
      <c r="IK21" s="141"/>
      <c r="IL21" s="141"/>
      <c r="IM21" s="141"/>
      <c r="IN21" s="141"/>
      <c r="IO21" s="141"/>
      <c r="IP21" s="141"/>
      <c r="IQ21" s="141"/>
      <c r="IR21" s="141"/>
      <c r="IS21" s="141"/>
      <c r="IT21" s="141"/>
      <c r="IU21" s="141"/>
      <c r="IV21" s="141"/>
      <c r="IW21" s="141"/>
      <c r="IX21" s="141"/>
      <c r="IY21" s="141"/>
      <c r="IZ21" s="141"/>
      <c r="JA21" s="141"/>
      <c r="JB21" s="141"/>
      <c r="JC21" s="124"/>
    </row>
    <row r="22" spans="2:263" ht="13.5" customHeight="1" x14ac:dyDescent="0.25">
      <c r="B22" s="147">
        <v>11</v>
      </c>
      <c r="C22" s="318" t="s">
        <v>3723</v>
      </c>
      <c r="D22" s="149"/>
      <c r="E22" s="150" t="s">
        <v>341</v>
      </c>
      <c r="F22" s="715">
        <v>3</v>
      </c>
      <c r="G22" s="909">
        <v>0.44</v>
      </c>
      <c r="H22" s="717">
        <v>0.06</v>
      </c>
      <c r="I22" s="717">
        <v>1.028</v>
      </c>
      <c r="J22" s="910">
        <f>SUM(G22:I22)</f>
        <v>1.528</v>
      </c>
      <c r="K22" s="959">
        <v>0.61699999999999999</v>
      </c>
      <c r="L22" s="717">
        <v>4.2999999999999997E-2</v>
      </c>
      <c r="M22" s="717">
        <v>0.48599999999999999</v>
      </c>
      <c r="N22" s="912">
        <f>SUM(K22:M22)</f>
        <v>1.1459999999999999</v>
      </c>
      <c r="O22" s="913">
        <f>N22+J22</f>
        <v>2.6739999999999999</v>
      </c>
      <c r="P22" s="914">
        <v>0.44900000000000001</v>
      </c>
      <c r="Q22" s="717">
        <v>6.0999999999999999E-2</v>
      </c>
      <c r="R22" s="717">
        <v>1.05</v>
      </c>
      <c r="S22" s="913">
        <f>SUM(P22:R22)</f>
        <v>1.56</v>
      </c>
      <c r="T22" s="959">
        <v>0.63</v>
      </c>
      <c r="U22" s="717">
        <v>4.3999999999999997E-2</v>
      </c>
      <c r="V22" s="717">
        <v>0.496</v>
      </c>
      <c r="W22" s="912">
        <f>SUM(T22:V22)</f>
        <v>1.17</v>
      </c>
      <c r="X22" s="913">
        <f>W22+S22</f>
        <v>2.73</v>
      </c>
      <c r="Y22" s="914">
        <v>0.45400000000000001</v>
      </c>
      <c r="Z22" s="717">
        <v>6.2E-2</v>
      </c>
      <c r="AA22" s="717">
        <v>1.0609999999999999</v>
      </c>
      <c r="AB22" s="913">
        <f>SUM(Y22:AA22)</f>
        <v>1.577</v>
      </c>
      <c r="AC22" s="959">
        <v>0.63700000000000001</v>
      </c>
      <c r="AD22" s="717">
        <v>4.4999999999999998E-2</v>
      </c>
      <c r="AE22" s="717">
        <v>0.502</v>
      </c>
      <c r="AF22" s="912">
        <f>SUM(AC22:AE22)</f>
        <v>1.1840000000000002</v>
      </c>
      <c r="AG22" s="913">
        <f>AF22+AB22</f>
        <v>2.7610000000000001</v>
      </c>
      <c r="AH22" s="914">
        <v>0.45600000000000002</v>
      </c>
      <c r="AI22" s="717">
        <v>6.2E-2</v>
      </c>
      <c r="AJ22" s="717">
        <v>1.0660000000000001</v>
      </c>
      <c r="AK22" s="913">
        <f>SUM(AH22:AJ22)</f>
        <v>1.5840000000000001</v>
      </c>
      <c r="AL22" s="959">
        <v>0.64</v>
      </c>
      <c r="AM22" s="717">
        <v>4.4999999999999998E-2</v>
      </c>
      <c r="AN22" s="717">
        <v>0.504</v>
      </c>
      <c r="AO22" s="912">
        <f>SUM(AL22:AN22)</f>
        <v>1.1890000000000001</v>
      </c>
      <c r="AP22" s="913">
        <f>AO22+AK22</f>
        <v>2.7730000000000001</v>
      </c>
      <c r="AQ22" s="914">
        <v>0.185</v>
      </c>
      <c r="AR22" s="717">
        <v>2.5999999999999999E-2</v>
      </c>
      <c r="AS22" s="717">
        <v>0.441</v>
      </c>
      <c r="AT22" s="913">
        <f>SUM(AQ22:AS22)</f>
        <v>0.65200000000000002</v>
      </c>
      <c r="AU22" s="959">
        <v>0.67500000000000004</v>
      </c>
      <c r="AV22" s="717">
        <v>4.7E-2</v>
      </c>
      <c r="AW22" s="717">
        <v>0.55600000000000005</v>
      </c>
      <c r="AX22" s="912">
        <f>SUM(AU22:AW22)</f>
        <v>1.278</v>
      </c>
      <c r="AY22" s="913">
        <f>AX22+AT22</f>
        <v>1.9300000000000002</v>
      </c>
      <c r="AZ22" s="914">
        <v>0.16300000000000001</v>
      </c>
      <c r="BA22" s="717">
        <v>2.3E-2</v>
      </c>
      <c r="BB22" s="717">
        <v>0.38700000000000001</v>
      </c>
      <c r="BC22" s="913">
        <f>SUM(AZ22:BB22)</f>
        <v>0.57299999999999995</v>
      </c>
      <c r="BD22" s="959">
        <v>0.56000000000000005</v>
      </c>
      <c r="BE22" s="717">
        <v>0.04</v>
      </c>
      <c r="BF22" s="717">
        <v>0.48199999999999998</v>
      </c>
      <c r="BG22" s="912">
        <f>SUM(BD22:BF22)</f>
        <v>1.0820000000000001</v>
      </c>
      <c r="BH22" s="913">
        <f>BG22+BC22</f>
        <v>1.655</v>
      </c>
      <c r="BI22" s="915">
        <v>7.2000000000000008E-2</v>
      </c>
      <c r="BJ22" s="719">
        <v>9.0000000000000011E-3</v>
      </c>
      <c r="BK22" s="719">
        <v>0.17300000000000001</v>
      </c>
      <c r="BL22" s="913">
        <f>SUM(BI22:BK22)</f>
        <v>0.254</v>
      </c>
      <c r="BM22" s="960">
        <v>0.254</v>
      </c>
      <c r="BN22" s="719">
        <v>1.7000000000000001E-2</v>
      </c>
      <c r="BO22" s="719">
        <v>0.22699999999999998</v>
      </c>
      <c r="BP22" s="912">
        <f>SUM(BM22:BO22)</f>
        <v>0.498</v>
      </c>
      <c r="BQ22" s="913">
        <f>BP22+BL22</f>
        <v>0.752</v>
      </c>
      <c r="BR22" s="914">
        <v>8.5000000000000006E-2</v>
      </c>
      <c r="BS22" s="717">
        <v>1.2E-2</v>
      </c>
      <c r="BT22" s="717">
        <v>0.20200000000000001</v>
      </c>
      <c r="BU22" s="913">
        <f>SUM(BR22:BT22)</f>
        <v>0.29900000000000004</v>
      </c>
      <c r="BV22" s="959">
        <v>0.29399999999999998</v>
      </c>
      <c r="BW22" s="717">
        <v>2.1000000000000001E-2</v>
      </c>
      <c r="BX22" s="717">
        <v>0.252</v>
      </c>
      <c r="BY22" s="912">
        <f>SUM(BV22:BX22)</f>
        <v>0.56699999999999995</v>
      </c>
      <c r="BZ22" s="913">
        <f>BY22+BU22</f>
        <v>0.86599999999999999</v>
      </c>
      <c r="CA22" s="914">
        <v>7.4999999999999997E-2</v>
      </c>
      <c r="CB22" s="717">
        <v>1.0999999999999999E-2</v>
      </c>
      <c r="CC22" s="717">
        <v>0.17699999999999999</v>
      </c>
      <c r="CD22" s="913">
        <f>SUM(CA22:CC22)</f>
        <v>0.26300000000000001</v>
      </c>
      <c r="CE22" s="959">
        <v>0.25700000000000001</v>
      </c>
      <c r="CF22" s="717">
        <v>1.9E-2</v>
      </c>
      <c r="CG22" s="717">
        <v>0.221</v>
      </c>
      <c r="CH22" s="912">
        <f>SUM(CE22:CG22)</f>
        <v>0.497</v>
      </c>
      <c r="CI22" s="913">
        <f>CH22+CD22</f>
        <v>0.76</v>
      </c>
      <c r="CJ22" s="914">
        <v>6.5000000000000002E-2</v>
      </c>
      <c r="CK22" s="717">
        <v>8.9999999999999993E-3</v>
      </c>
      <c r="CL22" s="717">
        <v>0.152</v>
      </c>
      <c r="CM22" s="913">
        <f>SUM(CJ22:CL22)</f>
        <v>0.22599999999999998</v>
      </c>
      <c r="CN22" s="959">
        <v>0.222</v>
      </c>
      <c r="CO22" s="717">
        <v>1.6E-2</v>
      </c>
      <c r="CP22" s="717">
        <v>0.19</v>
      </c>
      <c r="CQ22" s="912">
        <f>SUM(CN22:CP22)</f>
        <v>0.42799999999999999</v>
      </c>
      <c r="CR22" s="913">
        <f>CQ22+CM22</f>
        <v>0.65399999999999991</v>
      </c>
      <c r="CS22" s="914">
        <v>5.3999999999999999E-2</v>
      </c>
      <c r="CT22" s="717">
        <v>8.0000000000000002E-3</v>
      </c>
      <c r="CU22" s="717">
        <v>0.127</v>
      </c>
      <c r="CV22" s="913">
        <f>SUM(CS22:CU22)</f>
        <v>0.189</v>
      </c>
      <c r="CW22" s="959">
        <v>0.186</v>
      </c>
      <c r="CX22" s="717">
        <v>1.2999999999999999E-2</v>
      </c>
      <c r="CY22" s="717">
        <v>0.159</v>
      </c>
      <c r="CZ22" s="912">
        <f>SUM(CW22:CY22)</f>
        <v>0.35799999999999998</v>
      </c>
      <c r="DA22" s="913">
        <f>CZ22+CV22</f>
        <v>0.54699999999999993</v>
      </c>
      <c r="DB22" s="914">
        <v>4.3999999999999997E-2</v>
      </c>
      <c r="DC22" s="717">
        <v>6.0000000000000001E-3</v>
      </c>
      <c r="DD22" s="717">
        <v>0.10299999999999999</v>
      </c>
      <c r="DE22" s="913">
        <f>SUM(DB22:DD22)</f>
        <v>0.153</v>
      </c>
      <c r="DF22" s="959">
        <v>0.14899999999999999</v>
      </c>
      <c r="DG22" s="717">
        <v>1.0999999999999999E-2</v>
      </c>
      <c r="DH22" s="717">
        <v>0.128</v>
      </c>
      <c r="DI22" s="912">
        <f>SUM(DF22:DH22)</f>
        <v>0.28800000000000003</v>
      </c>
      <c r="DJ22" s="913">
        <f>DI22+DE22</f>
        <v>0.44100000000000006</v>
      </c>
      <c r="DK22" s="914">
        <v>3.3000000000000002E-2</v>
      </c>
      <c r="DL22" s="717">
        <v>5.0000000000000001E-3</v>
      </c>
      <c r="DM22" s="717">
        <v>7.8E-2</v>
      </c>
      <c r="DN22" s="913">
        <f>SUM(DK22:DM22)</f>
        <v>0.11599999999999999</v>
      </c>
      <c r="DO22" s="959">
        <v>0.113</v>
      </c>
      <c r="DP22" s="717">
        <v>8.0000000000000002E-3</v>
      </c>
      <c r="DQ22" s="717">
        <v>9.8000000000000004E-2</v>
      </c>
      <c r="DR22" s="912">
        <f>SUM(DO22:DQ22)</f>
        <v>0.219</v>
      </c>
      <c r="DS22" s="913">
        <f>DR22+DN22</f>
        <v>0.33499999999999996</v>
      </c>
      <c r="DT22" s="896"/>
      <c r="DU22" s="428"/>
      <c r="DV22" s="394"/>
      <c r="DX22" s="144">
        <f xml:space="preserve"> IF( SUM( EP22:JB22 ) = 0, 0, $EP$5 )</f>
        <v>0</v>
      </c>
      <c r="EA22" s="147">
        <v>11</v>
      </c>
      <c r="EB22" s="318" t="s">
        <v>3723</v>
      </c>
      <c r="EC22" s="150" t="s">
        <v>341</v>
      </c>
      <c r="ED22" s="715">
        <v>3</v>
      </c>
      <c r="EE22" s="917" t="s">
        <v>3724</v>
      </c>
      <c r="EF22" s="825" t="s">
        <v>3725</v>
      </c>
      <c r="EG22" s="918" t="s">
        <v>3726</v>
      </c>
      <c r="EH22" s="919" t="s">
        <v>3727</v>
      </c>
      <c r="EI22" s="961" t="s">
        <v>3728</v>
      </c>
      <c r="EJ22" s="825" t="s">
        <v>3729</v>
      </c>
      <c r="EK22" s="918" t="s">
        <v>3730</v>
      </c>
      <c r="EL22" s="922" t="s">
        <v>3731</v>
      </c>
      <c r="EM22" s="919" t="s">
        <v>3732</v>
      </c>
      <c r="EP22" s="158">
        <f xml:space="preserve"> IF( ISNUMBER(G22), 0, 1 )</f>
        <v>0</v>
      </c>
      <c r="EQ22" s="158">
        <f>IF('[1]Validation flags'!$H$3=1,0, IF( ISNUMBER(H22), 0, 1 ))</f>
        <v>0</v>
      </c>
      <c r="ER22" s="158">
        <f>IF('[1]Validation flags'!$H$3=1,0, IF( ISNUMBER(I22), 0, 1 ))</f>
        <v>0</v>
      </c>
      <c r="ES22" s="141"/>
      <c r="ET22" s="158">
        <f xml:space="preserve"> IF( ISNUMBER(K22), 0, 1 )</f>
        <v>0</v>
      </c>
      <c r="EU22" s="158">
        <f>IF('[1]Validation flags'!$H$3=1,0, IF( ISNUMBER(L22), 0, 1 ))</f>
        <v>0</v>
      </c>
      <c r="EV22" s="158">
        <f>IF('[1]Validation flags'!$H$3=1,0, IF( ISNUMBER(M22), 0, 1 ))</f>
        <v>0</v>
      </c>
      <c r="EW22" s="141"/>
      <c r="EX22" s="141"/>
      <c r="EY22" s="158">
        <f xml:space="preserve"> IF( ISNUMBER(P22), 0, 1 )</f>
        <v>0</v>
      </c>
      <c r="EZ22" s="158">
        <f>IF('[1]Validation flags'!$H$3=1,0, IF( ISNUMBER(Q22), 0, 1 ))</f>
        <v>0</v>
      </c>
      <c r="FA22" s="158">
        <f>IF('[1]Validation flags'!$H$3=1,0, IF( ISNUMBER(R22), 0, 1 ))</f>
        <v>0</v>
      </c>
      <c r="FB22" s="141"/>
      <c r="FC22" s="158">
        <f xml:space="preserve"> IF( ISNUMBER(T22), 0, 1 )</f>
        <v>0</v>
      </c>
      <c r="FD22" s="158">
        <f>IF('[1]Validation flags'!$H$3=1,0, IF( ISNUMBER(U22), 0, 1 ))</f>
        <v>0</v>
      </c>
      <c r="FE22" s="158">
        <f>IF('[1]Validation flags'!$H$3=1,0, IF( ISNUMBER(V22), 0, 1 ))</f>
        <v>0</v>
      </c>
      <c r="FF22" s="141"/>
      <c r="FG22" s="141"/>
      <c r="FH22" s="158">
        <f xml:space="preserve"> IF( ISNUMBER(Y22), 0, 1 )</f>
        <v>0</v>
      </c>
      <c r="FI22" s="158">
        <f>IF('[1]Validation flags'!$H$3=1,0, IF( ISNUMBER(Z22), 0, 1 ))</f>
        <v>0</v>
      </c>
      <c r="FJ22" s="158">
        <f>IF('[1]Validation flags'!$H$3=1,0, IF( ISNUMBER(AA22), 0, 1 ))</f>
        <v>0</v>
      </c>
      <c r="FK22" s="141"/>
      <c r="FL22" s="158">
        <f xml:space="preserve"> IF( ISNUMBER(AC22), 0, 1 )</f>
        <v>0</v>
      </c>
      <c r="FM22" s="158">
        <f>IF('[1]Validation flags'!$H$3=1,0, IF( ISNUMBER(AD22), 0, 1 ))</f>
        <v>0</v>
      </c>
      <c r="FN22" s="158">
        <f>IF('[1]Validation flags'!$H$3=1,0, IF( ISNUMBER(AE22), 0, 1 ))</f>
        <v>0</v>
      </c>
      <c r="FO22" s="141"/>
      <c r="FP22" s="141"/>
      <c r="FQ22" s="158">
        <f xml:space="preserve"> IF( ISNUMBER(AH22), 0, 1 )</f>
        <v>0</v>
      </c>
      <c r="FR22" s="158">
        <f>IF('[1]Validation flags'!$H$3=1,0, IF( ISNUMBER(AI22), 0, 1 ))</f>
        <v>0</v>
      </c>
      <c r="FS22" s="158">
        <f>IF('[1]Validation flags'!$H$3=1,0, IF( ISNUMBER(AJ22), 0, 1 ))</f>
        <v>0</v>
      </c>
      <c r="FT22" s="141"/>
      <c r="FU22" s="158">
        <f xml:space="preserve"> IF( ISNUMBER(AL22), 0, 1 )</f>
        <v>0</v>
      </c>
      <c r="FV22" s="158">
        <f>IF('[1]Validation flags'!$H$3=1,0, IF( ISNUMBER(AM22), 0, 1 ))</f>
        <v>0</v>
      </c>
      <c r="FW22" s="158">
        <f>IF('[1]Validation flags'!$H$3=1,0, IF( ISNUMBER(AN22), 0, 1 ))</f>
        <v>0</v>
      </c>
      <c r="FX22" s="141"/>
      <c r="FY22" s="141"/>
      <c r="FZ22" s="141"/>
      <c r="GA22" s="141"/>
      <c r="GB22" s="141"/>
      <c r="GC22" s="141"/>
      <c r="GD22" s="141"/>
      <c r="GE22" s="141"/>
      <c r="GF22" s="141"/>
      <c r="GG22" s="141"/>
      <c r="GH22" s="141"/>
      <c r="GI22" s="158">
        <f xml:space="preserve"> IF( ISNUMBER(AZ22), 0, 1 )</f>
        <v>0</v>
      </c>
      <c r="GJ22" s="158">
        <f>IF('[1]Validation flags'!$H$3=1,0, IF( ISNUMBER(BA22), 0, 1 ))</f>
        <v>0</v>
      </c>
      <c r="GK22" s="158">
        <f>IF('[1]Validation flags'!$H$3=1,0, IF( ISNUMBER(BB22), 0, 1 ))</f>
        <v>0</v>
      </c>
      <c r="GL22" s="141"/>
      <c r="GM22" s="158">
        <f xml:space="preserve"> IF( ISNUMBER(BD22), 0, 1 )</f>
        <v>0</v>
      </c>
      <c r="GN22" s="158">
        <f>IF('[1]Validation flags'!$H$3=1,0, IF( ISNUMBER(BE22), 0, 1 ))</f>
        <v>0</v>
      </c>
      <c r="GO22" s="158">
        <f>IF('[1]Validation flags'!$H$3=1,0, IF( ISNUMBER(BF22), 0, 1 ))</f>
        <v>0</v>
      </c>
      <c r="GP22" s="141"/>
      <c r="GQ22" s="141"/>
      <c r="GR22" s="158">
        <f xml:space="preserve"> IF( ISNUMBER(BI22), 0, 1 )</f>
        <v>0</v>
      </c>
      <c r="GS22" s="158">
        <f>IF('[1]Validation flags'!$H$3=1,0, IF( ISNUMBER(BJ22), 0, 1 ))</f>
        <v>0</v>
      </c>
      <c r="GT22" s="158">
        <f>IF('[1]Validation flags'!$H$3=1,0, IF( ISNUMBER(BK22), 0, 1 ))</f>
        <v>0</v>
      </c>
      <c r="GU22" s="141"/>
      <c r="GV22" s="158">
        <f xml:space="preserve"> IF( ISNUMBER(BM22), 0, 1 )</f>
        <v>0</v>
      </c>
      <c r="GW22" s="158">
        <f>IF('[1]Validation flags'!$H$3=1,0, IF( ISNUMBER(BN22), 0, 1 ))</f>
        <v>0</v>
      </c>
      <c r="GX22" s="158">
        <f>IF('[1]Validation flags'!$H$3=1,0, IF( ISNUMBER(BO22), 0, 1 ))</f>
        <v>0</v>
      </c>
      <c r="GY22" s="141"/>
      <c r="GZ22" s="141"/>
      <c r="HA22" s="158">
        <f xml:space="preserve"> IF( ISNUMBER(BR22), 0, 1 )</f>
        <v>0</v>
      </c>
      <c r="HB22" s="158">
        <f>IF('[1]Validation flags'!$H$3=1,0, IF( ISNUMBER(BS22), 0, 1 ))</f>
        <v>0</v>
      </c>
      <c r="HC22" s="158">
        <f>IF('[1]Validation flags'!$H$3=1,0, IF( ISNUMBER(BT22), 0, 1 ))</f>
        <v>0</v>
      </c>
      <c r="HD22" s="141"/>
      <c r="HE22" s="158">
        <f xml:space="preserve"> IF( ISNUMBER(BV22), 0, 1 )</f>
        <v>0</v>
      </c>
      <c r="HF22" s="158">
        <f>IF('[1]Validation flags'!$H$3=1,0, IF( ISNUMBER(BW22), 0, 1 ))</f>
        <v>0</v>
      </c>
      <c r="HG22" s="158">
        <f>IF('[1]Validation flags'!$H$3=1,0, IF( ISNUMBER(BX22), 0, 1 ))</f>
        <v>0</v>
      </c>
      <c r="HH22" s="141"/>
      <c r="HI22" s="141"/>
      <c r="HJ22" s="158">
        <f xml:space="preserve"> IF( ISNUMBER(CA22), 0, 1 )</f>
        <v>0</v>
      </c>
      <c r="HK22" s="158">
        <f>IF('[1]Validation flags'!$H$3=1,0, IF( ISNUMBER(CB22), 0, 1 ))</f>
        <v>0</v>
      </c>
      <c r="HL22" s="158">
        <f>IF('[1]Validation flags'!$H$3=1,0, IF( ISNUMBER(CC22), 0, 1 ))</f>
        <v>0</v>
      </c>
      <c r="HM22" s="141"/>
      <c r="HN22" s="158">
        <f xml:space="preserve"> IF( ISNUMBER(CE22), 0, 1 )</f>
        <v>0</v>
      </c>
      <c r="HO22" s="158">
        <f>IF('[1]Validation flags'!$H$3=1,0, IF( ISNUMBER(CF22), 0, 1 ))</f>
        <v>0</v>
      </c>
      <c r="HP22" s="158">
        <f>IF('[1]Validation flags'!$H$3=1,0, IF( ISNUMBER(CG22), 0, 1 ))</f>
        <v>0</v>
      </c>
      <c r="HQ22" s="141"/>
      <c r="HR22" s="141"/>
      <c r="HS22" s="158">
        <f xml:space="preserve"> IF( ISNUMBER(CJ22), 0, 1 )</f>
        <v>0</v>
      </c>
      <c r="HT22" s="158">
        <f>IF('[1]Validation flags'!$H$3=1,0, IF( ISNUMBER(CK22), 0, 1 ))</f>
        <v>0</v>
      </c>
      <c r="HU22" s="158">
        <f>IF('[1]Validation flags'!$H$3=1,0, IF( ISNUMBER(CL22), 0, 1 ))</f>
        <v>0</v>
      </c>
      <c r="HV22" s="141"/>
      <c r="HW22" s="158">
        <f xml:space="preserve"> IF( ISNUMBER(CN22), 0, 1 )</f>
        <v>0</v>
      </c>
      <c r="HX22" s="158">
        <f>IF('[1]Validation flags'!$H$3=1,0, IF( ISNUMBER(CO22), 0, 1 ))</f>
        <v>0</v>
      </c>
      <c r="HY22" s="158">
        <f>IF('[1]Validation flags'!$H$3=1,0, IF( ISNUMBER(CP22), 0, 1 ))</f>
        <v>0</v>
      </c>
      <c r="HZ22" s="141"/>
      <c r="IA22" s="141"/>
      <c r="IB22" s="158">
        <f xml:space="preserve"> IF( ISNUMBER(CS22), 0, 1 )</f>
        <v>0</v>
      </c>
      <c r="IC22" s="158">
        <f>IF('[1]Validation flags'!$H$3=1,0, IF( ISNUMBER(CT22), 0, 1 ))</f>
        <v>0</v>
      </c>
      <c r="ID22" s="158">
        <f>IF('[1]Validation flags'!$H$3=1,0, IF( ISNUMBER(CU22), 0, 1 ))</f>
        <v>0</v>
      </c>
      <c r="IE22" s="141"/>
      <c r="IF22" s="158">
        <f xml:space="preserve"> IF( ISNUMBER(CW22), 0, 1 )</f>
        <v>0</v>
      </c>
      <c r="IG22" s="158">
        <f>IF('[1]Validation flags'!$H$3=1,0, IF( ISNUMBER(CX22), 0, 1 ))</f>
        <v>0</v>
      </c>
      <c r="IH22" s="158">
        <f>IF('[1]Validation flags'!$H$3=1,0, IF( ISNUMBER(CY22), 0, 1 ))</f>
        <v>0</v>
      </c>
      <c r="II22" s="141"/>
      <c r="IJ22" s="141"/>
      <c r="IK22" s="158">
        <f xml:space="preserve"> IF( ISNUMBER(DB22), 0, 1 )</f>
        <v>0</v>
      </c>
      <c r="IL22" s="158">
        <f>IF('[1]Validation flags'!$H$3=1,0, IF( ISNUMBER(DC22), 0, 1 ))</f>
        <v>0</v>
      </c>
      <c r="IM22" s="158">
        <f>IF('[1]Validation flags'!$H$3=1,0, IF( ISNUMBER(DD22), 0, 1 ))</f>
        <v>0</v>
      </c>
      <c r="IN22" s="141"/>
      <c r="IO22" s="158">
        <f xml:space="preserve"> IF( ISNUMBER(DF22), 0, 1 )</f>
        <v>0</v>
      </c>
      <c r="IP22" s="158">
        <f>IF('[1]Validation flags'!$H$3=1,0, IF( ISNUMBER(DG22), 0, 1 ))</f>
        <v>0</v>
      </c>
      <c r="IQ22" s="158">
        <f>IF('[1]Validation flags'!$H$3=1,0, IF( ISNUMBER(DH22), 0, 1 ))</f>
        <v>0</v>
      </c>
      <c r="IR22" s="141"/>
      <c r="IS22" s="141"/>
      <c r="IT22" s="158">
        <f xml:space="preserve"> IF( ISNUMBER(DK22), 0, 1 )</f>
        <v>0</v>
      </c>
      <c r="IU22" s="158">
        <f>IF('[1]Validation flags'!$H$3=1,0, IF( ISNUMBER(DL22), 0, 1 ))</f>
        <v>0</v>
      </c>
      <c r="IV22" s="158">
        <f>IF('[1]Validation flags'!$H$3=1,0, IF( ISNUMBER(DM22), 0, 1 ))</f>
        <v>0</v>
      </c>
      <c r="IW22" s="141"/>
      <c r="IX22" s="158">
        <f xml:space="preserve"> IF( ISNUMBER(DO22), 0, 1 )</f>
        <v>0</v>
      </c>
      <c r="IY22" s="158">
        <f>IF('[1]Validation flags'!$H$3=1,0, IF( ISNUMBER(DP22), 0, 1 ))</f>
        <v>0</v>
      </c>
      <c r="IZ22" s="158">
        <f>IF('[1]Validation flags'!$H$3=1,0, IF( ISNUMBER(DQ22), 0, 1 ))</f>
        <v>0</v>
      </c>
      <c r="JA22" s="141"/>
      <c r="JB22" s="141"/>
    </row>
    <row r="23" spans="2:263" ht="14.25" customHeight="1" x14ac:dyDescent="0.25">
      <c r="B23" s="159">
        <v>12</v>
      </c>
      <c r="C23" s="324" t="s">
        <v>3733</v>
      </c>
      <c r="D23" s="161"/>
      <c r="E23" s="162" t="s">
        <v>341</v>
      </c>
      <c r="F23" s="345">
        <v>3</v>
      </c>
      <c r="G23" s="962"/>
      <c r="H23" s="963"/>
      <c r="I23" s="963"/>
      <c r="J23" s="963"/>
      <c r="K23" s="963"/>
      <c r="L23" s="963"/>
      <c r="M23" s="963"/>
      <c r="N23" s="963"/>
      <c r="O23" s="963"/>
      <c r="P23" s="963"/>
      <c r="Q23" s="963"/>
      <c r="R23" s="963"/>
      <c r="S23" s="963"/>
      <c r="T23" s="963"/>
      <c r="U23" s="963"/>
      <c r="V23" s="963"/>
      <c r="W23" s="963"/>
      <c r="X23" s="963"/>
      <c r="Y23" s="963"/>
      <c r="Z23" s="963"/>
      <c r="AA23" s="963"/>
      <c r="AB23" s="963"/>
      <c r="AC23" s="963"/>
      <c r="AD23" s="963"/>
      <c r="AE23" s="963"/>
      <c r="AF23" s="963"/>
      <c r="AG23" s="964"/>
      <c r="AH23" s="928">
        <v>0</v>
      </c>
      <c r="AI23" s="965">
        <v>0</v>
      </c>
      <c r="AJ23" s="923">
        <v>0</v>
      </c>
      <c r="AK23" s="927">
        <f>SUM(AH23:AJ23)</f>
        <v>0</v>
      </c>
      <c r="AL23" s="966">
        <v>0</v>
      </c>
      <c r="AM23" s="965">
        <v>0</v>
      </c>
      <c r="AN23" s="923">
        <v>0</v>
      </c>
      <c r="AO23" s="926">
        <f>SUM(AL23:AN23)</f>
        <v>0</v>
      </c>
      <c r="AP23" s="927">
        <f>AO23+AK23</f>
        <v>0</v>
      </c>
      <c r="AQ23" s="928">
        <v>0</v>
      </c>
      <c r="AR23" s="965">
        <v>0</v>
      </c>
      <c r="AS23" s="923">
        <v>0</v>
      </c>
      <c r="AT23" s="927">
        <f>SUM(AQ23:AS23)</f>
        <v>0</v>
      </c>
      <c r="AU23" s="966">
        <v>0</v>
      </c>
      <c r="AV23" s="965">
        <v>0</v>
      </c>
      <c r="AW23" s="923">
        <v>0</v>
      </c>
      <c r="AX23" s="926">
        <f>SUM(AU23:AW23)</f>
        <v>0</v>
      </c>
      <c r="AY23" s="927">
        <f>AX23+AT23</f>
        <v>0</v>
      </c>
      <c r="AZ23" s="928">
        <v>7.6999999999999999E-2</v>
      </c>
      <c r="BA23" s="169">
        <v>1.0999999999999999E-2</v>
      </c>
      <c r="BB23" s="169">
        <v>0.18099999999999999</v>
      </c>
      <c r="BC23" s="927">
        <f>SUM(AZ23:BB23)</f>
        <v>0.26900000000000002</v>
      </c>
      <c r="BD23" s="966">
        <v>0.26300000000000001</v>
      </c>
      <c r="BE23" s="169">
        <v>1.9E-2</v>
      </c>
      <c r="BF23" s="169">
        <v>0.22600000000000001</v>
      </c>
      <c r="BG23" s="926">
        <f>SUM(BD23:BF23)</f>
        <v>0.50800000000000001</v>
      </c>
      <c r="BH23" s="927">
        <f>BG23+BC23</f>
        <v>0.77700000000000002</v>
      </c>
      <c r="BI23" s="929">
        <v>0.27500000000000002</v>
      </c>
      <c r="BJ23" s="350">
        <v>3.2000000000000001E-2</v>
      </c>
      <c r="BK23" s="350">
        <v>0.65900000000000003</v>
      </c>
      <c r="BL23" s="927">
        <f>SUM(BI23:BK23)</f>
        <v>0.96600000000000008</v>
      </c>
      <c r="BM23" s="967">
        <v>0.97099999999999997</v>
      </c>
      <c r="BN23" s="350">
        <v>6.9000000000000006E-2</v>
      </c>
      <c r="BO23" s="350">
        <v>0.8640000000000001</v>
      </c>
      <c r="BP23" s="926">
        <f>SUM(BM23:BO23)</f>
        <v>1.9040000000000001</v>
      </c>
      <c r="BQ23" s="927">
        <f>BP23+BL23</f>
        <v>2.87</v>
      </c>
      <c r="BR23" s="928">
        <v>0.251</v>
      </c>
      <c r="BS23" s="169">
        <v>3.5999999999999997E-2</v>
      </c>
      <c r="BT23" s="169">
        <v>0.59</v>
      </c>
      <c r="BU23" s="927">
        <f>SUM(BR23:BT23)</f>
        <v>0.877</v>
      </c>
      <c r="BV23" s="966">
        <v>0.85599999999999998</v>
      </c>
      <c r="BW23" s="169">
        <v>6.2E-2</v>
      </c>
      <c r="BX23" s="169">
        <v>0.73699999999999999</v>
      </c>
      <c r="BY23" s="926">
        <f>SUM(BV23:BX23)</f>
        <v>1.6549999999999998</v>
      </c>
      <c r="BZ23" s="927">
        <f>BY23+BU23</f>
        <v>2.532</v>
      </c>
      <c r="CA23" s="928">
        <v>0.251</v>
      </c>
      <c r="CB23" s="169">
        <v>3.5999999999999997E-2</v>
      </c>
      <c r="CC23" s="169">
        <v>0.59</v>
      </c>
      <c r="CD23" s="927">
        <f>SUM(CA23:CC23)</f>
        <v>0.877</v>
      </c>
      <c r="CE23" s="966">
        <v>0.85599999999999998</v>
      </c>
      <c r="CF23" s="169">
        <v>6.2E-2</v>
      </c>
      <c r="CG23" s="169">
        <v>0.73699999999999999</v>
      </c>
      <c r="CH23" s="926">
        <f>SUM(CE23:CG23)</f>
        <v>1.6549999999999998</v>
      </c>
      <c r="CI23" s="927">
        <f>CH23+CD23</f>
        <v>2.532</v>
      </c>
      <c r="CJ23" s="928">
        <v>0.251</v>
      </c>
      <c r="CK23" s="169">
        <v>3.5999999999999997E-2</v>
      </c>
      <c r="CL23" s="169">
        <v>0.59</v>
      </c>
      <c r="CM23" s="927">
        <f>SUM(CJ23:CL23)</f>
        <v>0.877</v>
      </c>
      <c r="CN23" s="966">
        <v>0.85599999999999998</v>
      </c>
      <c r="CO23" s="169">
        <v>6.2E-2</v>
      </c>
      <c r="CP23" s="169">
        <v>0.73699999999999999</v>
      </c>
      <c r="CQ23" s="926">
        <f>SUM(CN23:CP23)</f>
        <v>1.6549999999999998</v>
      </c>
      <c r="CR23" s="927">
        <f>CQ23+CM23</f>
        <v>2.532</v>
      </c>
      <c r="CS23" s="928">
        <v>0.251</v>
      </c>
      <c r="CT23" s="169">
        <v>3.5999999999999997E-2</v>
      </c>
      <c r="CU23" s="169">
        <v>0.59</v>
      </c>
      <c r="CV23" s="927">
        <f>SUM(CS23:CU23)</f>
        <v>0.877</v>
      </c>
      <c r="CW23" s="966">
        <v>0.85599999999999998</v>
      </c>
      <c r="CX23" s="169">
        <v>6.2E-2</v>
      </c>
      <c r="CY23" s="169">
        <v>0.73699999999999999</v>
      </c>
      <c r="CZ23" s="926">
        <f>SUM(CW23:CY23)</f>
        <v>1.6549999999999998</v>
      </c>
      <c r="DA23" s="927">
        <f>CZ23+CV23</f>
        <v>2.532</v>
      </c>
      <c r="DB23" s="928">
        <v>0.251</v>
      </c>
      <c r="DC23" s="169">
        <v>3.5999999999999997E-2</v>
      </c>
      <c r="DD23" s="169">
        <v>0.59</v>
      </c>
      <c r="DE23" s="927">
        <f>SUM(DB23:DD23)</f>
        <v>0.877</v>
      </c>
      <c r="DF23" s="966">
        <v>0.85599999999999998</v>
      </c>
      <c r="DG23" s="169">
        <v>6.2E-2</v>
      </c>
      <c r="DH23" s="169">
        <v>0.73699999999999999</v>
      </c>
      <c r="DI23" s="926">
        <f>SUM(DF23:DH23)</f>
        <v>1.6549999999999998</v>
      </c>
      <c r="DJ23" s="927">
        <f>DI23+DE23</f>
        <v>2.532</v>
      </c>
      <c r="DK23" s="928">
        <v>0.251</v>
      </c>
      <c r="DL23" s="169">
        <v>3.5999999999999997E-2</v>
      </c>
      <c r="DM23" s="169">
        <v>0.59</v>
      </c>
      <c r="DN23" s="927">
        <f>SUM(DK23:DM23)</f>
        <v>0.877</v>
      </c>
      <c r="DO23" s="966">
        <v>0.85599999999999998</v>
      </c>
      <c r="DP23" s="169">
        <v>6.2E-2</v>
      </c>
      <c r="DQ23" s="169">
        <v>0.73699999999999999</v>
      </c>
      <c r="DR23" s="926">
        <f>SUM(DO23:DQ23)</f>
        <v>1.6549999999999998</v>
      </c>
      <c r="DS23" s="927">
        <f>DR23+DN23</f>
        <v>2.532</v>
      </c>
      <c r="DT23" s="896"/>
      <c r="DU23" s="167"/>
      <c r="DV23" s="233"/>
      <c r="DX23" s="144">
        <f xml:space="preserve"> IF( SUM( EP23:JB23 ) = 0, 0, $EP$5 )</f>
        <v>0</v>
      </c>
      <c r="EA23" s="159">
        <v>12</v>
      </c>
      <c r="EB23" s="324" t="s">
        <v>3733</v>
      </c>
      <c r="EC23" s="162" t="s">
        <v>341</v>
      </c>
      <c r="ED23" s="345">
        <v>3</v>
      </c>
      <c r="EE23" s="931" t="s">
        <v>3734</v>
      </c>
      <c r="EF23" s="833" t="s">
        <v>3735</v>
      </c>
      <c r="EG23" s="932" t="s">
        <v>3736</v>
      </c>
      <c r="EH23" s="933" t="s">
        <v>3737</v>
      </c>
      <c r="EI23" s="968" t="s">
        <v>3738</v>
      </c>
      <c r="EJ23" s="833" t="s">
        <v>3739</v>
      </c>
      <c r="EK23" s="932" t="s">
        <v>3740</v>
      </c>
      <c r="EL23" s="855" t="s">
        <v>3741</v>
      </c>
      <c r="EM23" s="933" t="s">
        <v>3742</v>
      </c>
      <c r="EP23" s="141"/>
      <c r="EQ23" s="141"/>
      <c r="ER23" s="141"/>
      <c r="ES23" s="141"/>
      <c r="ET23" s="141"/>
      <c r="EU23" s="141"/>
      <c r="EV23" s="141"/>
      <c r="EW23" s="141"/>
      <c r="EX23" s="141"/>
      <c r="EY23" s="141"/>
      <c r="EZ23" s="141"/>
      <c r="FA23" s="141"/>
      <c r="FB23" s="141"/>
      <c r="FC23" s="141"/>
      <c r="FD23" s="141"/>
      <c r="FE23" s="141"/>
      <c r="FF23" s="141"/>
      <c r="FG23" s="141"/>
      <c r="FH23" s="141"/>
      <c r="FI23" s="141"/>
      <c r="FJ23" s="141"/>
      <c r="FK23" s="141"/>
      <c r="FL23" s="141"/>
      <c r="FM23" s="141"/>
      <c r="FN23" s="141"/>
      <c r="FO23" s="141"/>
      <c r="FP23" s="141"/>
      <c r="FQ23" s="158">
        <f xml:space="preserve"> IF( ISNUMBER(AH23), 0, 1 )</f>
        <v>0</v>
      </c>
      <c r="FR23" s="158">
        <f>IF('[1]Validation flags'!$H$3=1,0, IF( ISNUMBER(AI23), 0, 1 ))</f>
        <v>0</v>
      </c>
      <c r="FS23" s="158">
        <f>IF('[1]Validation flags'!$H$3=1,0, IF( ISNUMBER(AJ23), 0, 1 ))</f>
        <v>0</v>
      </c>
      <c r="FT23" s="141"/>
      <c r="FU23" s="158">
        <f xml:space="preserve"> IF( ISNUMBER(AL23), 0, 1 )</f>
        <v>0</v>
      </c>
      <c r="FV23" s="158">
        <f>IF('[1]Validation flags'!$H$3=1,0, IF( ISNUMBER(AM23), 0, 1 ))</f>
        <v>0</v>
      </c>
      <c r="FW23" s="158">
        <f>IF('[1]Validation flags'!$H$3=1,0, IF( ISNUMBER(AN23), 0, 1 ))</f>
        <v>0</v>
      </c>
      <c r="FX23" s="141"/>
      <c r="FY23" s="141"/>
      <c r="FZ23" s="141"/>
      <c r="GA23" s="141"/>
      <c r="GB23" s="141"/>
      <c r="GC23" s="141"/>
      <c r="GD23" s="141"/>
      <c r="GE23" s="141"/>
      <c r="GF23" s="141"/>
      <c r="GG23" s="141"/>
      <c r="GH23" s="141"/>
      <c r="GI23" s="158">
        <f xml:space="preserve"> IF( ISNUMBER(AZ23), 0, 1 )</f>
        <v>0</v>
      </c>
      <c r="GJ23" s="158">
        <f>IF('[1]Validation flags'!$H$3=1,0, IF( ISNUMBER(BA23), 0, 1 ))</f>
        <v>0</v>
      </c>
      <c r="GK23" s="158">
        <f>IF('[1]Validation flags'!$H$3=1,0, IF( ISNUMBER(BB23), 0, 1 ))</f>
        <v>0</v>
      </c>
      <c r="GL23" s="141"/>
      <c r="GM23" s="158">
        <f xml:space="preserve"> IF( ISNUMBER(BD23), 0, 1 )</f>
        <v>0</v>
      </c>
      <c r="GN23" s="158">
        <f>IF('[1]Validation flags'!$H$3=1,0, IF( ISNUMBER(BE23), 0, 1 ))</f>
        <v>0</v>
      </c>
      <c r="GO23" s="158">
        <f>IF('[1]Validation flags'!$H$3=1,0, IF( ISNUMBER(BF23), 0, 1 ))</f>
        <v>0</v>
      </c>
      <c r="GP23" s="141"/>
      <c r="GQ23" s="141"/>
      <c r="GR23" s="158">
        <f xml:space="preserve"> IF( ISNUMBER(BI23), 0, 1 )</f>
        <v>0</v>
      </c>
      <c r="GS23" s="158">
        <f>IF('[1]Validation flags'!$H$3=1,0, IF( ISNUMBER(BJ23), 0, 1 ))</f>
        <v>0</v>
      </c>
      <c r="GT23" s="158">
        <f>IF('[1]Validation flags'!$H$3=1,0, IF( ISNUMBER(BK23), 0, 1 ))</f>
        <v>0</v>
      </c>
      <c r="GU23" s="141"/>
      <c r="GV23" s="158">
        <f xml:space="preserve"> IF( ISNUMBER(BM23), 0, 1 )</f>
        <v>0</v>
      </c>
      <c r="GW23" s="158">
        <f>IF('[1]Validation flags'!$H$3=1,0, IF( ISNUMBER(BN23), 0, 1 ))</f>
        <v>0</v>
      </c>
      <c r="GX23" s="158">
        <f>IF('[1]Validation flags'!$H$3=1,0, IF( ISNUMBER(BO23), 0, 1 ))</f>
        <v>0</v>
      </c>
      <c r="GY23" s="141"/>
      <c r="GZ23" s="141"/>
      <c r="HA23" s="158">
        <f xml:space="preserve"> IF( ISNUMBER(BR23), 0, 1 )</f>
        <v>0</v>
      </c>
      <c r="HB23" s="158">
        <f>IF('[1]Validation flags'!$H$3=1,0, IF( ISNUMBER(BS23), 0, 1 ))</f>
        <v>0</v>
      </c>
      <c r="HC23" s="158">
        <f>IF('[1]Validation flags'!$H$3=1,0, IF( ISNUMBER(BT23), 0, 1 ))</f>
        <v>0</v>
      </c>
      <c r="HD23" s="141"/>
      <c r="HE23" s="158">
        <f xml:space="preserve"> IF( ISNUMBER(BV23), 0, 1 )</f>
        <v>0</v>
      </c>
      <c r="HF23" s="158">
        <f>IF('[1]Validation flags'!$H$3=1,0, IF( ISNUMBER(BW23), 0, 1 ))</f>
        <v>0</v>
      </c>
      <c r="HG23" s="158">
        <f>IF('[1]Validation flags'!$H$3=1,0, IF( ISNUMBER(BX23), 0, 1 ))</f>
        <v>0</v>
      </c>
      <c r="HH23" s="141"/>
      <c r="HI23" s="141"/>
      <c r="HJ23" s="158">
        <f xml:space="preserve"> IF( ISNUMBER(CA23), 0, 1 )</f>
        <v>0</v>
      </c>
      <c r="HK23" s="158">
        <f>IF('[1]Validation flags'!$H$3=1,0, IF( ISNUMBER(CB23), 0, 1 ))</f>
        <v>0</v>
      </c>
      <c r="HL23" s="158">
        <f>IF('[1]Validation flags'!$H$3=1,0, IF( ISNUMBER(CC23), 0, 1 ))</f>
        <v>0</v>
      </c>
      <c r="HM23" s="141"/>
      <c r="HN23" s="158">
        <f xml:space="preserve"> IF( ISNUMBER(CE23), 0, 1 )</f>
        <v>0</v>
      </c>
      <c r="HO23" s="158">
        <f>IF('[1]Validation flags'!$H$3=1,0, IF( ISNUMBER(CF23), 0, 1 ))</f>
        <v>0</v>
      </c>
      <c r="HP23" s="158">
        <f>IF('[1]Validation flags'!$H$3=1,0, IF( ISNUMBER(CG23), 0, 1 ))</f>
        <v>0</v>
      </c>
      <c r="HQ23" s="141"/>
      <c r="HR23" s="141"/>
      <c r="HS23" s="158">
        <f xml:space="preserve"> IF( ISNUMBER(CJ23), 0, 1 )</f>
        <v>0</v>
      </c>
      <c r="HT23" s="158">
        <f>IF('[1]Validation flags'!$H$3=1,0, IF( ISNUMBER(CK23), 0, 1 ))</f>
        <v>0</v>
      </c>
      <c r="HU23" s="158">
        <f>IF('[1]Validation flags'!$H$3=1,0, IF( ISNUMBER(CL23), 0, 1 ))</f>
        <v>0</v>
      </c>
      <c r="HV23" s="141"/>
      <c r="HW23" s="158">
        <f xml:space="preserve"> IF( ISNUMBER(CN23), 0, 1 )</f>
        <v>0</v>
      </c>
      <c r="HX23" s="158">
        <f>IF('[1]Validation flags'!$H$3=1,0, IF( ISNUMBER(CO23), 0, 1 ))</f>
        <v>0</v>
      </c>
      <c r="HY23" s="158">
        <f>IF('[1]Validation flags'!$H$3=1,0, IF( ISNUMBER(CP23), 0, 1 ))</f>
        <v>0</v>
      </c>
      <c r="HZ23" s="141"/>
      <c r="IA23" s="141"/>
      <c r="IB23" s="158">
        <f xml:space="preserve"> IF( ISNUMBER(CS23), 0, 1 )</f>
        <v>0</v>
      </c>
      <c r="IC23" s="158">
        <f>IF('[1]Validation flags'!$H$3=1,0, IF( ISNUMBER(CT23), 0, 1 ))</f>
        <v>0</v>
      </c>
      <c r="ID23" s="158">
        <f>IF('[1]Validation flags'!$H$3=1,0, IF( ISNUMBER(CU23), 0, 1 ))</f>
        <v>0</v>
      </c>
      <c r="IE23" s="141"/>
      <c r="IF23" s="158">
        <f xml:space="preserve"> IF( ISNUMBER(CW23), 0, 1 )</f>
        <v>0</v>
      </c>
      <c r="IG23" s="158">
        <f>IF('[1]Validation flags'!$H$3=1,0, IF( ISNUMBER(CX23), 0, 1 ))</f>
        <v>0</v>
      </c>
      <c r="IH23" s="158">
        <f>IF('[1]Validation flags'!$H$3=1,0, IF( ISNUMBER(CY23), 0, 1 ))</f>
        <v>0</v>
      </c>
      <c r="II23" s="141"/>
      <c r="IJ23" s="141"/>
      <c r="IK23" s="158">
        <f xml:space="preserve"> IF( ISNUMBER(DB23), 0, 1 )</f>
        <v>0</v>
      </c>
      <c r="IL23" s="158">
        <f>IF('[1]Validation flags'!$H$3=1,0, IF( ISNUMBER(DC23), 0, 1 ))</f>
        <v>0</v>
      </c>
      <c r="IM23" s="158">
        <f>IF('[1]Validation flags'!$H$3=1,0, IF( ISNUMBER(DD23), 0, 1 ))</f>
        <v>0</v>
      </c>
      <c r="IN23" s="141"/>
      <c r="IO23" s="158">
        <f xml:space="preserve"> IF( ISNUMBER(DF23), 0, 1 )</f>
        <v>0</v>
      </c>
      <c r="IP23" s="158">
        <f>IF('[1]Validation flags'!$H$3=1,0, IF( ISNUMBER(DG23), 0, 1 ))</f>
        <v>0</v>
      </c>
      <c r="IQ23" s="158">
        <f>IF('[1]Validation flags'!$H$3=1,0, IF( ISNUMBER(DH23), 0, 1 ))</f>
        <v>0</v>
      </c>
      <c r="IR23" s="141"/>
      <c r="IS23" s="141"/>
      <c r="IT23" s="158">
        <f xml:space="preserve"> IF( ISNUMBER(DK23), 0, 1 )</f>
        <v>0</v>
      </c>
      <c r="IU23" s="158">
        <f>IF('[1]Validation flags'!$H$3=1,0, IF( ISNUMBER(DL23), 0, 1 ))</f>
        <v>0</v>
      </c>
      <c r="IV23" s="158">
        <f>IF('[1]Validation flags'!$H$3=1,0, IF( ISNUMBER(DM23), 0, 1 ))</f>
        <v>0</v>
      </c>
      <c r="IW23" s="141"/>
      <c r="IX23" s="158">
        <f xml:space="preserve"> IF( ISNUMBER(DO23), 0, 1 )</f>
        <v>0</v>
      </c>
      <c r="IY23" s="158">
        <f>IF('[1]Validation flags'!$H$3=1,0, IF( ISNUMBER(DP23), 0, 1 ))</f>
        <v>0</v>
      </c>
      <c r="IZ23" s="158">
        <f>IF('[1]Validation flags'!$H$3=1,0, IF( ISNUMBER(DQ23), 0, 1 ))</f>
        <v>0</v>
      </c>
      <c r="JA23" s="141"/>
      <c r="JB23" s="141"/>
    </row>
    <row r="24" spans="2:263" ht="14.25" customHeight="1" x14ac:dyDescent="0.25">
      <c r="B24" s="159">
        <v>13</v>
      </c>
      <c r="C24" s="324" t="s">
        <v>3743</v>
      </c>
      <c r="D24" s="161"/>
      <c r="E24" s="162" t="s">
        <v>341</v>
      </c>
      <c r="F24" s="345">
        <v>3</v>
      </c>
      <c r="G24" s="969"/>
      <c r="H24" s="970"/>
      <c r="I24" s="970"/>
      <c r="J24" s="970"/>
      <c r="K24" s="970"/>
      <c r="L24" s="970"/>
      <c r="M24" s="970"/>
      <c r="N24" s="970"/>
      <c r="O24" s="970"/>
      <c r="P24" s="970"/>
      <c r="Q24" s="970"/>
      <c r="R24" s="970"/>
      <c r="S24" s="970"/>
      <c r="T24" s="970"/>
      <c r="U24" s="970"/>
      <c r="V24" s="970"/>
      <c r="W24" s="970"/>
      <c r="X24" s="970"/>
      <c r="Y24" s="970"/>
      <c r="Z24" s="970"/>
      <c r="AA24" s="970"/>
      <c r="AB24" s="970"/>
      <c r="AC24" s="970"/>
      <c r="AD24" s="970"/>
      <c r="AE24" s="970"/>
      <c r="AF24" s="970"/>
      <c r="AG24" s="970"/>
      <c r="AH24" s="971"/>
      <c r="AI24" s="971"/>
      <c r="AJ24" s="971"/>
      <c r="AK24" s="971"/>
      <c r="AL24" s="971"/>
      <c r="AM24" s="971"/>
      <c r="AN24" s="971"/>
      <c r="AO24" s="971"/>
      <c r="AP24" s="971"/>
      <c r="AQ24" s="971"/>
      <c r="AR24" s="971"/>
      <c r="AS24" s="971"/>
      <c r="AT24" s="971"/>
      <c r="AU24" s="971"/>
      <c r="AV24" s="971"/>
      <c r="AW24" s="971"/>
      <c r="AX24" s="971"/>
      <c r="AY24" s="971"/>
      <c r="AZ24" s="971"/>
      <c r="BA24" s="971"/>
      <c r="BB24" s="971"/>
      <c r="BC24" s="971"/>
      <c r="BD24" s="971"/>
      <c r="BE24" s="971"/>
      <c r="BF24" s="971"/>
      <c r="BG24" s="971"/>
      <c r="BH24" s="971"/>
      <c r="BI24" s="971"/>
      <c r="BJ24" s="971"/>
      <c r="BK24" s="971"/>
      <c r="BL24" s="971"/>
      <c r="BM24" s="971"/>
      <c r="BN24" s="971"/>
      <c r="BO24" s="971"/>
      <c r="BP24" s="971"/>
      <c r="BQ24" s="971"/>
      <c r="BR24" s="971"/>
      <c r="BS24" s="971"/>
      <c r="BT24" s="971"/>
      <c r="BU24" s="971"/>
      <c r="BV24" s="971"/>
      <c r="BW24" s="971"/>
      <c r="BX24" s="971"/>
      <c r="BY24" s="971"/>
      <c r="BZ24" s="972"/>
      <c r="CA24" s="928">
        <v>7.0000000000000001E-3</v>
      </c>
      <c r="CB24" s="169">
        <v>1E-3</v>
      </c>
      <c r="CC24" s="169">
        <v>1.6E-2</v>
      </c>
      <c r="CD24" s="927">
        <f>SUM(CA24:CC24)</f>
        <v>2.4E-2</v>
      </c>
      <c r="CE24" s="925">
        <v>2.1999999999999999E-2</v>
      </c>
      <c r="CF24" s="169">
        <v>2E-3</v>
      </c>
      <c r="CG24" s="169">
        <v>1.9E-2</v>
      </c>
      <c r="CH24" s="926">
        <f>SUM(CE24:CG24)</f>
        <v>4.2999999999999997E-2</v>
      </c>
      <c r="CI24" s="927">
        <f>CH24+CD24</f>
        <v>6.7000000000000004E-2</v>
      </c>
      <c r="CJ24" s="928">
        <v>1.2999999999999999E-2</v>
      </c>
      <c r="CK24" s="169">
        <v>2E-3</v>
      </c>
      <c r="CL24" s="169">
        <v>3.1E-2</v>
      </c>
      <c r="CM24" s="927">
        <f>SUM(CJ24:CL24)</f>
        <v>4.5999999999999999E-2</v>
      </c>
      <c r="CN24" s="925">
        <v>4.4999999999999998E-2</v>
      </c>
      <c r="CO24" s="169">
        <v>3.0000000000000001E-3</v>
      </c>
      <c r="CP24" s="169">
        <v>3.9E-2</v>
      </c>
      <c r="CQ24" s="926">
        <f>SUM(CN24:CP24)</f>
        <v>8.6999999999999994E-2</v>
      </c>
      <c r="CR24" s="927">
        <f>CQ24+CM24</f>
        <v>0.13300000000000001</v>
      </c>
      <c r="CS24" s="928">
        <v>0.02</v>
      </c>
      <c r="CT24" s="169">
        <v>3.0000000000000001E-3</v>
      </c>
      <c r="CU24" s="169">
        <v>4.7E-2</v>
      </c>
      <c r="CV24" s="927">
        <f>SUM(CS24:CU24)</f>
        <v>7.0000000000000007E-2</v>
      </c>
      <c r="CW24" s="925">
        <v>6.9000000000000006E-2</v>
      </c>
      <c r="CX24" s="169">
        <v>5.0000000000000001E-3</v>
      </c>
      <c r="CY24" s="169">
        <v>5.8999999999999997E-2</v>
      </c>
      <c r="CZ24" s="926">
        <f>SUM(CW24:CY24)</f>
        <v>0.13300000000000001</v>
      </c>
      <c r="DA24" s="927">
        <f>CZ24+CV24</f>
        <v>0.20300000000000001</v>
      </c>
      <c r="DB24" s="928">
        <v>2.7E-2</v>
      </c>
      <c r="DC24" s="169">
        <v>4.0000000000000001E-3</v>
      </c>
      <c r="DD24" s="169">
        <v>6.4000000000000001E-2</v>
      </c>
      <c r="DE24" s="927">
        <f>SUM(DB24:DD24)</f>
        <v>9.5000000000000001E-2</v>
      </c>
      <c r="DF24" s="925">
        <v>9.2999999999999999E-2</v>
      </c>
      <c r="DG24" s="169">
        <v>7.0000000000000001E-3</v>
      </c>
      <c r="DH24" s="169">
        <v>0.08</v>
      </c>
      <c r="DI24" s="926">
        <f>SUM(DF24:DH24)</f>
        <v>0.18</v>
      </c>
      <c r="DJ24" s="927">
        <f>DI24+DE24</f>
        <v>0.27500000000000002</v>
      </c>
      <c r="DK24" s="928">
        <v>3.4000000000000002E-2</v>
      </c>
      <c r="DL24" s="169">
        <v>5.0000000000000001E-3</v>
      </c>
      <c r="DM24" s="169">
        <v>8.1000000000000003E-2</v>
      </c>
      <c r="DN24" s="927">
        <f>SUM(DK24:DM24)</f>
        <v>0.12</v>
      </c>
      <c r="DO24" s="925">
        <v>0.11700000000000001</v>
      </c>
      <c r="DP24" s="169">
        <v>8.0000000000000002E-3</v>
      </c>
      <c r="DQ24" s="169">
        <v>0.10100000000000001</v>
      </c>
      <c r="DR24" s="926">
        <f>SUM(DO24:DQ24)</f>
        <v>0.22600000000000001</v>
      </c>
      <c r="DS24" s="927">
        <f>DR24+DN24</f>
        <v>0.34599999999999997</v>
      </c>
      <c r="DT24" s="896"/>
      <c r="DU24" s="167"/>
      <c r="DV24" s="233"/>
      <c r="DX24" s="144">
        <f xml:space="preserve"> IF( SUM( EP24:JB24 ) = 0, 0, $EP$5 )</f>
        <v>0</v>
      </c>
      <c r="EA24" s="159">
        <v>13</v>
      </c>
      <c r="EB24" s="324" t="s">
        <v>3743</v>
      </c>
      <c r="EC24" s="162" t="s">
        <v>341</v>
      </c>
      <c r="ED24" s="345">
        <v>3</v>
      </c>
      <c r="EE24" s="931" t="s">
        <v>3744</v>
      </c>
      <c r="EF24" s="833" t="s">
        <v>3745</v>
      </c>
      <c r="EG24" s="932" t="s">
        <v>3746</v>
      </c>
      <c r="EH24" s="933" t="s">
        <v>3747</v>
      </c>
      <c r="EI24" s="968" t="s">
        <v>3748</v>
      </c>
      <c r="EJ24" s="833" t="s">
        <v>3749</v>
      </c>
      <c r="EK24" s="932" t="s">
        <v>3750</v>
      </c>
      <c r="EL24" s="855" t="s">
        <v>3751</v>
      </c>
      <c r="EM24" s="933" t="s">
        <v>3752</v>
      </c>
      <c r="EP24" s="141"/>
      <c r="EQ24" s="141"/>
      <c r="ER24" s="141"/>
      <c r="ES24" s="141"/>
      <c r="ET24" s="141"/>
      <c r="EU24" s="141"/>
      <c r="EV24" s="141"/>
      <c r="EW24" s="141"/>
      <c r="EX24" s="141"/>
      <c r="EY24" s="141"/>
      <c r="EZ24" s="141"/>
      <c r="FA24" s="141"/>
      <c r="FB24" s="141"/>
      <c r="FC24" s="141"/>
      <c r="FD24" s="141"/>
      <c r="FE24" s="141"/>
      <c r="FF24" s="141"/>
      <c r="FG24" s="141"/>
      <c r="FH24" s="141"/>
      <c r="FI24" s="141"/>
      <c r="FJ24" s="141"/>
      <c r="FK24" s="141"/>
      <c r="FL24" s="141"/>
      <c r="FM24" s="141"/>
      <c r="FN24" s="141"/>
      <c r="FO24" s="141"/>
      <c r="FP24" s="141"/>
      <c r="FQ24" s="141"/>
      <c r="FR24" s="141"/>
      <c r="FS24" s="141"/>
      <c r="FT24" s="141"/>
      <c r="FU24" s="141"/>
      <c r="FV24" s="141"/>
      <c r="FW24" s="141"/>
      <c r="FX24" s="141"/>
      <c r="FY24" s="141"/>
      <c r="FZ24" s="141"/>
      <c r="GA24" s="141"/>
      <c r="GB24" s="141"/>
      <c r="GC24" s="141"/>
      <c r="GD24" s="141"/>
      <c r="GE24" s="141"/>
      <c r="GF24" s="141"/>
      <c r="GG24" s="141"/>
      <c r="GH24" s="141"/>
      <c r="GI24" s="141"/>
      <c r="GJ24" s="141"/>
      <c r="GK24" s="141"/>
      <c r="GL24" s="141"/>
      <c r="GM24" s="141"/>
      <c r="GN24" s="141"/>
      <c r="GO24" s="141"/>
      <c r="GP24" s="141"/>
      <c r="GQ24" s="141"/>
      <c r="GR24" s="141"/>
      <c r="GS24" s="141"/>
      <c r="GT24" s="141"/>
      <c r="GU24" s="141"/>
      <c r="GV24" s="141"/>
      <c r="GW24" s="141"/>
      <c r="GX24" s="141"/>
      <c r="GY24" s="141"/>
      <c r="GZ24" s="141"/>
      <c r="HA24" s="141"/>
      <c r="HB24" s="141"/>
      <c r="HC24" s="141"/>
      <c r="HD24" s="141"/>
      <c r="HE24" s="141"/>
      <c r="HF24" s="141"/>
      <c r="HG24" s="141"/>
      <c r="HH24" s="141"/>
      <c r="HI24" s="141"/>
      <c r="HJ24" s="158">
        <f xml:space="preserve"> IF( ISNUMBER(CA24), 0, 1 )</f>
        <v>0</v>
      </c>
      <c r="HK24" s="158">
        <f>IF('[1]Validation flags'!$H$3=1,0, IF( ISNUMBER(CB24), 0, 1 ))</f>
        <v>0</v>
      </c>
      <c r="HL24" s="158">
        <f>IF('[1]Validation flags'!$H$3=1,0, IF( ISNUMBER(CC24), 0, 1 ))</f>
        <v>0</v>
      </c>
      <c r="HM24" s="141"/>
      <c r="HN24" s="158">
        <f xml:space="preserve"> IF( ISNUMBER(CE24), 0, 1 )</f>
        <v>0</v>
      </c>
      <c r="HO24" s="158">
        <f>IF('[1]Validation flags'!$H$3=1,0, IF( ISNUMBER(CF24), 0, 1 ))</f>
        <v>0</v>
      </c>
      <c r="HP24" s="158">
        <f>IF('[1]Validation flags'!$H$3=1,0, IF( ISNUMBER(CG24), 0, 1 ))</f>
        <v>0</v>
      </c>
      <c r="HQ24" s="141"/>
      <c r="HR24" s="141"/>
      <c r="HS24" s="158">
        <f xml:space="preserve"> IF( ISNUMBER(CJ24), 0, 1 )</f>
        <v>0</v>
      </c>
      <c r="HT24" s="158">
        <f>IF('[1]Validation flags'!$H$3=1,0, IF( ISNUMBER(CK24), 0, 1 ))</f>
        <v>0</v>
      </c>
      <c r="HU24" s="158">
        <f>IF('[1]Validation flags'!$H$3=1,0, IF( ISNUMBER(CL24), 0, 1 ))</f>
        <v>0</v>
      </c>
      <c r="HV24" s="141"/>
      <c r="HW24" s="158">
        <f xml:space="preserve"> IF( ISNUMBER(CN24), 0, 1 )</f>
        <v>0</v>
      </c>
      <c r="HX24" s="158">
        <f>IF('[1]Validation flags'!$H$3=1,0, IF( ISNUMBER(CO24), 0, 1 ))</f>
        <v>0</v>
      </c>
      <c r="HY24" s="158">
        <f>IF('[1]Validation flags'!$H$3=1,0, IF( ISNUMBER(CP24), 0, 1 ))</f>
        <v>0</v>
      </c>
      <c r="HZ24" s="141"/>
      <c r="IA24" s="141"/>
      <c r="IB24" s="158">
        <f xml:space="preserve"> IF( ISNUMBER(CS24), 0, 1 )</f>
        <v>0</v>
      </c>
      <c r="IC24" s="158">
        <f>IF('[1]Validation flags'!$H$3=1,0, IF( ISNUMBER(CT24), 0, 1 ))</f>
        <v>0</v>
      </c>
      <c r="ID24" s="158">
        <f>IF('[1]Validation flags'!$H$3=1,0, IF( ISNUMBER(CU24), 0, 1 ))</f>
        <v>0</v>
      </c>
      <c r="IE24" s="141"/>
      <c r="IF24" s="158">
        <f xml:space="preserve"> IF( ISNUMBER(CW24), 0, 1 )</f>
        <v>0</v>
      </c>
      <c r="IG24" s="158">
        <f>IF('[1]Validation flags'!$H$3=1,0, IF( ISNUMBER(CX24), 0, 1 ))</f>
        <v>0</v>
      </c>
      <c r="IH24" s="158">
        <f>IF('[1]Validation flags'!$H$3=1,0, IF( ISNUMBER(CY24), 0, 1 ))</f>
        <v>0</v>
      </c>
      <c r="II24" s="141"/>
      <c r="IJ24" s="141"/>
      <c r="IK24" s="158">
        <f xml:space="preserve"> IF( ISNUMBER(DB24), 0, 1 )</f>
        <v>0</v>
      </c>
      <c r="IL24" s="158">
        <f>IF('[1]Validation flags'!$H$3=1,0, IF( ISNUMBER(DC24), 0, 1 ))</f>
        <v>0</v>
      </c>
      <c r="IM24" s="158">
        <f>IF('[1]Validation flags'!$H$3=1,0, IF( ISNUMBER(DD24), 0, 1 ))</f>
        <v>0</v>
      </c>
      <c r="IN24" s="141"/>
      <c r="IO24" s="158">
        <f xml:space="preserve"> IF( ISNUMBER(DF24), 0, 1 )</f>
        <v>0</v>
      </c>
      <c r="IP24" s="158">
        <f>IF('[1]Validation flags'!$H$3=1,0, IF( ISNUMBER(DG24), 0, 1 ))</f>
        <v>0</v>
      </c>
      <c r="IQ24" s="158">
        <f>IF('[1]Validation flags'!$H$3=1,0, IF( ISNUMBER(DH24), 0, 1 ))</f>
        <v>0</v>
      </c>
      <c r="IR24" s="141"/>
      <c r="IS24" s="141"/>
      <c r="IT24" s="158">
        <f xml:space="preserve"> IF( ISNUMBER(DK24), 0, 1 )</f>
        <v>0</v>
      </c>
      <c r="IU24" s="158">
        <f>IF('[1]Validation flags'!$H$3=1,0, IF( ISNUMBER(DL24), 0, 1 ))</f>
        <v>0</v>
      </c>
      <c r="IV24" s="158">
        <f>IF('[1]Validation flags'!$H$3=1,0, IF( ISNUMBER(DM24), 0, 1 ))</f>
        <v>0</v>
      </c>
      <c r="IW24" s="141"/>
      <c r="IX24" s="158">
        <f xml:space="preserve"> IF( ISNUMBER(DO24), 0, 1 )</f>
        <v>0</v>
      </c>
      <c r="IY24" s="158">
        <f>IF('[1]Validation flags'!$H$3=1,0, IF( ISNUMBER(DP24), 0, 1 ))</f>
        <v>0</v>
      </c>
      <c r="IZ24" s="158">
        <f>IF('[1]Validation flags'!$H$3=1,0, IF( ISNUMBER(DQ24), 0, 1 ))</f>
        <v>0</v>
      </c>
      <c r="JA24" s="141"/>
      <c r="JB24" s="141"/>
    </row>
    <row r="25" spans="2:263" s="945" customFormat="1" ht="14.25" customHeight="1" x14ac:dyDescent="0.25">
      <c r="B25" s="159">
        <v>14</v>
      </c>
      <c r="C25" s="324" t="s">
        <v>3753</v>
      </c>
      <c r="D25" s="161"/>
      <c r="E25" s="162" t="s">
        <v>341</v>
      </c>
      <c r="F25" s="345">
        <v>3</v>
      </c>
      <c r="G25" s="973">
        <f>G17+G22+G23+G24</f>
        <v>6.149</v>
      </c>
      <c r="H25" s="974">
        <f>H17+H22+H23+H24</f>
        <v>0.44500000000000001</v>
      </c>
      <c r="I25" s="974">
        <f>I17+I22+I23+I24</f>
        <v>17.994999999999997</v>
      </c>
      <c r="J25" s="927">
        <f>SUM(G25:I25)</f>
        <v>24.588999999999999</v>
      </c>
      <c r="K25" s="973">
        <f>K17+K22+K23+K24</f>
        <v>13.437999999999999</v>
      </c>
      <c r="L25" s="973">
        <f>L17+L22+L23+L24</f>
        <v>0.82799999999999996</v>
      </c>
      <c r="M25" s="973">
        <f>M17+M22+M23+M24</f>
        <v>10.614000000000001</v>
      </c>
      <c r="N25" s="973">
        <f>SUM(K25:M25)</f>
        <v>24.88</v>
      </c>
      <c r="O25" s="924">
        <f>N25+J25</f>
        <v>49.468999999999994</v>
      </c>
      <c r="P25" s="973">
        <f>P17+P22+P23+P24</f>
        <v>6.1920000000000002</v>
      </c>
      <c r="Q25" s="973">
        <f>Q17+Q22+Q23+Q24</f>
        <v>0.433</v>
      </c>
      <c r="R25" s="973">
        <f>R17+R22+R23+R24</f>
        <v>18.244999999999997</v>
      </c>
      <c r="S25" s="927">
        <f>SUM(P25:R25)</f>
        <v>24.869999999999997</v>
      </c>
      <c r="T25" s="973">
        <f>T17+T22+T23+T24</f>
        <v>13.369</v>
      </c>
      <c r="U25" s="973">
        <f>U17+U22+U23+U24</f>
        <v>0.81699999999999995</v>
      </c>
      <c r="V25" s="973">
        <f>V17+V22+V23+V24</f>
        <v>10.56</v>
      </c>
      <c r="W25" s="973">
        <f>SUM(T25:V25)</f>
        <v>24.746000000000002</v>
      </c>
      <c r="X25" s="924">
        <f>W25+S25</f>
        <v>49.616</v>
      </c>
      <c r="Y25" s="973">
        <f>Y17+Y22+Y23+Y24</f>
        <v>6.45</v>
      </c>
      <c r="Z25" s="973">
        <f>Z17+Z22+Z23+Z24</f>
        <v>0.44400000000000001</v>
      </c>
      <c r="AA25" s="973">
        <f>AA17+AA22+AA23+AA24</f>
        <v>19.071999999999999</v>
      </c>
      <c r="AB25" s="927">
        <f>SUM(Y25:AA25)</f>
        <v>25.966000000000001</v>
      </c>
      <c r="AC25" s="973">
        <f>AC17+AC22+AC23+AC24</f>
        <v>13.662000000000001</v>
      </c>
      <c r="AD25" s="973">
        <f>AD17+AD22+AD23+AD24</f>
        <v>0.83</v>
      </c>
      <c r="AE25" s="973">
        <f>AE17+AE22+AE23+AE24</f>
        <v>10.793000000000001</v>
      </c>
      <c r="AF25" s="973">
        <f>SUM(AC25:AE25)</f>
        <v>25.285000000000004</v>
      </c>
      <c r="AG25" s="924">
        <f>AF25+AB25</f>
        <v>51.251000000000005</v>
      </c>
      <c r="AH25" s="973">
        <f>AH17+AH22+AH23+AH24</f>
        <v>5.9569999999999999</v>
      </c>
      <c r="AI25" s="973">
        <f>AI17+AI22+AI23+AI24</f>
        <v>0.34300000000000003</v>
      </c>
      <c r="AJ25" s="973">
        <f>AJ17+AJ22+AJ23+AJ24</f>
        <v>18.128</v>
      </c>
      <c r="AK25" s="927">
        <f>SUM(AH25:AJ25)</f>
        <v>24.428000000000001</v>
      </c>
      <c r="AL25" s="973">
        <f>AL17+AL22+AL23+AL24</f>
        <v>11.680000000000003</v>
      </c>
      <c r="AM25" s="973">
        <f>AM17+AM22+AM23+AM24</f>
        <v>0.67900000000000005</v>
      </c>
      <c r="AN25" s="973">
        <f>AN17+AN22+AN23+AN24</f>
        <v>9.2810000000000024</v>
      </c>
      <c r="AO25" s="973">
        <f>SUM(AL25:AN25)</f>
        <v>21.640000000000008</v>
      </c>
      <c r="AP25" s="924">
        <f>AO25+AK25</f>
        <v>46.068000000000012</v>
      </c>
      <c r="AQ25" s="973">
        <f>AQ17+AQ22+AQ23+AQ24</f>
        <v>4.6460000000000008</v>
      </c>
      <c r="AR25" s="973">
        <f>AR17+AR22+AR23+AR24</f>
        <v>0.52800000000000002</v>
      </c>
      <c r="AS25" s="973">
        <f>AS17+AS22+AS23+AS24</f>
        <v>16.477</v>
      </c>
      <c r="AT25" s="927">
        <f>SUM(AQ25:AS25)</f>
        <v>21.651000000000003</v>
      </c>
      <c r="AU25" s="973">
        <f>AU17+AU22+AU23+AU24</f>
        <v>13.542999999999999</v>
      </c>
      <c r="AV25" s="973">
        <f>AV17+AV22+AV23+AV24</f>
        <v>0.86799999999999999</v>
      </c>
      <c r="AW25" s="973">
        <f>AW17+AW22+AW23+AW24</f>
        <v>11.465</v>
      </c>
      <c r="AX25" s="973">
        <f>SUM(AU25:AW25)</f>
        <v>25.875999999999998</v>
      </c>
      <c r="AY25" s="924">
        <f>AX25+AT25</f>
        <v>47.527000000000001</v>
      </c>
      <c r="AZ25" s="973">
        <f>AZ17+AZ22+AZ23+AZ24</f>
        <v>4.7910000000000004</v>
      </c>
      <c r="BA25" s="973">
        <f>BA17+BA22+BA23+BA24</f>
        <v>0.59500000000000008</v>
      </c>
      <c r="BB25" s="973">
        <f>BB17+BB22+BB23+BB24</f>
        <v>18.574999999999999</v>
      </c>
      <c r="BC25" s="927">
        <f>SUM(AZ25:BB25)</f>
        <v>23.960999999999999</v>
      </c>
      <c r="BD25" s="973">
        <f>BD17+BD22+BD23+BD24</f>
        <v>13.754</v>
      </c>
      <c r="BE25" s="973">
        <f>BE17+BE22+BE23+BE24</f>
        <v>1.016</v>
      </c>
      <c r="BF25" s="973">
        <f>BF17+BF22+BF23+BF24</f>
        <v>12.715000000000002</v>
      </c>
      <c r="BG25" s="973">
        <f>SUM(BD25:BF25)</f>
        <v>27.484999999999999</v>
      </c>
      <c r="BH25" s="924">
        <f>BG25+BC25</f>
        <v>51.445999999999998</v>
      </c>
      <c r="BI25" s="973">
        <f>BI17+BI22+BI23+BI24</f>
        <v>7.15</v>
      </c>
      <c r="BJ25" s="973">
        <f>BJ17+BJ22+BJ23+BJ24</f>
        <v>0.70300000000000007</v>
      </c>
      <c r="BK25" s="973">
        <f>BK17+BK22+BK23+BK24</f>
        <v>21.122999999999998</v>
      </c>
      <c r="BL25" s="927">
        <f>SUM(BI25:BK25)</f>
        <v>28.975999999999999</v>
      </c>
      <c r="BM25" s="973">
        <f>BM17+BM22+BM23+BM24</f>
        <v>14.001999999999999</v>
      </c>
      <c r="BN25" s="973">
        <f>BN17+BN22+BN23+BN24</f>
        <v>0.98800000000000021</v>
      </c>
      <c r="BO25" s="973">
        <f>BO17+BO22+BO23+BO24</f>
        <v>12.607000000000003</v>
      </c>
      <c r="BP25" s="973">
        <f>SUM(BM25:BO25)</f>
        <v>27.597000000000001</v>
      </c>
      <c r="BQ25" s="924">
        <f>BP25+BL25</f>
        <v>56.573</v>
      </c>
      <c r="BR25" s="973">
        <f>BR17+BR22+BR23+BR24</f>
        <v>5.258</v>
      </c>
      <c r="BS25" s="973">
        <f>BS17+BS22+BS23+BS24</f>
        <v>0.63500000000000012</v>
      </c>
      <c r="BT25" s="973">
        <f>BT17+BT22+BT23+BT24</f>
        <v>22.090000000000003</v>
      </c>
      <c r="BU25" s="927">
        <f>SUM(BR25:BT25)</f>
        <v>27.983000000000004</v>
      </c>
      <c r="BV25" s="973">
        <f>BV17+BV22+BV23+BV24</f>
        <v>14.144</v>
      </c>
      <c r="BW25" s="973">
        <f>BW17+BW22+BW23+BW24</f>
        <v>1.0370000000000001</v>
      </c>
      <c r="BX25" s="973">
        <f>BX17+BX22+BX23+BX24</f>
        <v>13.113</v>
      </c>
      <c r="BY25" s="973">
        <f>SUM(BV25:BX25)</f>
        <v>28.294</v>
      </c>
      <c r="BZ25" s="924">
        <f>BY25+BU25</f>
        <v>56.277000000000001</v>
      </c>
      <c r="CA25" s="973">
        <f>CA17+CA22+CA23+CA24</f>
        <v>5.1360000000000001</v>
      </c>
      <c r="CB25" s="973">
        <f>CB17+CB22+CB23+CB24</f>
        <v>0.57300000000000006</v>
      </c>
      <c r="CC25" s="973">
        <f>CC17+CC22+CC23+CC24</f>
        <v>19.372999999999998</v>
      </c>
      <c r="CD25" s="927">
        <f>SUM(CA25:CC25)</f>
        <v>25.081999999999997</v>
      </c>
      <c r="CE25" s="973">
        <f>CE17+CE22+CE23+CE24</f>
        <v>14.796000000000001</v>
      </c>
      <c r="CF25" s="973">
        <f>CF17+CF22+CF23+CF24</f>
        <v>0.94399999999999995</v>
      </c>
      <c r="CG25" s="973">
        <f>CG17+CG22+CG23+CG24</f>
        <v>12.756</v>
      </c>
      <c r="CH25" s="973">
        <f>SUM(CE25:CG25)</f>
        <v>28.496000000000002</v>
      </c>
      <c r="CI25" s="924">
        <f>CH25+CD25</f>
        <v>53.578000000000003</v>
      </c>
      <c r="CJ25" s="973">
        <f>CJ17+CJ22+CJ23+CJ24</f>
        <v>5.0310000000000006</v>
      </c>
      <c r="CK25" s="973">
        <f>CK17+CK22+CK23+CK24</f>
        <v>0.56600000000000006</v>
      </c>
      <c r="CL25" s="973">
        <f>CL17+CL22+CL23+CL24</f>
        <v>19.197000000000003</v>
      </c>
      <c r="CM25" s="927">
        <f>SUM(CJ25:CL25)</f>
        <v>24.794000000000004</v>
      </c>
      <c r="CN25" s="973">
        <f>CN17+CN22+CN23+CN24</f>
        <v>15.413000000000002</v>
      </c>
      <c r="CO25" s="973">
        <f>CO17+CO22+CO23+CO24</f>
        <v>0.99800000000000011</v>
      </c>
      <c r="CP25" s="973">
        <f>CP17+CP22+CP23+CP24</f>
        <v>13.456</v>
      </c>
      <c r="CQ25" s="973">
        <f>SUM(CN25:CP25)</f>
        <v>29.867000000000001</v>
      </c>
      <c r="CR25" s="924">
        <f>CQ25+CM25</f>
        <v>54.661000000000001</v>
      </c>
      <c r="CS25" s="973">
        <f>CS17+CS22+CS23+CS24</f>
        <v>4.8780000000000001</v>
      </c>
      <c r="CT25" s="973">
        <f>CT17+CT22+CT23+CT24</f>
        <v>0.55600000000000005</v>
      </c>
      <c r="CU25" s="973">
        <f>CU17+CU22+CU23+CU24</f>
        <v>18.811</v>
      </c>
      <c r="CV25" s="927">
        <f>SUM(CS25:CU25)</f>
        <v>24.245000000000001</v>
      </c>
      <c r="CW25" s="973">
        <f>CW17+CW22+CW23+CW24</f>
        <v>15.882000000000001</v>
      </c>
      <c r="CX25" s="973">
        <f>CX17+CX22+CX23+CX24</f>
        <v>1.0429999999999999</v>
      </c>
      <c r="CY25" s="973">
        <f>CY17+CY22+CY23+CY24</f>
        <v>14.031000000000001</v>
      </c>
      <c r="CZ25" s="973">
        <f>SUM(CW25:CY25)</f>
        <v>30.956000000000003</v>
      </c>
      <c r="DA25" s="924">
        <f>CZ25+CV25</f>
        <v>55.201000000000008</v>
      </c>
      <c r="DB25" s="973">
        <f>DB17+DB22+DB23+DB24</f>
        <v>4.7320000000000002</v>
      </c>
      <c r="DC25" s="973">
        <f>DC17+DC22+DC23+DC24</f>
        <v>0.54400000000000004</v>
      </c>
      <c r="DD25" s="973">
        <f>DD17+DD22+DD23+DD24</f>
        <v>18.429000000000002</v>
      </c>
      <c r="DE25" s="927">
        <f>SUM(DB25:DD25)</f>
        <v>23.705000000000002</v>
      </c>
      <c r="DF25" s="973">
        <f>DF17+DF22+DF23+DF24</f>
        <v>16.347999999999999</v>
      </c>
      <c r="DG25" s="973">
        <f>DG17+DG22+DG23+DG24</f>
        <v>1.089</v>
      </c>
      <c r="DH25" s="973">
        <f>DH17+DH22+DH23+DH24</f>
        <v>14.615</v>
      </c>
      <c r="DI25" s="973">
        <f>SUM(DF25:DH25)</f>
        <v>32.052</v>
      </c>
      <c r="DJ25" s="924">
        <f>DI25+DE25</f>
        <v>55.757000000000005</v>
      </c>
      <c r="DK25" s="973">
        <f>DK17+DK22+DK23+DK24</f>
        <v>4.5910000000000002</v>
      </c>
      <c r="DL25" s="973">
        <f>DL17+DL22+DL23+DL24</f>
        <v>0.53500000000000003</v>
      </c>
      <c r="DM25" s="973">
        <f>DM17+DM22+DM23+DM24</f>
        <v>18.042999999999999</v>
      </c>
      <c r="DN25" s="927">
        <f>SUM(DK25:DM25)</f>
        <v>23.169</v>
      </c>
      <c r="DO25" s="973">
        <f>DO17+DO22+DO23+DO24</f>
        <v>16.813000000000002</v>
      </c>
      <c r="DP25" s="973">
        <f>DP17+DP22+DP23+DP24</f>
        <v>1.1359999999999999</v>
      </c>
      <c r="DQ25" s="973">
        <f>DQ17+DQ22+DQ23+DQ24</f>
        <v>15.206000000000001</v>
      </c>
      <c r="DR25" s="973">
        <f>SUM(DO25:DQ25)</f>
        <v>33.155000000000001</v>
      </c>
      <c r="DS25" s="924">
        <f>DR25+DN25</f>
        <v>56.323999999999998</v>
      </c>
      <c r="DT25" s="896"/>
      <c r="DU25" s="167" t="s">
        <v>3754</v>
      </c>
      <c r="DV25" s="233"/>
      <c r="DX25" s="144"/>
      <c r="DY25" s="123"/>
      <c r="EA25" s="159">
        <v>14</v>
      </c>
      <c r="EB25" s="324" t="s">
        <v>3753</v>
      </c>
      <c r="EC25" s="162" t="s">
        <v>341</v>
      </c>
      <c r="ED25" s="345">
        <v>3</v>
      </c>
      <c r="EE25" s="833" t="s">
        <v>3755</v>
      </c>
      <c r="EF25" s="833" t="s">
        <v>3756</v>
      </c>
      <c r="EG25" s="975" t="s">
        <v>3757</v>
      </c>
      <c r="EH25" s="933" t="s">
        <v>3758</v>
      </c>
      <c r="EI25" s="832" t="s">
        <v>3759</v>
      </c>
      <c r="EJ25" s="833" t="s">
        <v>3760</v>
      </c>
      <c r="EK25" s="975" t="s">
        <v>3761</v>
      </c>
      <c r="EL25" s="855" t="s">
        <v>3762</v>
      </c>
      <c r="EM25" s="933" t="s">
        <v>3763</v>
      </c>
      <c r="EO25" s="124"/>
      <c r="EP25" s="141"/>
      <c r="EQ25" s="141"/>
      <c r="ER25" s="141"/>
      <c r="ES25" s="141"/>
      <c r="ET25" s="141"/>
      <c r="EU25" s="141"/>
      <c r="EV25" s="141"/>
      <c r="EW25" s="141"/>
      <c r="EX25" s="141"/>
      <c r="EY25" s="141"/>
      <c r="EZ25" s="141"/>
      <c r="FA25" s="141"/>
      <c r="FB25" s="141"/>
      <c r="FC25" s="141"/>
      <c r="FD25" s="141"/>
      <c r="FE25" s="141"/>
      <c r="FF25" s="141"/>
      <c r="FG25" s="141"/>
      <c r="FH25" s="141"/>
      <c r="FI25" s="141"/>
      <c r="FJ25" s="141"/>
      <c r="FK25" s="141"/>
      <c r="FL25" s="141"/>
      <c r="FM25" s="141"/>
      <c r="FN25" s="141"/>
      <c r="FO25" s="141"/>
      <c r="FP25" s="141"/>
      <c r="FQ25" s="141"/>
      <c r="FR25" s="141"/>
      <c r="FS25" s="141"/>
      <c r="FT25" s="141"/>
      <c r="FU25" s="141"/>
      <c r="FV25" s="141"/>
      <c r="FW25" s="141"/>
      <c r="FX25" s="141"/>
      <c r="FY25" s="141"/>
      <c r="FZ25" s="141"/>
      <c r="GA25" s="141"/>
      <c r="GB25" s="141"/>
      <c r="GC25" s="141"/>
      <c r="GD25" s="141"/>
      <c r="GE25" s="141"/>
      <c r="GF25" s="141"/>
      <c r="GG25" s="141"/>
      <c r="GH25" s="141"/>
      <c r="GI25" s="141"/>
      <c r="GJ25" s="141"/>
      <c r="GK25" s="141"/>
      <c r="GL25" s="141"/>
      <c r="GM25" s="141"/>
      <c r="GN25" s="141"/>
      <c r="GO25" s="141"/>
      <c r="GP25" s="141"/>
      <c r="GQ25" s="141"/>
      <c r="GR25" s="141"/>
      <c r="GS25" s="141"/>
      <c r="GT25" s="141"/>
      <c r="GU25" s="141"/>
      <c r="GV25" s="141"/>
      <c r="GW25" s="141"/>
      <c r="GX25" s="141"/>
      <c r="GY25" s="141"/>
      <c r="GZ25" s="141"/>
      <c r="HA25" s="141"/>
      <c r="HB25" s="141"/>
      <c r="HC25" s="141"/>
      <c r="HD25" s="141"/>
      <c r="HE25" s="141"/>
      <c r="HF25" s="141"/>
      <c r="HG25" s="141"/>
      <c r="HH25" s="141"/>
      <c r="HI25" s="141"/>
      <c r="HJ25" s="141"/>
      <c r="HK25" s="141"/>
      <c r="HL25" s="141"/>
      <c r="HM25" s="141"/>
      <c r="HN25" s="141"/>
      <c r="HO25" s="141"/>
      <c r="HP25" s="141"/>
      <c r="HQ25" s="141"/>
      <c r="HR25" s="141"/>
      <c r="HS25" s="141"/>
      <c r="HT25" s="141"/>
      <c r="HU25" s="141"/>
      <c r="HV25" s="141"/>
      <c r="HW25" s="141"/>
      <c r="HX25" s="141"/>
      <c r="HY25" s="141"/>
      <c r="HZ25" s="141"/>
      <c r="IA25" s="141"/>
      <c r="IB25" s="141"/>
      <c r="IC25" s="141"/>
      <c r="ID25" s="141"/>
      <c r="IE25" s="141"/>
      <c r="IF25" s="141"/>
      <c r="IG25" s="141"/>
      <c r="IH25" s="141"/>
      <c r="II25" s="141"/>
      <c r="IJ25" s="141"/>
      <c r="IK25" s="141"/>
      <c r="IL25" s="141"/>
      <c r="IM25" s="141"/>
      <c r="IN25" s="141"/>
      <c r="IO25" s="141"/>
      <c r="IP25" s="141"/>
      <c r="IQ25" s="141"/>
      <c r="IR25" s="141"/>
      <c r="IS25" s="141"/>
      <c r="IT25" s="141"/>
      <c r="IU25" s="141"/>
      <c r="IV25" s="141"/>
      <c r="IW25" s="141"/>
      <c r="IX25" s="141"/>
      <c r="IY25" s="141"/>
      <c r="IZ25" s="141"/>
      <c r="JA25" s="141"/>
      <c r="JB25" s="141"/>
      <c r="JC25" s="124"/>
    </row>
    <row r="26" spans="2:263" ht="14.25" customHeight="1" thickBot="1" x14ac:dyDescent="0.3">
      <c r="B26" s="174">
        <v>15</v>
      </c>
      <c r="C26" s="334" t="s">
        <v>3764</v>
      </c>
      <c r="D26" s="176"/>
      <c r="E26" s="177" t="s">
        <v>341</v>
      </c>
      <c r="F26" s="733">
        <v>3</v>
      </c>
      <c r="G26" s="976">
        <v>0.44500000000000001</v>
      </c>
      <c r="H26" s="239">
        <v>6.0999999999999999E-2</v>
      </c>
      <c r="I26" s="239">
        <v>1.04</v>
      </c>
      <c r="J26" s="977">
        <f>SUM(G26:I26)</f>
        <v>1.546</v>
      </c>
      <c r="K26" s="978">
        <v>0.624</v>
      </c>
      <c r="L26" s="239">
        <v>4.2999999999999997E-2</v>
      </c>
      <c r="M26" s="239">
        <v>0.49099999999999999</v>
      </c>
      <c r="N26" s="944">
        <f>SUM(K26:M26)</f>
        <v>1.1579999999999999</v>
      </c>
      <c r="O26" s="943">
        <f>N26+J26</f>
        <v>2.7039999999999997</v>
      </c>
      <c r="P26" s="979">
        <v>0.88500000000000001</v>
      </c>
      <c r="Q26" s="239">
        <v>0.12</v>
      </c>
      <c r="R26" s="239">
        <v>2.0699999999999998</v>
      </c>
      <c r="S26" s="943">
        <f>SUM(P26:R26)</f>
        <v>3.0749999999999997</v>
      </c>
      <c r="T26" s="978">
        <v>1.242</v>
      </c>
      <c r="U26" s="239">
        <v>8.6999999999999994E-2</v>
      </c>
      <c r="V26" s="239">
        <v>0.97799999999999998</v>
      </c>
      <c r="W26" s="944">
        <f>SUM(T26:V26)</f>
        <v>2.3069999999999999</v>
      </c>
      <c r="X26" s="943">
        <f>W26+S26</f>
        <v>5.3819999999999997</v>
      </c>
      <c r="Y26" s="979">
        <v>0.65200000000000002</v>
      </c>
      <c r="Z26" s="239">
        <v>8.8999999999999996E-2</v>
      </c>
      <c r="AA26" s="239">
        <v>1.5249999999999999</v>
      </c>
      <c r="AB26" s="943">
        <f>SUM(Y26:AA26)</f>
        <v>2.266</v>
      </c>
      <c r="AC26" s="978">
        <v>0.91500000000000004</v>
      </c>
      <c r="AD26" s="239">
        <v>6.5000000000000002E-2</v>
      </c>
      <c r="AE26" s="239">
        <v>0.72099999999999997</v>
      </c>
      <c r="AF26" s="944">
        <f>SUM(AC26:AE26)</f>
        <v>1.7010000000000001</v>
      </c>
      <c r="AG26" s="943">
        <f>AF26+AB26</f>
        <v>3.9670000000000001</v>
      </c>
      <c r="AH26" s="979">
        <v>0.63200000000000001</v>
      </c>
      <c r="AI26" s="239">
        <v>8.5999999999999993E-2</v>
      </c>
      <c r="AJ26" s="239">
        <v>1.478</v>
      </c>
      <c r="AK26" s="943">
        <f>SUM(AH26:AJ26)</f>
        <v>2.1959999999999997</v>
      </c>
      <c r="AL26" s="978">
        <v>0.88900000000000001</v>
      </c>
      <c r="AM26" s="239">
        <v>6.2E-2</v>
      </c>
      <c r="AN26" s="239">
        <v>0.69899999999999995</v>
      </c>
      <c r="AO26" s="944">
        <f>SUM(AL26:AN26)</f>
        <v>1.65</v>
      </c>
      <c r="AP26" s="943">
        <f>AO26+AK26</f>
        <v>3.8459999999999996</v>
      </c>
      <c r="AQ26" s="979">
        <v>1.095</v>
      </c>
      <c r="AR26" s="239">
        <v>0.154</v>
      </c>
      <c r="AS26" s="239">
        <v>2.61</v>
      </c>
      <c r="AT26" s="943">
        <f>SUM(AQ26:AS26)</f>
        <v>3.859</v>
      </c>
      <c r="AU26" s="978">
        <v>3.996</v>
      </c>
      <c r="AV26" s="239">
        <v>0.27800000000000002</v>
      </c>
      <c r="AW26" s="239">
        <v>3.2909999999999999</v>
      </c>
      <c r="AX26" s="944">
        <f>SUM(AU26:AW26)</f>
        <v>7.5649999999999995</v>
      </c>
      <c r="AY26" s="943">
        <f>AX26+AT26</f>
        <v>11.423999999999999</v>
      </c>
      <c r="AZ26" s="979">
        <v>1.012</v>
      </c>
      <c r="BA26" s="239">
        <v>0.14299999999999999</v>
      </c>
      <c r="BB26" s="239">
        <v>2.399</v>
      </c>
      <c r="BC26" s="943">
        <f>SUM(AZ26:BB26)</f>
        <v>3.5540000000000003</v>
      </c>
      <c r="BD26" s="978">
        <v>3.4769999999999999</v>
      </c>
      <c r="BE26" s="239">
        <v>0.25</v>
      </c>
      <c r="BF26" s="239">
        <v>2.9889999999999999</v>
      </c>
      <c r="BG26" s="944">
        <f>SUM(BD26:BF26)</f>
        <v>6.7159999999999993</v>
      </c>
      <c r="BH26" s="943">
        <f>BG26+BC26</f>
        <v>10.27</v>
      </c>
      <c r="BI26" s="980">
        <v>0.252</v>
      </c>
      <c r="BJ26" s="981">
        <v>2.9000000000000001E-2</v>
      </c>
      <c r="BK26" s="981">
        <v>0.60399999999999998</v>
      </c>
      <c r="BL26" s="943">
        <f>SUM(BI26:BK26)</f>
        <v>0.88500000000000001</v>
      </c>
      <c r="BM26" s="982">
        <v>0.88800000000000001</v>
      </c>
      <c r="BN26" s="981">
        <v>6.4000000000000001E-2</v>
      </c>
      <c r="BO26" s="981">
        <v>0.79100000000000004</v>
      </c>
      <c r="BP26" s="944">
        <f>SUM(BM26:BO26)</f>
        <v>1.7429999999999999</v>
      </c>
      <c r="BQ26" s="943">
        <f>BP26+BL26</f>
        <v>2.6280000000000001</v>
      </c>
      <c r="BR26" s="979">
        <v>0.33700000000000002</v>
      </c>
      <c r="BS26" s="239">
        <v>4.8000000000000001E-2</v>
      </c>
      <c r="BT26" s="239">
        <v>0.79800000000000004</v>
      </c>
      <c r="BU26" s="943">
        <f>SUM(BR26:BT26)</f>
        <v>1.1830000000000001</v>
      </c>
      <c r="BV26" s="978">
        <v>1.157</v>
      </c>
      <c r="BW26" s="239">
        <v>8.3000000000000004E-2</v>
      </c>
      <c r="BX26" s="239">
        <v>0.99399999999999999</v>
      </c>
      <c r="BY26" s="944">
        <f>SUM(BV26:BX26)</f>
        <v>2.234</v>
      </c>
      <c r="BZ26" s="943">
        <f>BY26+BU26</f>
        <v>3.4169999999999998</v>
      </c>
      <c r="CA26" s="979">
        <v>0.20899999999999999</v>
      </c>
      <c r="CB26" s="239">
        <v>0.03</v>
      </c>
      <c r="CC26" s="239">
        <v>0.497</v>
      </c>
      <c r="CD26" s="943">
        <f>SUM(CA26:CC26)</f>
        <v>0.73599999999999999</v>
      </c>
      <c r="CE26" s="978">
        <v>0.71899999999999997</v>
      </c>
      <c r="CF26" s="239">
        <v>5.0999999999999997E-2</v>
      </c>
      <c r="CG26" s="239">
        <v>0.61899999999999999</v>
      </c>
      <c r="CH26" s="944">
        <f>SUM(CE26:CG26)</f>
        <v>1.389</v>
      </c>
      <c r="CI26" s="943">
        <f>CH26+CD26</f>
        <v>2.125</v>
      </c>
      <c r="CJ26" s="979">
        <v>0.21299999999999999</v>
      </c>
      <c r="CK26" s="239">
        <v>0.03</v>
      </c>
      <c r="CL26" s="239">
        <v>0.50700000000000001</v>
      </c>
      <c r="CM26" s="943">
        <f>SUM(CJ26:CL26)</f>
        <v>0.75</v>
      </c>
      <c r="CN26" s="978">
        <v>0.73299999999999998</v>
      </c>
      <c r="CO26" s="239">
        <v>5.1999999999999998E-2</v>
      </c>
      <c r="CP26" s="239">
        <v>0.63100000000000001</v>
      </c>
      <c r="CQ26" s="944">
        <f>SUM(CN26:CP26)</f>
        <v>1.4159999999999999</v>
      </c>
      <c r="CR26" s="943">
        <f>CQ26+CM26</f>
        <v>2.1659999999999999</v>
      </c>
      <c r="CS26" s="979">
        <v>0.218</v>
      </c>
      <c r="CT26" s="239">
        <v>3.1E-2</v>
      </c>
      <c r="CU26" s="239">
        <v>0.51700000000000002</v>
      </c>
      <c r="CV26" s="943">
        <f>SUM(CS26:CU26)</f>
        <v>0.76600000000000001</v>
      </c>
      <c r="CW26" s="978">
        <v>0.748</v>
      </c>
      <c r="CX26" s="239">
        <v>5.2999999999999999E-2</v>
      </c>
      <c r="CY26" s="239">
        <v>0.64400000000000002</v>
      </c>
      <c r="CZ26" s="944">
        <f>SUM(CW26:CY26)</f>
        <v>1.4450000000000001</v>
      </c>
      <c r="DA26" s="943">
        <f>CZ26+CV26</f>
        <v>2.2110000000000003</v>
      </c>
      <c r="DB26" s="979">
        <v>0.222</v>
      </c>
      <c r="DC26" s="239">
        <v>3.1E-2</v>
      </c>
      <c r="DD26" s="239">
        <v>0.52700000000000002</v>
      </c>
      <c r="DE26" s="943">
        <f>SUM(DB26:DD26)</f>
        <v>0.78</v>
      </c>
      <c r="DF26" s="978">
        <v>0.76300000000000001</v>
      </c>
      <c r="DG26" s="239">
        <v>5.3999999999999999E-2</v>
      </c>
      <c r="DH26" s="239">
        <v>0.65600000000000003</v>
      </c>
      <c r="DI26" s="944">
        <f>SUM(DF26:DH26)</f>
        <v>1.4730000000000001</v>
      </c>
      <c r="DJ26" s="943">
        <f>DI26+DE26</f>
        <v>2.2530000000000001</v>
      </c>
      <c r="DK26" s="979">
        <v>0.22600000000000001</v>
      </c>
      <c r="DL26" s="239">
        <v>3.2000000000000001E-2</v>
      </c>
      <c r="DM26" s="239">
        <v>0.53800000000000003</v>
      </c>
      <c r="DN26" s="943">
        <f>SUM(DK26:DM26)</f>
        <v>0.79600000000000004</v>
      </c>
      <c r="DO26" s="978">
        <v>0.77800000000000002</v>
      </c>
      <c r="DP26" s="239">
        <v>5.6000000000000001E-2</v>
      </c>
      <c r="DQ26" s="239">
        <v>0.67</v>
      </c>
      <c r="DR26" s="944">
        <f>SUM(DO26:DQ26)</f>
        <v>1.504</v>
      </c>
      <c r="DS26" s="943">
        <f>DR26+DN26</f>
        <v>2.2999999999999998</v>
      </c>
      <c r="DT26" s="896"/>
      <c r="DU26" s="212"/>
      <c r="DV26" s="213"/>
      <c r="DX26" s="144">
        <f xml:space="preserve"> IF( SUM( EP26:JB26 ) = 0, 0, $EP$5 )</f>
        <v>0</v>
      </c>
      <c r="EA26" s="174">
        <v>15</v>
      </c>
      <c r="EB26" s="334" t="s">
        <v>3764</v>
      </c>
      <c r="EC26" s="177" t="s">
        <v>341</v>
      </c>
      <c r="ED26" s="733">
        <v>3</v>
      </c>
      <c r="EE26" s="983" t="s">
        <v>3765</v>
      </c>
      <c r="EF26" s="857" t="s">
        <v>3766</v>
      </c>
      <c r="EG26" s="984" t="s">
        <v>3767</v>
      </c>
      <c r="EH26" s="947" t="s">
        <v>3768</v>
      </c>
      <c r="EI26" s="985" t="s">
        <v>3769</v>
      </c>
      <c r="EJ26" s="857" t="s">
        <v>3770</v>
      </c>
      <c r="EK26" s="986" t="s">
        <v>3771</v>
      </c>
      <c r="EL26" s="858" t="s">
        <v>3772</v>
      </c>
      <c r="EM26" s="947" t="s">
        <v>3773</v>
      </c>
      <c r="EP26" s="158">
        <f xml:space="preserve"> IF( ISNUMBER(G26), 0, 1 )</f>
        <v>0</v>
      </c>
      <c r="EQ26" s="158">
        <f>IF('[1]Validation flags'!$H$3=1,0, IF( ISNUMBER(H26), 0, 1 ))</f>
        <v>0</v>
      </c>
      <c r="ER26" s="158">
        <f>IF('[1]Validation flags'!$H$3=1,0, IF( ISNUMBER(I26), 0, 1 ))</f>
        <v>0</v>
      </c>
      <c r="ES26" s="141"/>
      <c r="ET26" s="158">
        <f xml:space="preserve"> IF( ISNUMBER(K26), 0, 1 )</f>
        <v>0</v>
      </c>
      <c r="EU26" s="158">
        <f>IF('[1]Validation flags'!$H$3=1,0, IF( ISNUMBER(L26), 0, 1 ))</f>
        <v>0</v>
      </c>
      <c r="EV26" s="158">
        <f>IF('[1]Validation flags'!$H$3=1,0, IF( ISNUMBER(M26), 0, 1 ))</f>
        <v>0</v>
      </c>
      <c r="EW26" s="141"/>
      <c r="EX26" s="141"/>
      <c r="EY26" s="158">
        <f xml:space="preserve"> IF( ISNUMBER(P26), 0, 1 )</f>
        <v>0</v>
      </c>
      <c r="EZ26" s="158">
        <f>IF('[1]Validation flags'!$H$3=1,0, IF( ISNUMBER(Q26), 0, 1 ))</f>
        <v>0</v>
      </c>
      <c r="FA26" s="158">
        <f>IF('[1]Validation flags'!$H$3=1,0, IF( ISNUMBER(R26), 0, 1 ))</f>
        <v>0</v>
      </c>
      <c r="FB26" s="141"/>
      <c r="FC26" s="158">
        <f xml:space="preserve"> IF( ISNUMBER(T26), 0, 1 )</f>
        <v>0</v>
      </c>
      <c r="FD26" s="158">
        <f>IF('[1]Validation flags'!$H$3=1,0, IF( ISNUMBER(U26), 0, 1 ))</f>
        <v>0</v>
      </c>
      <c r="FE26" s="158">
        <f>IF('[1]Validation flags'!$H$3=1,0, IF( ISNUMBER(V26), 0, 1 ))</f>
        <v>0</v>
      </c>
      <c r="FF26" s="141"/>
      <c r="FG26" s="141"/>
      <c r="FH26" s="158">
        <f xml:space="preserve"> IF( ISNUMBER(Y26), 0, 1 )</f>
        <v>0</v>
      </c>
      <c r="FI26" s="158">
        <f>IF('[1]Validation flags'!$H$3=1,0, IF( ISNUMBER(Z26), 0, 1 ))</f>
        <v>0</v>
      </c>
      <c r="FJ26" s="158">
        <f>IF('[1]Validation flags'!$H$3=1,0, IF( ISNUMBER(AA26), 0, 1 ))</f>
        <v>0</v>
      </c>
      <c r="FK26" s="141"/>
      <c r="FL26" s="158">
        <f xml:space="preserve"> IF( ISNUMBER(AC26), 0, 1 )</f>
        <v>0</v>
      </c>
      <c r="FM26" s="158">
        <f>IF('[1]Validation flags'!$H$3=1,0, IF( ISNUMBER(AD26), 0, 1 ))</f>
        <v>0</v>
      </c>
      <c r="FN26" s="158">
        <f>IF('[1]Validation flags'!$H$3=1,0, IF( ISNUMBER(AE26), 0, 1 ))</f>
        <v>0</v>
      </c>
      <c r="FO26" s="141"/>
      <c r="FP26" s="141"/>
      <c r="FQ26" s="158">
        <f xml:space="preserve"> IF( ISNUMBER(AH26), 0, 1 )</f>
        <v>0</v>
      </c>
      <c r="FR26" s="158">
        <f>IF('[1]Validation flags'!$H$3=1,0, IF( ISNUMBER(AI26), 0, 1 ))</f>
        <v>0</v>
      </c>
      <c r="FS26" s="158">
        <f>IF('[1]Validation flags'!$H$3=1,0, IF( ISNUMBER(AJ26), 0, 1 ))</f>
        <v>0</v>
      </c>
      <c r="FT26" s="141"/>
      <c r="FU26" s="158">
        <f xml:space="preserve"> IF( ISNUMBER(AL26), 0, 1 )</f>
        <v>0</v>
      </c>
      <c r="FV26" s="158">
        <f>IF('[1]Validation flags'!$H$3=1,0, IF( ISNUMBER(AM26), 0, 1 ))</f>
        <v>0</v>
      </c>
      <c r="FW26" s="158">
        <f>IF('[1]Validation flags'!$H$3=1,0, IF( ISNUMBER(AN26), 0, 1 ))</f>
        <v>0</v>
      </c>
      <c r="FX26" s="141"/>
      <c r="FY26" s="141"/>
      <c r="FZ26" s="141"/>
      <c r="GA26" s="141"/>
      <c r="GB26" s="141"/>
      <c r="GC26" s="141"/>
      <c r="GD26" s="141"/>
      <c r="GE26" s="141"/>
      <c r="GF26" s="141"/>
      <c r="GG26" s="141"/>
      <c r="GH26" s="141"/>
      <c r="GI26" s="158">
        <f xml:space="preserve"> IF( ISNUMBER(AZ26), 0, 1 )</f>
        <v>0</v>
      </c>
      <c r="GJ26" s="158">
        <f>IF('[1]Validation flags'!$H$3=1,0, IF( ISNUMBER(BA26), 0, 1 ))</f>
        <v>0</v>
      </c>
      <c r="GK26" s="158">
        <f>IF('[1]Validation flags'!$H$3=1,0, IF( ISNUMBER(BB26), 0, 1 ))</f>
        <v>0</v>
      </c>
      <c r="GL26" s="141"/>
      <c r="GM26" s="158">
        <f xml:space="preserve"> IF( ISNUMBER(BD26), 0, 1 )</f>
        <v>0</v>
      </c>
      <c r="GN26" s="158">
        <f>IF('[1]Validation flags'!$H$3=1,0, IF( ISNUMBER(BE26), 0, 1 ))</f>
        <v>0</v>
      </c>
      <c r="GO26" s="158">
        <f>IF('[1]Validation flags'!$H$3=1,0, IF( ISNUMBER(BF26), 0, 1 ))</f>
        <v>0</v>
      </c>
      <c r="GP26" s="141"/>
      <c r="GQ26" s="141"/>
      <c r="GR26" s="158">
        <f xml:space="preserve"> IF( ISNUMBER(BI26), 0, 1 )</f>
        <v>0</v>
      </c>
      <c r="GS26" s="158">
        <f>IF('[1]Validation flags'!$H$3=1,0, IF( ISNUMBER(BJ26), 0, 1 ))</f>
        <v>0</v>
      </c>
      <c r="GT26" s="158">
        <f>IF('[1]Validation flags'!$H$3=1,0, IF( ISNUMBER(BK26), 0, 1 ))</f>
        <v>0</v>
      </c>
      <c r="GU26" s="141"/>
      <c r="GV26" s="158">
        <f xml:space="preserve"> IF( ISNUMBER(BM26), 0, 1 )</f>
        <v>0</v>
      </c>
      <c r="GW26" s="158">
        <f>IF('[1]Validation flags'!$H$3=1,0, IF( ISNUMBER(BN26), 0, 1 ))</f>
        <v>0</v>
      </c>
      <c r="GX26" s="158">
        <f>IF('[1]Validation flags'!$H$3=1,0, IF( ISNUMBER(BO26), 0, 1 ))</f>
        <v>0</v>
      </c>
      <c r="GY26" s="141"/>
      <c r="GZ26" s="141"/>
      <c r="HA26" s="158">
        <f xml:space="preserve"> IF( ISNUMBER(BR26), 0, 1 )</f>
        <v>0</v>
      </c>
      <c r="HB26" s="158">
        <f>IF('[1]Validation flags'!$H$3=1,0, IF( ISNUMBER(BS26), 0, 1 ))</f>
        <v>0</v>
      </c>
      <c r="HC26" s="158">
        <f>IF('[1]Validation flags'!$H$3=1,0, IF( ISNUMBER(BT26), 0, 1 ))</f>
        <v>0</v>
      </c>
      <c r="HD26" s="141"/>
      <c r="HE26" s="158">
        <f xml:space="preserve"> IF( ISNUMBER(BV26), 0, 1 )</f>
        <v>0</v>
      </c>
      <c r="HF26" s="158">
        <f>IF('[1]Validation flags'!$H$3=1,0, IF( ISNUMBER(BW26), 0, 1 ))</f>
        <v>0</v>
      </c>
      <c r="HG26" s="158">
        <f>IF('[1]Validation flags'!$H$3=1,0, IF( ISNUMBER(BX26), 0, 1 ))</f>
        <v>0</v>
      </c>
      <c r="HH26" s="141"/>
      <c r="HI26" s="141"/>
      <c r="HJ26" s="158">
        <f xml:space="preserve"> IF( ISNUMBER(CA26), 0, 1 )</f>
        <v>0</v>
      </c>
      <c r="HK26" s="158">
        <f>IF('[1]Validation flags'!$H$3=1,0, IF( ISNUMBER(CB26), 0, 1 ))</f>
        <v>0</v>
      </c>
      <c r="HL26" s="158">
        <f>IF('[1]Validation flags'!$H$3=1,0, IF( ISNUMBER(CC26), 0, 1 ))</f>
        <v>0</v>
      </c>
      <c r="HM26" s="141"/>
      <c r="HN26" s="158">
        <f xml:space="preserve"> IF( ISNUMBER(CE26), 0, 1 )</f>
        <v>0</v>
      </c>
      <c r="HO26" s="158">
        <f>IF('[1]Validation flags'!$H$3=1,0, IF( ISNUMBER(CF26), 0, 1 ))</f>
        <v>0</v>
      </c>
      <c r="HP26" s="158">
        <f>IF('[1]Validation flags'!$H$3=1,0, IF( ISNUMBER(CG26), 0, 1 ))</f>
        <v>0</v>
      </c>
      <c r="HQ26" s="141"/>
      <c r="HR26" s="141"/>
      <c r="HS26" s="158">
        <f xml:space="preserve"> IF( ISNUMBER(CJ26), 0, 1 )</f>
        <v>0</v>
      </c>
      <c r="HT26" s="158">
        <f>IF('[1]Validation flags'!$H$3=1,0, IF( ISNUMBER(CK26), 0, 1 ))</f>
        <v>0</v>
      </c>
      <c r="HU26" s="158">
        <f>IF('[1]Validation flags'!$H$3=1,0, IF( ISNUMBER(CL26), 0, 1 ))</f>
        <v>0</v>
      </c>
      <c r="HV26" s="141"/>
      <c r="HW26" s="158">
        <f xml:space="preserve"> IF( ISNUMBER(CN26), 0, 1 )</f>
        <v>0</v>
      </c>
      <c r="HX26" s="158">
        <f>IF('[1]Validation flags'!$H$3=1,0, IF( ISNUMBER(CO26), 0, 1 ))</f>
        <v>0</v>
      </c>
      <c r="HY26" s="158">
        <f>IF('[1]Validation flags'!$H$3=1,0, IF( ISNUMBER(CP26), 0, 1 ))</f>
        <v>0</v>
      </c>
      <c r="HZ26" s="141"/>
      <c r="IA26" s="141"/>
      <c r="IB26" s="158">
        <f xml:space="preserve"> IF( ISNUMBER(CS26), 0, 1 )</f>
        <v>0</v>
      </c>
      <c r="IC26" s="158">
        <f>IF('[1]Validation flags'!$H$3=1,0, IF( ISNUMBER(CT26), 0, 1 ))</f>
        <v>0</v>
      </c>
      <c r="ID26" s="158">
        <f>IF('[1]Validation flags'!$H$3=1,0, IF( ISNUMBER(CU26), 0, 1 ))</f>
        <v>0</v>
      </c>
      <c r="IE26" s="141"/>
      <c r="IF26" s="158">
        <f xml:space="preserve"> IF( ISNUMBER(CW26), 0, 1 )</f>
        <v>0</v>
      </c>
      <c r="IG26" s="158">
        <f>IF('[1]Validation flags'!$H$3=1,0, IF( ISNUMBER(CX26), 0, 1 ))</f>
        <v>0</v>
      </c>
      <c r="IH26" s="158">
        <f>IF('[1]Validation flags'!$H$3=1,0, IF( ISNUMBER(CY26), 0, 1 ))</f>
        <v>0</v>
      </c>
      <c r="II26" s="141"/>
      <c r="IJ26" s="141"/>
      <c r="IK26" s="158">
        <f xml:space="preserve"> IF( ISNUMBER(DB26), 0, 1 )</f>
        <v>0</v>
      </c>
      <c r="IL26" s="158">
        <f>IF('[1]Validation flags'!$H$3=1,0, IF( ISNUMBER(DC26), 0, 1 ))</f>
        <v>0</v>
      </c>
      <c r="IM26" s="158">
        <f>IF('[1]Validation flags'!$H$3=1,0, IF( ISNUMBER(DD26), 0, 1 ))</f>
        <v>0</v>
      </c>
      <c r="IN26" s="141"/>
      <c r="IO26" s="158">
        <f xml:space="preserve"> IF( ISNUMBER(DF26), 0, 1 )</f>
        <v>0</v>
      </c>
      <c r="IP26" s="158">
        <f>IF('[1]Validation flags'!$H$3=1,0, IF( ISNUMBER(DG26), 0, 1 ))</f>
        <v>0</v>
      </c>
      <c r="IQ26" s="158">
        <f>IF('[1]Validation flags'!$H$3=1,0, IF( ISNUMBER(DH26), 0, 1 ))</f>
        <v>0</v>
      </c>
      <c r="IR26" s="141"/>
      <c r="IS26" s="141"/>
      <c r="IT26" s="158">
        <f xml:space="preserve"> IF( ISNUMBER(DK26), 0, 1 )</f>
        <v>0</v>
      </c>
      <c r="IU26" s="158">
        <f>IF('[1]Validation flags'!$H$3=1,0, IF( ISNUMBER(DL26), 0, 1 ))</f>
        <v>0</v>
      </c>
      <c r="IV26" s="158">
        <f>IF('[1]Validation flags'!$H$3=1,0, IF( ISNUMBER(DM26), 0, 1 ))</f>
        <v>0</v>
      </c>
      <c r="IW26" s="141"/>
      <c r="IX26" s="158">
        <f xml:space="preserve"> IF( ISNUMBER(DO26), 0, 1 )</f>
        <v>0</v>
      </c>
      <c r="IY26" s="158">
        <f>IF('[1]Validation flags'!$H$3=1,0, IF( ISNUMBER(DP26), 0, 1 ))</f>
        <v>0</v>
      </c>
      <c r="IZ26" s="158">
        <f>IF('[1]Validation flags'!$H$3=1,0, IF( ISNUMBER(DQ26), 0, 1 ))</f>
        <v>0</v>
      </c>
      <c r="JA26" s="141"/>
      <c r="JB26" s="141"/>
      <c r="JC26" s="188"/>
    </row>
    <row r="27" spans="2:263" ht="14.25" customHeight="1" thickBot="1" x14ac:dyDescent="0.3">
      <c r="B27" s="895"/>
      <c r="C27" s="987"/>
      <c r="D27" s="895"/>
      <c r="E27" s="895"/>
      <c r="F27" s="895"/>
      <c r="G27" s="988"/>
      <c r="H27" s="988"/>
      <c r="I27" s="988"/>
      <c r="J27" s="988"/>
      <c r="K27" s="988"/>
      <c r="L27" s="988"/>
      <c r="M27" s="988"/>
      <c r="N27" s="988"/>
      <c r="O27" s="988"/>
      <c r="P27" s="988"/>
      <c r="Q27" s="988"/>
      <c r="R27" s="988"/>
      <c r="S27" s="988"/>
      <c r="T27" s="988"/>
      <c r="U27" s="988"/>
      <c r="V27" s="988"/>
      <c r="W27" s="988"/>
      <c r="X27" s="988"/>
      <c r="Y27" s="988"/>
      <c r="Z27" s="988"/>
      <c r="AA27" s="988"/>
      <c r="AB27" s="988"/>
      <c r="AC27" s="988"/>
      <c r="AD27" s="988"/>
      <c r="AE27" s="988"/>
      <c r="AF27" s="988"/>
      <c r="AG27" s="988"/>
      <c r="AH27" s="988"/>
      <c r="AI27" s="988"/>
      <c r="AJ27" s="988"/>
      <c r="AK27" s="988"/>
      <c r="AL27" s="988"/>
      <c r="AM27" s="988"/>
      <c r="AN27" s="988"/>
      <c r="AO27" s="988"/>
      <c r="AP27" s="988"/>
      <c r="AQ27" s="988"/>
      <c r="AR27" s="988"/>
      <c r="AS27" s="988"/>
      <c r="AT27" s="988"/>
      <c r="AU27" s="988"/>
      <c r="AV27" s="988"/>
      <c r="AW27" s="988"/>
      <c r="AX27" s="988"/>
      <c r="AY27" s="988"/>
      <c r="AZ27" s="988"/>
      <c r="BA27" s="988"/>
      <c r="BB27" s="988"/>
      <c r="BC27" s="988"/>
      <c r="BD27" s="988"/>
      <c r="BE27" s="988"/>
      <c r="BF27" s="988"/>
      <c r="BG27" s="988"/>
      <c r="BH27" s="988"/>
      <c r="BI27" s="988"/>
      <c r="BJ27" s="988"/>
      <c r="BK27" s="988"/>
      <c r="BL27" s="988"/>
      <c r="BM27" s="988"/>
      <c r="BN27" s="988"/>
      <c r="BO27" s="988"/>
      <c r="BP27" s="988"/>
      <c r="BQ27" s="988"/>
      <c r="BR27" s="988"/>
      <c r="BS27" s="988"/>
      <c r="BT27" s="988"/>
      <c r="BU27" s="988"/>
      <c r="BV27" s="988"/>
      <c r="BW27" s="988"/>
      <c r="BX27" s="988"/>
      <c r="BY27" s="988"/>
      <c r="BZ27" s="988"/>
      <c r="CA27" s="988"/>
      <c r="CB27" s="988"/>
      <c r="CC27" s="988"/>
      <c r="CD27" s="988"/>
      <c r="CE27" s="988"/>
      <c r="CF27" s="988"/>
      <c r="CG27" s="988"/>
      <c r="CH27" s="988"/>
      <c r="CI27" s="988"/>
      <c r="CJ27" s="988"/>
      <c r="CK27" s="988"/>
      <c r="CL27" s="988"/>
      <c r="CM27" s="988"/>
      <c r="CN27" s="988"/>
      <c r="CO27" s="988"/>
      <c r="CP27" s="988"/>
      <c r="CQ27" s="988"/>
      <c r="CR27" s="988"/>
      <c r="CS27" s="988"/>
      <c r="CT27" s="988"/>
      <c r="CU27" s="988"/>
      <c r="CV27" s="988"/>
      <c r="CW27" s="988"/>
      <c r="CX27" s="988"/>
      <c r="CY27" s="988"/>
      <c r="CZ27" s="988"/>
      <c r="DA27" s="988"/>
      <c r="DB27" s="988"/>
      <c r="DC27" s="988"/>
      <c r="DD27" s="988"/>
      <c r="DE27" s="988"/>
      <c r="DF27" s="988"/>
      <c r="DG27" s="988"/>
      <c r="DH27" s="988"/>
      <c r="DI27" s="988"/>
      <c r="DJ27" s="988"/>
      <c r="DK27" s="988"/>
      <c r="DL27" s="988"/>
      <c r="DM27" s="988"/>
      <c r="DN27" s="988"/>
      <c r="DO27" s="988"/>
      <c r="DP27" s="988"/>
      <c r="DQ27" s="988"/>
      <c r="DR27" s="988"/>
      <c r="DS27" s="988"/>
      <c r="DT27" s="896"/>
      <c r="DU27" s="989"/>
      <c r="DV27" s="989"/>
      <c r="DX27" s="144"/>
      <c r="EA27" s="895"/>
      <c r="EB27" s="987"/>
      <c r="EC27" s="895"/>
      <c r="ED27" s="895"/>
      <c r="EE27" s="907"/>
      <c r="EF27" s="907"/>
      <c r="EG27" s="907"/>
      <c r="EH27" s="907"/>
      <c r="EI27" s="907"/>
      <c r="EJ27" s="907"/>
      <c r="EK27" s="907"/>
      <c r="EL27" s="907"/>
      <c r="EM27" s="907"/>
      <c r="EO27" s="188"/>
      <c r="EP27" s="141"/>
      <c r="EQ27" s="141"/>
      <c r="ER27" s="141"/>
      <c r="ES27" s="141"/>
      <c r="ET27" s="141"/>
      <c r="EU27" s="141"/>
      <c r="EV27" s="141"/>
      <c r="EW27" s="141"/>
      <c r="EX27" s="141"/>
      <c r="EY27" s="141"/>
      <c r="EZ27" s="141"/>
      <c r="FA27" s="141"/>
      <c r="FB27" s="141"/>
      <c r="FC27" s="141"/>
      <c r="FD27" s="141"/>
      <c r="FE27" s="141"/>
      <c r="FF27" s="141"/>
      <c r="FG27" s="141"/>
      <c r="FH27" s="141"/>
      <c r="FI27" s="141"/>
      <c r="FJ27" s="141"/>
      <c r="FK27" s="141"/>
      <c r="FL27" s="141"/>
      <c r="FM27" s="141"/>
      <c r="FN27" s="141"/>
      <c r="FO27" s="141"/>
      <c r="FP27" s="141"/>
      <c r="FQ27" s="141"/>
      <c r="FR27" s="141"/>
      <c r="FS27" s="141"/>
      <c r="FT27" s="141"/>
      <c r="FU27" s="141"/>
      <c r="FV27" s="141"/>
      <c r="FW27" s="141"/>
      <c r="FX27" s="141"/>
      <c r="FY27" s="141"/>
      <c r="FZ27" s="141"/>
      <c r="GA27" s="141"/>
      <c r="GB27" s="141"/>
      <c r="GC27" s="141"/>
      <c r="GD27" s="141"/>
      <c r="GE27" s="141"/>
      <c r="GF27" s="141"/>
      <c r="GG27" s="141"/>
      <c r="GH27" s="141"/>
      <c r="GI27" s="141"/>
      <c r="GJ27" s="141"/>
      <c r="GK27" s="141"/>
      <c r="GL27" s="141"/>
      <c r="GM27" s="141"/>
      <c r="GN27" s="141"/>
      <c r="GO27" s="141"/>
      <c r="GP27" s="141"/>
      <c r="GQ27" s="141"/>
      <c r="GR27" s="141"/>
      <c r="GS27" s="141"/>
      <c r="GT27" s="141"/>
      <c r="GU27" s="141"/>
      <c r="GV27" s="141"/>
      <c r="GW27" s="141"/>
      <c r="GX27" s="141"/>
      <c r="GY27" s="141"/>
      <c r="GZ27" s="141"/>
      <c r="HA27" s="141"/>
      <c r="HB27" s="141"/>
      <c r="HC27" s="141"/>
      <c r="HD27" s="141"/>
      <c r="HE27" s="141"/>
      <c r="HF27" s="141"/>
      <c r="HG27" s="141"/>
      <c r="HH27" s="141"/>
      <c r="HI27" s="141"/>
      <c r="HJ27" s="141"/>
      <c r="HK27" s="141"/>
      <c r="HL27" s="141"/>
      <c r="HM27" s="141"/>
      <c r="HN27" s="141"/>
      <c r="HO27" s="141"/>
      <c r="HP27" s="141"/>
      <c r="HQ27" s="141"/>
      <c r="HR27" s="141"/>
      <c r="HS27" s="141"/>
      <c r="HT27" s="141"/>
      <c r="HU27" s="141"/>
      <c r="HV27" s="141"/>
      <c r="HW27" s="141"/>
      <c r="HX27" s="141"/>
      <c r="HY27" s="141"/>
      <c r="HZ27" s="141"/>
      <c r="IA27" s="141"/>
      <c r="IB27" s="141"/>
      <c r="IC27" s="141"/>
      <c r="ID27" s="141"/>
      <c r="IE27" s="141"/>
      <c r="IF27" s="141"/>
      <c r="IG27" s="141"/>
      <c r="IH27" s="141"/>
      <c r="II27" s="141"/>
      <c r="IJ27" s="141"/>
      <c r="IK27" s="141"/>
      <c r="IL27" s="141"/>
      <c r="IM27" s="141"/>
      <c r="IN27" s="141"/>
      <c r="IO27" s="141"/>
      <c r="IP27" s="141"/>
      <c r="IQ27" s="141"/>
      <c r="IR27" s="141"/>
      <c r="IS27" s="141"/>
      <c r="IT27" s="141"/>
      <c r="IU27" s="141"/>
      <c r="IV27" s="141"/>
      <c r="IW27" s="141"/>
      <c r="IX27" s="141"/>
      <c r="IY27" s="141"/>
      <c r="IZ27" s="141"/>
      <c r="JA27" s="141"/>
      <c r="JB27" s="141"/>
      <c r="JC27" s="188"/>
    </row>
    <row r="28" spans="2:263" ht="14.25" customHeight="1" thickBot="1" x14ac:dyDescent="0.3">
      <c r="B28" s="990" t="s">
        <v>1139</v>
      </c>
      <c r="C28" s="146" t="s">
        <v>3774</v>
      </c>
      <c r="D28" s="895"/>
      <c r="E28" s="895"/>
      <c r="F28" s="895"/>
      <c r="G28" s="991"/>
      <c r="H28" s="991"/>
      <c r="I28" s="991"/>
      <c r="J28" s="991"/>
      <c r="K28" s="991"/>
      <c r="L28" s="991"/>
      <c r="M28" s="991"/>
      <c r="N28" s="991"/>
      <c r="O28" s="991"/>
      <c r="P28" s="991"/>
      <c r="Q28" s="991"/>
      <c r="R28" s="991"/>
      <c r="S28" s="991"/>
      <c r="T28" s="991"/>
      <c r="U28" s="991"/>
      <c r="V28" s="991"/>
      <c r="W28" s="991"/>
      <c r="X28" s="991"/>
      <c r="Y28" s="991"/>
      <c r="Z28" s="991"/>
      <c r="AA28" s="991"/>
      <c r="AB28" s="991"/>
      <c r="AC28" s="991"/>
      <c r="AD28" s="991"/>
      <c r="AE28" s="991"/>
      <c r="AF28" s="991"/>
      <c r="AG28" s="991"/>
      <c r="AH28" s="991"/>
      <c r="AI28" s="991"/>
      <c r="AJ28" s="991"/>
      <c r="AK28" s="991"/>
      <c r="AL28" s="991"/>
      <c r="AM28" s="991"/>
      <c r="AN28" s="991"/>
      <c r="AO28" s="991"/>
      <c r="AP28" s="991"/>
      <c r="AQ28" s="991"/>
      <c r="AR28" s="991"/>
      <c r="AS28" s="991"/>
      <c r="AT28" s="991"/>
      <c r="AU28" s="991"/>
      <c r="AV28" s="991"/>
      <c r="AW28" s="991"/>
      <c r="AX28" s="991"/>
      <c r="AY28" s="991"/>
      <c r="AZ28" s="991"/>
      <c r="BA28" s="991"/>
      <c r="BB28" s="991"/>
      <c r="BC28" s="991"/>
      <c r="BD28" s="991"/>
      <c r="BE28" s="991"/>
      <c r="BF28" s="991"/>
      <c r="BG28" s="991"/>
      <c r="BH28" s="991"/>
      <c r="BI28" s="991"/>
      <c r="BJ28" s="991"/>
      <c r="BK28" s="991"/>
      <c r="BL28" s="991"/>
      <c r="BM28" s="991"/>
      <c r="BN28" s="991"/>
      <c r="BO28" s="991"/>
      <c r="BP28" s="991"/>
      <c r="BQ28" s="991"/>
      <c r="BR28" s="991"/>
      <c r="BS28" s="991"/>
      <c r="BT28" s="991"/>
      <c r="BU28" s="991"/>
      <c r="BV28" s="991"/>
      <c r="BW28" s="991"/>
      <c r="BX28" s="991"/>
      <c r="BY28" s="991"/>
      <c r="BZ28" s="991"/>
      <c r="CA28" s="991"/>
      <c r="CB28" s="991"/>
      <c r="CC28" s="991"/>
      <c r="CD28" s="991"/>
      <c r="CE28" s="991"/>
      <c r="CF28" s="991"/>
      <c r="CG28" s="991"/>
      <c r="CH28" s="991"/>
      <c r="CI28" s="991"/>
      <c r="CJ28" s="991"/>
      <c r="CK28" s="991"/>
      <c r="CL28" s="991"/>
      <c r="CM28" s="991"/>
      <c r="CN28" s="991"/>
      <c r="CO28" s="991"/>
      <c r="CP28" s="991"/>
      <c r="CQ28" s="991"/>
      <c r="CR28" s="991"/>
      <c r="CS28" s="991"/>
      <c r="CT28" s="991"/>
      <c r="CU28" s="991"/>
      <c r="CV28" s="991"/>
      <c r="CW28" s="991"/>
      <c r="CX28" s="991"/>
      <c r="CY28" s="991"/>
      <c r="CZ28" s="991"/>
      <c r="DA28" s="991"/>
      <c r="DB28" s="991"/>
      <c r="DC28" s="991"/>
      <c r="DD28" s="991"/>
      <c r="DE28" s="991"/>
      <c r="DF28" s="991"/>
      <c r="DG28" s="991"/>
      <c r="DH28" s="991"/>
      <c r="DI28" s="991"/>
      <c r="DJ28" s="991"/>
      <c r="DK28" s="991"/>
      <c r="DL28" s="991"/>
      <c r="DM28" s="991"/>
      <c r="DN28" s="991"/>
      <c r="DO28" s="991"/>
      <c r="DP28" s="991"/>
      <c r="DQ28" s="991"/>
      <c r="DR28" s="991"/>
      <c r="DS28" s="991"/>
      <c r="DT28" s="896"/>
      <c r="DU28" s="989"/>
      <c r="DV28" s="989"/>
      <c r="DX28" s="144"/>
      <c r="EA28" s="990" t="s">
        <v>1139</v>
      </c>
      <c r="EB28" s="146" t="s">
        <v>3774</v>
      </c>
      <c r="EC28" s="895"/>
      <c r="ED28" s="895"/>
      <c r="EE28" s="992"/>
      <c r="EF28" s="992"/>
      <c r="EG28" s="992"/>
      <c r="EH28" s="992"/>
      <c r="EI28" s="992"/>
      <c r="EJ28" s="992"/>
      <c r="EK28" s="992"/>
      <c r="EL28" s="992"/>
      <c r="EM28" s="992"/>
      <c r="EO28" s="188"/>
      <c r="EP28" s="141"/>
      <c r="EQ28" s="141"/>
      <c r="ER28" s="141"/>
      <c r="ES28" s="141"/>
      <c r="ET28" s="141"/>
      <c r="EU28" s="141"/>
      <c r="EV28" s="141"/>
      <c r="EW28" s="141"/>
      <c r="EX28" s="141"/>
      <c r="EY28" s="141"/>
      <c r="EZ28" s="141"/>
      <c r="FA28" s="141"/>
      <c r="FB28" s="141"/>
      <c r="FC28" s="141"/>
      <c r="FD28" s="141"/>
      <c r="FE28" s="141"/>
      <c r="FF28" s="141"/>
      <c r="FG28" s="141"/>
      <c r="FH28" s="141"/>
      <c r="FI28" s="141"/>
      <c r="FJ28" s="141"/>
      <c r="FK28" s="141"/>
      <c r="FL28" s="141"/>
      <c r="FM28" s="141"/>
      <c r="FN28" s="141"/>
      <c r="FO28" s="141"/>
      <c r="FP28" s="141"/>
      <c r="FQ28" s="141"/>
      <c r="FR28" s="141"/>
      <c r="FS28" s="141"/>
      <c r="FT28" s="141"/>
      <c r="FU28" s="141"/>
      <c r="FV28" s="141"/>
      <c r="FW28" s="141"/>
      <c r="FX28" s="141"/>
      <c r="FY28" s="141"/>
      <c r="FZ28" s="141"/>
      <c r="GA28" s="141"/>
      <c r="GB28" s="141"/>
      <c r="GC28" s="141"/>
      <c r="GD28" s="141"/>
      <c r="GE28" s="141"/>
      <c r="GF28" s="141"/>
      <c r="GG28" s="141"/>
      <c r="GH28" s="141"/>
      <c r="GI28" s="141"/>
      <c r="GJ28" s="141"/>
      <c r="GK28" s="141"/>
      <c r="GL28" s="141"/>
      <c r="GM28" s="141"/>
      <c r="GN28" s="141"/>
      <c r="GO28" s="141"/>
      <c r="GP28" s="141"/>
      <c r="GQ28" s="141"/>
      <c r="GR28" s="141"/>
      <c r="GS28" s="141"/>
      <c r="GT28" s="141"/>
      <c r="GU28" s="141"/>
      <c r="GV28" s="141"/>
      <c r="GW28" s="141"/>
      <c r="GX28" s="141"/>
      <c r="GY28" s="141"/>
      <c r="GZ28" s="141"/>
      <c r="HA28" s="141"/>
      <c r="HB28" s="141"/>
      <c r="HC28" s="141"/>
      <c r="HD28" s="141"/>
      <c r="HE28" s="141"/>
      <c r="HF28" s="141"/>
      <c r="HG28" s="141"/>
      <c r="HH28" s="141"/>
      <c r="HI28" s="141"/>
      <c r="HJ28" s="141"/>
      <c r="HK28" s="141"/>
      <c r="HL28" s="141"/>
      <c r="HM28" s="141"/>
      <c r="HN28" s="141"/>
      <c r="HO28" s="141"/>
      <c r="HP28" s="141"/>
      <c r="HQ28" s="141"/>
      <c r="HR28" s="141"/>
      <c r="HS28" s="141"/>
      <c r="HT28" s="141"/>
      <c r="HU28" s="141"/>
      <c r="HV28" s="141"/>
      <c r="HW28" s="141"/>
      <c r="HX28" s="141"/>
      <c r="HY28" s="141"/>
      <c r="HZ28" s="141"/>
      <c r="IA28" s="141"/>
      <c r="IB28" s="141"/>
      <c r="IC28" s="141"/>
      <c r="ID28" s="141"/>
      <c r="IE28" s="141"/>
      <c r="IF28" s="141"/>
      <c r="IG28" s="141"/>
      <c r="IH28" s="141"/>
      <c r="II28" s="141"/>
      <c r="IJ28" s="141"/>
      <c r="IK28" s="141"/>
      <c r="IL28" s="141"/>
      <c r="IM28" s="141"/>
      <c r="IN28" s="141"/>
      <c r="IO28" s="141"/>
      <c r="IP28" s="141"/>
      <c r="IQ28" s="141"/>
      <c r="IR28" s="141"/>
      <c r="IS28" s="141"/>
      <c r="IT28" s="141"/>
      <c r="IU28" s="141"/>
      <c r="IV28" s="141"/>
      <c r="IW28" s="141"/>
      <c r="IX28" s="141"/>
      <c r="IY28" s="141"/>
      <c r="IZ28" s="141"/>
      <c r="JA28" s="141"/>
      <c r="JB28" s="141"/>
      <c r="JC28" s="188"/>
    </row>
    <row r="29" spans="2:263" ht="14.25" customHeight="1" thickBot="1" x14ac:dyDescent="0.3">
      <c r="B29" s="503">
        <v>16</v>
      </c>
      <c r="C29" s="504" t="s">
        <v>3775</v>
      </c>
      <c r="D29" s="993"/>
      <c r="E29" s="505" t="s">
        <v>3776</v>
      </c>
      <c r="F29" s="787">
        <v>3</v>
      </c>
      <c r="G29" s="994">
        <v>343.43299999999999</v>
      </c>
      <c r="H29" s="995">
        <v>38.405000000000001</v>
      </c>
      <c r="I29" s="995">
        <v>765.81399999999996</v>
      </c>
      <c r="J29" s="996">
        <f>SUM(G29:I29)</f>
        <v>1147.652</v>
      </c>
      <c r="K29" s="997">
        <v>376.98</v>
      </c>
      <c r="L29" s="995">
        <v>24.49</v>
      </c>
      <c r="M29" s="995">
        <v>285.38799999999998</v>
      </c>
      <c r="N29" s="998">
        <f>SUM(K29:M29)</f>
        <v>686.85799999999995</v>
      </c>
      <c r="O29" s="999">
        <f>N29+J29</f>
        <v>1834.51</v>
      </c>
      <c r="P29" s="1000">
        <v>331.99299999999999</v>
      </c>
      <c r="Q29" s="1001">
        <v>37.530999999999999</v>
      </c>
      <c r="R29" s="994">
        <v>748.38599999999997</v>
      </c>
      <c r="S29" s="999">
        <f>SUM(P29:R29)</f>
        <v>1117.9099999999999</v>
      </c>
      <c r="T29" s="997">
        <v>391.73200000000003</v>
      </c>
      <c r="U29" s="1001">
        <v>26.15</v>
      </c>
      <c r="V29" s="994">
        <v>304.73899999999998</v>
      </c>
      <c r="W29" s="998">
        <f>SUM(T29:V29)</f>
        <v>722.62099999999998</v>
      </c>
      <c r="X29" s="999">
        <f>W29+S29</f>
        <v>1840.5309999999999</v>
      </c>
      <c r="Y29" s="1000">
        <v>321.35700000000003</v>
      </c>
      <c r="Z29" s="1001">
        <v>36.768000000000001</v>
      </c>
      <c r="AA29" s="994">
        <v>733.178</v>
      </c>
      <c r="AB29" s="999">
        <f>SUM(Y29:AA29)</f>
        <v>1091.3029999999999</v>
      </c>
      <c r="AC29" s="997">
        <v>408.27100000000002</v>
      </c>
      <c r="AD29" s="1001">
        <v>27.867999999999999</v>
      </c>
      <c r="AE29" s="994">
        <v>324.76100000000002</v>
      </c>
      <c r="AF29" s="998">
        <f>SUM(AC29:AE29)</f>
        <v>760.90000000000009</v>
      </c>
      <c r="AG29" s="999">
        <f>AF29+AB29</f>
        <v>1852.203</v>
      </c>
      <c r="AH29" s="1000">
        <v>309.70400000000001</v>
      </c>
      <c r="AI29" s="1001">
        <v>33.78</v>
      </c>
      <c r="AJ29" s="994">
        <v>720.49900000000002</v>
      </c>
      <c r="AK29" s="999">
        <f>SUM(AH29:AJ29)</f>
        <v>1063.9830000000002</v>
      </c>
      <c r="AL29" s="997">
        <v>424.06700000000001</v>
      </c>
      <c r="AM29" s="1001">
        <v>31.498000000000001</v>
      </c>
      <c r="AN29" s="994">
        <v>341.11500000000001</v>
      </c>
      <c r="AO29" s="998">
        <f>SUM(AL29:AN29)</f>
        <v>796.68000000000006</v>
      </c>
      <c r="AP29" s="999">
        <f>AO29+AK29</f>
        <v>1860.6630000000002</v>
      </c>
      <c r="AQ29" s="1000">
        <v>300.56599999999997</v>
      </c>
      <c r="AR29" s="1001">
        <v>33.590000000000003</v>
      </c>
      <c r="AS29" s="994">
        <v>703.91300000000001</v>
      </c>
      <c r="AT29" s="999">
        <f>SUM(AQ29:AS29)</f>
        <v>1038.069</v>
      </c>
      <c r="AU29" s="997">
        <v>436.90100000000001</v>
      </c>
      <c r="AV29" s="1001">
        <v>32.274999999999999</v>
      </c>
      <c r="AW29" s="994">
        <v>361.83499999999998</v>
      </c>
      <c r="AX29" s="998">
        <f>SUM(AU29:AW29)</f>
        <v>831.01099999999997</v>
      </c>
      <c r="AY29" s="999">
        <f>AX29+AT29</f>
        <v>1869.08</v>
      </c>
      <c r="AZ29" s="1000">
        <v>291.11900000000003</v>
      </c>
      <c r="BA29" s="1001">
        <v>32.777000000000001</v>
      </c>
      <c r="BB29" s="994">
        <v>686.37099999999998</v>
      </c>
      <c r="BC29" s="999">
        <f>SUM(AZ29:BB29)</f>
        <v>1010.2670000000001</v>
      </c>
      <c r="BD29" s="997">
        <v>450.18200000000002</v>
      </c>
      <c r="BE29" s="1001">
        <v>33.037999999999997</v>
      </c>
      <c r="BF29" s="994">
        <v>385.005</v>
      </c>
      <c r="BG29" s="998">
        <f>SUM(BD29:BF29)</f>
        <v>868.22500000000002</v>
      </c>
      <c r="BH29" s="999">
        <f>BG29+BC29</f>
        <v>1878.4920000000002</v>
      </c>
      <c r="BI29" s="1002">
        <v>284.31900000000002</v>
      </c>
      <c r="BJ29" s="1003">
        <v>30.821999999999999</v>
      </c>
      <c r="BK29" s="1004">
        <v>667.39700000000005</v>
      </c>
      <c r="BL29" s="999">
        <f>SUM(BI29:BK29)</f>
        <v>982.53800000000001</v>
      </c>
      <c r="BM29" s="1005">
        <v>462.32799999999997</v>
      </c>
      <c r="BN29" s="1003">
        <v>33.811999999999998</v>
      </c>
      <c r="BO29" s="1004">
        <v>409.654</v>
      </c>
      <c r="BP29" s="998">
        <f>SUM(BM29:BO29)</f>
        <v>905.79399999999998</v>
      </c>
      <c r="BQ29" s="999">
        <f>BP29+BL29</f>
        <v>1888.3319999999999</v>
      </c>
      <c r="BR29" s="1000">
        <v>273.92899999999997</v>
      </c>
      <c r="BS29" s="1001">
        <v>30.806000000000001</v>
      </c>
      <c r="BT29" s="994">
        <v>657.68</v>
      </c>
      <c r="BU29" s="999">
        <f>SUM(BR29:BT29)</f>
        <v>962.41499999999996</v>
      </c>
      <c r="BV29" s="997">
        <v>503.43599999999998</v>
      </c>
      <c r="BW29" s="1001">
        <v>39.317</v>
      </c>
      <c r="BX29" s="994">
        <v>425.52300000000002</v>
      </c>
      <c r="BY29" s="998">
        <f>SUM(BV29:BX29)</f>
        <v>968.27599999999995</v>
      </c>
      <c r="BZ29" s="999">
        <f>BY29+BU29</f>
        <v>1930.6909999999998</v>
      </c>
      <c r="CA29" s="1000">
        <v>266.00200000000001</v>
      </c>
      <c r="CB29" s="1001">
        <v>32.176000000000002</v>
      </c>
      <c r="CC29" s="994">
        <v>641.61599999999999</v>
      </c>
      <c r="CD29" s="999">
        <f>SUM(CA29:CC29)</f>
        <v>939.79399999999998</v>
      </c>
      <c r="CE29" s="997">
        <v>523.16999999999996</v>
      </c>
      <c r="CF29" s="1001">
        <v>38.817999999999998</v>
      </c>
      <c r="CG29" s="994">
        <v>452.36700000000002</v>
      </c>
      <c r="CH29" s="998">
        <f>SUM(CE29:CG29)</f>
        <v>1014.355</v>
      </c>
      <c r="CI29" s="999">
        <f>CH29+CD29</f>
        <v>1954.1489999999999</v>
      </c>
      <c r="CJ29" s="1000">
        <v>255.06100000000001</v>
      </c>
      <c r="CK29" s="1001">
        <v>31.353000000000002</v>
      </c>
      <c r="CL29" s="994">
        <v>625.19899999999996</v>
      </c>
      <c r="CM29" s="999">
        <f>SUM(CJ29:CL29)</f>
        <v>911.61299999999994</v>
      </c>
      <c r="CN29" s="997">
        <v>543.84199999999998</v>
      </c>
      <c r="CO29" s="1001">
        <v>40.904000000000003</v>
      </c>
      <c r="CP29" s="994">
        <v>476.67500000000001</v>
      </c>
      <c r="CQ29" s="998">
        <f>SUM(CN29:CP29)</f>
        <v>1061.421</v>
      </c>
      <c r="CR29" s="999">
        <f>CQ29+CM29</f>
        <v>1973.0340000000001</v>
      </c>
      <c r="CS29" s="1000">
        <v>244.495</v>
      </c>
      <c r="CT29" s="1001">
        <v>30.527999999999999</v>
      </c>
      <c r="CU29" s="994">
        <v>608.74699999999996</v>
      </c>
      <c r="CV29" s="999">
        <f>SUM(CS29:CU29)</f>
        <v>883.77</v>
      </c>
      <c r="CW29" s="997">
        <v>564.15</v>
      </c>
      <c r="CX29" s="1001">
        <v>42.948</v>
      </c>
      <c r="CY29" s="994">
        <v>500.48500000000001</v>
      </c>
      <c r="CZ29" s="998">
        <f>SUM(CW29:CY29)</f>
        <v>1107.5830000000001</v>
      </c>
      <c r="DA29" s="999">
        <f>CZ29+CV29</f>
        <v>1991.3530000000001</v>
      </c>
      <c r="DB29" s="1000">
        <v>234.238</v>
      </c>
      <c r="DC29" s="1001">
        <v>29.701000000000001</v>
      </c>
      <c r="DD29" s="994">
        <v>592.26300000000003</v>
      </c>
      <c r="DE29" s="999">
        <f>SUM(DB29:DD29)</f>
        <v>856.202</v>
      </c>
      <c r="DF29" s="997">
        <v>583.80399999999997</v>
      </c>
      <c r="DG29" s="1001">
        <v>44.97</v>
      </c>
      <c r="DH29" s="994">
        <v>524.05499999999995</v>
      </c>
      <c r="DI29" s="998">
        <f>SUM(DF29:DH29)</f>
        <v>1152.829</v>
      </c>
      <c r="DJ29" s="999">
        <f>DI29+DE29</f>
        <v>2009.0309999999999</v>
      </c>
      <c r="DK29" s="1000">
        <v>224.40799999999999</v>
      </c>
      <c r="DL29" s="1001">
        <v>28.875</v>
      </c>
      <c r="DM29" s="994">
        <v>575.77800000000002</v>
      </c>
      <c r="DN29" s="999">
        <f>SUM(DK29:DM29)</f>
        <v>829.06100000000004</v>
      </c>
      <c r="DO29" s="997">
        <v>603.10299999999995</v>
      </c>
      <c r="DP29" s="1001">
        <v>46.982999999999997</v>
      </c>
      <c r="DQ29" s="994">
        <v>547.51</v>
      </c>
      <c r="DR29" s="998">
        <f>SUM(DO29:DQ29)</f>
        <v>1197.596</v>
      </c>
      <c r="DS29" s="999">
        <f>DR29+DN29</f>
        <v>2026.6570000000002</v>
      </c>
      <c r="DT29" s="896"/>
      <c r="DU29" s="1006"/>
      <c r="DV29" s="1007"/>
      <c r="DX29" s="144">
        <f xml:space="preserve"> IF( SUM( EP29:JB29 ) = 0, 0, $EP$5 )</f>
        <v>0</v>
      </c>
      <c r="EA29" s="503">
        <v>16</v>
      </c>
      <c r="EB29" s="504" t="s">
        <v>3775</v>
      </c>
      <c r="EC29" s="505" t="s">
        <v>3776</v>
      </c>
      <c r="ED29" s="787">
        <v>3</v>
      </c>
      <c r="EE29" s="1008" t="s">
        <v>3777</v>
      </c>
      <c r="EF29" s="1009" t="s">
        <v>3778</v>
      </c>
      <c r="EG29" s="1010" t="s">
        <v>3779</v>
      </c>
      <c r="EH29" s="1011" t="s">
        <v>3780</v>
      </c>
      <c r="EI29" s="1012" t="s">
        <v>3781</v>
      </c>
      <c r="EJ29" s="1009" t="s">
        <v>3782</v>
      </c>
      <c r="EK29" s="1010" t="s">
        <v>3783</v>
      </c>
      <c r="EL29" s="1013" t="s">
        <v>3784</v>
      </c>
      <c r="EM29" s="1011" t="s">
        <v>3785</v>
      </c>
      <c r="EP29" s="158">
        <f xml:space="preserve"> IF( ISNUMBER(G29), 0, 1 )</f>
        <v>0</v>
      </c>
      <c r="EQ29" s="158">
        <f>IF('[1]Validation flags'!$H$3=1,0, IF( ISNUMBER(H29), 0, 1 ))</f>
        <v>0</v>
      </c>
      <c r="ER29" s="158">
        <f>IF('[1]Validation flags'!$H$3=1,0, IF( ISNUMBER(I29), 0, 1 ))</f>
        <v>0</v>
      </c>
      <c r="ES29" s="141"/>
      <c r="ET29" s="158">
        <f xml:space="preserve"> IF( ISNUMBER(K29), 0, 1 )</f>
        <v>0</v>
      </c>
      <c r="EU29" s="158">
        <f>IF('[1]Validation flags'!$H$3=1,0, IF( ISNUMBER(L29), 0, 1 ))</f>
        <v>0</v>
      </c>
      <c r="EV29" s="158">
        <f>IF('[1]Validation flags'!$H$3=1,0, IF( ISNUMBER(M29), 0, 1 ))</f>
        <v>0</v>
      </c>
      <c r="EW29" s="141"/>
      <c r="EX29" s="141"/>
      <c r="EY29" s="158">
        <f xml:space="preserve"> IF( ISNUMBER(P29), 0, 1 )</f>
        <v>0</v>
      </c>
      <c r="EZ29" s="158">
        <f>IF('[1]Validation flags'!$H$3=1,0, IF( ISNUMBER(Q29), 0, 1 ))</f>
        <v>0</v>
      </c>
      <c r="FA29" s="158">
        <f>IF('[1]Validation flags'!$H$3=1,0, IF( ISNUMBER(R29), 0, 1 ))</f>
        <v>0</v>
      </c>
      <c r="FB29" s="141"/>
      <c r="FC29" s="158">
        <f xml:space="preserve"> IF( ISNUMBER(T29), 0, 1 )</f>
        <v>0</v>
      </c>
      <c r="FD29" s="158">
        <f>IF('[1]Validation flags'!$H$3=1,0, IF( ISNUMBER(U29), 0, 1 ))</f>
        <v>0</v>
      </c>
      <c r="FE29" s="158">
        <f>IF('[1]Validation flags'!$H$3=1,0, IF( ISNUMBER(V29), 0, 1 ))</f>
        <v>0</v>
      </c>
      <c r="FF29" s="141"/>
      <c r="FG29" s="141"/>
      <c r="FH29" s="158">
        <f xml:space="preserve"> IF( ISNUMBER(Y29), 0, 1 )</f>
        <v>0</v>
      </c>
      <c r="FI29" s="158">
        <f>IF('[1]Validation flags'!$H$3=1,0, IF( ISNUMBER(Z29), 0, 1 ))</f>
        <v>0</v>
      </c>
      <c r="FJ29" s="158">
        <f>IF('[1]Validation flags'!$H$3=1,0, IF( ISNUMBER(AA29), 0, 1 ))</f>
        <v>0</v>
      </c>
      <c r="FK29" s="141"/>
      <c r="FL29" s="158">
        <f xml:space="preserve"> IF( ISNUMBER(AC29), 0, 1 )</f>
        <v>0</v>
      </c>
      <c r="FM29" s="158">
        <f>IF('[1]Validation flags'!$H$3=1,0, IF( ISNUMBER(AD29), 0, 1 ))</f>
        <v>0</v>
      </c>
      <c r="FN29" s="158">
        <f>IF('[1]Validation flags'!$H$3=1,0, IF( ISNUMBER(AE29), 0, 1 ))</f>
        <v>0</v>
      </c>
      <c r="FO29" s="141"/>
      <c r="FP29" s="141"/>
      <c r="FQ29" s="158">
        <f xml:space="preserve"> IF( ISNUMBER(AH29), 0, 1 )</f>
        <v>0</v>
      </c>
      <c r="FR29" s="158">
        <f>IF('[1]Validation flags'!$H$3=1,0, IF( ISNUMBER(AI29), 0, 1 ))</f>
        <v>0</v>
      </c>
      <c r="FS29" s="158">
        <f>IF('[1]Validation flags'!$H$3=1,0, IF( ISNUMBER(AJ29), 0, 1 ))</f>
        <v>0</v>
      </c>
      <c r="FT29" s="141"/>
      <c r="FU29" s="158">
        <f xml:space="preserve"> IF( ISNUMBER(AL29), 0, 1 )</f>
        <v>0</v>
      </c>
      <c r="FV29" s="158">
        <f>IF('[1]Validation flags'!$H$3=1,0, IF( ISNUMBER(AM29), 0, 1 ))</f>
        <v>0</v>
      </c>
      <c r="FW29" s="158">
        <f>IF('[1]Validation flags'!$H$3=1,0, IF( ISNUMBER(AN29), 0, 1 ))</f>
        <v>0</v>
      </c>
      <c r="FX29" s="141"/>
      <c r="FY29" s="141"/>
      <c r="FZ29" s="158">
        <f xml:space="preserve"> IF( ISNUMBER(AQ29), 0, 1 )</f>
        <v>0</v>
      </c>
      <c r="GA29" s="158">
        <f>IF('[1]Validation flags'!$H$3=1,0, IF( ISNUMBER(AR29), 0, 1 ))</f>
        <v>0</v>
      </c>
      <c r="GB29" s="158">
        <f>IF('[1]Validation flags'!$H$3=1,0, IF( ISNUMBER(AS29), 0, 1 ))</f>
        <v>0</v>
      </c>
      <c r="GC29" s="141"/>
      <c r="GD29" s="158">
        <f xml:space="preserve"> IF( ISNUMBER(AU29), 0, 1 )</f>
        <v>0</v>
      </c>
      <c r="GE29" s="158">
        <f>IF('[1]Validation flags'!$H$3=1,0, IF( ISNUMBER(AV29), 0, 1 ))</f>
        <v>0</v>
      </c>
      <c r="GF29" s="158">
        <f>IF('[1]Validation flags'!$H$3=1,0, IF( ISNUMBER(AW29), 0, 1 ))</f>
        <v>0</v>
      </c>
      <c r="GG29" s="141"/>
      <c r="GH29" s="141"/>
      <c r="GI29" s="158">
        <f xml:space="preserve"> IF( ISNUMBER(AZ29), 0, 1 )</f>
        <v>0</v>
      </c>
      <c r="GJ29" s="158">
        <f>IF('[1]Validation flags'!$H$3=1,0, IF( ISNUMBER(BA29), 0, 1 ))</f>
        <v>0</v>
      </c>
      <c r="GK29" s="158">
        <f>IF('[1]Validation flags'!$H$3=1,0, IF( ISNUMBER(BB29), 0, 1 ))</f>
        <v>0</v>
      </c>
      <c r="GL29" s="141"/>
      <c r="GM29" s="158">
        <f xml:space="preserve"> IF( ISNUMBER(BD29), 0, 1 )</f>
        <v>0</v>
      </c>
      <c r="GN29" s="158">
        <f>IF('[1]Validation flags'!$H$3=1,0, IF( ISNUMBER(BE29), 0, 1 ))</f>
        <v>0</v>
      </c>
      <c r="GO29" s="158">
        <f>IF('[1]Validation flags'!$H$3=1,0, IF( ISNUMBER(BF29), 0, 1 ))</f>
        <v>0</v>
      </c>
      <c r="GP29" s="141"/>
      <c r="GQ29" s="141"/>
      <c r="GR29" s="158">
        <f xml:space="preserve"> IF( ISNUMBER(BI29), 0, 1 )</f>
        <v>0</v>
      </c>
      <c r="GS29" s="158">
        <f>IF('[1]Validation flags'!$H$3=1,0, IF( ISNUMBER(BJ29), 0, 1 ))</f>
        <v>0</v>
      </c>
      <c r="GT29" s="158">
        <f>IF('[1]Validation flags'!$H$3=1,0, IF( ISNUMBER(BK29), 0, 1 ))</f>
        <v>0</v>
      </c>
      <c r="GU29" s="141"/>
      <c r="GV29" s="158">
        <f xml:space="preserve"> IF( ISNUMBER(BM29), 0, 1 )</f>
        <v>0</v>
      </c>
      <c r="GW29" s="158">
        <f>IF('[1]Validation flags'!$H$3=1,0, IF( ISNUMBER(BN29), 0, 1 ))</f>
        <v>0</v>
      </c>
      <c r="GX29" s="158">
        <f>IF('[1]Validation flags'!$H$3=1,0, IF( ISNUMBER(BO29), 0, 1 ))</f>
        <v>0</v>
      </c>
      <c r="GY29" s="141"/>
      <c r="GZ29" s="141"/>
      <c r="HA29" s="158">
        <f xml:space="preserve"> IF( ISNUMBER(BR29), 0, 1 )</f>
        <v>0</v>
      </c>
      <c r="HB29" s="158">
        <f>IF('[1]Validation flags'!$H$3=1,0, IF( ISNUMBER(BS29), 0, 1 ))</f>
        <v>0</v>
      </c>
      <c r="HC29" s="158">
        <f>IF('[1]Validation flags'!$H$3=1,0, IF( ISNUMBER(BT29), 0, 1 ))</f>
        <v>0</v>
      </c>
      <c r="HD29" s="141"/>
      <c r="HE29" s="158">
        <f xml:space="preserve"> IF( ISNUMBER(BV29), 0, 1 )</f>
        <v>0</v>
      </c>
      <c r="HF29" s="158">
        <f>IF('[1]Validation flags'!$H$3=1,0, IF( ISNUMBER(BW29), 0, 1 ))</f>
        <v>0</v>
      </c>
      <c r="HG29" s="158">
        <f>IF('[1]Validation flags'!$H$3=1,0, IF( ISNUMBER(BX29), 0, 1 ))</f>
        <v>0</v>
      </c>
      <c r="HH29" s="141"/>
      <c r="HI29" s="141"/>
      <c r="HJ29" s="158">
        <f xml:space="preserve"> IF( ISNUMBER(CA29), 0, 1 )</f>
        <v>0</v>
      </c>
      <c r="HK29" s="158">
        <f>IF('[1]Validation flags'!$H$3=1,0, IF( ISNUMBER(CB29), 0, 1 ))</f>
        <v>0</v>
      </c>
      <c r="HL29" s="158">
        <f>IF('[1]Validation flags'!$H$3=1,0, IF( ISNUMBER(CC29), 0, 1 ))</f>
        <v>0</v>
      </c>
      <c r="HM29" s="141"/>
      <c r="HN29" s="158">
        <f xml:space="preserve"> IF( ISNUMBER(CE29), 0, 1 )</f>
        <v>0</v>
      </c>
      <c r="HO29" s="158">
        <f>IF('[1]Validation flags'!$H$3=1,0, IF( ISNUMBER(CF29), 0, 1 ))</f>
        <v>0</v>
      </c>
      <c r="HP29" s="158">
        <f>IF('[1]Validation flags'!$H$3=1,0, IF( ISNUMBER(CG29), 0, 1 ))</f>
        <v>0</v>
      </c>
      <c r="HQ29" s="141"/>
      <c r="HR29" s="141"/>
      <c r="HS29" s="158">
        <f xml:space="preserve"> IF( ISNUMBER(CJ29), 0, 1 )</f>
        <v>0</v>
      </c>
      <c r="HT29" s="158">
        <f>IF('[1]Validation flags'!$H$3=1,0, IF( ISNUMBER(CK29), 0, 1 ))</f>
        <v>0</v>
      </c>
      <c r="HU29" s="158">
        <f>IF('[1]Validation flags'!$H$3=1,0, IF( ISNUMBER(CL29), 0, 1 ))</f>
        <v>0</v>
      </c>
      <c r="HV29" s="141"/>
      <c r="HW29" s="158">
        <f xml:space="preserve"> IF( ISNUMBER(CN29), 0, 1 )</f>
        <v>0</v>
      </c>
      <c r="HX29" s="158">
        <f>IF('[1]Validation flags'!$H$3=1,0, IF( ISNUMBER(CO29), 0, 1 ))</f>
        <v>0</v>
      </c>
      <c r="HY29" s="158">
        <f>IF('[1]Validation flags'!$H$3=1,0, IF( ISNUMBER(CP29), 0, 1 ))</f>
        <v>0</v>
      </c>
      <c r="HZ29" s="141"/>
      <c r="IA29" s="141"/>
      <c r="IB29" s="158">
        <f xml:space="preserve"> IF( ISNUMBER(CS29), 0, 1 )</f>
        <v>0</v>
      </c>
      <c r="IC29" s="158">
        <f>IF('[1]Validation flags'!$H$3=1,0, IF( ISNUMBER(CT29), 0, 1 ))</f>
        <v>0</v>
      </c>
      <c r="ID29" s="158">
        <f>IF('[1]Validation flags'!$H$3=1,0, IF( ISNUMBER(CU29), 0, 1 ))</f>
        <v>0</v>
      </c>
      <c r="IE29" s="141"/>
      <c r="IF29" s="158">
        <f xml:space="preserve"> IF( ISNUMBER(CW29), 0, 1 )</f>
        <v>0</v>
      </c>
      <c r="IG29" s="158">
        <f>IF('[1]Validation flags'!$H$3=1,0, IF( ISNUMBER(CX29), 0, 1 ))</f>
        <v>0</v>
      </c>
      <c r="IH29" s="158">
        <f>IF('[1]Validation flags'!$H$3=1,0, IF( ISNUMBER(CY29), 0, 1 ))</f>
        <v>0</v>
      </c>
      <c r="II29" s="141"/>
      <c r="IJ29" s="141"/>
      <c r="IK29" s="158">
        <f xml:space="preserve"> IF( ISNUMBER(DB29), 0, 1 )</f>
        <v>0</v>
      </c>
      <c r="IL29" s="158">
        <f>IF('[1]Validation flags'!$H$3=1,0, IF( ISNUMBER(DC29), 0, 1 ))</f>
        <v>0</v>
      </c>
      <c r="IM29" s="158">
        <f>IF('[1]Validation flags'!$H$3=1,0, IF( ISNUMBER(DD29), 0, 1 ))</f>
        <v>0</v>
      </c>
      <c r="IN29" s="141"/>
      <c r="IO29" s="158">
        <f xml:space="preserve"> IF( ISNUMBER(DF29), 0, 1 )</f>
        <v>0</v>
      </c>
      <c r="IP29" s="158">
        <f>IF('[1]Validation flags'!$H$3=1,0, IF( ISNUMBER(DG29), 0, 1 ))</f>
        <v>0</v>
      </c>
      <c r="IQ29" s="158">
        <f>IF('[1]Validation flags'!$H$3=1,0, IF( ISNUMBER(DH29), 0, 1 ))</f>
        <v>0</v>
      </c>
      <c r="IR29" s="141"/>
      <c r="IS29" s="141"/>
      <c r="IT29" s="158">
        <f xml:space="preserve"> IF( ISNUMBER(DK29), 0, 1 )</f>
        <v>0</v>
      </c>
      <c r="IU29" s="158">
        <f>IF('[1]Validation flags'!$H$3=1,0, IF( ISNUMBER(DL29), 0, 1 ))</f>
        <v>0</v>
      </c>
      <c r="IV29" s="158">
        <f>IF('[1]Validation flags'!$H$3=1,0, IF( ISNUMBER(DM29), 0, 1 ))</f>
        <v>0</v>
      </c>
      <c r="IW29" s="141"/>
      <c r="IX29" s="158">
        <f xml:space="preserve"> IF( ISNUMBER(DO29), 0, 1 )</f>
        <v>0</v>
      </c>
      <c r="IY29" s="158">
        <f>IF('[1]Validation flags'!$H$3=1,0, IF( ISNUMBER(DP29), 0, 1 ))</f>
        <v>0</v>
      </c>
      <c r="IZ29" s="158">
        <f>IF('[1]Validation flags'!$H$3=1,0, IF( ISNUMBER(DQ29), 0, 1 ))</f>
        <v>0</v>
      </c>
      <c r="JA29" s="141"/>
      <c r="JB29" s="141"/>
    </row>
    <row r="30" spans="2:263" ht="14.25" customHeight="1" thickBot="1" x14ac:dyDescent="0.3">
      <c r="B30" s="895"/>
      <c r="C30" s="895"/>
      <c r="D30" s="139"/>
      <c r="E30" s="895"/>
      <c r="F30" s="895"/>
      <c r="G30" s="895"/>
      <c r="H30" s="895"/>
      <c r="I30" s="895"/>
      <c r="J30" s="895"/>
      <c r="K30" s="895"/>
      <c r="L30" s="895"/>
      <c r="M30" s="895"/>
      <c r="N30" s="895"/>
      <c r="O30" s="895"/>
      <c r="P30" s="895"/>
      <c r="Q30" s="895"/>
      <c r="R30" s="895"/>
      <c r="S30" s="895"/>
      <c r="T30" s="895"/>
      <c r="U30" s="895"/>
      <c r="V30" s="895"/>
      <c r="W30" s="895"/>
      <c r="X30" s="895"/>
      <c r="Y30" s="895"/>
      <c r="Z30" s="895"/>
      <c r="AA30" s="895"/>
      <c r="AB30" s="895"/>
      <c r="AC30" s="895"/>
      <c r="AD30" s="895"/>
      <c r="AE30" s="895"/>
      <c r="AF30" s="895"/>
      <c r="AG30" s="895"/>
      <c r="AH30" s="895"/>
      <c r="AI30" s="895"/>
      <c r="AJ30" s="895"/>
      <c r="AK30" s="895"/>
      <c r="AL30" s="895"/>
      <c r="AM30" s="895"/>
      <c r="AN30" s="895"/>
      <c r="AO30" s="895"/>
      <c r="AP30" s="895"/>
      <c r="AQ30" s="895"/>
      <c r="AR30" s="895"/>
      <c r="AS30" s="895"/>
      <c r="AT30" s="895"/>
      <c r="AU30" s="895"/>
      <c r="AV30" s="895"/>
      <c r="AW30" s="895"/>
      <c r="AX30" s="895"/>
      <c r="AY30" s="895"/>
      <c r="AZ30" s="895"/>
      <c r="BA30" s="895"/>
      <c r="BB30" s="895"/>
      <c r="BC30" s="895"/>
      <c r="BD30" s="895"/>
      <c r="BE30" s="895"/>
      <c r="BF30" s="895"/>
      <c r="BG30" s="895"/>
      <c r="BH30" s="895"/>
      <c r="BI30" s="895"/>
      <c r="BJ30" s="895"/>
      <c r="BK30" s="895"/>
      <c r="BL30" s="895"/>
      <c r="BM30" s="895"/>
      <c r="BN30" s="895"/>
      <c r="BO30" s="895"/>
      <c r="BP30" s="895"/>
      <c r="BQ30" s="895"/>
      <c r="BR30" s="895"/>
      <c r="BS30" s="895"/>
      <c r="BT30" s="895"/>
      <c r="BU30" s="895"/>
      <c r="BV30" s="895"/>
      <c r="BW30" s="895"/>
      <c r="BX30" s="895"/>
      <c r="BY30" s="895"/>
      <c r="BZ30" s="895"/>
      <c r="CA30" s="895"/>
      <c r="CB30" s="895"/>
      <c r="CC30" s="895"/>
      <c r="CD30" s="895"/>
      <c r="CE30" s="895"/>
      <c r="CF30" s="895"/>
      <c r="CG30" s="895"/>
      <c r="CH30" s="895"/>
      <c r="CI30" s="895"/>
      <c r="CJ30" s="895"/>
      <c r="CK30" s="895"/>
      <c r="CL30" s="895"/>
      <c r="CM30" s="895"/>
      <c r="CN30" s="895"/>
      <c r="CO30" s="895"/>
      <c r="CP30" s="895"/>
      <c r="CQ30" s="895"/>
      <c r="CR30" s="895"/>
      <c r="CS30" s="895"/>
      <c r="CT30" s="895"/>
      <c r="CU30" s="895"/>
      <c r="CV30" s="895"/>
      <c r="CW30" s="895"/>
      <c r="CX30" s="895"/>
      <c r="CY30" s="895"/>
      <c r="CZ30" s="895"/>
      <c r="DB30" s="895"/>
      <c r="DC30" s="895"/>
      <c r="DD30" s="895"/>
      <c r="DE30" s="895"/>
      <c r="DF30" s="895"/>
      <c r="DG30" s="895"/>
      <c r="DH30" s="895"/>
      <c r="DI30" s="895"/>
      <c r="DJ30" s="895"/>
      <c r="DK30" s="895"/>
      <c r="DL30" s="895"/>
      <c r="DM30" s="895"/>
      <c r="DN30" s="895"/>
      <c r="DO30" s="895"/>
      <c r="DP30" s="895"/>
      <c r="DQ30" s="895"/>
      <c r="DR30" s="895"/>
      <c r="DS30" s="895"/>
      <c r="DT30" s="896"/>
      <c r="DU30" s="989"/>
      <c r="DV30" s="989"/>
      <c r="DX30" s="144"/>
      <c r="EP30" s="141"/>
      <c r="EQ30" s="141"/>
      <c r="ER30" s="141"/>
      <c r="ES30" s="141"/>
      <c r="ET30" s="141"/>
      <c r="EU30" s="141"/>
      <c r="EV30" s="141"/>
      <c r="EW30" s="141"/>
      <c r="EX30" s="141"/>
      <c r="EY30" s="141"/>
      <c r="EZ30" s="141"/>
      <c r="FA30" s="141"/>
      <c r="FB30" s="141"/>
      <c r="FC30" s="141"/>
      <c r="FD30" s="141"/>
      <c r="FE30" s="141"/>
      <c r="FF30" s="141"/>
      <c r="FG30" s="141"/>
      <c r="FH30" s="141"/>
      <c r="FI30" s="141"/>
      <c r="FJ30" s="141"/>
      <c r="FK30" s="141"/>
      <c r="FL30" s="141"/>
      <c r="FM30" s="141"/>
      <c r="FN30" s="141"/>
      <c r="FO30" s="141"/>
      <c r="FP30" s="141"/>
      <c r="FQ30" s="141"/>
      <c r="FR30" s="141"/>
      <c r="FS30" s="141"/>
      <c r="FT30" s="141"/>
      <c r="FU30" s="141"/>
      <c r="FV30" s="141"/>
      <c r="FW30" s="141"/>
      <c r="FX30" s="141"/>
      <c r="FY30" s="141"/>
      <c r="FZ30" s="141"/>
      <c r="GA30" s="141"/>
      <c r="GB30" s="141"/>
      <c r="GC30" s="141"/>
      <c r="GD30" s="141"/>
      <c r="GE30" s="141"/>
      <c r="GF30" s="141"/>
      <c r="GG30" s="141"/>
      <c r="GH30" s="141"/>
      <c r="GI30" s="141"/>
      <c r="GJ30" s="141"/>
      <c r="GK30" s="141"/>
      <c r="GL30" s="141"/>
      <c r="GM30" s="141"/>
      <c r="GN30" s="141"/>
      <c r="GO30" s="141"/>
      <c r="GP30" s="141"/>
      <c r="GQ30" s="141"/>
      <c r="GR30" s="141"/>
      <c r="GS30" s="141"/>
      <c r="GT30" s="141"/>
      <c r="GU30" s="141"/>
      <c r="GV30" s="141"/>
      <c r="GW30" s="141"/>
      <c r="GX30" s="141"/>
      <c r="GY30" s="141"/>
      <c r="GZ30" s="141"/>
      <c r="HA30" s="141"/>
      <c r="HB30" s="141"/>
      <c r="HC30" s="141"/>
      <c r="HD30" s="141"/>
      <c r="HE30" s="141"/>
      <c r="HF30" s="141"/>
      <c r="HG30" s="141"/>
      <c r="HH30" s="141"/>
      <c r="HI30" s="141"/>
      <c r="HJ30" s="141"/>
      <c r="HK30" s="141"/>
      <c r="HL30" s="141"/>
      <c r="HM30" s="141"/>
      <c r="HN30" s="141"/>
      <c r="HO30" s="141"/>
      <c r="HP30" s="141"/>
      <c r="HQ30" s="141"/>
      <c r="HR30" s="141"/>
      <c r="HS30" s="141"/>
      <c r="HT30" s="141"/>
      <c r="HU30" s="141"/>
      <c r="HV30" s="141"/>
      <c r="HW30" s="141"/>
      <c r="HX30" s="141"/>
      <c r="HY30" s="141"/>
      <c r="HZ30" s="141"/>
      <c r="IA30" s="141"/>
      <c r="IB30" s="141"/>
      <c r="IC30" s="141"/>
      <c r="ID30" s="141"/>
      <c r="IE30" s="141"/>
      <c r="IF30" s="141"/>
      <c r="IG30" s="141"/>
      <c r="IH30" s="141"/>
      <c r="II30" s="141"/>
      <c r="IJ30" s="141"/>
      <c r="IK30" s="141"/>
      <c r="IL30" s="141"/>
      <c r="IM30" s="141"/>
      <c r="IN30" s="141"/>
      <c r="IO30" s="141"/>
      <c r="IP30" s="141"/>
      <c r="IQ30" s="141"/>
      <c r="IR30" s="141"/>
      <c r="IS30" s="141"/>
      <c r="IT30" s="141"/>
      <c r="IU30" s="141"/>
      <c r="IV30" s="141"/>
      <c r="IW30" s="141"/>
      <c r="IX30" s="141"/>
      <c r="IY30" s="141"/>
      <c r="IZ30" s="141"/>
      <c r="JA30" s="141"/>
      <c r="JB30" s="141"/>
    </row>
    <row r="31" spans="2:263" ht="14.25" customHeight="1" thickBot="1" x14ac:dyDescent="0.3">
      <c r="B31" s="990" t="s">
        <v>1165</v>
      </c>
      <c r="C31" s="146" t="s">
        <v>3786</v>
      </c>
      <c r="D31" s="139"/>
      <c r="E31" s="895"/>
      <c r="F31" s="895"/>
      <c r="G31" s="895"/>
      <c r="H31" s="895"/>
      <c r="I31" s="895"/>
      <c r="J31" s="895"/>
      <c r="K31" s="895"/>
      <c r="L31" s="895"/>
      <c r="M31" s="895"/>
      <c r="N31" s="895"/>
      <c r="O31" s="1014">
        <v>2013</v>
      </c>
      <c r="P31" s="895"/>
      <c r="Q31" s="895"/>
      <c r="R31" s="895"/>
      <c r="S31" s="895"/>
      <c r="T31" s="895"/>
      <c r="U31" s="895"/>
      <c r="V31" s="895"/>
      <c r="W31" s="895"/>
      <c r="X31" s="1014">
        <v>2014</v>
      </c>
      <c r="Y31" s="1015"/>
      <c r="Z31" s="1015"/>
      <c r="AA31" s="1015"/>
      <c r="AB31" s="1015"/>
      <c r="AC31" s="1015"/>
      <c r="AD31" s="1015"/>
      <c r="AE31" s="1015"/>
      <c r="AF31" s="1015"/>
      <c r="AG31" s="1014">
        <v>2015</v>
      </c>
      <c r="AH31" s="1015"/>
      <c r="AI31" s="1015"/>
      <c r="AJ31" s="1015"/>
      <c r="AK31" s="1015"/>
      <c r="AL31" s="1015"/>
      <c r="AM31" s="1015"/>
      <c r="AN31" s="1015"/>
      <c r="AO31" s="1015"/>
      <c r="AP31" s="1014">
        <v>2016</v>
      </c>
      <c r="AQ31" s="1015"/>
      <c r="AR31" s="1015"/>
      <c r="AS31" s="1015"/>
      <c r="AT31" s="1015"/>
      <c r="AU31" s="1015"/>
      <c r="AV31" s="1015"/>
      <c r="AW31" s="1015"/>
      <c r="AX31" s="1015"/>
      <c r="AY31" s="1014">
        <v>2017</v>
      </c>
      <c r="AZ31" s="1015"/>
      <c r="BA31" s="1015"/>
      <c r="BB31" s="1015"/>
      <c r="BC31" s="1015"/>
      <c r="BD31" s="1015"/>
      <c r="BE31" s="1015"/>
      <c r="BF31" s="1015"/>
      <c r="BG31" s="1015"/>
      <c r="BH31" s="1014">
        <v>2018</v>
      </c>
      <c r="BI31" s="1015"/>
      <c r="BJ31" s="1016"/>
      <c r="BK31" s="1016"/>
      <c r="BL31" s="1016"/>
      <c r="BM31" s="1016"/>
      <c r="BN31" s="1016"/>
      <c r="BO31" s="1016"/>
      <c r="BP31" s="1016"/>
      <c r="BQ31" s="1014">
        <v>2019</v>
      </c>
      <c r="BR31" s="1016"/>
      <c r="BS31" s="1016"/>
      <c r="BT31" s="1016"/>
      <c r="BU31" s="1016"/>
      <c r="BV31" s="1016"/>
      <c r="BW31" s="1016"/>
      <c r="BX31" s="1016"/>
      <c r="BY31" s="1016"/>
      <c r="BZ31" s="1014">
        <v>2020</v>
      </c>
      <c r="CA31" s="1016"/>
      <c r="CB31" s="1016"/>
      <c r="CC31" s="1016"/>
      <c r="CD31" s="1016"/>
      <c r="CE31" s="1016"/>
      <c r="CF31" s="1016"/>
      <c r="CG31" s="1016"/>
      <c r="CH31" s="1016"/>
      <c r="CI31" s="1014">
        <v>2021</v>
      </c>
      <c r="CJ31" s="1016"/>
      <c r="CK31" s="1016"/>
      <c r="CL31" s="1016"/>
      <c r="CM31" s="1016"/>
      <c r="CN31" s="1016"/>
      <c r="CO31" s="1016"/>
      <c r="CP31" s="1016"/>
      <c r="CQ31" s="1016"/>
      <c r="CR31" s="1014">
        <v>2022</v>
      </c>
      <c r="CS31" s="1016"/>
      <c r="CT31" s="1016"/>
      <c r="CU31" s="1016"/>
      <c r="CV31" s="1017"/>
      <c r="CW31" s="1017"/>
      <c r="CX31" s="1017"/>
      <c r="CY31" s="1017"/>
      <c r="CZ31" s="1017"/>
      <c r="DA31" s="1014">
        <v>2023</v>
      </c>
      <c r="DB31" s="1017"/>
      <c r="DC31" s="1017"/>
      <c r="DD31" s="1017"/>
      <c r="DE31" s="1016"/>
      <c r="DF31" s="1016"/>
      <c r="DG31" s="1016"/>
      <c r="DH31" s="1016"/>
      <c r="DI31" s="1016"/>
      <c r="DJ31" s="1014">
        <v>2024</v>
      </c>
      <c r="DK31" s="1016"/>
      <c r="DL31" s="1016"/>
      <c r="DM31" s="1016"/>
      <c r="DN31" s="1016"/>
      <c r="DO31" s="1016"/>
      <c r="DP31" s="1016"/>
      <c r="DQ31" s="1016"/>
      <c r="DR31" s="1016"/>
      <c r="DS31" s="1014">
        <v>2025</v>
      </c>
      <c r="DT31" s="896"/>
      <c r="DU31" s="1018"/>
      <c r="DV31" s="1019"/>
      <c r="DX31" s="144"/>
      <c r="EP31" s="141"/>
      <c r="EQ31" s="141"/>
      <c r="ER31" s="141"/>
      <c r="ES31" s="141"/>
      <c r="ET31" s="141"/>
      <c r="EU31" s="141"/>
      <c r="EV31" s="141"/>
      <c r="EW31" s="141"/>
      <c r="EX31" s="141"/>
      <c r="EY31" s="141"/>
      <c r="EZ31" s="141"/>
      <c r="FA31" s="141"/>
      <c r="FB31" s="141"/>
      <c r="FC31" s="141"/>
      <c r="FD31" s="141"/>
      <c r="FE31" s="141"/>
      <c r="FF31" s="141"/>
      <c r="FG31" s="141"/>
      <c r="FH31" s="141"/>
      <c r="FI31" s="141"/>
      <c r="FJ31" s="141"/>
      <c r="FK31" s="141"/>
      <c r="FL31" s="141"/>
      <c r="FM31" s="141"/>
      <c r="FN31" s="141"/>
      <c r="FO31" s="141"/>
      <c r="FP31" s="141"/>
      <c r="FQ31" s="141"/>
      <c r="FR31" s="141"/>
      <c r="FS31" s="141"/>
      <c r="FT31" s="141"/>
      <c r="FU31" s="141"/>
      <c r="FV31" s="141"/>
      <c r="FW31" s="141"/>
      <c r="FX31" s="141"/>
      <c r="FY31" s="141"/>
      <c r="FZ31" s="141"/>
      <c r="GA31" s="141"/>
      <c r="GB31" s="141"/>
      <c r="GC31" s="141"/>
      <c r="GD31" s="141"/>
      <c r="GE31" s="141"/>
      <c r="GF31" s="141"/>
      <c r="GG31" s="141"/>
      <c r="GH31" s="141"/>
      <c r="GI31" s="141"/>
      <c r="GJ31" s="141"/>
      <c r="GK31" s="141"/>
      <c r="GL31" s="141"/>
      <c r="GM31" s="141"/>
      <c r="GN31" s="141"/>
      <c r="GO31" s="141"/>
      <c r="GP31" s="141"/>
      <c r="GQ31" s="141"/>
      <c r="GR31" s="141"/>
      <c r="GS31" s="141"/>
      <c r="GT31" s="141"/>
      <c r="GU31" s="141"/>
      <c r="GV31" s="141"/>
      <c r="GW31" s="141"/>
      <c r="GX31" s="141"/>
      <c r="GY31" s="141"/>
      <c r="GZ31" s="141"/>
      <c r="HA31" s="141"/>
      <c r="HB31" s="141"/>
      <c r="HC31" s="141"/>
      <c r="HD31" s="141"/>
      <c r="HE31" s="141"/>
      <c r="HF31" s="141"/>
      <c r="HG31" s="141"/>
      <c r="HH31" s="141"/>
      <c r="HI31" s="141"/>
      <c r="HJ31" s="141"/>
      <c r="HK31" s="141"/>
      <c r="HL31" s="141"/>
      <c r="HM31" s="141"/>
      <c r="HN31" s="141"/>
      <c r="HO31" s="141"/>
      <c r="HP31" s="141"/>
      <c r="HQ31" s="141"/>
      <c r="HR31" s="141"/>
      <c r="HS31" s="141"/>
      <c r="HT31" s="141"/>
      <c r="HU31" s="141"/>
      <c r="HV31" s="141"/>
      <c r="HW31" s="141"/>
      <c r="HX31" s="141"/>
      <c r="HY31" s="141"/>
      <c r="HZ31" s="141"/>
      <c r="IA31" s="141"/>
      <c r="IB31" s="141"/>
      <c r="IC31" s="141"/>
      <c r="ID31" s="141"/>
      <c r="IE31" s="141"/>
      <c r="IF31" s="141"/>
      <c r="IG31" s="141"/>
      <c r="IH31" s="141"/>
      <c r="II31" s="141"/>
      <c r="IJ31" s="141"/>
      <c r="IK31" s="141"/>
      <c r="IL31" s="141"/>
      <c r="IM31" s="141"/>
      <c r="IN31" s="141"/>
      <c r="IO31" s="141"/>
      <c r="IP31" s="141"/>
      <c r="IQ31" s="141"/>
      <c r="IR31" s="141"/>
      <c r="IS31" s="141"/>
      <c r="IT31" s="141"/>
      <c r="IU31" s="141"/>
      <c r="IV31" s="141"/>
      <c r="IW31" s="141"/>
      <c r="IX31" s="141"/>
      <c r="IY31" s="141"/>
      <c r="IZ31" s="141"/>
      <c r="JA31" s="141"/>
      <c r="JB31" s="141"/>
    </row>
    <row r="32" spans="2:263" ht="14.25" customHeight="1" x14ac:dyDescent="0.25">
      <c r="B32" s="1020">
        <v>17</v>
      </c>
      <c r="C32" s="1021" t="s">
        <v>3787</v>
      </c>
      <c r="D32" s="1022" t="s">
        <v>3788</v>
      </c>
      <c r="E32" s="1023" t="s">
        <v>341</v>
      </c>
      <c r="F32" s="1024">
        <v>3</v>
      </c>
      <c r="G32" s="895"/>
      <c r="H32" s="895"/>
      <c r="I32" s="895"/>
      <c r="J32" s="895"/>
      <c r="K32" s="895"/>
      <c r="L32" s="895"/>
      <c r="M32" s="895"/>
      <c r="N32" s="895"/>
      <c r="O32" s="1025">
        <v>1.4790000000000001</v>
      </c>
      <c r="P32" s="988"/>
      <c r="Q32" s="988"/>
      <c r="R32" s="988"/>
      <c r="S32" s="988"/>
      <c r="T32" s="988"/>
      <c r="U32" s="988"/>
      <c r="V32" s="988"/>
      <c r="W32" s="988"/>
      <c r="X32" s="1025">
        <v>1.254</v>
      </c>
      <c r="Y32" s="988"/>
      <c r="Z32" s="988"/>
      <c r="AA32" s="988"/>
      <c r="AB32" s="988"/>
      <c r="AC32" s="988"/>
      <c r="AD32" s="988"/>
      <c r="AE32" s="988"/>
      <c r="AF32" s="988"/>
      <c r="AG32" s="1025">
        <v>1.111</v>
      </c>
      <c r="AH32" s="988"/>
      <c r="AI32" s="988"/>
      <c r="AJ32" s="988"/>
      <c r="AK32" s="988"/>
      <c r="AL32" s="988"/>
      <c r="AM32" s="988"/>
      <c r="AN32" s="988"/>
      <c r="AO32" s="988"/>
      <c r="AP32" s="1025">
        <v>1.554</v>
      </c>
      <c r="AQ32" s="988"/>
      <c r="AR32" s="988"/>
      <c r="AS32" s="988"/>
      <c r="AT32" s="988"/>
      <c r="AU32" s="988"/>
      <c r="AV32" s="988"/>
      <c r="AW32" s="988"/>
      <c r="AX32" s="988"/>
      <c r="AY32" s="1025">
        <v>1.5940000000000001</v>
      </c>
      <c r="AZ32" s="988"/>
      <c r="BA32" s="988"/>
      <c r="BB32" s="988"/>
      <c r="BC32" s="988"/>
      <c r="BD32" s="988"/>
      <c r="BE32" s="988"/>
      <c r="BF32" s="988"/>
      <c r="BG32" s="988"/>
      <c r="BH32" s="1025">
        <v>1.4239999999999999</v>
      </c>
      <c r="BI32" s="1026"/>
      <c r="BJ32" s="1027"/>
      <c r="BK32" s="1027"/>
      <c r="BL32" s="1027"/>
      <c r="BM32" s="1027"/>
      <c r="BN32" s="1027"/>
      <c r="BO32" s="1027"/>
      <c r="BP32" s="1027"/>
      <c r="BQ32" s="1028">
        <v>1.6180000000000001</v>
      </c>
      <c r="BR32" s="1027"/>
      <c r="BS32" s="1027"/>
      <c r="BT32" s="1027"/>
      <c r="BU32" s="1027"/>
      <c r="BV32" s="1027"/>
      <c r="BW32" s="1027"/>
      <c r="BX32" s="1027"/>
      <c r="BY32" s="1027"/>
      <c r="BZ32" s="1025">
        <v>1.452</v>
      </c>
      <c r="CA32" s="1027"/>
      <c r="CB32" s="1027"/>
      <c r="CC32" s="1027"/>
      <c r="CD32" s="1027"/>
      <c r="CE32" s="1027"/>
      <c r="CF32" s="1027"/>
      <c r="CG32" s="1027"/>
      <c r="CH32" s="1027"/>
      <c r="CI32" s="1025">
        <v>1.4670000000000001</v>
      </c>
      <c r="CJ32" s="1027"/>
      <c r="CK32" s="1027"/>
      <c r="CL32" s="1027"/>
      <c r="CM32" s="1027"/>
      <c r="CN32" s="1027"/>
      <c r="CO32" s="1027"/>
      <c r="CP32" s="1027"/>
      <c r="CQ32" s="1027"/>
      <c r="CR32" s="1025">
        <v>1.482</v>
      </c>
      <c r="CS32" s="1027"/>
      <c r="CT32" s="1027"/>
      <c r="CU32" s="1027"/>
      <c r="CV32" s="1027"/>
      <c r="CW32" s="1027"/>
      <c r="CX32" s="1027"/>
      <c r="CY32" s="1027"/>
      <c r="CZ32" s="1027"/>
      <c r="DA32" s="1025">
        <v>1.4970000000000001</v>
      </c>
      <c r="DB32" s="1027"/>
      <c r="DC32" s="1027"/>
      <c r="DD32" s="1027"/>
      <c r="DE32" s="1027"/>
      <c r="DF32" s="1027"/>
      <c r="DG32" s="1027"/>
      <c r="DH32" s="1027"/>
      <c r="DI32" s="1027"/>
      <c r="DJ32" s="1025">
        <v>1.512</v>
      </c>
      <c r="DK32" s="1027"/>
      <c r="DL32" s="1027"/>
      <c r="DM32" s="1027"/>
      <c r="DN32" s="1027"/>
      <c r="DO32" s="1027"/>
      <c r="DP32" s="1027"/>
      <c r="DQ32" s="1027"/>
      <c r="DR32" s="1027"/>
      <c r="DS32" s="1025">
        <v>1.5269999999999999</v>
      </c>
      <c r="DT32" s="896"/>
      <c r="DU32" s="1029"/>
      <c r="DV32" s="1030"/>
      <c r="DX32" s="144">
        <f xml:space="preserve"> IF( SUM( EP32:JB32 ) = 0, 0, $EP$5 )</f>
        <v>0</v>
      </c>
      <c r="EP32" s="141"/>
      <c r="EQ32" s="141"/>
      <c r="ER32" s="141"/>
      <c r="ES32" s="141"/>
      <c r="ET32" s="141"/>
      <c r="EU32" s="141"/>
      <c r="EV32" s="141"/>
      <c r="EW32" s="141"/>
      <c r="EX32" s="158">
        <f xml:space="preserve"> IF( ISNUMBER(O32), 0, 1 )</f>
        <v>0</v>
      </c>
      <c r="EY32" s="141"/>
      <c r="EZ32" s="141"/>
      <c r="FA32" s="141"/>
      <c r="FB32" s="141"/>
      <c r="FC32" s="141"/>
      <c r="FD32" s="141"/>
      <c r="FE32" s="141"/>
      <c r="FF32" s="141"/>
      <c r="FG32" s="158">
        <f xml:space="preserve"> IF( ISNUMBER(X32), 0, 1 )</f>
        <v>0</v>
      </c>
      <c r="FH32" s="141"/>
      <c r="FI32" s="141"/>
      <c r="FJ32" s="141"/>
      <c r="FK32" s="141"/>
      <c r="FL32" s="141"/>
      <c r="FM32" s="141"/>
      <c r="FN32" s="141"/>
      <c r="FO32" s="141"/>
      <c r="FP32" s="158">
        <f xml:space="preserve"> IF( ISNUMBER(AG32), 0, 1 )</f>
        <v>0</v>
      </c>
      <c r="FQ32" s="141"/>
      <c r="FR32" s="141"/>
      <c r="FS32" s="141"/>
      <c r="FT32" s="141"/>
      <c r="FU32" s="141"/>
      <c r="FV32" s="141"/>
      <c r="FW32" s="141"/>
      <c r="FX32" s="141"/>
      <c r="FY32" s="158">
        <f xml:space="preserve"> IF( ISNUMBER(AP32), 0, 1 )</f>
        <v>0</v>
      </c>
      <c r="FZ32" s="141"/>
      <c r="GA32" s="141"/>
      <c r="GB32" s="141"/>
      <c r="GC32" s="141"/>
      <c r="GD32" s="141"/>
      <c r="GE32" s="141"/>
      <c r="GF32" s="141"/>
      <c r="GG32" s="141"/>
      <c r="GH32" s="158">
        <f xml:space="preserve"> IF( ISNUMBER(AY32), 0, 1 )</f>
        <v>0</v>
      </c>
      <c r="GI32" s="141"/>
      <c r="GJ32" s="141"/>
      <c r="GK32" s="141"/>
      <c r="GL32" s="141"/>
      <c r="GM32" s="141"/>
      <c r="GN32" s="141"/>
      <c r="GO32" s="141"/>
      <c r="GP32" s="141"/>
      <c r="GQ32" s="158">
        <f xml:space="preserve"> IF( ISNUMBER(BH32), 0, 1 )</f>
        <v>0</v>
      </c>
      <c r="GR32" s="141"/>
      <c r="GS32" s="141"/>
      <c r="GT32" s="141"/>
      <c r="GU32" s="141"/>
      <c r="GV32" s="141"/>
      <c r="GW32" s="141"/>
      <c r="GX32" s="141"/>
      <c r="GY32" s="141"/>
      <c r="GZ32" s="158">
        <f xml:space="preserve"> IF( ISNUMBER(BQ32), 0, 1 )</f>
        <v>0</v>
      </c>
      <c r="HA32" s="141"/>
      <c r="HB32" s="141"/>
      <c r="HC32" s="141"/>
      <c r="HD32" s="141"/>
      <c r="HE32" s="141"/>
      <c r="HF32" s="141"/>
      <c r="HG32" s="141"/>
      <c r="HH32" s="141"/>
      <c r="HI32" s="158">
        <f xml:space="preserve"> IF( ISNUMBER(BZ32), 0, 1 )</f>
        <v>0</v>
      </c>
      <c r="HJ32" s="141"/>
      <c r="HK32" s="141"/>
      <c r="HL32" s="141"/>
      <c r="HM32" s="141"/>
      <c r="HN32" s="141"/>
      <c r="HO32" s="141"/>
      <c r="HP32" s="141"/>
      <c r="HQ32" s="141"/>
      <c r="HR32" s="158">
        <f xml:space="preserve"> IF( ISNUMBER(CI32), 0, 1 )</f>
        <v>0</v>
      </c>
      <c r="HS32" s="141"/>
      <c r="HT32" s="141"/>
      <c r="HU32" s="141"/>
      <c r="HV32" s="141"/>
      <c r="HW32" s="141"/>
      <c r="HX32" s="141"/>
      <c r="HY32" s="141"/>
      <c r="HZ32" s="141"/>
      <c r="IA32" s="158">
        <f xml:space="preserve"> IF( ISNUMBER(CR32), 0, 1 )</f>
        <v>0</v>
      </c>
      <c r="IB32" s="141"/>
      <c r="IC32" s="141"/>
      <c r="ID32" s="141"/>
      <c r="IE32" s="141"/>
      <c r="IF32" s="141"/>
      <c r="IG32" s="141"/>
      <c r="IH32" s="141"/>
      <c r="II32" s="141"/>
      <c r="IJ32" s="158">
        <f xml:space="preserve"> IF( ISNUMBER(DA32), 0, 1 )</f>
        <v>0</v>
      </c>
      <c r="IK32" s="141"/>
      <c r="IL32" s="141"/>
      <c r="IM32" s="141"/>
      <c r="IN32" s="141"/>
      <c r="IO32" s="141"/>
      <c r="IP32" s="141"/>
      <c r="IQ32" s="141"/>
      <c r="IR32" s="141"/>
      <c r="IS32" s="158">
        <f xml:space="preserve"> IF( ISNUMBER(DJ32), 0, 1 )</f>
        <v>0</v>
      </c>
      <c r="IT32" s="141"/>
      <c r="IU32" s="141"/>
      <c r="IV32" s="141"/>
      <c r="IW32" s="141"/>
      <c r="IX32" s="141"/>
      <c r="IY32" s="141"/>
      <c r="IZ32" s="141"/>
      <c r="JA32" s="141"/>
      <c r="JB32" s="158">
        <f xml:space="preserve"> IF( ISNUMBER(DS32), 0, 1 )</f>
        <v>0</v>
      </c>
    </row>
    <row r="33" spans="2:263" ht="14.25" customHeight="1" x14ac:dyDescent="0.25">
      <c r="B33" s="159">
        <v>18</v>
      </c>
      <c r="C33" s="324" t="s">
        <v>3789</v>
      </c>
      <c r="D33" s="161" t="s">
        <v>3790</v>
      </c>
      <c r="E33" s="162" t="s">
        <v>341</v>
      </c>
      <c r="F33" s="345">
        <v>3</v>
      </c>
      <c r="G33" s="895"/>
      <c r="H33" s="895"/>
      <c r="I33" s="895"/>
      <c r="J33" s="895"/>
      <c r="K33" s="895"/>
      <c r="L33" s="895"/>
      <c r="M33" s="895"/>
      <c r="N33" s="895"/>
      <c r="O33" s="1031">
        <v>0</v>
      </c>
      <c r="P33" s="988"/>
      <c r="Q33" s="988"/>
      <c r="R33" s="988"/>
      <c r="S33" s="988"/>
      <c r="T33" s="988"/>
      <c r="U33" s="988"/>
      <c r="V33" s="988"/>
      <c r="W33" s="988"/>
      <c r="X33" s="1031">
        <v>0</v>
      </c>
      <c r="Y33" s="988"/>
      <c r="Z33" s="988"/>
      <c r="AA33" s="988"/>
      <c r="AB33" s="988"/>
      <c r="AC33" s="988"/>
      <c r="AD33" s="988"/>
      <c r="AE33" s="988"/>
      <c r="AF33" s="988"/>
      <c r="AG33" s="1031">
        <v>0</v>
      </c>
      <c r="AH33" s="988"/>
      <c r="AI33" s="988"/>
      <c r="AJ33" s="988"/>
      <c r="AK33" s="988"/>
      <c r="AL33" s="988"/>
      <c r="AM33" s="988"/>
      <c r="AN33" s="988"/>
      <c r="AO33" s="988"/>
      <c r="AP33" s="1031">
        <v>1.554</v>
      </c>
      <c r="AQ33" s="988"/>
      <c r="AR33" s="988"/>
      <c r="AS33" s="988"/>
      <c r="AT33" s="988"/>
      <c r="AU33" s="988"/>
      <c r="AV33" s="988"/>
      <c r="AW33" s="988"/>
      <c r="AX33" s="988"/>
      <c r="AY33" s="1031">
        <v>1.5940000000000001</v>
      </c>
      <c r="AZ33" s="988"/>
      <c r="BA33" s="988"/>
      <c r="BB33" s="988"/>
      <c r="BC33" s="988"/>
      <c r="BD33" s="988"/>
      <c r="BE33" s="988"/>
      <c r="BF33" s="988"/>
      <c r="BG33" s="988"/>
      <c r="BH33" s="1031">
        <v>1.4239999999999999</v>
      </c>
      <c r="BI33" s="1026"/>
      <c r="BJ33" s="1027"/>
      <c r="BK33" s="1027"/>
      <c r="BL33" s="1027"/>
      <c r="BM33" s="1027"/>
      <c r="BN33" s="1027"/>
      <c r="BO33" s="1027"/>
      <c r="BP33" s="1027"/>
      <c r="BQ33" s="1032">
        <v>1.6180000000000001</v>
      </c>
      <c r="BR33" s="1027"/>
      <c r="BS33" s="1027"/>
      <c r="BT33" s="1027"/>
      <c r="BU33" s="1027"/>
      <c r="BV33" s="1027"/>
      <c r="BW33" s="1027"/>
      <c r="BX33" s="1027"/>
      <c r="BY33" s="1027"/>
      <c r="BZ33" s="1031">
        <v>1.452</v>
      </c>
      <c r="CA33" s="1027"/>
      <c r="CB33" s="1027"/>
      <c r="CC33" s="1027"/>
      <c r="CD33" s="1027"/>
      <c r="CE33" s="1027"/>
      <c r="CF33" s="1027"/>
      <c r="CG33" s="1027"/>
      <c r="CH33" s="1027"/>
      <c r="CI33" s="1031">
        <v>1.4670000000000001</v>
      </c>
      <c r="CJ33" s="1027"/>
      <c r="CK33" s="1027"/>
      <c r="CL33" s="1027"/>
      <c r="CM33" s="1027"/>
      <c r="CN33" s="1027"/>
      <c r="CO33" s="1027"/>
      <c r="CP33" s="1027"/>
      <c r="CQ33" s="1027"/>
      <c r="CR33" s="1031">
        <v>1.482</v>
      </c>
      <c r="CS33" s="1027"/>
      <c r="CT33" s="1027"/>
      <c r="CU33" s="1027"/>
      <c r="CV33" s="1027"/>
      <c r="CW33" s="1027"/>
      <c r="CX33" s="1027"/>
      <c r="CY33" s="1027"/>
      <c r="CZ33" s="1027"/>
      <c r="DA33" s="1031">
        <v>1.4970000000000001</v>
      </c>
      <c r="DB33" s="1027"/>
      <c r="DC33" s="1027"/>
      <c r="DD33" s="1027"/>
      <c r="DE33" s="1027"/>
      <c r="DF33" s="1027"/>
      <c r="DG33" s="1027"/>
      <c r="DH33" s="1027"/>
      <c r="DI33" s="1027"/>
      <c r="DJ33" s="1031">
        <v>1.512</v>
      </c>
      <c r="DK33" s="1027"/>
      <c r="DL33" s="1027"/>
      <c r="DM33" s="1027"/>
      <c r="DN33" s="1027"/>
      <c r="DO33" s="1027"/>
      <c r="DP33" s="1027"/>
      <c r="DQ33" s="1027"/>
      <c r="DR33" s="1027"/>
      <c r="DS33" s="1031">
        <v>1.5269999999999999</v>
      </c>
      <c r="DT33" s="896"/>
      <c r="DU33" s="1029"/>
      <c r="DV33" s="1030"/>
      <c r="DX33" s="144">
        <f xml:space="preserve"> IF( SUM( EP33:JB33 ) = 0, 0, $EP$5 )</f>
        <v>0</v>
      </c>
      <c r="EP33" s="141"/>
      <c r="EQ33" s="141"/>
      <c r="ER33" s="141"/>
      <c r="ES33" s="141"/>
      <c r="ET33" s="141"/>
      <c r="EU33" s="141"/>
      <c r="EV33" s="141"/>
      <c r="EW33" s="141"/>
      <c r="EX33" s="158">
        <f xml:space="preserve"> IF( ISNUMBER(O33), 0, 1 )</f>
        <v>0</v>
      </c>
      <c r="EY33" s="141"/>
      <c r="EZ33" s="141"/>
      <c r="FA33" s="141"/>
      <c r="FB33" s="141"/>
      <c r="FC33" s="141"/>
      <c r="FD33" s="141"/>
      <c r="FE33" s="141"/>
      <c r="FF33" s="141"/>
      <c r="FG33" s="158">
        <f xml:space="preserve"> IF( ISNUMBER(X33), 0, 1 )</f>
        <v>0</v>
      </c>
      <c r="FH33" s="141"/>
      <c r="FI33" s="141"/>
      <c r="FJ33" s="141"/>
      <c r="FK33" s="141"/>
      <c r="FL33" s="141"/>
      <c r="FM33" s="141"/>
      <c r="FN33" s="141"/>
      <c r="FO33" s="141"/>
      <c r="FP33" s="158">
        <f xml:space="preserve"> IF( ISNUMBER(AG33), 0, 1 )</f>
        <v>0</v>
      </c>
      <c r="FQ33" s="141"/>
      <c r="FR33" s="141"/>
      <c r="FS33" s="141"/>
      <c r="FT33" s="141"/>
      <c r="FU33" s="141"/>
      <c r="FV33" s="141"/>
      <c r="FW33" s="141"/>
      <c r="FX33" s="141"/>
      <c r="FY33" s="158">
        <f xml:space="preserve"> IF( ISNUMBER(AP33), 0, 1 )</f>
        <v>0</v>
      </c>
      <c r="FZ33" s="141"/>
      <c r="GA33" s="141"/>
      <c r="GB33" s="141"/>
      <c r="GC33" s="141"/>
      <c r="GD33" s="141"/>
      <c r="GE33" s="141"/>
      <c r="GF33" s="141"/>
      <c r="GG33" s="141"/>
      <c r="GH33" s="158">
        <f xml:space="preserve"> IF( ISNUMBER(AY33), 0, 1 )</f>
        <v>0</v>
      </c>
      <c r="GI33" s="141"/>
      <c r="GJ33" s="141"/>
      <c r="GK33" s="141"/>
      <c r="GL33" s="141"/>
      <c r="GM33" s="141"/>
      <c r="GN33" s="141"/>
      <c r="GO33" s="141"/>
      <c r="GP33" s="141"/>
      <c r="GQ33" s="158">
        <f xml:space="preserve"> IF( ISNUMBER(BH33), 0, 1 )</f>
        <v>0</v>
      </c>
      <c r="GR33" s="141"/>
      <c r="GS33" s="141"/>
      <c r="GT33" s="141"/>
      <c r="GU33" s="141"/>
      <c r="GV33" s="141"/>
      <c r="GW33" s="141"/>
      <c r="GX33" s="141"/>
      <c r="GY33" s="141"/>
      <c r="GZ33" s="158">
        <f xml:space="preserve"> IF( ISNUMBER(BQ33), 0, 1 )</f>
        <v>0</v>
      </c>
      <c r="HA33" s="141"/>
      <c r="HB33" s="141"/>
      <c r="HC33" s="141"/>
      <c r="HD33" s="141"/>
      <c r="HE33" s="141"/>
      <c r="HF33" s="141"/>
      <c r="HG33" s="141"/>
      <c r="HH33" s="141"/>
      <c r="HI33" s="158">
        <f xml:space="preserve"> IF( ISNUMBER(BZ33), 0, 1 )</f>
        <v>0</v>
      </c>
      <c r="HJ33" s="141"/>
      <c r="HK33" s="141"/>
      <c r="HL33" s="141"/>
      <c r="HM33" s="141"/>
      <c r="HN33" s="141"/>
      <c r="HO33" s="141"/>
      <c r="HP33" s="141"/>
      <c r="HQ33" s="141"/>
      <c r="HR33" s="158">
        <f xml:space="preserve"> IF( ISNUMBER(CI33), 0, 1 )</f>
        <v>0</v>
      </c>
      <c r="HS33" s="141"/>
      <c r="HT33" s="141"/>
      <c r="HU33" s="141"/>
      <c r="HV33" s="141"/>
      <c r="HW33" s="141"/>
      <c r="HX33" s="141"/>
      <c r="HY33" s="141"/>
      <c r="HZ33" s="141"/>
      <c r="IA33" s="158">
        <f xml:space="preserve"> IF( ISNUMBER(CR33), 0, 1 )</f>
        <v>0</v>
      </c>
      <c r="IB33" s="141"/>
      <c r="IC33" s="141"/>
      <c r="ID33" s="141"/>
      <c r="IE33" s="141"/>
      <c r="IF33" s="141"/>
      <c r="IG33" s="141"/>
      <c r="IH33" s="141"/>
      <c r="II33" s="141"/>
      <c r="IJ33" s="158">
        <f xml:space="preserve"> IF( ISNUMBER(DA33), 0, 1 )</f>
        <v>0</v>
      </c>
      <c r="IK33" s="141"/>
      <c r="IL33" s="141"/>
      <c r="IM33" s="141"/>
      <c r="IN33" s="141"/>
      <c r="IO33" s="141"/>
      <c r="IP33" s="141"/>
      <c r="IQ33" s="141"/>
      <c r="IR33" s="141"/>
      <c r="IS33" s="158">
        <f xml:space="preserve"> IF( ISNUMBER(DJ33), 0, 1 )</f>
        <v>0</v>
      </c>
      <c r="IT33" s="141"/>
      <c r="IU33" s="141"/>
      <c r="IV33" s="141"/>
      <c r="IW33" s="141"/>
      <c r="IX33" s="141"/>
      <c r="IY33" s="141"/>
      <c r="IZ33" s="141"/>
      <c r="JA33" s="141"/>
      <c r="JB33" s="158">
        <f xml:space="preserve"> IF( ISNUMBER(DS33), 0, 1 )</f>
        <v>0</v>
      </c>
      <c r="JC33" s="188"/>
    </row>
    <row r="34" spans="2:263" ht="14.25" customHeight="1" x14ac:dyDescent="0.25">
      <c r="B34" s="159">
        <v>19</v>
      </c>
      <c r="C34" s="324" t="s">
        <v>3791</v>
      </c>
      <c r="D34" s="161" t="s">
        <v>3792</v>
      </c>
      <c r="E34" s="162" t="s">
        <v>341</v>
      </c>
      <c r="F34" s="345">
        <v>3</v>
      </c>
      <c r="G34" s="895"/>
      <c r="H34" s="895"/>
      <c r="I34" s="895"/>
      <c r="J34" s="895"/>
      <c r="K34" s="895"/>
      <c r="L34" s="895"/>
      <c r="M34" s="895"/>
      <c r="N34" s="895"/>
      <c r="O34" s="1033">
        <f>O32-O33</f>
        <v>1.4790000000000001</v>
      </c>
      <c r="P34" s="988"/>
      <c r="Q34" s="988"/>
      <c r="R34" s="988"/>
      <c r="S34" s="988"/>
      <c r="T34" s="988"/>
      <c r="U34" s="988"/>
      <c r="V34" s="988"/>
      <c r="W34" s="988"/>
      <c r="X34" s="1033">
        <f>X32-X33</f>
        <v>1.254</v>
      </c>
      <c r="Y34" s="988"/>
      <c r="Z34" s="988"/>
      <c r="AA34" s="988"/>
      <c r="AB34" s="988"/>
      <c r="AC34" s="988"/>
      <c r="AD34" s="988"/>
      <c r="AE34" s="988"/>
      <c r="AF34" s="988"/>
      <c r="AG34" s="1033">
        <f>AG32-AG33</f>
        <v>1.111</v>
      </c>
      <c r="AH34" s="988"/>
      <c r="AI34" s="988"/>
      <c r="AJ34" s="988"/>
      <c r="AK34" s="988"/>
      <c r="AL34" s="988"/>
      <c r="AM34" s="988"/>
      <c r="AN34" s="988"/>
      <c r="AO34" s="988"/>
      <c r="AP34" s="1033">
        <f>AP32-AP33</f>
        <v>0</v>
      </c>
      <c r="AQ34" s="988"/>
      <c r="AR34" s="988"/>
      <c r="AS34" s="988"/>
      <c r="AT34" s="988"/>
      <c r="AU34" s="988"/>
      <c r="AV34" s="988"/>
      <c r="AW34" s="988"/>
      <c r="AX34" s="988"/>
      <c r="AY34" s="1033">
        <f>AY32-AY33</f>
        <v>0</v>
      </c>
      <c r="AZ34" s="988"/>
      <c r="BA34" s="988"/>
      <c r="BB34" s="988"/>
      <c r="BC34" s="988"/>
      <c r="BD34" s="988"/>
      <c r="BE34" s="988"/>
      <c r="BF34" s="988"/>
      <c r="BG34" s="988"/>
      <c r="BH34" s="1033">
        <f>BH32-BH33</f>
        <v>0</v>
      </c>
      <c r="BI34" s="1026"/>
      <c r="BJ34" s="1027"/>
      <c r="BK34" s="1027"/>
      <c r="BL34" s="1027"/>
      <c r="BM34" s="1027"/>
      <c r="BN34" s="1027"/>
      <c r="BO34" s="1027"/>
      <c r="BP34" s="1027"/>
      <c r="BQ34" s="1033">
        <f>BQ32-BQ33</f>
        <v>0</v>
      </c>
      <c r="BR34" s="1027"/>
      <c r="BS34" s="1027"/>
      <c r="BT34" s="1027"/>
      <c r="BU34" s="1027"/>
      <c r="BV34" s="1027"/>
      <c r="BW34" s="1027"/>
      <c r="BX34" s="1027"/>
      <c r="BY34" s="1027"/>
      <c r="BZ34" s="1033">
        <f>BZ32-BZ33</f>
        <v>0</v>
      </c>
      <c r="CA34" s="1027"/>
      <c r="CB34" s="1027"/>
      <c r="CC34" s="1027"/>
      <c r="CD34" s="1027"/>
      <c r="CE34" s="1027"/>
      <c r="CF34" s="1027"/>
      <c r="CG34" s="1027"/>
      <c r="CH34" s="1027"/>
      <c r="CI34" s="1033">
        <f>CI32-CI33</f>
        <v>0</v>
      </c>
      <c r="CJ34" s="1027"/>
      <c r="CK34" s="1027"/>
      <c r="CL34" s="1027"/>
      <c r="CM34" s="1027"/>
      <c r="CN34" s="1027"/>
      <c r="CO34" s="1027"/>
      <c r="CP34" s="1027"/>
      <c r="CQ34" s="1027"/>
      <c r="CR34" s="1033">
        <f>CR32-CR33</f>
        <v>0</v>
      </c>
      <c r="CS34" s="1027"/>
      <c r="CT34" s="1027"/>
      <c r="CU34" s="1027"/>
      <c r="CV34" s="1027"/>
      <c r="CW34" s="1027"/>
      <c r="CX34" s="1027"/>
      <c r="CY34" s="1027"/>
      <c r="CZ34" s="1027"/>
      <c r="DA34" s="1033">
        <f>DA32-DA33</f>
        <v>0</v>
      </c>
      <c r="DB34" s="1027"/>
      <c r="DC34" s="1027"/>
      <c r="DD34" s="1027"/>
      <c r="DE34" s="1027"/>
      <c r="DF34" s="1027"/>
      <c r="DG34" s="1027"/>
      <c r="DH34" s="1027"/>
      <c r="DI34" s="1027"/>
      <c r="DJ34" s="1033">
        <f>DJ32-DJ33</f>
        <v>0</v>
      </c>
      <c r="DK34" s="1027"/>
      <c r="DL34" s="1027"/>
      <c r="DM34" s="1027"/>
      <c r="DN34" s="1027"/>
      <c r="DO34" s="1027"/>
      <c r="DP34" s="1027"/>
      <c r="DQ34" s="1027"/>
      <c r="DR34" s="1027"/>
      <c r="DS34" s="1033">
        <f>DS32-DS33</f>
        <v>0</v>
      </c>
      <c r="DT34" s="896"/>
      <c r="DU34" s="1029" t="s">
        <v>3793</v>
      </c>
      <c r="DV34" s="1030"/>
      <c r="DX34" s="144"/>
      <c r="EP34" s="141"/>
      <c r="EQ34" s="141"/>
      <c r="ER34" s="141"/>
      <c r="ES34" s="141"/>
      <c r="ET34" s="141"/>
      <c r="EU34" s="141"/>
      <c r="EV34" s="141"/>
      <c r="EW34" s="141"/>
      <c r="EX34" s="141"/>
      <c r="EY34" s="141"/>
      <c r="EZ34" s="141"/>
      <c r="FA34" s="141"/>
      <c r="FB34" s="141"/>
      <c r="FC34" s="141"/>
      <c r="FD34" s="141"/>
      <c r="FE34" s="141"/>
      <c r="FF34" s="141"/>
      <c r="FG34" s="141"/>
      <c r="FH34" s="141"/>
      <c r="FI34" s="141"/>
      <c r="FJ34" s="141"/>
      <c r="FK34" s="141"/>
      <c r="FL34" s="141"/>
      <c r="FM34" s="141"/>
      <c r="FN34" s="141"/>
      <c r="FO34" s="141"/>
      <c r="FP34" s="141"/>
      <c r="FQ34" s="141"/>
      <c r="FR34" s="141"/>
      <c r="FS34" s="141"/>
      <c r="FT34" s="141"/>
      <c r="FU34" s="141"/>
      <c r="FV34" s="141"/>
      <c r="FW34" s="141"/>
      <c r="FX34" s="141"/>
      <c r="FY34" s="141"/>
      <c r="FZ34" s="141"/>
      <c r="GA34" s="141"/>
      <c r="GB34" s="141"/>
      <c r="GC34" s="141"/>
      <c r="GD34" s="141"/>
      <c r="GE34" s="141"/>
      <c r="GF34" s="141"/>
      <c r="GG34" s="141"/>
      <c r="GH34" s="141"/>
      <c r="GI34" s="141"/>
      <c r="GJ34" s="141"/>
      <c r="GK34" s="141"/>
      <c r="GL34" s="141"/>
      <c r="GM34" s="141"/>
      <c r="GN34" s="141"/>
      <c r="GO34" s="141"/>
      <c r="GP34" s="141"/>
      <c r="GQ34" s="141"/>
      <c r="GR34" s="141"/>
      <c r="GS34" s="141"/>
      <c r="GT34" s="141"/>
      <c r="GU34" s="141"/>
      <c r="GV34" s="141"/>
      <c r="GW34" s="141"/>
      <c r="GX34" s="141"/>
      <c r="GY34" s="141"/>
      <c r="GZ34" s="141"/>
      <c r="HA34" s="141"/>
      <c r="HB34" s="141"/>
      <c r="HC34" s="141"/>
      <c r="HD34" s="141"/>
      <c r="HE34" s="141"/>
      <c r="HF34" s="141"/>
      <c r="HG34" s="141"/>
      <c r="HH34" s="141"/>
      <c r="HI34" s="141"/>
      <c r="HJ34" s="141"/>
      <c r="HK34" s="141"/>
      <c r="HL34" s="141"/>
      <c r="HM34" s="141"/>
      <c r="HN34" s="141"/>
      <c r="HO34" s="141"/>
      <c r="HP34" s="141"/>
      <c r="HQ34" s="141"/>
      <c r="HR34" s="141"/>
      <c r="HS34" s="141"/>
      <c r="HT34" s="141"/>
      <c r="HU34" s="141"/>
      <c r="HV34" s="141"/>
      <c r="HW34" s="141"/>
      <c r="HX34" s="141"/>
      <c r="HY34" s="141"/>
      <c r="HZ34" s="141"/>
      <c r="IA34" s="141"/>
      <c r="IB34" s="141"/>
      <c r="IC34" s="141"/>
      <c r="ID34" s="141"/>
      <c r="IE34" s="141"/>
      <c r="IF34" s="141"/>
      <c r="IG34" s="141"/>
      <c r="IH34" s="141"/>
      <c r="II34" s="141"/>
      <c r="IJ34" s="141"/>
      <c r="IK34" s="141"/>
      <c r="IL34" s="141"/>
      <c r="IM34" s="141"/>
      <c r="IN34" s="141"/>
      <c r="IO34" s="141"/>
      <c r="IP34" s="141"/>
      <c r="IQ34" s="141"/>
      <c r="IR34" s="141"/>
      <c r="IS34" s="141"/>
      <c r="IT34" s="141"/>
      <c r="IU34" s="141"/>
      <c r="IV34" s="141"/>
      <c r="IW34" s="141"/>
      <c r="IX34" s="141"/>
      <c r="IY34" s="141"/>
      <c r="IZ34" s="141"/>
      <c r="JA34" s="141"/>
      <c r="JB34" s="141"/>
    </row>
    <row r="35" spans="2:263" ht="14.25" customHeight="1" x14ac:dyDescent="0.25">
      <c r="B35" s="159">
        <v>20</v>
      </c>
      <c r="C35" s="324" t="s">
        <v>3794</v>
      </c>
      <c r="D35" s="161" t="s">
        <v>3795</v>
      </c>
      <c r="E35" s="162" t="s">
        <v>341</v>
      </c>
      <c r="F35" s="345">
        <v>3</v>
      </c>
      <c r="G35" s="895"/>
      <c r="H35" s="895"/>
      <c r="I35" s="895"/>
      <c r="J35" s="895"/>
      <c r="K35" s="895"/>
      <c r="L35" s="895"/>
      <c r="M35" s="895"/>
      <c r="N35" s="895"/>
      <c r="O35" s="1034">
        <v>2.0550000000000002</v>
      </c>
      <c r="P35" s="988"/>
      <c r="Q35" s="988"/>
      <c r="R35" s="988"/>
      <c r="S35" s="988"/>
      <c r="T35" s="988"/>
      <c r="U35" s="988"/>
      <c r="V35" s="988"/>
      <c r="W35" s="988"/>
      <c r="X35" s="1034">
        <v>1.647</v>
      </c>
      <c r="Y35" s="988"/>
      <c r="Z35" s="988"/>
      <c r="AA35" s="988"/>
      <c r="AB35" s="988"/>
      <c r="AC35" s="988"/>
      <c r="AD35" s="988"/>
      <c r="AE35" s="988"/>
      <c r="AF35" s="988"/>
      <c r="AG35" s="1034">
        <v>1.611</v>
      </c>
      <c r="AH35" s="988"/>
      <c r="AI35" s="988"/>
      <c r="AJ35" s="988"/>
      <c r="AK35" s="988"/>
      <c r="AL35" s="988"/>
      <c r="AM35" s="988"/>
      <c r="AN35" s="988"/>
      <c r="AO35" s="988"/>
      <c r="AP35" s="1034">
        <v>2.5459999999999998</v>
      </c>
      <c r="AQ35" s="988"/>
      <c r="AR35" s="988"/>
      <c r="AS35" s="988"/>
      <c r="AT35" s="988"/>
      <c r="AU35" s="988"/>
      <c r="AV35" s="988"/>
      <c r="AW35" s="988"/>
      <c r="AX35" s="988"/>
      <c r="AY35" s="1034">
        <v>2.7029999999999998</v>
      </c>
      <c r="AZ35" s="988"/>
      <c r="BA35" s="988"/>
      <c r="BB35" s="988"/>
      <c r="BC35" s="988"/>
      <c r="BD35" s="988"/>
      <c r="BE35" s="988"/>
      <c r="BF35" s="988"/>
      <c r="BG35" s="988"/>
      <c r="BH35" s="1034">
        <v>2.3039999999999998</v>
      </c>
      <c r="BI35" s="1026"/>
      <c r="BJ35" s="1027"/>
      <c r="BK35" s="1027"/>
      <c r="BL35" s="1027"/>
      <c r="BM35" s="1027"/>
      <c r="BN35" s="1027"/>
      <c r="BO35" s="1027"/>
      <c r="BP35" s="1027"/>
      <c r="BQ35" s="1035">
        <v>2.044</v>
      </c>
      <c r="BR35" s="1027"/>
      <c r="BS35" s="1027"/>
      <c r="BT35" s="1027"/>
      <c r="BU35" s="1027"/>
      <c r="BV35" s="1027"/>
      <c r="BW35" s="1027"/>
      <c r="BX35" s="1027"/>
      <c r="BY35" s="1027"/>
      <c r="BZ35" s="1034">
        <v>2.35</v>
      </c>
      <c r="CA35" s="1027"/>
      <c r="CB35" s="1027"/>
      <c r="CC35" s="1027"/>
      <c r="CD35" s="1027"/>
      <c r="CE35" s="1027"/>
      <c r="CF35" s="1027"/>
      <c r="CG35" s="1027"/>
      <c r="CH35" s="1027"/>
      <c r="CI35" s="1034">
        <v>2.3740000000000001</v>
      </c>
      <c r="CJ35" s="1027"/>
      <c r="CK35" s="1027"/>
      <c r="CL35" s="1027"/>
      <c r="CM35" s="1027"/>
      <c r="CN35" s="1027"/>
      <c r="CO35" s="1027"/>
      <c r="CP35" s="1027"/>
      <c r="CQ35" s="1027"/>
      <c r="CR35" s="1034">
        <v>2.3980000000000001</v>
      </c>
      <c r="CS35" s="1027"/>
      <c r="CT35" s="1027"/>
      <c r="CU35" s="1027"/>
      <c r="CV35" s="1027"/>
      <c r="CW35" s="1027"/>
      <c r="CX35" s="1027"/>
      <c r="CY35" s="1027"/>
      <c r="CZ35" s="1027"/>
      <c r="DA35" s="1034">
        <v>2.4220000000000002</v>
      </c>
      <c r="DB35" s="1027"/>
      <c r="DC35" s="1027"/>
      <c r="DD35" s="1027"/>
      <c r="DE35" s="1027"/>
      <c r="DF35" s="1027"/>
      <c r="DG35" s="1027"/>
      <c r="DH35" s="1027"/>
      <c r="DI35" s="1027"/>
      <c r="DJ35" s="1034">
        <v>2.4460000000000002</v>
      </c>
      <c r="DK35" s="1027"/>
      <c r="DL35" s="1027"/>
      <c r="DM35" s="1027"/>
      <c r="DN35" s="1027"/>
      <c r="DO35" s="1027"/>
      <c r="DP35" s="1027"/>
      <c r="DQ35" s="1027"/>
      <c r="DR35" s="1027"/>
      <c r="DS35" s="1034">
        <v>2.4700000000000002</v>
      </c>
      <c r="DT35" s="896"/>
      <c r="DU35" s="1029"/>
      <c r="DV35" s="1030"/>
      <c r="DX35" s="144">
        <f xml:space="preserve"> IF( SUM( EP35:JB35 ) = 0, 0, $EP$5 )</f>
        <v>0</v>
      </c>
      <c r="EP35" s="141"/>
      <c r="EQ35" s="141"/>
      <c r="ER35" s="141"/>
      <c r="ES35" s="141"/>
      <c r="ET35" s="141"/>
      <c r="EU35" s="141"/>
      <c r="EV35" s="141"/>
      <c r="EW35" s="141"/>
      <c r="EX35" s="158">
        <f xml:space="preserve"> IF( ISNUMBER(O35), 0, 1 )</f>
        <v>0</v>
      </c>
      <c r="EY35" s="141"/>
      <c r="EZ35" s="141"/>
      <c r="FA35" s="141"/>
      <c r="FB35" s="141"/>
      <c r="FC35" s="141"/>
      <c r="FD35" s="141"/>
      <c r="FE35" s="141"/>
      <c r="FF35" s="141"/>
      <c r="FG35" s="158">
        <f xml:space="preserve"> IF( ISNUMBER(X35), 0, 1 )</f>
        <v>0</v>
      </c>
      <c r="FH35" s="141"/>
      <c r="FI35" s="141"/>
      <c r="FJ35" s="141"/>
      <c r="FK35" s="141"/>
      <c r="FL35" s="141"/>
      <c r="FM35" s="141"/>
      <c r="FN35" s="141"/>
      <c r="FO35" s="141"/>
      <c r="FP35" s="158">
        <f xml:space="preserve"> IF( ISNUMBER(AG35), 0, 1 )</f>
        <v>0</v>
      </c>
      <c r="FQ35" s="141"/>
      <c r="FR35" s="141"/>
      <c r="FS35" s="141"/>
      <c r="FT35" s="141"/>
      <c r="FU35" s="141"/>
      <c r="FV35" s="141"/>
      <c r="FW35" s="141"/>
      <c r="FX35" s="141"/>
      <c r="FY35" s="158">
        <f xml:space="preserve"> IF( ISNUMBER(AP35), 0, 1 )</f>
        <v>0</v>
      </c>
      <c r="FZ35" s="141"/>
      <c r="GA35" s="141"/>
      <c r="GB35" s="141"/>
      <c r="GC35" s="141"/>
      <c r="GD35" s="141"/>
      <c r="GE35" s="141"/>
      <c r="GF35" s="141"/>
      <c r="GG35" s="141"/>
      <c r="GH35" s="158">
        <f xml:space="preserve"> IF( ISNUMBER(AY35), 0, 1 )</f>
        <v>0</v>
      </c>
      <c r="GI35" s="141"/>
      <c r="GJ35" s="141"/>
      <c r="GK35" s="141"/>
      <c r="GL35" s="141"/>
      <c r="GM35" s="141"/>
      <c r="GN35" s="141"/>
      <c r="GO35" s="141"/>
      <c r="GP35" s="141"/>
      <c r="GQ35" s="158">
        <f xml:space="preserve"> IF( ISNUMBER(BH35), 0, 1 )</f>
        <v>0</v>
      </c>
      <c r="GR35" s="141"/>
      <c r="GS35" s="141"/>
      <c r="GT35" s="141"/>
      <c r="GU35" s="141"/>
      <c r="GV35" s="141"/>
      <c r="GW35" s="141"/>
      <c r="GX35" s="141"/>
      <c r="GY35" s="141"/>
      <c r="GZ35" s="158">
        <f xml:space="preserve"> IF( ISNUMBER(BQ35), 0, 1 )</f>
        <v>0</v>
      </c>
      <c r="HA35" s="141"/>
      <c r="HB35" s="141"/>
      <c r="HC35" s="141"/>
      <c r="HD35" s="141"/>
      <c r="HE35" s="141"/>
      <c r="HF35" s="141"/>
      <c r="HG35" s="141"/>
      <c r="HH35" s="141"/>
      <c r="HI35" s="158">
        <f xml:space="preserve"> IF( ISNUMBER(BZ35), 0, 1 )</f>
        <v>0</v>
      </c>
      <c r="HJ35" s="141"/>
      <c r="HK35" s="141"/>
      <c r="HL35" s="141"/>
      <c r="HM35" s="141"/>
      <c r="HN35" s="141"/>
      <c r="HO35" s="141"/>
      <c r="HP35" s="141"/>
      <c r="HQ35" s="141"/>
      <c r="HR35" s="158">
        <f xml:space="preserve"> IF( ISNUMBER(CI35), 0, 1 )</f>
        <v>0</v>
      </c>
      <c r="HS35" s="141"/>
      <c r="HT35" s="141"/>
      <c r="HU35" s="141"/>
      <c r="HV35" s="141"/>
      <c r="HW35" s="141"/>
      <c r="HX35" s="141"/>
      <c r="HY35" s="141"/>
      <c r="HZ35" s="141"/>
      <c r="IA35" s="158">
        <f xml:space="preserve"> IF( ISNUMBER(CR35), 0, 1 )</f>
        <v>0</v>
      </c>
      <c r="IB35" s="141"/>
      <c r="IC35" s="141"/>
      <c r="ID35" s="141"/>
      <c r="IE35" s="141"/>
      <c r="IF35" s="141"/>
      <c r="IG35" s="141"/>
      <c r="IH35" s="141"/>
      <c r="II35" s="141"/>
      <c r="IJ35" s="158">
        <f xml:space="preserve"> IF( ISNUMBER(DA35), 0, 1 )</f>
        <v>0</v>
      </c>
      <c r="IK35" s="141"/>
      <c r="IL35" s="141"/>
      <c r="IM35" s="141"/>
      <c r="IN35" s="141"/>
      <c r="IO35" s="141"/>
      <c r="IP35" s="141"/>
      <c r="IQ35" s="141"/>
      <c r="IR35" s="141"/>
      <c r="IS35" s="158">
        <f xml:space="preserve"> IF( ISNUMBER(DJ35), 0, 1 )</f>
        <v>0</v>
      </c>
      <c r="IT35" s="141"/>
      <c r="IU35" s="141"/>
      <c r="IV35" s="141"/>
      <c r="IW35" s="141"/>
      <c r="IX35" s="141"/>
      <c r="IY35" s="141"/>
      <c r="IZ35" s="141"/>
      <c r="JA35" s="141"/>
      <c r="JB35" s="158">
        <f xml:space="preserve"> IF( ISNUMBER(DS35), 0, 1 )</f>
        <v>0</v>
      </c>
    </row>
    <row r="36" spans="2:263" ht="14.25" customHeight="1" x14ac:dyDescent="0.25">
      <c r="B36" s="159">
        <v>21</v>
      </c>
      <c r="C36" s="324" t="s">
        <v>3796</v>
      </c>
      <c r="D36" s="161" t="s">
        <v>3797</v>
      </c>
      <c r="E36" s="162" t="s">
        <v>341</v>
      </c>
      <c r="F36" s="345">
        <v>3</v>
      </c>
      <c r="G36" s="895"/>
      <c r="H36" s="895"/>
      <c r="I36" s="895"/>
      <c r="J36" s="895"/>
      <c r="K36" s="895"/>
      <c r="L36" s="895"/>
      <c r="M36" s="895"/>
      <c r="N36" s="895"/>
      <c r="O36" s="1031">
        <v>0</v>
      </c>
      <c r="P36" s="988"/>
      <c r="Q36" s="988"/>
      <c r="R36" s="988"/>
      <c r="S36" s="988"/>
      <c r="T36" s="988"/>
      <c r="U36" s="988"/>
      <c r="V36" s="988"/>
      <c r="W36" s="988"/>
      <c r="X36" s="1031">
        <v>0</v>
      </c>
      <c r="Y36" s="988"/>
      <c r="Z36" s="988"/>
      <c r="AA36" s="988"/>
      <c r="AB36" s="988"/>
      <c r="AC36" s="988"/>
      <c r="AD36" s="988"/>
      <c r="AE36" s="988"/>
      <c r="AF36" s="988"/>
      <c r="AG36" s="1031">
        <v>0</v>
      </c>
      <c r="AH36" s="988"/>
      <c r="AI36" s="988"/>
      <c r="AJ36" s="988"/>
      <c r="AK36" s="988"/>
      <c r="AL36" s="988"/>
      <c r="AM36" s="988"/>
      <c r="AN36" s="988"/>
      <c r="AO36" s="988"/>
      <c r="AP36" s="1031">
        <v>2.5459999999999998</v>
      </c>
      <c r="AQ36" s="988"/>
      <c r="AR36" s="988"/>
      <c r="AS36" s="988"/>
      <c r="AT36" s="988"/>
      <c r="AU36" s="988"/>
      <c r="AV36" s="988"/>
      <c r="AW36" s="988"/>
      <c r="AX36" s="988"/>
      <c r="AY36" s="1031">
        <v>2.7029999999999998</v>
      </c>
      <c r="AZ36" s="988"/>
      <c r="BA36" s="988"/>
      <c r="BB36" s="988"/>
      <c r="BC36" s="988"/>
      <c r="BD36" s="988"/>
      <c r="BE36" s="988"/>
      <c r="BF36" s="988"/>
      <c r="BG36" s="988"/>
      <c r="BH36" s="1031">
        <v>2.3039999999999998</v>
      </c>
      <c r="BI36" s="1026"/>
      <c r="BJ36" s="1027"/>
      <c r="BK36" s="1027"/>
      <c r="BL36" s="1027"/>
      <c r="BM36" s="1027"/>
      <c r="BN36" s="1027"/>
      <c r="BO36" s="1027"/>
      <c r="BP36" s="1027"/>
      <c r="BQ36" s="1032">
        <v>2.044</v>
      </c>
      <c r="BR36" s="1027"/>
      <c r="BS36" s="1027"/>
      <c r="BT36" s="1027"/>
      <c r="BU36" s="1027"/>
      <c r="BV36" s="1027"/>
      <c r="BW36" s="1027"/>
      <c r="BX36" s="1027"/>
      <c r="BY36" s="1027"/>
      <c r="BZ36" s="1031">
        <v>2.35</v>
      </c>
      <c r="CA36" s="1027"/>
      <c r="CB36" s="1027"/>
      <c r="CC36" s="1027"/>
      <c r="CD36" s="1027"/>
      <c r="CE36" s="1027"/>
      <c r="CF36" s="1027"/>
      <c r="CG36" s="1027"/>
      <c r="CH36" s="1027"/>
      <c r="CI36" s="1031">
        <v>2.3740000000000001</v>
      </c>
      <c r="CJ36" s="1027"/>
      <c r="CK36" s="1027"/>
      <c r="CL36" s="1027"/>
      <c r="CM36" s="1027"/>
      <c r="CN36" s="1027"/>
      <c r="CO36" s="1027"/>
      <c r="CP36" s="1027"/>
      <c r="CQ36" s="1027"/>
      <c r="CR36" s="1031">
        <v>2.3980000000000001</v>
      </c>
      <c r="CS36" s="1027"/>
      <c r="CT36" s="1027"/>
      <c r="CU36" s="1027"/>
      <c r="CV36" s="1027"/>
      <c r="CW36" s="1027"/>
      <c r="CX36" s="1027"/>
      <c r="CY36" s="1027"/>
      <c r="CZ36" s="1027"/>
      <c r="DA36" s="1031">
        <v>2.4220000000000002</v>
      </c>
      <c r="DB36" s="1027"/>
      <c r="DC36" s="1027"/>
      <c r="DD36" s="1027"/>
      <c r="DE36" s="1027"/>
      <c r="DF36" s="1027"/>
      <c r="DG36" s="1027"/>
      <c r="DH36" s="1027"/>
      <c r="DI36" s="1027"/>
      <c r="DJ36" s="1031">
        <v>2.4460000000000002</v>
      </c>
      <c r="DK36" s="1027"/>
      <c r="DL36" s="1027"/>
      <c r="DM36" s="1027"/>
      <c r="DN36" s="1027"/>
      <c r="DO36" s="1027"/>
      <c r="DP36" s="1027"/>
      <c r="DQ36" s="1027"/>
      <c r="DR36" s="1027"/>
      <c r="DS36" s="1031">
        <v>2.4700000000000002</v>
      </c>
      <c r="DT36" s="896"/>
      <c r="DU36" s="1029"/>
      <c r="DV36" s="1030"/>
      <c r="DX36" s="144">
        <f xml:space="preserve"> IF( SUM( EP36:JB36 ) = 0, 0, $EP$5 )</f>
        <v>0</v>
      </c>
      <c r="EP36" s="141"/>
      <c r="EQ36" s="141"/>
      <c r="ER36" s="141"/>
      <c r="ES36" s="141"/>
      <c r="ET36" s="141"/>
      <c r="EU36" s="141"/>
      <c r="EV36" s="141"/>
      <c r="EW36" s="141"/>
      <c r="EX36" s="158">
        <f xml:space="preserve"> IF( ISNUMBER(O36), 0, 1 )</f>
        <v>0</v>
      </c>
      <c r="EY36" s="141"/>
      <c r="EZ36" s="141"/>
      <c r="FA36" s="141"/>
      <c r="FB36" s="141"/>
      <c r="FC36" s="141"/>
      <c r="FD36" s="141"/>
      <c r="FE36" s="141"/>
      <c r="FF36" s="141"/>
      <c r="FG36" s="158">
        <f xml:space="preserve"> IF( ISNUMBER(X36), 0, 1 )</f>
        <v>0</v>
      </c>
      <c r="FH36" s="141"/>
      <c r="FI36" s="141"/>
      <c r="FJ36" s="141"/>
      <c r="FK36" s="141"/>
      <c r="FL36" s="141"/>
      <c r="FM36" s="141"/>
      <c r="FN36" s="141"/>
      <c r="FO36" s="141"/>
      <c r="FP36" s="158">
        <f xml:space="preserve"> IF( ISNUMBER(AG36), 0, 1 )</f>
        <v>0</v>
      </c>
      <c r="FQ36" s="141"/>
      <c r="FR36" s="141"/>
      <c r="FS36" s="141"/>
      <c r="FT36" s="141"/>
      <c r="FU36" s="141"/>
      <c r="FV36" s="141"/>
      <c r="FW36" s="141"/>
      <c r="FX36" s="141"/>
      <c r="FY36" s="158">
        <f xml:space="preserve"> IF( ISNUMBER(AP36), 0, 1 )</f>
        <v>0</v>
      </c>
      <c r="FZ36" s="141"/>
      <c r="GA36" s="141"/>
      <c r="GB36" s="141"/>
      <c r="GC36" s="141"/>
      <c r="GD36" s="141"/>
      <c r="GE36" s="141"/>
      <c r="GF36" s="141"/>
      <c r="GG36" s="141"/>
      <c r="GH36" s="158">
        <f xml:space="preserve"> IF( ISNUMBER(AY36), 0, 1 )</f>
        <v>0</v>
      </c>
      <c r="GI36" s="141"/>
      <c r="GJ36" s="141"/>
      <c r="GK36" s="141"/>
      <c r="GL36" s="141"/>
      <c r="GM36" s="141"/>
      <c r="GN36" s="141"/>
      <c r="GO36" s="141"/>
      <c r="GP36" s="141"/>
      <c r="GQ36" s="158">
        <f xml:space="preserve"> IF( ISNUMBER(BH36), 0, 1 )</f>
        <v>0</v>
      </c>
      <c r="GR36" s="141"/>
      <c r="GS36" s="141"/>
      <c r="GT36" s="141"/>
      <c r="GU36" s="141"/>
      <c r="GV36" s="141"/>
      <c r="GW36" s="141"/>
      <c r="GX36" s="141"/>
      <c r="GY36" s="141"/>
      <c r="GZ36" s="158">
        <f xml:space="preserve"> IF( ISNUMBER(BQ36), 0, 1 )</f>
        <v>0</v>
      </c>
      <c r="HA36" s="141"/>
      <c r="HB36" s="141"/>
      <c r="HC36" s="141"/>
      <c r="HD36" s="141"/>
      <c r="HE36" s="141"/>
      <c r="HF36" s="141"/>
      <c r="HG36" s="141"/>
      <c r="HH36" s="141"/>
      <c r="HI36" s="158">
        <f xml:space="preserve"> IF( ISNUMBER(BZ36), 0, 1 )</f>
        <v>0</v>
      </c>
      <c r="HJ36" s="141"/>
      <c r="HK36" s="141"/>
      <c r="HL36" s="141"/>
      <c r="HM36" s="141"/>
      <c r="HN36" s="141"/>
      <c r="HO36" s="141"/>
      <c r="HP36" s="141"/>
      <c r="HQ36" s="141"/>
      <c r="HR36" s="158">
        <f xml:space="preserve"> IF( ISNUMBER(CI36), 0, 1 )</f>
        <v>0</v>
      </c>
      <c r="HS36" s="141"/>
      <c r="HT36" s="141"/>
      <c r="HU36" s="141"/>
      <c r="HV36" s="141"/>
      <c r="HW36" s="141"/>
      <c r="HX36" s="141"/>
      <c r="HY36" s="141"/>
      <c r="HZ36" s="141"/>
      <c r="IA36" s="158">
        <f xml:space="preserve"> IF( ISNUMBER(CR36), 0, 1 )</f>
        <v>0</v>
      </c>
      <c r="IB36" s="141"/>
      <c r="IC36" s="141"/>
      <c r="ID36" s="141"/>
      <c r="IE36" s="141"/>
      <c r="IF36" s="141"/>
      <c r="IG36" s="141"/>
      <c r="IH36" s="141"/>
      <c r="II36" s="141"/>
      <c r="IJ36" s="158">
        <f xml:space="preserve"> IF( ISNUMBER(DA36), 0, 1 )</f>
        <v>0</v>
      </c>
      <c r="IK36" s="141"/>
      <c r="IL36" s="141"/>
      <c r="IM36" s="141"/>
      <c r="IN36" s="141"/>
      <c r="IO36" s="141"/>
      <c r="IP36" s="141"/>
      <c r="IQ36" s="141"/>
      <c r="IR36" s="141"/>
      <c r="IS36" s="158">
        <f xml:space="preserve"> IF( ISNUMBER(DJ36), 0, 1 )</f>
        <v>0</v>
      </c>
      <c r="IT36" s="141"/>
      <c r="IU36" s="141"/>
      <c r="IV36" s="141"/>
      <c r="IW36" s="141"/>
      <c r="IX36" s="141"/>
      <c r="IY36" s="141"/>
      <c r="IZ36" s="141"/>
      <c r="JA36" s="141"/>
      <c r="JB36" s="158">
        <f xml:space="preserve"> IF( ISNUMBER(DS36), 0, 1 )</f>
        <v>0</v>
      </c>
    </row>
    <row r="37" spans="2:263" ht="14.25" customHeight="1" x14ac:dyDescent="0.25">
      <c r="B37" s="159">
        <v>22</v>
      </c>
      <c r="C37" s="324" t="s">
        <v>3798</v>
      </c>
      <c r="D37" s="161" t="s">
        <v>3799</v>
      </c>
      <c r="E37" s="162" t="s">
        <v>341</v>
      </c>
      <c r="F37" s="345">
        <v>3</v>
      </c>
      <c r="G37" s="895"/>
      <c r="H37" s="895"/>
      <c r="I37" s="895"/>
      <c r="J37" s="895"/>
      <c r="K37" s="895"/>
      <c r="L37" s="895"/>
      <c r="M37" s="895"/>
      <c r="N37" s="895"/>
      <c r="O37" s="1036">
        <f>O35-O36</f>
        <v>2.0550000000000002</v>
      </c>
      <c r="P37" s="988"/>
      <c r="Q37" s="988"/>
      <c r="R37" s="988"/>
      <c r="S37" s="988"/>
      <c r="T37" s="988"/>
      <c r="U37" s="988"/>
      <c r="V37" s="988"/>
      <c r="W37" s="988"/>
      <c r="X37" s="1036">
        <f>X35-X36</f>
        <v>1.647</v>
      </c>
      <c r="Y37" s="988"/>
      <c r="Z37" s="988"/>
      <c r="AA37" s="988"/>
      <c r="AB37" s="988"/>
      <c r="AC37" s="988"/>
      <c r="AD37" s="988"/>
      <c r="AE37" s="988"/>
      <c r="AF37" s="988"/>
      <c r="AG37" s="1036">
        <f>AG35-AG36</f>
        <v>1.611</v>
      </c>
      <c r="AH37" s="988"/>
      <c r="AI37" s="988"/>
      <c r="AJ37" s="988"/>
      <c r="AK37" s="988"/>
      <c r="AL37" s="988"/>
      <c r="AM37" s="988"/>
      <c r="AN37" s="988"/>
      <c r="AO37" s="988"/>
      <c r="AP37" s="1036">
        <f>AP35-AP36</f>
        <v>0</v>
      </c>
      <c r="AQ37" s="988"/>
      <c r="AR37" s="988"/>
      <c r="AS37" s="988"/>
      <c r="AT37" s="988"/>
      <c r="AU37" s="988"/>
      <c r="AV37" s="988"/>
      <c r="AW37" s="988"/>
      <c r="AX37" s="988"/>
      <c r="AY37" s="1036">
        <f>AY35-AY36</f>
        <v>0</v>
      </c>
      <c r="AZ37" s="988"/>
      <c r="BA37" s="988"/>
      <c r="BB37" s="988"/>
      <c r="BC37" s="988"/>
      <c r="BD37" s="988"/>
      <c r="BE37" s="988"/>
      <c r="BF37" s="988"/>
      <c r="BG37" s="988"/>
      <c r="BH37" s="1036">
        <f>BH35-BH36</f>
        <v>0</v>
      </c>
      <c r="BI37" s="1026"/>
      <c r="BJ37" s="1027"/>
      <c r="BK37" s="1027"/>
      <c r="BL37" s="1027"/>
      <c r="BM37" s="1027"/>
      <c r="BN37" s="1027"/>
      <c r="BO37" s="1027"/>
      <c r="BP37" s="1027"/>
      <c r="BQ37" s="1036">
        <f>BQ35-BQ36</f>
        <v>0</v>
      </c>
      <c r="BR37" s="1027"/>
      <c r="BS37" s="1027"/>
      <c r="BT37" s="1027"/>
      <c r="BU37" s="1027"/>
      <c r="BV37" s="1027"/>
      <c r="BW37" s="1027"/>
      <c r="BX37" s="1027"/>
      <c r="BY37" s="1027"/>
      <c r="BZ37" s="1036">
        <f>BZ35-BZ36</f>
        <v>0</v>
      </c>
      <c r="CA37" s="1027"/>
      <c r="CB37" s="1027"/>
      <c r="CC37" s="1027"/>
      <c r="CD37" s="1027"/>
      <c r="CE37" s="1027"/>
      <c r="CF37" s="1027"/>
      <c r="CG37" s="1027"/>
      <c r="CH37" s="1027"/>
      <c r="CI37" s="1036">
        <f>CI35-CI36</f>
        <v>0</v>
      </c>
      <c r="CJ37" s="1027"/>
      <c r="CK37" s="1027"/>
      <c r="CL37" s="1027"/>
      <c r="CM37" s="1027"/>
      <c r="CN37" s="1027"/>
      <c r="CO37" s="1027"/>
      <c r="CP37" s="1027"/>
      <c r="CQ37" s="1027"/>
      <c r="CR37" s="1036">
        <f>CR35-CR36</f>
        <v>0</v>
      </c>
      <c r="CS37" s="1027"/>
      <c r="CT37" s="1027"/>
      <c r="CU37" s="1027"/>
      <c r="CV37" s="991"/>
      <c r="CW37" s="991"/>
      <c r="CX37" s="991"/>
      <c r="CY37" s="991"/>
      <c r="CZ37" s="991"/>
      <c r="DA37" s="1036">
        <f>DA35-DA36</f>
        <v>0</v>
      </c>
      <c r="DB37" s="991"/>
      <c r="DC37" s="991"/>
      <c r="DD37" s="991"/>
      <c r="DE37" s="1027"/>
      <c r="DF37" s="1027"/>
      <c r="DG37" s="1027"/>
      <c r="DH37" s="1027"/>
      <c r="DI37" s="1027"/>
      <c r="DJ37" s="1036">
        <f>DJ35-DJ36</f>
        <v>0</v>
      </c>
      <c r="DK37" s="1027"/>
      <c r="DL37" s="1027"/>
      <c r="DM37" s="1027"/>
      <c r="DN37" s="1027"/>
      <c r="DO37" s="1027"/>
      <c r="DP37" s="1027"/>
      <c r="DQ37" s="1027"/>
      <c r="DR37" s="1027"/>
      <c r="DS37" s="1036">
        <f>DS35-DS36</f>
        <v>0</v>
      </c>
      <c r="DT37" s="896"/>
      <c r="DU37" s="1029" t="s">
        <v>3800</v>
      </c>
      <c r="DV37" s="1030"/>
      <c r="DX37" s="144"/>
      <c r="EP37" s="141"/>
      <c r="EQ37" s="141"/>
      <c r="ER37" s="141"/>
      <c r="ES37" s="141"/>
      <c r="ET37" s="141"/>
      <c r="EU37" s="141"/>
      <c r="EV37" s="141"/>
      <c r="EW37" s="141"/>
      <c r="EX37" s="141"/>
      <c r="EY37" s="141"/>
      <c r="EZ37" s="141"/>
      <c r="FA37" s="141"/>
      <c r="FB37" s="141"/>
      <c r="FC37" s="141"/>
      <c r="FD37" s="141"/>
      <c r="FE37" s="141"/>
      <c r="FF37" s="141"/>
      <c r="FG37" s="141"/>
      <c r="FH37" s="141"/>
      <c r="FI37" s="141"/>
      <c r="FJ37" s="141"/>
      <c r="FK37" s="141"/>
      <c r="FL37" s="141"/>
      <c r="FM37" s="141"/>
      <c r="FN37" s="141"/>
      <c r="FO37" s="141"/>
      <c r="FP37" s="141"/>
      <c r="FQ37" s="141"/>
      <c r="FR37" s="141"/>
      <c r="FS37" s="141"/>
      <c r="FT37" s="141"/>
      <c r="FU37" s="141"/>
      <c r="FV37" s="141"/>
      <c r="FW37" s="141"/>
      <c r="FX37" s="141"/>
      <c r="FY37" s="141"/>
      <c r="FZ37" s="141"/>
      <c r="GA37" s="141"/>
      <c r="GB37" s="141"/>
      <c r="GC37" s="141"/>
      <c r="GD37" s="141"/>
      <c r="GE37" s="141"/>
      <c r="GF37" s="141"/>
      <c r="GG37" s="141"/>
      <c r="GH37" s="141"/>
      <c r="GI37" s="141"/>
      <c r="GJ37" s="141"/>
      <c r="GK37" s="141"/>
      <c r="GL37" s="141"/>
      <c r="GM37" s="141"/>
      <c r="GN37" s="141"/>
      <c r="GO37" s="141"/>
      <c r="GP37" s="141"/>
      <c r="GQ37" s="141"/>
      <c r="GR37" s="141"/>
      <c r="GS37" s="141"/>
      <c r="GT37" s="141"/>
      <c r="GU37" s="141"/>
      <c r="GV37" s="141"/>
      <c r="GW37" s="141"/>
      <c r="GX37" s="141"/>
      <c r="GY37" s="141"/>
      <c r="GZ37" s="141"/>
      <c r="HA37" s="141"/>
      <c r="HB37" s="141"/>
      <c r="HC37" s="141"/>
      <c r="HD37" s="141"/>
      <c r="HE37" s="141"/>
      <c r="HF37" s="141"/>
      <c r="HG37" s="141"/>
      <c r="HH37" s="141"/>
      <c r="HI37" s="141"/>
      <c r="HJ37" s="141"/>
      <c r="HK37" s="141"/>
      <c r="HL37" s="141"/>
      <c r="HM37" s="141"/>
      <c r="HN37" s="141"/>
      <c r="HO37" s="141"/>
      <c r="HP37" s="141"/>
      <c r="HQ37" s="141"/>
      <c r="HR37" s="141"/>
      <c r="HS37" s="141"/>
      <c r="HT37" s="141"/>
      <c r="HU37" s="141"/>
      <c r="HV37" s="141"/>
      <c r="HW37" s="141"/>
      <c r="HX37" s="141"/>
      <c r="HY37" s="141"/>
      <c r="HZ37" s="141"/>
      <c r="IA37" s="141"/>
      <c r="IB37" s="141"/>
      <c r="IC37" s="141"/>
      <c r="ID37" s="141"/>
      <c r="IE37" s="141"/>
      <c r="IF37" s="141"/>
      <c r="IG37" s="141"/>
      <c r="IH37" s="141"/>
      <c r="II37" s="141"/>
      <c r="IJ37" s="141"/>
      <c r="IK37" s="141"/>
      <c r="IL37" s="141"/>
      <c r="IM37" s="141"/>
      <c r="IN37" s="141"/>
      <c r="IO37" s="141"/>
      <c r="IP37" s="141"/>
      <c r="IQ37" s="141"/>
      <c r="IR37" s="141"/>
      <c r="IS37" s="141"/>
      <c r="IT37" s="141"/>
      <c r="IU37" s="141"/>
      <c r="IV37" s="141"/>
      <c r="IW37" s="141"/>
      <c r="IX37" s="141"/>
      <c r="IY37" s="141"/>
      <c r="IZ37" s="141"/>
      <c r="JA37" s="141"/>
      <c r="JB37" s="141"/>
    </row>
    <row r="38" spans="2:263" s="945" customFormat="1" ht="14.25" customHeight="1" thickBot="1" x14ac:dyDescent="0.3">
      <c r="B38" s="174">
        <v>23</v>
      </c>
      <c r="C38" s="1037" t="s">
        <v>3801</v>
      </c>
      <c r="D38" s="176" t="s">
        <v>3802</v>
      </c>
      <c r="E38" s="177" t="s">
        <v>341</v>
      </c>
      <c r="F38" s="733">
        <v>3</v>
      </c>
      <c r="G38" s="895"/>
      <c r="H38" s="895"/>
      <c r="I38" s="895"/>
      <c r="J38" s="895"/>
      <c r="K38" s="895"/>
      <c r="L38" s="895"/>
      <c r="M38" s="895"/>
      <c r="N38" s="895"/>
      <c r="O38" s="1038">
        <f>O34+O37</f>
        <v>3.5340000000000003</v>
      </c>
      <c r="P38" s="988"/>
      <c r="Q38" s="988"/>
      <c r="R38" s="988"/>
      <c r="S38" s="988"/>
      <c r="T38" s="988"/>
      <c r="U38" s="988"/>
      <c r="V38" s="988"/>
      <c r="W38" s="988"/>
      <c r="X38" s="1038">
        <f>X34+X37</f>
        <v>2.9009999999999998</v>
      </c>
      <c r="Y38" s="988"/>
      <c r="Z38" s="988"/>
      <c r="AA38" s="988"/>
      <c r="AB38" s="988"/>
      <c r="AC38" s="988"/>
      <c r="AD38" s="988"/>
      <c r="AE38" s="988"/>
      <c r="AF38" s="988"/>
      <c r="AG38" s="1038">
        <f>AG34+AG37</f>
        <v>2.722</v>
      </c>
      <c r="AH38" s="988"/>
      <c r="AI38" s="988"/>
      <c r="AJ38" s="988"/>
      <c r="AK38" s="988"/>
      <c r="AL38" s="988"/>
      <c r="AM38" s="988"/>
      <c r="AN38" s="988"/>
      <c r="AO38" s="988"/>
      <c r="AP38" s="1038">
        <f>AP34+AP37</f>
        <v>0</v>
      </c>
      <c r="AQ38" s="988"/>
      <c r="AR38" s="988"/>
      <c r="AS38" s="988"/>
      <c r="AT38" s="988"/>
      <c r="AU38" s="988"/>
      <c r="AV38" s="988"/>
      <c r="AW38" s="988"/>
      <c r="AX38" s="988"/>
      <c r="AY38" s="1038">
        <f>AY34+AY37</f>
        <v>0</v>
      </c>
      <c r="AZ38" s="988"/>
      <c r="BA38" s="988"/>
      <c r="BB38" s="988"/>
      <c r="BC38" s="988"/>
      <c r="BD38" s="988"/>
      <c r="BE38" s="988"/>
      <c r="BF38" s="988"/>
      <c r="BG38" s="988"/>
      <c r="BH38" s="1038">
        <f>BH34+BH37</f>
        <v>0</v>
      </c>
      <c r="BI38" s="988"/>
      <c r="BJ38" s="991"/>
      <c r="BK38" s="991"/>
      <c r="BL38" s="991"/>
      <c r="BM38" s="991"/>
      <c r="BN38" s="991"/>
      <c r="BO38" s="991"/>
      <c r="BP38" s="991"/>
      <c r="BQ38" s="1038">
        <f>BQ34+BQ37</f>
        <v>0</v>
      </c>
      <c r="BR38" s="991"/>
      <c r="BS38" s="991"/>
      <c r="BT38" s="991"/>
      <c r="BU38" s="991"/>
      <c r="BV38" s="991"/>
      <c r="BW38" s="991"/>
      <c r="BX38" s="991"/>
      <c r="BY38" s="991"/>
      <c r="BZ38" s="1038">
        <f>BZ34+BZ37</f>
        <v>0</v>
      </c>
      <c r="CA38" s="991"/>
      <c r="CB38" s="991"/>
      <c r="CC38" s="991"/>
      <c r="CD38" s="991"/>
      <c r="CE38" s="991"/>
      <c r="CF38" s="991"/>
      <c r="CG38" s="991"/>
      <c r="CH38" s="991"/>
      <c r="CI38" s="1038">
        <f>CI34+CI37</f>
        <v>0</v>
      </c>
      <c r="CJ38" s="991"/>
      <c r="CK38" s="991"/>
      <c r="CL38" s="991"/>
      <c r="CM38" s="991"/>
      <c r="CN38" s="991"/>
      <c r="CO38" s="991"/>
      <c r="CP38" s="991"/>
      <c r="CQ38" s="991"/>
      <c r="CR38" s="1038">
        <f>CR34+CR37</f>
        <v>0</v>
      </c>
      <c r="CS38" s="991"/>
      <c r="CT38" s="991"/>
      <c r="CU38" s="991"/>
      <c r="CV38" s="991"/>
      <c r="CW38" s="991"/>
      <c r="CX38" s="991"/>
      <c r="CY38" s="991"/>
      <c r="CZ38" s="991"/>
      <c r="DA38" s="1038">
        <f>DA34+DA37</f>
        <v>0</v>
      </c>
      <c r="DB38" s="991"/>
      <c r="DC38" s="991"/>
      <c r="DD38" s="991"/>
      <c r="DE38" s="991"/>
      <c r="DF38" s="991"/>
      <c r="DG38" s="991"/>
      <c r="DH38" s="991"/>
      <c r="DI38" s="991"/>
      <c r="DJ38" s="1038">
        <f>DJ34+DJ37</f>
        <v>0</v>
      </c>
      <c r="DK38" s="991"/>
      <c r="DL38" s="991"/>
      <c r="DM38" s="991"/>
      <c r="DN38" s="991"/>
      <c r="DO38" s="991"/>
      <c r="DP38" s="991"/>
      <c r="DQ38" s="991"/>
      <c r="DR38" s="991"/>
      <c r="DS38" s="1038">
        <f>DS34+DS37</f>
        <v>0</v>
      </c>
      <c r="DT38" s="896"/>
      <c r="DU38" s="1039" t="s">
        <v>3803</v>
      </c>
      <c r="DV38" s="1040"/>
      <c r="DX38" s="144"/>
      <c r="DY38" s="123"/>
      <c r="EO38" s="124"/>
      <c r="EP38" s="141"/>
      <c r="EQ38" s="141"/>
      <c r="ER38" s="141"/>
      <c r="ES38" s="141"/>
      <c r="ET38" s="141"/>
      <c r="EU38" s="141"/>
      <c r="EV38" s="141"/>
      <c r="EW38" s="141"/>
      <c r="EX38" s="141"/>
      <c r="EY38" s="141"/>
      <c r="EZ38" s="141"/>
      <c r="FA38" s="141"/>
      <c r="FB38" s="141"/>
      <c r="FC38" s="141"/>
      <c r="FD38" s="141"/>
      <c r="FE38" s="141"/>
      <c r="FF38" s="141"/>
      <c r="FG38" s="141"/>
      <c r="FH38" s="141"/>
      <c r="FI38" s="141"/>
      <c r="FJ38" s="141"/>
      <c r="FK38" s="141"/>
      <c r="FL38" s="141"/>
      <c r="FM38" s="141"/>
      <c r="FN38" s="141"/>
      <c r="FO38" s="141"/>
      <c r="FP38" s="141"/>
      <c r="FQ38" s="141"/>
      <c r="FR38" s="141"/>
      <c r="FS38" s="141"/>
      <c r="FT38" s="141"/>
      <c r="FU38" s="141"/>
      <c r="FV38" s="141"/>
      <c r="FW38" s="141"/>
      <c r="FX38" s="141"/>
      <c r="FY38" s="141"/>
      <c r="FZ38" s="141"/>
      <c r="GA38" s="141"/>
      <c r="GB38" s="141"/>
      <c r="GC38" s="141"/>
      <c r="GD38" s="141"/>
      <c r="GE38" s="141"/>
      <c r="GF38" s="141"/>
      <c r="GG38" s="141"/>
      <c r="GH38" s="141"/>
      <c r="GI38" s="141"/>
      <c r="GJ38" s="141"/>
      <c r="GK38" s="141"/>
      <c r="GL38" s="141"/>
      <c r="GM38" s="141"/>
      <c r="GN38" s="141"/>
      <c r="GO38" s="141"/>
      <c r="GP38" s="141"/>
      <c r="GQ38" s="141"/>
      <c r="GR38" s="141"/>
      <c r="GS38" s="141"/>
      <c r="GT38" s="141"/>
      <c r="GU38" s="141"/>
      <c r="GV38" s="141"/>
      <c r="GW38" s="141"/>
      <c r="GX38" s="141"/>
      <c r="GY38" s="141"/>
      <c r="GZ38" s="141"/>
      <c r="HA38" s="141"/>
      <c r="HB38" s="141"/>
      <c r="HC38" s="141"/>
      <c r="HD38" s="141"/>
      <c r="HE38" s="141"/>
      <c r="HF38" s="141"/>
      <c r="HG38" s="141"/>
      <c r="HH38" s="141"/>
      <c r="HI38" s="141"/>
      <c r="HJ38" s="141"/>
      <c r="HK38" s="141"/>
      <c r="HL38" s="141"/>
      <c r="HM38" s="141"/>
      <c r="HN38" s="141"/>
      <c r="HO38" s="141"/>
      <c r="HP38" s="141"/>
      <c r="HQ38" s="141"/>
      <c r="HR38" s="141"/>
      <c r="HS38" s="141"/>
      <c r="HT38" s="141"/>
      <c r="HU38" s="141"/>
      <c r="HV38" s="141"/>
      <c r="HW38" s="141"/>
      <c r="HX38" s="141"/>
      <c r="HY38" s="141"/>
      <c r="HZ38" s="141"/>
      <c r="IA38" s="141"/>
      <c r="IB38" s="141"/>
      <c r="IC38" s="141"/>
      <c r="ID38" s="141"/>
      <c r="IE38" s="141"/>
      <c r="IF38" s="141"/>
      <c r="IG38" s="141"/>
      <c r="IH38" s="141"/>
      <c r="II38" s="141"/>
      <c r="IJ38" s="141"/>
      <c r="IK38" s="141"/>
      <c r="IL38" s="141"/>
      <c r="IM38" s="141"/>
      <c r="IN38" s="141"/>
      <c r="IO38" s="141"/>
      <c r="IP38" s="141"/>
      <c r="IQ38" s="141"/>
      <c r="IR38" s="141"/>
      <c r="IS38" s="141"/>
      <c r="IT38" s="141"/>
      <c r="IU38" s="141"/>
      <c r="IV38" s="141"/>
      <c r="IW38" s="141"/>
      <c r="IX38" s="141"/>
      <c r="IY38" s="141"/>
      <c r="IZ38" s="141"/>
      <c r="JA38" s="141"/>
      <c r="JB38" s="141"/>
      <c r="JC38" s="124"/>
    </row>
    <row r="39" spans="2:263" ht="14.25" customHeight="1" thickBot="1" x14ac:dyDescent="0.3">
      <c r="B39" s="895"/>
      <c r="C39" s="895"/>
      <c r="D39" s="895"/>
      <c r="E39" s="895"/>
      <c r="F39" s="895"/>
      <c r="G39" s="895"/>
      <c r="H39" s="895"/>
      <c r="I39" s="895"/>
      <c r="J39" s="895"/>
      <c r="K39" s="895"/>
      <c r="L39" s="895"/>
      <c r="M39" s="895"/>
      <c r="N39" s="895"/>
      <c r="O39" s="895"/>
      <c r="P39" s="895"/>
      <c r="Q39" s="895"/>
      <c r="R39" s="895"/>
      <c r="S39" s="895"/>
      <c r="T39" s="895"/>
      <c r="U39" s="895"/>
      <c r="V39" s="895"/>
      <c r="W39" s="895"/>
      <c r="X39" s="895"/>
      <c r="Y39" s="895"/>
      <c r="Z39" s="895"/>
      <c r="AA39" s="895"/>
      <c r="AB39" s="895"/>
      <c r="AC39" s="895"/>
      <c r="AD39" s="895"/>
      <c r="AE39" s="895"/>
      <c r="AF39" s="895"/>
      <c r="AG39" s="895"/>
      <c r="AH39" s="895"/>
      <c r="AI39" s="895"/>
      <c r="AJ39" s="895"/>
      <c r="AK39" s="895"/>
      <c r="AL39" s="895"/>
      <c r="AM39" s="895"/>
      <c r="AN39" s="895"/>
      <c r="AO39" s="895"/>
      <c r="AP39" s="895"/>
      <c r="AQ39" s="895"/>
      <c r="AR39" s="895"/>
      <c r="AS39" s="895"/>
      <c r="AT39" s="895"/>
      <c r="AU39" s="895"/>
      <c r="AV39" s="895"/>
      <c r="AW39" s="895"/>
      <c r="AX39" s="895"/>
      <c r="AY39" s="895"/>
      <c r="AZ39" s="895"/>
      <c r="BA39" s="895"/>
      <c r="BB39" s="895"/>
      <c r="BC39" s="895"/>
      <c r="BD39" s="895"/>
      <c r="BE39" s="895"/>
      <c r="BF39" s="895"/>
      <c r="BG39" s="895"/>
      <c r="BH39" s="895"/>
      <c r="BI39" s="895"/>
      <c r="BJ39" s="896"/>
      <c r="BK39" s="896"/>
      <c r="BL39" s="896"/>
      <c r="BM39" s="896"/>
      <c r="BN39" s="896"/>
      <c r="BO39" s="896"/>
      <c r="BP39" s="896"/>
      <c r="BQ39" s="896"/>
      <c r="BR39" s="896"/>
      <c r="BS39" s="896"/>
      <c r="BT39" s="896"/>
      <c r="BU39" s="896"/>
      <c r="BV39" s="896"/>
      <c r="BW39" s="896"/>
      <c r="BX39" s="896"/>
      <c r="BY39" s="896"/>
      <c r="BZ39" s="896"/>
      <c r="CA39" s="896"/>
      <c r="CB39" s="896"/>
      <c r="CC39" s="896"/>
      <c r="CD39" s="896"/>
      <c r="CE39" s="896"/>
      <c r="CF39" s="896"/>
      <c r="CG39" s="896"/>
      <c r="CH39" s="896"/>
      <c r="CI39" s="896"/>
      <c r="CJ39" s="896"/>
      <c r="CK39" s="896"/>
      <c r="CL39" s="896"/>
      <c r="CM39" s="896"/>
      <c r="CN39" s="896"/>
      <c r="CO39" s="896"/>
      <c r="CP39" s="896"/>
      <c r="CQ39" s="896"/>
      <c r="CR39" s="896"/>
      <c r="CS39" s="896"/>
      <c r="CT39" s="896"/>
      <c r="CU39" s="896"/>
      <c r="CV39" s="896"/>
      <c r="CW39" s="896"/>
      <c r="CX39" s="896"/>
      <c r="CY39" s="896"/>
      <c r="CZ39" s="896"/>
      <c r="DA39" s="896"/>
      <c r="DB39" s="896"/>
      <c r="DC39" s="896"/>
      <c r="DD39" s="896"/>
      <c r="DE39" s="896"/>
      <c r="DF39" s="896"/>
      <c r="DG39" s="896"/>
      <c r="DH39" s="896"/>
      <c r="DI39" s="896"/>
      <c r="DJ39" s="896"/>
      <c r="DK39" s="896"/>
      <c r="DL39" s="896"/>
      <c r="DM39" s="896"/>
      <c r="DN39" s="896"/>
      <c r="DO39" s="896"/>
      <c r="DP39" s="896"/>
      <c r="DQ39" s="896"/>
      <c r="DR39" s="896"/>
      <c r="DS39" s="896"/>
      <c r="DT39" s="896"/>
      <c r="DU39" s="989"/>
      <c r="DV39" s="989"/>
      <c r="DX39" s="144"/>
      <c r="EO39" s="197"/>
      <c r="EP39" s="141"/>
      <c r="EQ39" s="141"/>
      <c r="ER39" s="141"/>
      <c r="ES39" s="141"/>
      <c r="ET39" s="141"/>
      <c r="EU39" s="141"/>
      <c r="EV39" s="141"/>
      <c r="EW39" s="141"/>
      <c r="EX39" s="141"/>
      <c r="EY39" s="141"/>
      <c r="EZ39" s="141"/>
      <c r="FA39" s="141"/>
      <c r="FB39" s="141"/>
      <c r="FC39" s="141"/>
      <c r="FD39" s="141"/>
      <c r="FE39" s="141"/>
      <c r="FF39" s="141"/>
      <c r="FG39" s="141"/>
      <c r="FH39" s="141"/>
      <c r="FI39" s="141"/>
      <c r="FJ39" s="141"/>
      <c r="FK39" s="141"/>
      <c r="FL39" s="141"/>
      <c r="FM39" s="141"/>
      <c r="FN39" s="141"/>
      <c r="FO39" s="141"/>
      <c r="FP39" s="141"/>
      <c r="FQ39" s="141"/>
      <c r="FR39" s="141"/>
      <c r="FS39" s="141"/>
      <c r="FT39" s="141"/>
      <c r="FU39" s="141"/>
      <c r="FV39" s="141"/>
      <c r="FW39" s="141"/>
      <c r="FX39" s="141"/>
      <c r="FY39" s="141"/>
      <c r="FZ39" s="141"/>
      <c r="GA39" s="141"/>
      <c r="GB39" s="141"/>
      <c r="GC39" s="141"/>
      <c r="GD39" s="141"/>
      <c r="GE39" s="141"/>
      <c r="GF39" s="141"/>
      <c r="GG39" s="141"/>
      <c r="GH39" s="141"/>
      <c r="GI39" s="141"/>
      <c r="GJ39" s="141"/>
      <c r="GK39" s="141"/>
      <c r="GL39" s="141"/>
      <c r="GM39" s="141"/>
      <c r="GN39" s="141"/>
      <c r="GO39" s="141"/>
      <c r="GP39" s="141"/>
      <c r="GQ39" s="141"/>
      <c r="GR39" s="141"/>
      <c r="GS39" s="141"/>
      <c r="GT39" s="141"/>
      <c r="GU39" s="141"/>
      <c r="GV39" s="141"/>
      <c r="GW39" s="141"/>
      <c r="GX39" s="141"/>
      <c r="GY39" s="141"/>
      <c r="GZ39" s="141"/>
      <c r="HA39" s="141"/>
      <c r="HB39" s="141"/>
      <c r="HC39" s="141"/>
      <c r="HD39" s="141"/>
      <c r="HE39" s="141"/>
      <c r="HF39" s="141"/>
      <c r="HG39" s="141"/>
      <c r="HH39" s="141"/>
      <c r="HI39" s="141"/>
      <c r="HJ39" s="141"/>
      <c r="HK39" s="141"/>
      <c r="HL39" s="141"/>
      <c r="HM39" s="141"/>
      <c r="HN39" s="141"/>
      <c r="HO39" s="141"/>
      <c r="HP39" s="141"/>
      <c r="HQ39" s="141"/>
      <c r="HR39" s="141"/>
      <c r="HS39" s="141"/>
      <c r="HT39" s="141"/>
      <c r="HU39" s="141"/>
      <c r="HV39" s="141"/>
      <c r="HW39" s="141"/>
      <c r="HX39" s="141"/>
      <c r="HY39" s="141"/>
      <c r="HZ39" s="141"/>
      <c r="IA39" s="141"/>
      <c r="IB39" s="141"/>
      <c r="IC39" s="141"/>
      <c r="ID39" s="141"/>
      <c r="IE39" s="141"/>
      <c r="IF39" s="141"/>
      <c r="IG39" s="141"/>
      <c r="IH39" s="141"/>
      <c r="II39" s="141"/>
      <c r="IJ39" s="141"/>
      <c r="IK39" s="141"/>
      <c r="IL39" s="141"/>
      <c r="IM39" s="141"/>
      <c r="IN39" s="141"/>
      <c r="IO39" s="141"/>
      <c r="IP39" s="141"/>
      <c r="IQ39" s="141"/>
      <c r="IR39" s="141"/>
      <c r="IS39" s="141"/>
      <c r="IT39" s="141"/>
      <c r="IU39" s="141"/>
      <c r="IV39" s="141"/>
      <c r="IW39" s="141"/>
      <c r="IX39" s="141"/>
      <c r="IY39" s="141"/>
      <c r="IZ39" s="141"/>
      <c r="JA39" s="141"/>
      <c r="JB39" s="141"/>
      <c r="JC39" s="197"/>
    </row>
    <row r="40" spans="2:263" ht="14.25" customHeight="1" thickBot="1" x14ac:dyDescent="0.3">
      <c r="B40" s="990" t="s">
        <v>1206</v>
      </c>
      <c r="C40" s="146" t="s">
        <v>3804</v>
      </c>
      <c r="D40" s="895"/>
      <c r="E40" s="895"/>
      <c r="F40" s="895"/>
      <c r="G40" s="895"/>
      <c r="H40" s="895"/>
      <c r="I40" s="895"/>
      <c r="J40" s="895"/>
      <c r="K40" s="895"/>
      <c r="L40" s="895"/>
      <c r="M40" s="895"/>
      <c r="N40" s="895"/>
      <c r="O40" s="1014">
        <v>2013</v>
      </c>
      <c r="P40" s="895"/>
      <c r="Q40" s="895"/>
      <c r="R40" s="895"/>
      <c r="S40" s="895"/>
      <c r="T40" s="895"/>
      <c r="U40" s="895"/>
      <c r="V40" s="895"/>
      <c r="W40" s="895"/>
      <c r="X40" s="1014">
        <v>2014</v>
      </c>
      <c r="Y40" s="1015"/>
      <c r="Z40" s="1015"/>
      <c r="AA40" s="1015"/>
      <c r="AB40" s="1015"/>
      <c r="AC40" s="1015"/>
      <c r="AD40" s="1015"/>
      <c r="AE40" s="1015"/>
      <c r="AF40" s="1015"/>
      <c r="AG40" s="1014">
        <v>2015</v>
      </c>
      <c r="AH40" s="1015"/>
      <c r="AI40" s="1015"/>
      <c r="AJ40" s="1015"/>
      <c r="AK40" s="1015"/>
      <c r="AL40" s="1015"/>
      <c r="AM40" s="1015"/>
      <c r="AN40" s="1015"/>
      <c r="AO40" s="1015"/>
      <c r="AP40" s="1014">
        <v>2016</v>
      </c>
      <c r="AQ40" s="1015"/>
      <c r="AR40" s="1015"/>
      <c r="AS40" s="1015"/>
      <c r="AT40" s="1015"/>
      <c r="AU40" s="1015"/>
      <c r="AV40" s="1015"/>
      <c r="AW40" s="1015"/>
      <c r="AX40" s="1015"/>
      <c r="AY40" s="1014">
        <v>2017</v>
      </c>
      <c r="AZ40" s="1015"/>
      <c r="BA40" s="1015"/>
      <c r="BB40" s="1015"/>
      <c r="BC40" s="1015"/>
      <c r="BD40" s="1015"/>
      <c r="BE40" s="1015"/>
      <c r="BF40" s="1015"/>
      <c r="BG40" s="1015"/>
      <c r="BH40" s="1014">
        <v>2018</v>
      </c>
      <c r="BI40" s="1015"/>
      <c r="BJ40" s="1016"/>
      <c r="BK40" s="1016"/>
      <c r="BL40" s="1016"/>
      <c r="BM40" s="1016"/>
      <c r="BN40" s="1016"/>
      <c r="BO40" s="1016"/>
      <c r="BP40" s="1016"/>
      <c r="BQ40" s="1014">
        <v>2019</v>
      </c>
      <c r="BR40" s="1016"/>
      <c r="BS40" s="1016"/>
      <c r="BT40" s="1016"/>
      <c r="BU40" s="1016"/>
      <c r="BV40" s="1016"/>
      <c r="BW40" s="1016"/>
      <c r="BX40" s="1016"/>
      <c r="BY40" s="1016"/>
      <c r="BZ40" s="1014">
        <v>2020</v>
      </c>
      <c r="CA40" s="1016"/>
      <c r="CB40" s="1016"/>
      <c r="CC40" s="1016"/>
      <c r="CD40" s="1016"/>
      <c r="CE40" s="1016"/>
      <c r="CF40" s="1016"/>
      <c r="CG40" s="1016"/>
      <c r="CH40" s="1016"/>
      <c r="CI40" s="1014">
        <v>2021</v>
      </c>
      <c r="CJ40" s="1016"/>
      <c r="CK40" s="1016"/>
      <c r="CL40" s="1016"/>
      <c r="CM40" s="1016"/>
      <c r="CN40" s="1016"/>
      <c r="CO40" s="1016"/>
      <c r="CP40" s="1016"/>
      <c r="CQ40" s="1016"/>
      <c r="CR40" s="1014">
        <v>2022</v>
      </c>
      <c r="CS40" s="1016"/>
      <c r="CT40" s="1016"/>
      <c r="CU40" s="1016"/>
      <c r="CV40" s="1017"/>
      <c r="CW40" s="1017"/>
      <c r="CX40" s="1017"/>
      <c r="CY40" s="1017"/>
      <c r="CZ40" s="1017"/>
      <c r="DA40" s="1014">
        <v>2023</v>
      </c>
      <c r="DB40" s="1017"/>
      <c r="DC40" s="1017"/>
      <c r="DD40" s="1017"/>
      <c r="DE40" s="1016"/>
      <c r="DF40" s="1016"/>
      <c r="DG40" s="1016"/>
      <c r="DH40" s="1016"/>
      <c r="DI40" s="1016"/>
      <c r="DJ40" s="1014">
        <v>2024</v>
      </c>
      <c r="DK40" s="1016"/>
      <c r="DL40" s="1016"/>
      <c r="DM40" s="1016"/>
      <c r="DN40" s="1016"/>
      <c r="DO40" s="1016"/>
      <c r="DP40" s="1016"/>
      <c r="DQ40" s="1016"/>
      <c r="DR40" s="1016"/>
      <c r="DS40" s="1014">
        <v>2025</v>
      </c>
      <c r="DT40" s="896"/>
      <c r="DU40" s="1018"/>
      <c r="DV40" s="1019"/>
      <c r="DX40" s="144"/>
      <c r="EO40" s="197"/>
      <c r="EP40" s="141"/>
      <c r="EQ40" s="141"/>
      <c r="ER40" s="141"/>
      <c r="ES40" s="141"/>
      <c r="ET40" s="141"/>
      <c r="EU40" s="141"/>
      <c r="EV40" s="141"/>
      <c r="EW40" s="141"/>
      <c r="EX40" s="141"/>
      <c r="EY40" s="141"/>
      <c r="EZ40" s="141"/>
      <c r="FA40" s="141"/>
      <c r="FB40" s="141"/>
      <c r="FC40" s="141"/>
      <c r="FD40" s="141"/>
      <c r="FE40" s="141"/>
      <c r="FF40" s="141"/>
      <c r="FG40" s="141"/>
      <c r="FH40" s="141"/>
      <c r="FI40" s="141"/>
      <c r="FJ40" s="141"/>
      <c r="FK40" s="141"/>
      <c r="FL40" s="141"/>
      <c r="FM40" s="141"/>
      <c r="FN40" s="141"/>
      <c r="FO40" s="141"/>
      <c r="FP40" s="141"/>
      <c r="FQ40" s="141"/>
      <c r="FR40" s="141"/>
      <c r="FS40" s="141"/>
      <c r="FT40" s="141"/>
      <c r="FU40" s="141"/>
      <c r="FV40" s="141"/>
      <c r="FW40" s="141"/>
      <c r="FX40" s="141"/>
      <c r="FY40" s="141"/>
      <c r="FZ40" s="141"/>
      <c r="GA40" s="141"/>
      <c r="GB40" s="141"/>
      <c r="GC40" s="141"/>
      <c r="GD40" s="141"/>
      <c r="GE40" s="141"/>
      <c r="GF40" s="141"/>
      <c r="GG40" s="141"/>
      <c r="GH40" s="141"/>
      <c r="GI40" s="141"/>
      <c r="GJ40" s="141"/>
      <c r="GK40" s="141"/>
      <c r="GL40" s="141"/>
      <c r="GM40" s="141"/>
      <c r="GN40" s="141"/>
      <c r="GO40" s="141"/>
      <c r="GP40" s="141"/>
      <c r="GQ40" s="141"/>
      <c r="GR40" s="141"/>
      <c r="GS40" s="141"/>
      <c r="GT40" s="141"/>
      <c r="GU40" s="141"/>
      <c r="GV40" s="141"/>
      <c r="GW40" s="141"/>
      <c r="GX40" s="141"/>
      <c r="GY40" s="141"/>
      <c r="GZ40" s="141"/>
      <c r="HA40" s="141"/>
      <c r="HB40" s="141"/>
      <c r="HC40" s="141"/>
      <c r="HD40" s="141"/>
      <c r="HE40" s="141"/>
      <c r="HF40" s="141"/>
      <c r="HG40" s="141"/>
      <c r="HH40" s="141"/>
      <c r="HI40" s="141"/>
      <c r="HJ40" s="141"/>
      <c r="HK40" s="141"/>
      <c r="HL40" s="141"/>
      <c r="HM40" s="141"/>
      <c r="HN40" s="141"/>
      <c r="HO40" s="141"/>
      <c r="HP40" s="141"/>
      <c r="HQ40" s="141"/>
      <c r="HR40" s="141"/>
      <c r="HS40" s="141"/>
      <c r="HT40" s="141"/>
      <c r="HU40" s="141"/>
      <c r="HV40" s="141"/>
      <c r="HW40" s="141"/>
      <c r="HX40" s="141"/>
      <c r="HY40" s="141"/>
      <c r="HZ40" s="141"/>
      <c r="IA40" s="141"/>
      <c r="IB40" s="141"/>
      <c r="IC40" s="141"/>
      <c r="ID40" s="141"/>
      <c r="IE40" s="141"/>
      <c r="IF40" s="141"/>
      <c r="IG40" s="141"/>
      <c r="IH40" s="141"/>
      <c r="II40" s="141"/>
      <c r="IJ40" s="141"/>
      <c r="IK40" s="141"/>
      <c r="IL40" s="141"/>
      <c r="IM40" s="141"/>
      <c r="IN40" s="141"/>
      <c r="IO40" s="141"/>
      <c r="IP40" s="141"/>
      <c r="IQ40" s="141"/>
      <c r="IR40" s="141"/>
      <c r="IS40" s="141"/>
      <c r="IT40" s="141"/>
      <c r="IU40" s="141"/>
      <c r="IV40" s="141"/>
      <c r="IW40" s="141"/>
      <c r="IX40" s="141"/>
      <c r="IY40" s="141"/>
      <c r="IZ40" s="141"/>
      <c r="JA40" s="141"/>
      <c r="JB40" s="141"/>
      <c r="JC40" s="197"/>
    </row>
    <row r="41" spans="2:263" ht="14.25" customHeight="1" x14ac:dyDescent="0.25">
      <c r="B41" s="1020">
        <v>24</v>
      </c>
      <c r="C41" s="1041" t="s">
        <v>3805</v>
      </c>
      <c r="D41" s="1022" t="s">
        <v>3806</v>
      </c>
      <c r="E41" s="1023" t="s">
        <v>341</v>
      </c>
      <c r="F41" s="1024">
        <v>3</v>
      </c>
      <c r="G41" s="895"/>
      <c r="H41" s="895"/>
      <c r="I41" s="895"/>
      <c r="J41" s="895"/>
      <c r="K41" s="895"/>
      <c r="L41" s="895"/>
      <c r="M41" s="895"/>
      <c r="N41" s="895"/>
      <c r="O41" s="1042">
        <v>1.2729999999999999</v>
      </c>
      <c r="P41" s="988"/>
      <c r="Q41" s="988"/>
      <c r="R41" s="988"/>
      <c r="S41" s="988"/>
      <c r="T41" s="988"/>
      <c r="U41" s="988"/>
      <c r="V41" s="988"/>
      <c r="W41" s="988"/>
      <c r="X41" s="1042">
        <v>1.3</v>
      </c>
      <c r="Y41" s="988"/>
      <c r="Z41" s="988"/>
      <c r="AA41" s="988"/>
      <c r="AB41" s="988"/>
      <c r="AC41" s="988"/>
      <c r="AD41" s="988"/>
      <c r="AE41" s="988"/>
      <c r="AF41" s="988"/>
      <c r="AG41" s="1042">
        <v>1.3149999999999999</v>
      </c>
      <c r="AH41" s="988"/>
      <c r="AI41" s="988"/>
      <c r="AJ41" s="988"/>
      <c r="AK41" s="988"/>
      <c r="AL41" s="988"/>
      <c r="AM41" s="988"/>
      <c r="AN41" s="988"/>
      <c r="AO41" s="988"/>
      <c r="AP41" s="1042">
        <v>1.3149999999999999</v>
      </c>
      <c r="AQ41" s="988"/>
      <c r="AR41" s="988"/>
      <c r="AS41" s="988"/>
      <c r="AT41" s="988"/>
      <c r="AU41" s="988"/>
      <c r="AV41" s="988"/>
      <c r="AW41" s="988"/>
      <c r="AX41" s="988"/>
      <c r="AY41" s="1042">
        <v>1.2549999999999999</v>
      </c>
      <c r="AZ41" s="988"/>
      <c r="BA41" s="988"/>
      <c r="BB41" s="988"/>
      <c r="BC41" s="988"/>
      <c r="BD41" s="988"/>
      <c r="BE41" s="988"/>
      <c r="BF41" s="988"/>
      <c r="BG41" s="988"/>
      <c r="BH41" s="1042">
        <v>3.7810000000000001</v>
      </c>
      <c r="BI41" s="988"/>
      <c r="BJ41" s="991"/>
      <c r="BK41" s="991"/>
      <c r="BL41" s="991"/>
      <c r="BM41" s="991"/>
      <c r="BN41" s="991"/>
      <c r="BO41" s="991"/>
      <c r="BP41" s="991"/>
      <c r="BQ41" s="1043">
        <v>4.048</v>
      </c>
      <c r="BR41" s="991"/>
      <c r="BS41" s="991"/>
      <c r="BT41" s="991"/>
      <c r="BU41" s="991"/>
      <c r="BV41" s="991"/>
      <c r="BW41" s="991"/>
      <c r="BX41" s="991"/>
      <c r="BY41" s="991"/>
      <c r="BZ41" s="1042">
        <v>3.7810000000000001</v>
      </c>
      <c r="CA41" s="991"/>
      <c r="CB41" s="991"/>
      <c r="CC41" s="991"/>
      <c r="CD41" s="991"/>
      <c r="CE41" s="991"/>
      <c r="CF41" s="991"/>
      <c r="CG41" s="991"/>
      <c r="CH41" s="991"/>
      <c r="CI41" s="1042">
        <v>3.7810000000000001</v>
      </c>
      <c r="CJ41" s="991"/>
      <c r="CK41" s="991"/>
      <c r="CL41" s="991"/>
      <c r="CM41" s="991"/>
      <c r="CN41" s="991"/>
      <c r="CO41" s="991"/>
      <c r="CP41" s="991"/>
      <c r="CQ41" s="991"/>
      <c r="CR41" s="1042">
        <v>3.7810000000000001</v>
      </c>
      <c r="CS41" s="991"/>
      <c r="CT41" s="991"/>
      <c r="CU41" s="991"/>
      <c r="CV41" s="991"/>
      <c r="CW41" s="991"/>
      <c r="CX41" s="991"/>
      <c r="CY41" s="991"/>
      <c r="CZ41" s="991"/>
      <c r="DA41" s="1042">
        <v>3.7810000000000001</v>
      </c>
      <c r="DB41" s="991"/>
      <c r="DC41" s="991"/>
      <c r="DD41" s="991"/>
      <c r="DE41" s="991"/>
      <c r="DF41" s="991"/>
      <c r="DG41" s="991"/>
      <c r="DH41" s="991"/>
      <c r="DI41" s="991"/>
      <c r="DJ41" s="1042">
        <v>3.7810000000000001</v>
      </c>
      <c r="DK41" s="991"/>
      <c r="DL41" s="991"/>
      <c r="DM41" s="991"/>
      <c r="DN41" s="991"/>
      <c r="DO41" s="991"/>
      <c r="DP41" s="991"/>
      <c r="DQ41" s="991"/>
      <c r="DR41" s="991"/>
      <c r="DS41" s="1042">
        <v>3.7810000000000001</v>
      </c>
      <c r="DT41" s="896"/>
      <c r="DU41" s="1029"/>
      <c r="DV41" s="1030"/>
      <c r="DX41" s="144">
        <f xml:space="preserve"> IF( SUM( EP41:JB41 ) = 0, 0, $EP$5 )</f>
        <v>0</v>
      </c>
      <c r="EO41" s="197"/>
      <c r="EP41" s="141"/>
      <c r="EQ41" s="141"/>
      <c r="ER41" s="141"/>
      <c r="ES41" s="141"/>
      <c r="ET41" s="141"/>
      <c r="EU41" s="141"/>
      <c r="EV41" s="141"/>
      <c r="EW41" s="141"/>
      <c r="EX41" s="158">
        <f xml:space="preserve"> IF( ISNUMBER(O41), 0, 1 )</f>
        <v>0</v>
      </c>
      <c r="EY41" s="141"/>
      <c r="EZ41" s="141"/>
      <c r="FA41" s="141"/>
      <c r="FB41" s="141"/>
      <c r="FC41" s="141"/>
      <c r="FD41" s="141"/>
      <c r="FE41" s="141"/>
      <c r="FF41" s="141"/>
      <c r="FG41" s="158">
        <f xml:space="preserve"> IF( ISNUMBER(X41), 0, 1 )</f>
        <v>0</v>
      </c>
      <c r="FH41" s="141"/>
      <c r="FI41" s="141"/>
      <c r="FJ41" s="141"/>
      <c r="FK41" s="141"/>
      <c r="FL41" s="141"/>
      <c r="FM41" s="141"/>
      <c r="FN41" s="141"/>
      <c r="FO41" s="141"/>
      <c r="FP41" s="158">
        <f xml:space="preserve"> IF( ISNUMBER(AG41), 0, 1 )</f>
        <v>0</v>
      </c>
      <c r="FQ41" s="141"/>
      <c r="FR41" s="141"/>
      <c r="FS41" s="141"/>
      <c r="FT41" s="141"/>
      <c r="FU41" s="141"/>
      <c r="FV41" s="141"/>
      <c r="FW41" s="141"/>
      <c r="FX41" s="141"/>
      <c r="FY41" s="158">
        <f xml:space="preserve"> IF( ISNUMBER(AP41), 0, 1 )</f>
        <v>0</v>
      </c>
      <c r="FZ41" s="141"/>
      <c r="GA41" s="141"/>
      <c r="GB41" s="141"/>
      <c r="GC41" s="141"/>
      <c r="GD41" s="141"/>
      <c r="GE41" s="141"/>
      <c r="GF41" s="141"/>
      <c r="GG41" s="141"/>
      <c r="GH41" s="158">
        <f xml:space="preserve"> IF( ISNUMBER(AY41), 0, 1 )</f>
        <v>0</v>
      </c>
      <c r="GI41" s="141"/>
      <c r="GJ41" s="141"/>
      <c r="GK41" s="141"/>
      <c r="GL41" s="141"/>
      <c r="GM41" s="141"/>
      <c r="GN41" s="141"/>
      <c r="GO41" s="141"/>
      <c r="GP41" s="141"/>
      <c r="GQ41" s="158">
        <f xml:space="preserve"> IF( ISNUMBER(BH41), 0, 1 )</f>
        <v>0</v>
      </c>
      <c r="GR41" s="141"/>
      <c r="GS41" s="141"/>
      <c r="GT41" s="141"/>
      <c r="GU41" s="141"/>
      <c r="GV41" s="141"/>
      <c r="GW41" s="141"/>
      <c r="GX41" s="141"/>
      <c r="GY41" s="141"/>
      <c r="GZ41" s="158">
        <f xml:space="preserve"> IF( ISNUMBER(BQ41), 0, 1 )</f>
        <v>0</v>
      </c>
      <c r="HA41" s="141"/>
      <c r="HB41" s="141"/>
      <c r="HC41" s="141"/>
      <c r="HD41" s="141"/>
      <c r="HE41" s="141"/>
      <c r="HF41" s="141"/>
      <c r="HG41" s="141"/>
      <c r="HH41" s="141"/>
      <c r="HI41" s="158">
        <f xml:space="preserve"> IF( ISNUMBER(BZ41), 0, 1 )</f>
        <v>0</v>
      </c>
      <c r="HJ41" s="141"/>
      <c r="HK41" s="141"/>
      <c r="HL41" s="141"/>
      <c r="HM41" s="141"/>
      <c r="HN41" s="141"/>
      <c r="HO41" s="141"/>
      <c r="HP41" s="141"/>
      <c r="HQ41" s="141"/>
      <c r="HR41" s="158">
        <f xml:space="preserve"> IF( ISNUMBER(CI41), 0, 1 )</f>
        <v>0</v>
      </c>
      <c r="HS41" s="141"/>
      <c r="HT41" s="141"/>
      <c r="HU41" s="141"/>
      <c r="HV41" s="141"/>
      <c r="HW41" s="141"/>
      <c r="HX41" s="141"/>
      <c r="HY41" s="141"/>
      <c r="HZ41" s="141"/>
      <c r="IA41" s="158">
        <f xml:space="preserve"> IF( ISNUMBER(CR41), 0, 1 )</f>
        <v>0</v>
      </c>
      <c r="IB41" s="141"/>
      <c r="IC41" s="141"/>
      <c r="ID41" s="141"/>
      <c r="IE41" s="141"/>
      <c r="IF41" s="141"/>
      <c r="IG41" s="141"/>
      <c r="IH41" s="141"/>
      <c r="II41" s="141"/>
      <c r="IJ41" s="158">
        <f xml:space="preserve"> IF( ISNUMBER(DA41), 0, 1 )</f>
        <v>0</v>
      </c>
      <c r="IK41" s="141"/>
      <c r="IL41" s="141"/>
      <c r="IM41" s="141"/>
      <c r="IN41" s="141"/>
      <c r="IO41" s="141"/>
      <c r="IP41" s="141"/>
      <c r="IQ41" s="141"/>
      <c r="IR41" s="141"/>
      <c r="IS41" s="158">
        <f xml:space="preserve"> IF( ISNUMBER(DJ41), 0, 1 )</f>
        <v>0</v>
      </c>
      <c r="IT41" s="141"/>
      <c r="IU41" s="141"/>
      <c r="IV41" s="141"/>
      <c r="IW41" s="141"/>
      <c r="IX41" s="141"/>
      <c r="IY41" s="141"/>
      <c r="IZ41" s="141"/>
      <c r="JA41" s="141"/>
      <c r="JB41" s="158">
        <f xml:space="preserve"> IF( ISNUMBER(DS41), 0, 1 )</f>
        <v>0</v>
      </c>
      <c r="JC41" s="197"/>
    </row>
    <row r="42" spans="2:263" ht="14.25" customHeight="1" x14ac:dyDescent="0.25">
      <c r="B42" s="159">
        <v>25</v>
      </c>
      <c r="C42" s="1044" t="s">
        <v>3807</v>
      </c>
      <c r="D42" s="161" t="s">
        <v>3808</v>
      </c>
      <c r="E42" s="162" t="s">
        <v>341</v>
      </c>
      <c r="F42" s="345">
        <v>3</v>
      </c>
      <c r="G42" s="895"/>
      <c r="H42" s="895"/>
      <c r="I42" s="895"/>
      <c r="J42" s="895"/>
      <c r="K42" s="895"/>
      <c r="L42" s="895"/>
      <c r="M42" s="895"/>
      <c r="N42" s="895"/>
      <c r="O42" s="1031">
        <v>0.08</v>
      </c>
      <c r="P42" s="988"/>
      <c r="Q42" s="988"/>
      <c r="R42" s="988"/>
      <c r="S42" s="988"/>
      <c r="T42" s="988"/>
      <c r="U42" s="988"/>
      <c r="V42" s="988"/>
      <c r="W42" s="988"/>
      <c r="X42" s="1031">
        <v>8.2000000000000003E-2</v>
      </c>
      <c r="Y42" s="988"/>
      <c r="Z42" s="988"/>
      <c r="AA42" s="988"/>
      <c r="AB42" s="988"/>
      <c r="AC42" s="988"/>
      <c r="AD42" s="988"/>
      <c r="AE42" s="988"/>
      <c r="AF42" s="988"/>
      <c r="AG42" s="1031">
        <v>8.3000000000000004E-2</v>
      </c>
      <c r="AH42" s="988"/>
      <c r="AI42" s="988"/>
      <c r="AJ42" s="988"/>
      <c r="AK42" s="988"/>
      <c r="AL42" s="988"/>
      <c r="AM42" s="988"/>
      <c r="AN42" s="988"/>
      <c r="AO42" s="988"/>
      <c r="AP42" s="1031">
        <v>8.3000000000000004E-2</v>
      </c>
      <c r="AQ42" s="988"/>
      <c r="AR42" s="988"/>
      <c r="AS42" s="988"/>
      <c r="AT42" s="988"/>
      <c r="AU42" s="988"/>
      <c r="AV42" s="988"/>
      <c r="AW42" s="988"/>
      <c r="AX42" s="988"/>
      <c r="AY42" s="1031">
        <v>7.1999999999999995E-2</v>
      </c>
      <c r="AZ42" s="988"/>
      <c r="BA42" s="988"/>
      <c r="BB42" s="988"/>
      <c r="BC42" s="988"/>
      <c r="BD42" s="988"/>
      <c r="BE42" s="988"/>
      <c r="BF42" s="988"/>
      <c r="BG42" s="988"/>
      <c r="BH42" s="1031">
        <v>9.6000000000000002E-2</v>
      </c>
      <c r="BI42" s="988"/>
      <c r="BJ42" s="991"/>
      <c r="BK42" s="991"/>
      <c r="BL42" s="991"/>
      <c r="BM42" s="991"/>
      <c r="BN42" s="991"/>
      <c r="BO42" s="991"/>
      <c r="BP42" s="991"/>
      <c r="BQ42" s="1031">
        <v>9.6000000000000002E-2</v>
      </c>
      <c r="BR42" s="991"/>
      <c r="BS42" s="991"/>
      <c r="BT42" s="991"/>
      <c r="BU42" s="991"/>
      <c r="BV42" s="991"/>
      <c r="BW42" s="991"/>
      <c r="BX42" s="991"/>
      <c r="BY42" s="991"/>
      <c r="BZ42" s="1031">
        <v>9.6000000000000002E-2</v>
      </c>
      <c r="CA42" s="991"/>
      <c r="CB42" s="991"/>
      <c r="CC42" s="991"/>
      <c r="CD42" s="991"/>
      <c r="CE42" s="991"/>
      <c r="CF42" s="991"/>
      <c r="CG42" s="991"/>
      <c r="CH42" s="991"/>
      <c r="CI42" s="1031">
        <v>9.6000000000000002E-2</v>
      </c>
      <c r="CJ42" s="991"/>
      <c r="CK42" s="991"/>
      <c r="CL42" s="991"/>
      <c r="CM42" s="991"/>
      <c r="CN42" s="991"/>
      <c r="CO42" s="991"/>
      <c r="CP42" s="991"/>
      <c r="CQ42" s="991"/>
      <c r="CR42" s="1031">
        <v>9.6000000000000002E-2</v>
      </c>
      <c r="CS42" s="991"/>
      <c r="CT42" s="991"/>
      <c r="CU42" s="991"/>
      <c r="CV42" s="991"/>
      <c r="CW42" s="991"/>
      <c r="CX42" s="991"/>
      <c r="CY42" s="991"/>
      <c r="CZ42" s="991"/>
      <c r="DA42" s="1031">
        <v>9.6000000000000002E-2</v>
      </c>
      <c r="DB42" s="991"/>
      <c r="DC42" s="991"/>
      <c r="DD42" s="991"/>
      <c r="DE42" s="991"/>
      <c r="DF42" s="991"/>
      <c r="DG42" s="991"/>
      <c r="DH42" s="991"/>
      <c r="DI42" s="991"/>
      <c r="DJ42" s="1031">
        <v>9.6000000000000002E-2</v>
      </c>
      <c r="DK42" s="991"/>
      <c r="DL42" s="991"/>
      <c r="DM42" s="991"/>
      <c r="DN42" s="991"/>
      <c r="DO42" s="991"/>
      <c r="DP42" s="991"/>
      <c r="DQ42" s="991"/>
      <c r="DR42" s="991"/>
      <c r="DS42" s="1031">
        <v>9.6000000000000002E-2</v>
      </c>
      <c r="DT42" s="896"/>
      <c r="DU42" s="1029"/>
      <c r="DV42" s="1030"/>
      <c r="DX42" s="144">
        <f xml:space="preserve"> IF( SUM( EP42:JB42 ) = 0, 0, $EP$5 )</f>
        <v>0</v>
      </c>
      <c r="EO42" s="197"/>
      <c r="EP42" s="141"/>
      <c r="EQ42" s="141"/>
      <c r="ER42" s="141"/>
      <c r="ES42" s="141"/>
      <c r="ET42" s="141"/>
      <c r="EU42" s="141"/>
      <c r="EV42" s="141"/>
      <c r="EW42" s="141"/>
      <c r="EX42" s="158">
        <f xml:space="preserve"> IF( ISNUMBER(O42), 0, 1 )</f>
        <v>0</v>
      </c>
      <c r="EY42" s="141"/>
      <c r="EZ42" s="141"/>
      <c r="FA42" s="141"/>
      <c r="FB42" s="141"/>
      <c r="FC42" s="141"/>
      <c r="FD42" s="141"/>
      <c r="FE42" s="141"/>
      <c r="FF42" s="141"/>
      <c r="FG42" s="158">
        <f xml:space="preserve"> IF( ISNUMBER(X42), 0, 1 )</f>
        <v>0</v>
      </c>
      <c r="FH42" s="141"/>
      <c r="FI42" s="141"/>
      <c r="FJ42" s="141"/>
      <c r="FK42" s="141"/>
      <c r="FL42" s="141"/>
      <c r="FM42" s="141"/>
      <c r="FN42" s="141"/>
      <c r="FO42" s="141"/>
      <c r="FP42" s="158">
        <f xml:space="preserve"> IF( ISNUMBER(AG42), 0, 1 )</f>
        <v>0</v>
      </c>
      <c r="FQ42" s="141"/>
      <c r="FR42" s="141"/>
      <c r="FS42" s="141"/>
      <c r="FT42" s="141"/>
      <c r="FU42" s="141"/>
      <c r="FV42" s="141"/>
      <c r="FW42" s="141"/>
      <c r="FX42" s="141"/>
      <c r="FY42" s="158">
        <f xml:space="preserve"> IF( ISNUMBER(AP42), 0, 1 )</f>
        <v>0</v>
      </c>
      <c r="FZ42" s="141"/>
      <c r="GA42" s="141"/>
      <c r="GB42" s="141"/>
      <c r="GC42" s="141"/>
      <c r="GD42" s="141"/>
      <c r="GE42" s="141"/>
      <c r="GF42" s="141"/>
      <c r="GG42" s="141"/>
      <c r="GH42" s="158">
        <f xml:space="preserve"> IF( ISNUMBER(AY42), 0, 1 )</f>
        <v>0</v>
      </c>
      <c r="GI42" s="141"/>
      <c r="GJ42" s="141"/>
      <c r="GK42" s="141"/>
      <c r="GL42" s="141"/>
      <c r="GM42" s="141"/>
      <c r="GN42" s="141"/>
      <c r="GO42" s="141"/>
      <c r="GP42" s="141"/>
      <c r="GQ42" s="158">
        <f xml:space="preserve"> IF( ISNUMBER(BH42), 0, 1 )</f>
        <v>0</v>
      </c>
      <c r="GR42" s="141"/>
      <c r="GS42" s="141"/>
      <c r="GT42" s="141"/>
      <c r="GU42" s="141"/>
      <c r="GV42" s="141"/>
      <c r="GW42" s="141"/>
      <c r="GX42" s="141"/>
      <c r="GY42" s="141"/>
      <c r="GZ42" s="158">
        <f xml:space="preserve"> IF( ISNUMBER(BQ42), 0, 1 )</f>
        <v>0</v>
      </c>
      <c r="HA42" s="141"/>
      <c r="HB42" s="141"/>
      <c r="HC42" s="141"/>
      <c r="HD42" s="141"/>
      <c r="HE42" s="141"/>
      <c r="HF42" s="141"/>
      <c r="HG42" s="141"/>
      <c r="HH42" s="141"/>
      <c r="HI42" s="158">
        <f xml:space="preserve"> IF( ISNUMBER(BZ42), 0, 1 )</f>
        <v>0</v>
      </c>
      <c r="HJ42" s="141"/>
      <c r="HK42" s="141"/>
      <c r="HL42" s="141"/>
      <c r="HM42" s="141"/>
      <c r="HN42" s="141"/>
      <c r="HO42" s="141"/>
      <c r="HP42" s="141"/>
      <c r="HQ42" s="141"/>
      <c r="HR42" s="158">
        <f xml:space="preserve"> IF( ISNUMBER(CI42), 0, 1 )</f>
        <v>0</v>
      </c>
      <c r="HS42" s="141"/>
      <c r="HT42" s="141"/>
      <c r="HU42" s="141"/>
      <c r="HV42" s="141"/>
      <c r="HW42" s="141"/>
      <c r="HX42" s="141"/>
      <c r="HY42" s="141"/>
      <c r="HZ42" s="141"/>
      <c r="IA42" s="158">
        <f xml:space="preserve"> IF( ISNUMBER(CR42), 0, 1 )</f>
        <v>0</v>
      </c>
      <c r="IB42" s="141"/>
      <c r="IC42" s="141"/>
      <c r="ID42" s="141"/>
      <c r="IE42" s="141"/>
      <c r="IF42" s="141"/>
      <c r="IG42" s="141"/>
      <c r="IH42" s="141"/>
      <c r="II42" s="141"/>
      <c r="IJ42" s="158">
        <f xml:space="preserve"> IF( ISNUMBER(DA42), 0, 1 )</f>
        <v>0</v>
      </c>
      <c r="IK42" s="141"/>
      <c r="IL42" s="141"/>
      <c r="IM42" s="141"/>
      <c r="IN42" s="141"/>
      <c r="IO42" s="141"/>
      <c r="IP42" s="141"/>
      <c r="IQ42" s="141"/>
      <c r="IR42" s="141"/>
      <c r="IS42" s="158">
        <f xml:space="preserve"> IF( ISNUMBER(DJ42), 0, 1 )</f>
        <v>0</v>
      </c>
      <c r="IT42" s="141"/>
      <c r="IU42" s="141"/>
      <c r="IV42" s="141"/>
      <c r="IW42" s="141"/>
      <c r="IX42" s="141"/>
      <c r="IY42" s="141"/>
      <c r="IZ42" s="141"/>
      <c r="JA42" s="141"/>
      <c r="JB42" s="158">
        <f xml:space="preserve"> IF( ISNUMBER(DS42), 0, 1 )</f>
        <v>0</v>
      </c>
      <c r="JC42" s="197"/>
    </row>
    <row r="43" spans="2:263" ht="14.25" customHeight="1" x14ac:dyDescent="0.25">
      <c r="B43" s="159">
        <v>26</v>
      </c>
      <c r="C43" s="1044" t="s">
        <v>3809</v>
      </c>
      <c r="D43" s="161" t="s">
        <v>3810</v>
      </c>
      <c r="E43" s="162" t="s">
        <v>341</v>
      </c>
      <c r="F43" s="345">
        <v>3</v>
      </c>
      <c r="G43" s="895"/>
      <c r="H43" s="895"/>
      <c r="I43" s="895"/>
      <c r="J43" s="895"/>
      <c r="K43" s="895"/>
      <c r="L43" s="895"/>
      <c r="M43" s="895"/>
      <c r="N43" s="895"/>
      <c r="O43" s="1031">
        <v>0</v>
      </c>
      <c r="P43" s="988"/>
      <c r="Q43" s="988"/>
      <c r="R43" s="988"/>
      <c r="S43" s="988"/>
      <c r="T43" s="988"/>
      <c r="U43" s="988"/>
      <c r="V43" s="988"/>
      <c r="W43" s="988"/>
      <c r="X43" s="1031">
        <v>0</v>
      </c>
      <c r="Y43" s="988"/>
      <c r="Z43" s="988"/>
      <c r="AA43" s="988"/>
      <c r="AB43" s="988"/>
      <c r="AC43" s="988"/>
      <c r="AD43" s="988"/>
      <c r="AE43" s="988"/>
      <c r="AF43" s="988"/>
      <c r="AG43" s="1031">
        <v>0</v>
      </c>
      <c r="AH43" s="988"/>
      <c r="AI43" s="988"/>
      <c r="AJ43" s="988"/>
      <c r="AK43" s="988"/>
      <c r="AL43" s="988"/>
      <c r="AM43" s="988"/>
      <c r="AN43" s="988"/>
      <c r="AO43" s="988"/>
      <c r="AP43" s="1031">
        <v>6.0000000000000001E-3</v>
      </c>
      <c r="AQ43" s="988"/>
      <c r="AR43" s="988"/>
      <c r="AS43" s="988"/>
      <c r="AT43" s="988"/>
      <c r="AU43" s="988"/>
      <c r="AV43" s="988"/>
      <c r="AW43" s="988"/>
      <c r="AX43" s="988"/>
      <c r="AY43" s="1031">
        <v>6.0000000000000001E-3</v>
      </c>
      <c r="AZ43" s="988"/>
      <c r="BA43" s="988"/>
      <c r="BB43" s="988"/>
      <c r="BC43" s="988"/>
      <c r="BD43" s="988"/>
      <c r="BE43" s="988"/>
      <c r="BF43" s="988"/>
      <c r="BG43" s="988"/>
      <c r="BH43" s="1031">
        <v>1.7999999999999999E-2</v>
      </c>
      <c r="BI43" s="988"/>
      <c r="BJ43" s="991"/>
      <c r="BK43" s="991"/>
      <c r="BL43" s="991"/>
      <c r="BM43" s="991"/>
      <c r="BN43" s="991"/>
      <c r="BO43" s="991"/>
      <c r="BP43" s="991"/>
      <c r="BQ43" s="1031">
        <v>9.7000000000000003E-2</v>
      </c>
      <c r="BR43" s="991"/>
      <c r="BS43" s="991"/>
      <c r="BT43" s="991"/>
      <c r="BU43" s="991"/>
      <c r="BV43" s="991"/>
      <c r="BW43" s="991"/>
      <c r="BX43" s="991"/>
      <c r="BY43" s="991"/>
      <c r="BZ43" s="1031">
        <v>0.17399999999999999</v>
      </c>
      <c r="CA43" s="991"/>
      <c r="CB43" s="991"/>
      <c r="CC43" s="991"/>
      <c r="CD43" s="991"/>
      <c r="CE43" s="991"/>
      <c r="CF43" s="991"/>
      <c r="CG43" s="991"/>
      <c r="CH43" s="991"/>
      <c r="CI43" s="1031">
        <v>0.254</v>
      </c>
      <c r="CJ43" s="991"/>
      <c r="CK43" s="991"/>
      <c r="CL43" s="991"/>
      <c r="CM43" s="991"/>
      <c r="CN43" s="991"/>
      <c r="CO43" s="991"/>
      <c r="CP43" s="991"/>
      <c r="CQ43" s="991"/>
      <c r="CR43" s="1031">
        <v>0.33400000000000002</v>
      </c>
      <c r="CS43" s="991"/>
      <c r="CT43" s="991"/>
      <c r="CU43" s="991"/>
      <c r="CV43" s="991"/>
      <c r="CW43" s="991"/>
      <c r="CX43" s="991"/>
      <c r="CY43" s="991"/>
      <c r="CZ43" s="991"/>
      <c r="DA43" s="1031">
        <v>0.41699999999999998</v>
      </c>
      <c r="DB43" s="991"/>
      <c r="DC43" s="991"/>
      <c r="DD43" s="991"/>
      <c r="DE43" s="991"/>
      <c r="DF43" s="991"/>
      <c r="DG43" s="991"/>
      <c r="DH43" s="991"/>
      <c r="DI43" s="991"/>
      <c r="DJ43" s="1031">
        <v>0.501</v>
      </c>
      <c r="DK43" s="991"/>
      <c r="DL43" s="991"/>
      <c r="DM43" s="991"/>
      <c r="DN43" s="991"/>
      <c r="DO43" s="991"/>
      <c r="DP43" s="991"/>
      <c r="DQ43" s="991"/>
      <c r="DR43" s="991"/>
      <c r="DS43" s="1031">
        <v>0.58699999999999997</v>
      </c>
      <c r="DT43" s="896"/>
      <c r="DU43" s="1029"/>
      <c r="DV43" s="1030"/>
      <c r="DX43" s="144">
        <f xml:space="preserve"> IF( SUM( EP43:JB43 ) = 0, 0, $EP$5 )</f>
        <v>0</v>
      </c>
      <c r="EO43" s="197"/>
      <c r="EP43" s="141"/>
      <c r="EQ43" s="141"/>
      <c r="ER43" s="141"/>
      <c r="ES43" s="141"/>
      <c r="ET43" s="141"/>
      <c r="EU43" s="141"/>
      <c r="EV43" s="141"/>
      <c r="EW43" s="141"/>
      <c r="EX43" s="158">
        <f xml:space="preserve"> IF( ISNUMBER(O43), 0, 1 )</f>
        <v>0</v>
      </c>
      <c r="EY43" s="141"/>
      <c r="EZ43" s="141"/>
      <c r="FA43" s="141"/>
      <c r="FB43" s="141"/>
      <c r="FC43" s="141"/>
      <c r="FD43" s="141"/>
      <c r="FE43" s="141"/>
      <c r="FF43" s="141"/>
      <c r="FG43" s="158">
        <f xml:space="preserve"> IF( ISNUMBER(X43), 0, 1 )</f>
        <v>0</v>
      </c>
      <c r="FH43" s="141"/>
      <c r="FI43" s="141"/>
      <c r="FJ43" s="141"/>
      <c r="FK43" s="141"/>
      <c r="FL43" s="141"/>
      <c r="FM43" s="141"/>
      <c r="FN43" s="141"/>
      <c r="FO43" s="141"/>
      <c r="FP43" s="158">
        <f xml:space="preserve"> IF( ISNUMBER(AG43), 0, 1 )</f>
        <v>0</v>
      </c>
      <c r="FQ43" s="141"/>
      <c r="FR43" s="141"/>
      <c r="FS43" s="141"/>
      <c r="FT43" s="141"/>
      <c r="FU43" s="141"/>
      <c r="FV43" s="141"/>
      <c r="FW43" s="141"/>
      <c r="FX43" s="141"/>
      <c r="FY43" s="158">
        <f xml:space="preserve"> IF( ISNUMBER(AP43), 0, 1 )</f>
        <v>0</v>
      </c>
      <c r="FZ43" s="141"/>
      <c r="GA43" s="141"/>
      <c r="GB43" s="141"/>
      <c r="GC43" s="141"/>
      <c r="GD43" s="141"/>
      <c r="GE43" s="141"/>
      <c r="GF43" s="141"/>
      <c r="GG43" s="141"/>
      <c r="GH43" s="158">
        <f xml:space="preserve"> IF( ISNUMBER(AY43), 0, 1 )</f>
        <v>0</v>
      </c>
      <c r="GI43" s="141"/>
      <c r="GJ43" s="141"/>
      <c r="GK43" s="141"/>
      <c r="GL43" s="141"/>
      <c r="GM43" s="141"/>
      <c r="GN43" s="141"/>
      <c r="GO43" s="141"/>
      <c r="GP43" s="141"/>
      <c r="GQ43" s="158">
        <f xml:space="preserve"> IF( ISNUMBER(BH43), 0, 1 )</f>
        <v>0</v>
      </c>
      <c r="GR43" s="141"/>
      <c r="GS43" s="141"/>
      <c r="GT43" s="141"/>
      <c r="GU43" s="141"/>
      <c r="GV43" s="141"/>
      <c r="GW43" s="141"/>
      <c r="GX43" s="141"/>
      <c r="GY43" s="141"/>
      <c r="GZ43" s="158">
        <f xml:space="preserve"> IF( ISNUMBER(BQ43), 0, 1 )</f>
        <v>0</v>
      </c>
      <c r="HA43" s="141"/>
      <c r="HB43" s="141"/>
      <c r="HC43" s="141"/>
      <c r="HD43" s="141"/>
      <c r="HE43" s="141"/>
      <c r="HF43" s="141"/>
      <c r="HG43" s="141"/>
      <c r="HH43" s="141"/>
      <c r="HI43" s="158">
        <f xml:space="preserve"> IF( ISNUMBER(BZ43), 0, 1 )</f>
        <v>0</v>
      </c>
      <c r="HJ43" s="141"/>
      <c r="HK43" s="141"/>
      <c r="HL43" s="141"/>
      <c r="HM43" s="141"/>
      <c r="HN43" s="141"/>
      <c r="HO43" s="141"/>
      <c r="HP43" s="141"/>
      <c r="HQ43" s="141"/>
      <c r="HR43" s="158">
        <f xml:space="preserve"> IF( ISNUMBER(CI43), 0, 1 )</f>
        <v>0</v>
      </c>
      <c r="HS43" s="141"/>
      <c r="HT43" s="141"/>
      <c r="HU43" s="141"/>
      <c r="HV43" s="141"/>
      <c r="HW43" s="141"/>
      <c r="HX43" s="141"/>
      <c r="HY43" s="141"/>
      <c r="HZ43" s="141"/>
      <c r="IA43" s="158">
        <f xml:space="preserve"> IF( ISNUMBER(CR43), 0, 1 )</f>
        <v>0</v>
      </c>
      <c r="IB43" s="141"/>
      <c r="IC43" s="141"/>
      <c r="ID43" s="141"/>
      <c r="IE43" s="141"/>
      <c r="IF43" s="141"/>
      <c r="IG43" s="141"/>
      <c r="IH43" s="141"/>
      <c r="II43" s="141"/>
      <c r="IJ43" s="158">
        <f xml:space="preserve"> IF( ISNUMBER(DA43), 0, 1 )</f>
        <v>0</v>
      </c>
      <c r="IK43" s="141"/>
      <c r="IL43" s="141"/>
      <c r="IM43" s="141"/>
      <c r="IN43" s="141"/>
      <c r="IO43" s="141"/>
      <c r="IP43" s="141"/>
      <c r="IQ43" s="141"/>
      <c r="IR43" s="141"/>
      <c r="IS43" s="158">
        <f xml:space="preserve"> IF( ISNUMBER(DJ43), 0, 1 )</f>
        <v>0</v>
      </c>
      <c r="IT43" s="141"/>
      <c r="IU43" s="141"/>
      <c r="IV43" s="141"/>
      <c r="IW43" s="141"/>
      <c r="IX43" s="141"/>
      <c r="IY43" s="141"/>
      <c r="IZ43" s="141"/>
      <c r="JA43" s="141"/>
      <c r="JB43" s="158">
        <f xml:space="preserve"> IF( ISNUMBER(DS43), 0, 1 )</f>
        <v>0</v>
      </c>
      <c r="JC43" s="197"/>
    </row>
    <row r="44" spans="2:263" ht="14.25" customHeight="1" thickBot="1" x14ac:dyDescent="0.3">
      <c r="B44" s="174">
        <v>27</v>
      </c>
      <c r="C44" s="1037" t="s">
        <v>3811</v>
      </c>
      <c r="D44" s="176" t="s">
        <v>3812</v>
      </c>
      <c r="E44" s="177" t="s">
        <v>341</v>
      </c>
      <c r="F44" s="733">
        <v>3</v>
      </c>
      <c r="G44" s="895"/>
      <c r="H44" s="895"/>
      <c r="I44" s="895"/>
      <c r="J44" s="895"/>
      <c r="K44" s="895"/>
      <c r="L44" s="895"/>
      <c r="M44" s="895"/>
      <c r="N44" s="895"/>
      <c r="O44" s="1045">
        <v>0</v>
      </c>
      <c r="P44" s="988"/>
      <c r="Q44" s="988"/>
      <c r="R44" s="988"/>
      <c r="S44" s="988"/>
      <c r="T44" s="988"/>
      <c r="U44" s="988"/>
      <c r="V44" s="988"/>
      <c r="W44" s="988"/>
      <c r="X44" s="1045">
        <v>0</v>
      </c>
      <c r="Y44" s="988"/>
      <c r="Z44" s="988"/>
      <c r="AA44" s="988"/>
      <c r="AB44" s="988"/>
      <c r="AC44" s="988"/>
      <c r="AD44" s="988"/>
      <c r="AE44" s="988"/>
      <c r="AF44" s="988"/>
      <c r="AG44" s="1045">
        <v>0</v>
      </c>
      <c r="AH44" s="988"/>
      <c r="AI44" s="988"/>
      <c r="AJ44" s="988"/>
      <c r="AK44" s="988"/>
      <c r="AL44" s="988"/>
      <c r="AM44" s="988"/>
      <c r="AN44" s="988"/>
      <c r="AO44" s="988"/>
      <c r="AP44" s="1045">
        <v>0</v>
      </c>
      <c r="AQ44" s="988"/>
      <c r="AR44" s="988"/>
      <c r="AS44" s="988"/>
      <c r="AT44" s="988"/>
      <c r="AU44" s="988"/>
      <c r="AV44" s="988"/>
      <c r="AW44" s="988"/>
      <c r="AX44" s="988"/>
      <c r="AY44" s="1045">
        <v>0</v>
      </c>
      <c r="AZ44" s="988"/>
      <c r="BA44" s="988"/>
      <c r="BB44" s="988"/>
      <c r="BC44" s="988"/>
      <c r="BD44" s="988"/>
      <c r="BE44" s="988"/>
      <c r="BF44" s="988"/>
      <c r="BG44" s="988"/>
      <c r="BH44" s="1045">
        <v>0</v>
      </c>
      <c r="BI44" s="988"/>
      <c r="BJ44" s="991"/>
      <c r="BK44" s="991"/>
      <c r="BL44" s="991"/>
      <c r="BM44" s="991"/>
      <c r="BN44" s="991"/>
      <c r="BO44" s="991"/>
      <c r="BP44" s="991"/>
      <c r="BQ44" s="1045">
        <v>2E-3</v>
      </c>
      <c r="BR44" s="991"/>
      <c r="BS44" s="991"/>
      <c r="BT44" s="991"/>
      <c r="BU44" s="991"/>
      <c r="BV44" s="991"/>
      <c r="BW44" s="991"/>
      <c r="BX44" s="991"/>
      <c r="BY44" s="991"/>
      <c r="BZ44" s="1045">
        <v>4.0000000000000001E-3</v>
      </c>
      <c r="CA44" s="991"/>
      <c r="CB44" s="991"/>
      <c r="CC44" s="991"/>
      <c r="CD44" s="991"/>
      <c r="CE44" s="991"/>
      <c r="CF44" s="991"/>
      <c r="CG44" s="991"/>
      <c r="CH44" s="991"/>
      <c r="CI44" s="1045">
        <v>6.0000000000000001E-3</v>
      </c>
      <c r="CJ44" s="991"/>
      <c r="CK44" s="991"/>
      <c r="CL44" s="991"/>
      <c r="CM44" s="991"/>
      <c r="CN44" s="991"/>
      <c r="CO44" s="991"/>
      <c r="CP44" s="991"/>
      <c r="CQ44" s="991"/>
      <c r="CR44" s="1045">
        <v>8.0000000000000002E-3</v>
      </c>
      <c r="CS44" s="991"/>
      <c r="CT44" s="991"/>
      <c r="CU44" s="991"/>
      <c r="CV44" s="991"/>
      <c r="CW44" s="991"/>
      <c r="CX44" s="991"/>
      <c r="CY44" s="991"/>
      <c r="CZ44" s="991"/>
      <c r="DA44" s="1045">
        <v>0.01</v>
      </c>
      <c r="DB44" s="991"/>
      <c r="DC44" s="991"/>
      <c r="DD44" s="991"/>
      <c r="DE44" s="991"/>
      <c r="DF44" s="991"/>
      <c r="DG44" s="991"/>
      <c r="DH44" s="991"/>
      <c r="DI44" s="991"/>
      <c r="DJ44" s="1045">
        <v>1.2E-2</v>
      </c>
      <c r="DK44" s="991"/>
      <c r="DL44" s="991"/>
      <c r="DM44" s="991"/>
      <c r="DN44" s="991"/>
      <c r="DO44" s="991"/>
      <c r="DP44" s="991"/>
      <c r="DQ44" s="991"/>
      <c r="DR44" s="991"/>
      <c r="DS44" s="1045">
        <v>1.4E-2</v>
      </c>
      <c r="DT44" s="896"/>
      <c r="DU44" s="1039"/>
      <c r="DV44" s="1040"/>
      <c r="DX44" s="144">
        <f xml:space="preserve"> IF( SUM( EP44:JB44 ) = 0, 0, $EP$5 )</f>
        <v>0</v>
      </c>
      <c r="EO44" s="197"/>
      <c r="EP44" s="141"/>
      <c r="EQ44" s="141"/>
      <c r="ER44" s="141"/>
      <c r="ES44" s="141"/>
      <c r="ET44" s="141"/>
      <c r="EU44" s="141"/>
      <c r="EV44" s="141"/>
      <c r="EW44" s="141"/>
      <c r="EX44" s="158">
        <f xml:space="preserve"> IF( ISNUMBER(O44), 0, 1 )</f>
        <v>0</v>
      </c>
      <c r="EY44" s="141"/>
      <c r="EZ44" s="141"/>
      <c r="FA44" s="141"/>
      <c r="FB44" s="141"/>
      <c r="FC44" s="141"/>
      <c r="FD44" s="141"/>
      <c r="FE44" s="141"/>
      <c r="FF44" s="141"/>
      <c r="FG44" s="158">
        <f xml:space="preserve"> IF( ISNUMBER(X44), 0, 1 )</f>
        <v>0</v>
      </c>
      <c r="FH44" s="141"/>
      <c r="FI44" s="141"/>
      <c r="FJ44" s="141"/>
      <c r="FK44" s="141"/>
      <c r="FL44" s="141"/>
      <c r="FM44" s="141"/>
      <c r="FN44" s="141"/>
      <c r="FO44" s="141"/>
      <c r="FP44" s="158">
        <f xml:space="preserve"> IF( ISNUMBER(AG44), 0, 1 )</f>
        <v>0</v>
      </c>
      <c r="FQ44" s="141"/>
      <c r="FR44" s="141"/>
      <c r="FS44" s="141"/>
      <c r="FT44" s="141"/>
      <c r="FU44" s="141"/>
      <c r="FV44" s="141"/>
      <c r="FW44" s="141"/>
      <c r="FX44" s="141"/>
      <c r="FY44" s="158">
        <f xml:space="preserve"> IF( ISNUMBER(AP44), 0, 1 )</f>
        <v>0</v>
      </c>
      <c r="FZ44" s="141"/>
      <c r="GA44" s="141"/>
      <c r="GB44" s="141"/>
      <c r="GC44" s="141"/>
      <c r="GD44" s="141"/>
      <c r="GE44" s="141"/>
      <c r="GF44" s="141"/>
      <c r="GG44" s="141"/>
      <c r="GH44" s="158">
        <f xml:space="preserve"> IF( ISNUMBER(AY44), 0, 1 )</f>
        <v>0</v>
      </c>
      <c r="GI44" s="141"/>
      <c r="GJ44" s="141"/>
      <c r="GK44" s="141"/>
      <c r="GL44" s="141"/>
      <c r="GM44" s="141"/>
      <c r="GN44" s="141"/>
      <c r="GO44" s="141"/>
      <c r="GP44" s="141"/>
      <c r="GQ44" s="158">
        <f xml:space="preserve"> IF( ISNUMBER(BH44), 0, 1 )</f>
        <v>0</v>
      </c>
      <c r="GR44" s="141"/>
      <c r="GS44" s="141"/>
      <c r="GT44" s="141"/>
      <c r="GU44" s="141"/>
      <c r="GV44" s="141"/>
      <c r="GW44" s="141"/>
      <c r="GX44" s="141"/>
      <c r="GY44" s="141"/>
      <c r="GZ44" s="158">
        <f xml:space="preserve"> IF( ISNUMBER(BQ44), 0, 1 )</f>
        <v>0</v>
      </c>
      <c r="HA44" s="141"/>
      <c r="HB44" s="141"/>
      <c r="HC44" s="141"/>
      <c r="HD44" s="141"/>
      <c r="HE44" s="141"/>
      <c r="HF44" s="141"/>
      <c r="HG44" s="141"/>
      <c r="HH44" s="141"/>
      <c r="HI44" s="158">
        <f xml:space="preserve"> IF( ISNUMBER(BZ44), 0, 1 )</f>
        <v>0</v>
      </c>
      <c r="HJ44" s="141"/>
      <c r="HK44" s="141"/>
      <c r="HL44" s="141"/>
      <c r="HM44" s="141"/>
      <c r="HN44" s="141"/>
      <c r="HO44" s="141"/>
      <c r="HP44" s="141"/>
      <c r="HQ44" s="141"/>
      <c r="HR44" s="158">
        <f xml:space="preserve"> IF( ISNUMBER(CI44), 0, 1 )</f>
        <v>0</v>
      </c>
      <c r="HS44" s="141"/>
      <c r="HT44" s="141"/>
      <c r="HU44" s="141"/>
      <c r="HV44" s="141"/>
      <c r="HW44" s="141"/>
      <c r="HX44" s="141"/>
      <c r="HY44" s="141"/>
      <c r="HZ44" s="141"/>
      <c r="IA44" s="158">
        <f xml:space="preserve"> IF( ISNUMBER(CR44), 0, 1 )</f>
        <v>0</v>
      </c>
      <c r="IB44" s="141"/>
      <c r="IC44" s="141"/>
      <c r="ID44" s="141"/>
      <c r="IE44" s="141"/>
      <c r="IF44" s="141"/>
      <c r="IG44" s="141"/>
      <c r="IH44" s="141"/>
      <c r="II44" s="141"/>
      <c r="IJ44" s="158">
        <f xml:space="preserve"> IF( ISNUMBER(DA44), 0, 1 )</f>
        <v>0</v>
      </c>
      <c r="IK44" s="141"/>
      <c r="IL44" s="141"/>
      <c r="IM44" s="141"/>
      <c r="IN44" s="141"/>
      <c r="IO44" s="141"/>
      <c r="IP44" s="141"/>
      <c r="IQ44" s="141"/>
      <c r="IR44" s="141"/>
      <c r="IS44" s="158">
        <f xml:space="preserve"> IF( ISNUMBER(DJ44), 0, 1 )</f>
        <v>0</v>
      </c>
      <c r="IT44" s="141"/>
      <c r="IU44" s="141"/>
      <c r="IV44" s="141"/>
      <c r="IW44" s="141"/>
      <c r="IX44" s="141"/>
      <c r="IY44" s="141"/>
      <c r="IZ44" s="141"/>
      <c r="JA44" s="141"/>
      <c r="JB44" s="158">
        <f xml:space="preserve"> IF( ISNUMBER(DS44), 0, 1 )</f>
        <v>0</v>
      </c>
      <c r="JC44" s="197"/>
    </row>
    <row r="45" spans="2:263" ht="14.25" customHeight="1" x14ac:dyDescent="0.25">
      <c r="B45" s="895"/>
      <c r="C45" s="895"/>
      <c r="D45" s="895"/>
      <c r="E45" s="895"/>
      <c r="F45" s="895"/>
      <c r="G45" s="895"/>
      <c r="H45" s="895"/>
      <c r="I45" s="895"/>
      <c r="J45" s="895"/>
      <c r="K45" s="895"/>
      <c r="L45" s="895"/>
      <c r="M45" s="895"/>
      <c r="N45" s="895"/>
      <c r="O45" s="895"/>
      <c r="P45" s="895"/>
      <c r="Q45" s="895"/>
      <c r="R45" s="895"/>
      <c r="S45" s="895"/>
      <c r="T45" s="895"/>
      <c r="U45" s="895"/>
      <c r="V45" s="895"/>
      <c r="W45" s="895"/>
      <c r="X45" s="895"/>
      <c r="Y45" s="895"/>
      <c r="Z45" s="895"/>
      <c r="AA45" s="895"/>
      <c r="AB45" s="895"/>
      <c r="AC45" s="895"/>
      <c r="AD45" s="895"/>
      <c r="AE45" s="895"/>
      <c r="AF45" s="895"/>
      <c r="AG45" s="895"/>
      <c r="AH45" s="895"/>
      <c r="AI45" s="895"/>
      <c r="AJ45" s="895"/>
      <c r="AK45" s="895"/>
      <c r="AL45" s="895"/>
      <c r="AM45" s="895"/>
      <c r="AN45" s="895"/>
      <c r="AO45" s="895"/>
      <c r="AP45" s="895"/>
      <c r="AQ45" s="895"/>
      <c r="AR45" s="895"/>
      <c r="AS45" s="895"/>
      <c r="AT45" s="895"/>
      <c r="AU45" s="895"/>
      <c r="AV45" s="895"/>
      <c r="AW45" s="895"/>
      <c r="AX45" s="895"/>
      <c r="AY45" s="895"/>
      <c r="AZ45" s="895"/>
      <c r="BA45" s="895"/>
      <c r="BB45" s="895"/>
      <c r="BC45" s="895"/>
      <c r="BD45" s="895"/>
      <c r="BE45" s="895"/>
      <c r="BF45" s="895"/>
      <c r="BG45" s="895"/>
      <c r="BH45" s="895"/>
      <c r="BI45" s="895"/>
      <c r="BJ45" s="896"/>
      <c r="BK45" s="896"/>
      <c r="BL45" s="896"/>
      <c r="BM45" s="896"/>
      <c r="BN45" s="896"/>
      <c r="BO45" s="896"/>
      <c r="BP45" s="896"/>
      <c r="BQ45" s="896"/>
      <c r="BR45" s="896"/>
      <c r="BS45" s="896"/>
      <c r="BT45" s="896"/>
      <c r="BU45" s="896"/>
      <c r="BV45" s="896"/>
      <c r="BW45" s="896"/>
      <c r="BX45" s="896"/>
      <c r="BY45" s="896"/>
      <c r="BZ45" s="896"/>
      <c r="CA45" s="896"/>
      <c r="CB45" s="896"/>
      <c r="CC45" s="896"/>
      <c r="CD45" s="896"/>
      <c r="CE45" s="896"/>
      <c r="CF45" s="896"/>
      <c r="CG45" s="896"/>
      <c r="CH45" s="896"/>
      <c r="CI45" s="896"/>
      <c r="CJ45" s="896"/>
      <c r="CK45" s="896"/>
      <c r="CL45" s="896"/>
      <c r="CM45" s="896"/>
      <c r="CN45" s="896"/>
      <c r="CO45" s="896"/>
      <c r="CP45" s="896"/>
      <c r="CQ45" s="896"/>
      <c r="CR45" s="896"/>
      <c r="CS45" s="896"/>
      <c r="CT45" s="896"/>
      <c r="CU45" s="896"/>
      <c r="CV45" s="896"/>
      <c r="CW45" s="896"/>
      <c r="CX45" s="896"/>
      <c r="CY45" s="896"/>
      <c r="CZ45" s="896"/>
      <c r="DA45" s="896"/>
      <c r="DB45" s="896"/>
      <c r="DC45" s="896"/>
      <c r="DD45" s="896"/>
      <c r="DE45" s="896"/>
      <c r="DF45" s="896"/>
      <c r="DG45" s="896"/>
      <c r="DH45" s="896"/>
      <c r="DI45" s="896"/>
      <c r="DJ45" s="896"/>
      <c r="DK45" s="896"/>
      <c r="DL45" s="896"/>
      <c r="DM45" s="896"/>
      <c r="DN45" s="896"/>
      <c r="DO45" s="896"/>
      <c r="DP45" s="896"/>
      <c r="DQ45" s="896"/>
      <c r="DR45" s="896"/>
      <c r="DS45" s="896"/>
      <c r="DT45" s="896"/>
      <c r="DU45" s="989"/>
      <c r="DV45" s="521"/>
      <c r="DX45" s="144"/>
      <c r="EO45" s="197"/>
      <c r="EP45" s="141"/>
      <c r="EQ45" s="141"/>
      <c r="ER45" s="141"/>
      <c r="ES45" s="141"/>
      <c r="ET45" s="141"/>
      <c r="EU45" s="141"/>
      <c r="EV45" s="141"/>
      <c r="EW45" s="141"/>
      <c r="EX45" s="141"/>
      <c r="EY45" s="141"/>
      <c r="EZ45" s="141"/>
      <c r="FA45" s="141"/>
      <c r="FB45" s="141"/>
      <c r="FC45" s="141"/>
      <c r="FD45" s="141"/>
      <c r="FE45" s="141"/>
      <c r="FF45" s="141"/>
      <c r="FG45" s="141"/>
      <c r="FH45" s="141"/>
      <c r="FI45" s="141"/>
      <c r="FJ45" s="141"/>
      <c r="FK45" s="141"/>
      <c r="FL45" s="141"/>
      <c r="FM45" s="141"/>
      <c r="FN45" s="141"/>
      <c r="FO45" s="141"/>
      <c r="FP45" s="141"/>
      <c r="FQ45" s="141"/>
      <c r="FR45" s="141"/>
      <c r="FS45" s="141"/>
      <c r="FT45" s="141"/>
      <c r="FU45" s="141"/>
      <c r="FV45" s="141"/>
      <c r="FW45" s="141"/>
      <c r="FX45" s="141"/>
      <c r="FY45" s="141"/>
      <c r="FZ45" s="141"/>
      <c r="GA45" s="141"/>
      <c r="GB45" s="141"/>
      <c r="GC45" s="141"/>
      <c r="GD45" s="141"/>
      <c r="GE45" s="141"/>
      <c r="GF45" s="141"/>
      <c r="GG45" s="141"/>
      <c r="GH45" s="141"/>
      <c r="GI45" s="141"/>
      <c r="GJ45" s="141"/>
      <c r="GK45" s="141"/>
      <c r="GL45" s="141"/>
      <c r="GM45" s="141"/>
      <c r="GN45" s="141"/>
      <c r="GO45" s="141"/>
      <c r="GP45" s="141"/>
      <c r="GQ45" s="141"/>
      <c r="GR45" s="141"/>
      <c r="GS45" s="141"/>
      <c r="GT45" s="141"/>
      <c r="GU45" s="141"/>
      <c r="GV45" s="141"/>
      <c r="GW45" s="141"/>
      <c r="GX45" s="141"/>
      <c r="GY45" s="141"/>
      <c r="GZ45" s="141"/>
      <c r="HA45" s="141"/>
      <c r="HB45" s="141"/>
      <c r="HC45" s="141"/>
      <c r="HD45" s="141"/>
      <c r="HE45" s="141"/>
      <c r="HF45" s="141"/>
      <c r="HG45" s="141"/>
      <c r="HH45" s="141"/>
      <c r="HI45" s="141"/>
      <c r="HJ45" s="141"/>
      <c r="HK45" s="141"/>
      <c r="HL45" s="141"/>
      <c r="HM45" s="141"/>
      <c r="HN45" s="141"/>
      <c r="HO45" s="141"/>
      <c r="HP45" s="141"/>
      <c r="HQ45" s="141"/>
      <c r="HR45" s="141"/>
      <c r="HS45" s="141"/>
      <c r="HT45" s="141"/>
      <c r="HU45" s="141"/>
      <c r="HV45" s="141"/>
      <c r="HW45" s="141"/>
      <c r="HX45" s="141"/>
      <c r="HY45" s="141"/>
      <c r="HZ45" s="141"/>
      <c r="IA45" s="141"/>
      <c r="IB45" s="141"/>
      <c r="IC45" s="141"/>
      <c r="ID45" s="141"/>
      <c r="IE45" s="141"/>
      <c r="IF45" s="141"/>
      <c r="IG45" s="141"/>
      <c r="IH45" s="141"/>
      <c r="II45" s="141"/>
      <c r="IJ45" s="141"/>
      <c r="IK45" s="141"/>
      <c r="IL45" s="141"/>
      <c r="IM45" s="141"/>
      <c r="IN45" s="141"/>
      <c r="IO45" s="141"/>
      <c r="IP45" s="141"/>
      <c r="IQ45" s="141"/>
      <c r="IR45" s="141"/>
      <c r="IS45" s="141"/>
      <c r="IT45" s="141"/>
      <c r="IU45" s="141"/>
      <c r="IV45" s="141"/>
      <c r="IW45" s="141"/>
      <c r="IX45" s="141"/>
      <c r="IY45" s="141"/>
      <c r="IZ45" s="141"/>
      <c r="JA45" s="141"/>
      <c r="JB45" s="141"/>
      <c r="JC45" s="197"/>
    </row>
    <row r="46" spans="2:263" ht="14.25" customHeight="1" x14ac:dyDescent="0.2">
      <c r="B46" s="279" t="s">
        <v>1573</v>
      </c>
      <c r="C46" s="280"/>
      <c r="D46" s="250"/>
      <c r="E46" s="250"/>
      <c r="F46" s="250"/>
      <c r="G46" s="123"/>
      <c r="H46" s="522"/>
      <c r="I46" s="522"/>
      <c r="J46" s="522"/>
      <c r="K46" s="522"/>
      <c r="L46" s="522"/>
      <c r="M46" s="522"/>
      <c r="N46" s="522"/>
      <c r="O46" s="895"/>
      <c r="P46" s="123"/>
      <c r="Q46" s="522"/>
      <c r="R46" s="522"/>
      <c r="S46" s="522"/>
      <c r="T46" s="522"/>
      <c r="U46" s="522"/>
      <c r="V46" s="522"/>
      <c r="W46" s="522"/>
      <c r="X46" s="522"/>
      <c r="Y46" s="123"/>
      <c r="Z46" s="522"/>
      <c r="AA46" s="522"/>
      <c r="AB46" s="522"/>
      <c r="AC46" s="522"/>
      <c r="AD46" s="522"/>
      <c r="AE46" s="522"/>
      <c r="AF46" s="522"/>
      <c r="AG46" s="522"/>
      <c r="AH46" s="123"/>
      <c r="AI46" s="522"/>
      <c r="AJ46" s="522"/>
      <c r="AK46" s="522"/>
      <c r="AL46" s="522"/>
      <c r="AM46" s="522"/>
      <c r="AN46" s="522"/>
      <c r="AO46" s="522"/>
      <c r="AP46" s="522"/>
      <c r="AQ46" s="123"/>
      <c r="AR46" s="522"/>
      <c r="AS46" s="522"/>
      <c r="AT46" s="522"/>
      <c r="AU46" s="522"/>
      <c r="AV46" s="522"/>
      <c r="AW46" s="522"/>
      <c r="AX46" s="522"/>
      <c r="AY46" s="522"/>
      <c r="AZ46" s="123"/>
      <c r="BA46" s="522"/>
      <c r="BB46" s="522"/>
      <c r="BC46" s="522"/>
      <c r="BD46" s="522"/>
      <c r="BE46" s="522"/>
      <c r="BF46" s="522"/>
      <c r="BG46" s="522"/>
      <c r="BH46" s="522"/>
      <c r="BI46" s="522"/>
      <c r="BJ46" s="522"/>
      <c r="BK46" s="293"/>
      <c r="BL46" s="293"/>
      <c r="BM46" s="293"/>
      <c r="BN46" s="293"/>
      <c r="BO46" s="896"/>
      <c r="BP46" s="896"/>
      <c r="BQ46" s="896"/>
      <c r="BR46" s="896"/>
      <c r="BS46" s="896"/>
      <c r="BT46" s="896"/>
      <c r="BU46" s="896"/>
      <c r="BV46" s="896"/>
      <c r="BW46" s="896"/>
      <c r="BX46" s="896"/>
      <c r="BY46" s="896"/>
      <c r="BZ46" s="896"/>
      <c r="CA46" s="896"/>
      <c r="CB46" s="896"/>
      <c r="CC46" s="896"/>
      <c r="CD46" s="896"/>
      <c r="CE46" s="896"/>
      <c r="CF46" s="896"/>
      <c r="CG46" s="896"/>
      <c r="CH46" s="896"/>
      <c r="CI46" s="896"/>
      <c r="CJ46" s="896"/>
      <c r="CK46" s="896"/>
      <c r="CL46" s="896"/>
      <c r="CM46" s="896"/>
      <c r="CN46" s="896"/>
      <c r="CO46" s="896"/>
      <c r="CP46" s="896"/>
      <c r="CQ46" s="896"/>
      <c r="CR46" s="896"/>
      <c r="CS46" s="896"/>
      <c r="CT46" s="896"/>
      <c r="CU46" s="896"/>
      <c r="CV46" s="896"/>
      <c r="CW46" s="896"/>
      <c r="CX46" s="896"/>
      <c r="CY46" s="896"/>
      <c r="CZ46" s="896"/>
      <c r="DA46" s="896"/>
      <c r="DB46" s="896"/>
      <c r="DC46" s="896"/>
      <c r="DD46" s="896"/>
      <c r="DE46" s="896"/>
      <c r="DF46" s="896"/>
      <c r="DG46" s="896"/>
      <c r="DH46" s="896"/>
      <c r="DI46" s="896"/>
      <c r="DJ46" s="896"/>
      <c r="DK46" s="896"/>
      <c r="DL46" s="896"/>
      <c r="DM46" s="896"/>
      <c r="DN46" s="896"/>
      <c r="DO46" s="896"/>
      <c r="DP46" s="896"/>
      <c r="DQ46" s="896"/>
      <c r="DR46" s="896"/>
      <c r="DS46" s="896"/>
      <c r="DT46" s="896"/>
      <c r="DU46" s="989"/>
      <c r="DV46" s="521"/>
      <c r="DX46" s="144"/>
      <c r="EO46" s="197"/>
      <c r="EP46" s="141"/>
      <c r="EQ46" s="141"/>
      <c r="ER46" s="141"/>
      <c r="ES46" s="141"/>
      <c r="ET46" s="141"/>
      <c r="EU46" s="141"/>
      <c r="EV46" s="141"/>
      <c r="EW46" s="141"/>
      <c r="EX46" s="141"/>
      <c r="EY46" s="141"/>
      <c r="EZ46" s="141"/>
      <c r="FA46" s="141"/>
      <c r="FB46" s="141"/>
      <c r="FC46" s="141"/>
      <c r="FD46" s="141"/>
      <c r="FE46" s="141"/>
      <c r="FF46" s="141"/>
      <c r="FG46" s="141"/>
      <c r="FH46" s="141"/>
      <c r="FI46" s="141"/>
      <c r="FJ46" s="141"/>
      <c r="FK46" s="141"/>
      <c r="FL46" s="141"/>
      <c r="FM46" s="141"/>
      <c r="FN46" s="141"/>
      <c r="FO46" s="141"/>
      <c r="FP46" s="141"/>
      <c r="FQ46" s="141"/>
      <c r="FR46" s="141"/>
      <c r="FS46" s="141"/>
      <c r="FT46" s="141"/>
      <c r="FU46" s="141"/>
      <c r="FV46" s="141"/>
      <c r="FW46" s="141"/>
      <c r="FX46" s="141"/>
      <c r="FY46" s="141"/>
      <c r="FZ46" s="141"/>
      <c r="GA46" s="141"/>
      <c r="GB46" s="141"/>
      <c r="GC46" s="141"/>
      <c r="GD46" s="141"/>
      <c r="GE46" s="141"/>
      <c r="GF46" s="141"/>
      <c r="GG46" s="141"/>
      <c r="GH46" s="141"/>
      <c r="GI46" s="141"/>
      <c r="GJ46" s="141"/>
      <c r="GK46" s="141"/>
      <c r="GL46" s="141"/>
      <c r="GM46" s="141"/>
      <c r="GN46" s="141"/>
      <c r="GO46" s="141"/>
      <c r="GP46" s="141"/>
      <c r="GQ46" s="141"/>
      <c r="GR46" s="141"/>
      <c r="GS46" s="141"/>
      <c r="GT46" s="141"/>
      <c r="GU46" s="141"/>
      <c r="GV46" s="141"/>
      <c r="GW46" s="141"/>
      <c r="GX46" s="141"/>
      <c r="GY46" s="141"/>
      <c r="GZ46" s="141"/>
      <c r="HA46" s="141"/>
      <c r="HB46" s="141"/>
      <c r="HC46" s="141"/>
      <c r="HD46" s="141"/>
      <c r="HE46" s="141"/>
      <c r="HF46" s="141"/>
      <c r="HG46" s="141"/>
      <c r="HH46" s="141"/>
      <c r="HI46" s="141"/>
      <c r="HJ46" s="141"/>
      <c r="HK46" s="141"/>
      <c r="HL46" s="141"/>
      <c r="HM46" s="141"/>
      <c r="HN46" s="141"/>
      <c r="HO46" s="141"/>
      <c r="HP46" s="141"/>
      <c r="HQ46" s="141"/>
      <c r="HR46" s="141"/>
      <c r="HS46" s="141"/>
      <c r="HT46" s="141"/>
      <c r="HU46" s="141"/>
      <c r="HV46" s="141"/>
      <c r="HW46" s="141"/>
      <c r="HX46" s="141"/>
      <c r="HY46" s="141"/>
      <c r="HZ46" s="141"/>
      <c r="IA46" s="141"/>
      <c r="IB46" s="141"/>
      <c r="IC46" s="141"/>
      <c r="ID46" s="141"/>
      <c r="IE46" s="141"/>
      <c r="IF46" s="141"/>
      <c r="IG46" s="141"/>
      <c r="IH46" s="141"/>
      <c r="II46" s="141"/>
      <c r="IJ46" s="141"/>
      <c r="IK46" s="141"/>
      <c r="IL46" s="141"/>
      <c r="IM46" s="141"/>
      <c r="IN46" s="141"/>
      <c r="IO46" s="141"/>
      <c r="IP46" s="141"/>
      <c r="IQ46" s="141"/>
      <c r="IR46" s="141"/>
      <c r="IS46" s="141"/>
      <c r="IT46" s="141"/>
      <c r="IU46" s="141"/>
      <c r="IV46" s="141"/>
      <c r="IW46" s="141"/>
      <c r="IX46" s="141"/>
      <c r="IY46" s="141"/>
      <c r="IZ46" s="141"/>
      <c r="JA46" s="141"/>
      <c r="JB46" s="141"/>
      <c r="JC46" s="197"/>
    </row>
    <row r="47" spans="2:263" ht="14.25" customHeight="1" x14ac:dyDescent="0.2">
      <c r="B47" s="283"/>
      <c r="C47" s="284" t="s">
        <v>1051</v>
      </c>
      <c r="D47" s="250"/>
      <c r="E47" s="250"/>
      <c r="F47" s="250"/>
      <c r="G47" s="123"/>
      <c r="H47" s="522"/>
      <c r="I47" s="522"/>
      <c r="J47" s="522"/>
      <c r="K47" s="522"/>
      <c r="L47" s="522"/>
      <c r="M47" s="522"/>
      <c r="N47" s="522"/>
      <c r="O47" s="522"/>
      <c r="P47" s="123"/>
      <c r="Q47" s="522"/>
      <c r="R47" s="522"/>
      <c r="S47" s="522"/>
      <c r="T47" s="522"/>
      <c r="U47" s="522"/>
      <c r="V47" s="522"/>
      <c r="W47" s="522"/>
      <c r="X47" s="522"/>
      <c r="Y47" s="123"/>
      <c r="Z47" s="522"/>
      <c r="AA47" s="522"/>
      <c r="AB47" s="522"/>
      <c r="AC47" s="522"/>
      <c r="AD47" s="522"/>
      <c r="AE47" s="522"/>
      <c r="AF47" s="522"/>
      <c r="AG47" s="522"/>
      <c r="AH47" s="123"/>
      <c r="AI47" s="522"/>
      <c r="AJ47" s="522"/>
      <c r="AK47" s="522"/>
      <c r="AL47" s="522"/>
      <c r="AM47" s="522"/>
      <c r="AN47" s="522"/>
      <c r="AO47" s="522"/>
      <c r="AP47" s="522"/>
      <c r="AQ47" s="123"/>
      <c r="AR47" s="522"/>
      <c r="AS47" s="522"/>
      <c r="AT47" s="522"/>
      <c r="AU47" s="522"/>
      <c r="AV47" s="522"/>
      <c r="AW47" s="522"/>
      <c r="AX47" s="522"/>
      <c r="AY47" s="522"/>
      <c r="AZ47" s="123"/>
      <c r="BA47" s="522"/>
      <c r="BB47" s="522"/>
      <c r="BC47" s="522"/>
      <c r="BD47" s="522"/>
      <c r="BE47" s="522"/>
      <c r="BF47" s="522"/>
      <c r="BG47" s="522"/>
      <c r="BH47" s="522"/>
      <c r="BI47" s="522"/>
      <c r="BJ47" s="522"/>
      <c r="BK47" s="293"/>
      <c r="BL47" s="293"/>
      <c r="BM47" s="293"/>
      <c r="BN47" s="293"/>
      <c r="BO47" s="896"/>
      <c r="BP47" s="896"/>
      <c r="BQ47" s="896"/>
      <c r="BR47" s="896"/>
      <c r="BS47" s="896"/>
      <c r="BT47" s="896"/>
      <c r="BU47" s="896"/>
      <c r="BV47" s="896"/>
      <c r="BW47" s="896"/>
      <c r="BX47" s="896"/>
      <c r="BY47" s="896"/>
      <c r="BZ47" s="896"/>
      <c r="CA47" s="896"/>
      <c r="CB47" s="896"/>
      <c r="CC47" s="896"/>
      <c r="CD47" s="896"/>
      <c r="CE47" s="896"/>
      <c r="CF47" s="896"/>
      <c r="CG47" s="896"/>
      <c r="CH47" s="896"/>
      <c r="CI47" s="896"/>
      <c r="CJ47" s="896"/>
      <c r="CK47" s="896"/>
      <c r="CL47" s="896"/>
      <c r="CM47" s="896"/>
      <c r="CN47" s="896"/>
      <c r="CO47" s="896"/>
      <c r="CP47" s="896"/>
      <c r="CQ47" s="896"/>
      <c r="CR47" s="896"/>
      <c r="CS47" s="896"/>
      <c r="CT47" s="896"/>
      <c r="CU47" s="896"/>
      <c r="CV47" s="896"/>
      <c r="CW47" s="896"/>
      <c r="CX47" s="896"/>
      <c r="CY47" s="896"/>
      <c r="CZ47" s="896"/>
      <c r="DA47" s="896"/>
      <c r="DB47" s="896"/>
      <c r="DC47" s="896"/>
      <c r="DD47" s="896"/>
      <c r="DE47" s="896"/>
      <c r="DF47" s="896"/>
      <c r="DG47" s="896"/>
      <c r="DH47" s="896"/>
      <c r="DI47" s="896"/>
      <c r="DJ47" s="896"/>
      <c r="DK47" s="896"/>
      <c r="DL47" s="896"/>
      <c r="DM47" s="896"/>
      <c r="DN47" s="896"/>
      <c r="DO47" s="896"/>
      <c r="DP47" s="896"/>
      <c r="DQ47" s="896"/>
      <c r="DR47" s="896"/>
      <c r="DS47" s="896"/>
      <c r="DT47" s="896"/>
      <c r="DU47" s="989"/>
      <c r="DV47" s="521"/>
      <c r="DX47" s="144"/>
      <c r="EO47" s="188"/>
      <c r="EP47" s="141"/>
      <c r="EQ47" s="141"/>
      <c r="ER47" s="141"/>
      <c r="ES47" s="141"/>
      <c r="ET47" s="141"/>
      <c r="EU47" s="141"/>
      <c r="EV47" s="141"/>
      <c r="EW47" s="141"/>
      <c r="EX47" s="141"/>
      <c r="EY47" s="141"/>
      <c r="EZ47" s="141"/>
      <c r="FA47" s="141"/>
      <c r="FB47" s="141"/>
      <c r="FC47" s="141"/>
      <c r="FD47" s="141"/>
      <c r="FE47" s="141"/>
      <c r="FF47" s="141"/>
      <c r="FG47" s="141"/>
      <c r="FH47" s="141"/>
      <c r="FI47" s="141"/>
      <c r="FJ47" s="141"/>
      <c r="FK47" s="141"/>
      <c r="FL47" s="141"/>
      <c r="FM47" s="141"/>
      <c r="FN47" s="141"/>
      <c r="FO47" s="141"/>
      <c r="FP47" s="141"/>
      <c r="FQ47" s="141"/>
      <c r="FR47" s="141"/>
      <c r="FS47" s="141"/>
      <c r="FT47" s="141"/>
      <c r="FU47" s="141"/>
      <c r="FV47" s="141"/>
      <c r="FW47" s="141"/>
      <c r="FX47" s="141"/>
      <c r="FY47" s="141"/>
      <c r="FZ47" s="141"/>
      <c r="GA47" s="141"/>
      <c r="GB47" s="141"/>
      <c r="GC47" s="141"/>
      <c r="GD47" s="141"/>
      <c r="GE47" s="141"/>
      <c r="GF47" s="141"/>
      <c r="GG47" s="141"/>
      <c r="GH47" s="141"/>
      <c r="GI47" s="141"/>
      <c r="GJ47" s="141"/>
      <c r="GK47" s="141"/>
      <c r="GL47" s="141"/>
      <c r="GM47" s="141"/>
      <c r="GN47" s="141"/>
      <c r="GO47" s="141"/>
      <c r="GP47" s="141"/>
      <c r="GQ47" s="141"/>
      <c r="GR47" s="141"/>
      <c r="GS47" s="141"/>
      <c r="GT47" s="141"/>
      <c r="GU47" s="141"/>
      <c r="GV47" s="141"/>
      <c r="GW47" s="141"/>
      <c r="GX47" s="141"/>
      <c r="GY47" s="141"/>
      <c r="GZ47" s="141"/>
      <c r="HA47" s="141"/>
      <c r="HB47" s="141"/>
      <c r="HC47" s="141"/>
      <c r="HD47" s="141"/>
      <c r="HE47" s="141"/>
      <c r="HF47" s="141"/>
      <c r="HG47" s="141"/>
      <c r="HH47" s="141"/>
      <c r="HI47" s="141"/>
      <c r="HJ47" s="141"/>
      <c r="HK47" s="141"/>
      <c r="HL47" s="141"/>
      <c r="HM47" s="141"/>
      <c r="HN47" s="141"/>
      <c r="HO47" s="141"/>
      <c r="HP47" s="141"/>
      <c r="HQ47" s="141"/>
      <c r="HR47" s="141"/>
      <c r="HS47" s="141"/>
      <c r="HT47" s="141"/>
      <c r="HU47" s="141"/>
      <c r="HV47" s="141"/>
      <c r="HW47" s="141"/>
      <c r="HX47" s="141"/>
      <c r="HY47" s="141"/>
      <c r="HZ47" s="141"/>
      <c r="IA47" s="141"/>
      <c r="IB47" s="141"/>
      <c r="IC47" s="141"/>
      <c r="ID47" s="141"/>
      <c r="IE47" s="141"/>
      <c r="IF47" s="141"/>
      <c r="IG47" s="141"/>
      <c r="IH47" s="141"/>
      <c r="II47" s="141"/>
      <c r="IJ47" s="141"/>
      <c r="IK47" s="141"/>
      <c r="IL47" s="141"/>
      <c r="IM47" s="141"/>
      <c r="IN47" s="141"/>
      <c r="IO47" s="141"/>
      <c r="IP47" s="141"/>
      <c r="IQ47" s="141"/>
      <c r="IR47" s="141"/>
      <c r="IS47" s="141"/>
      <c r="IT47" s="141"/>
      <c r="IU47" s="141"/>
      <c r="IV47" s="141"/>
      <c r="IW47" s="141"/>
      <c r="IX47" s="141"/>
      <c r="IY47" s="141"/>
      <c r="IZ47" s="141"/>
      <c r="JA47" s="141"/>
      <c r="JB47" s="141"/>
      <c r="JC47" s="188"/>
    </row>
    <row r="48" spans="2:263" ht="14.25" customHeight="1" x14ac:dyDescent="0.2">
      <c r="B48" s="285"/>
      <c r="C48" s="284" t="s">
        <v>1052</v>
      </c>
      <c r="D48" s="250"/>
      <c r="E48" s="250"/>
      <c r="F48" s="250"/>
      <c r="G48" s="123"/>
      <c r="H48" s="522"/>
      <c r="I48" s="522"/>
      <c r="J48" s="522"/>
      <c r="K48" s="522"/>
      <c r="L48" s="522"/>
      <c r="M48" s="522"/>
      <c r="N48" s="522"/>
      <c r="O48" s="522"/>
      <c r="P48" s="123"/>
      <c r="Q48" s="522"/>
      <c r="R48" s="522"/>
      <c r="S48" s="522"/>
      <c r="T48" s="522"/>
      <c r="U48" s="522"/>
      <c r="V48" s="522"/>
      <c r="W48" s="522"/>
      <c r="X48" s="522"/>
      <c r="Y48" s="123"/>
      <c r="Z48" s="522"/>
      <c r="AA48" s="522"/>
      <c r="AB48" s="522"/>
      <c r="AC48" s="522"/>
      <c r="AD48" s="522"/>
      <c r="AE48" s="522"/>
      <c r="AF48" s="522"/>
      <c r="AG48" s="522"/>
      <c r="AH48" s="123"/>
      <c r="AI48" s="522"/>
      <c r="AJ48" s="522"/>
      <c r="AK48" s="522"/>
      <c r="AL48" s="522"/>
      <c r="AM48" s="522"/>
      <c r="AN48" s="522"/>
      <c r="AO48" s="522"/>
      <c r="AP48" s="522"/>
      <c r="AQ48" s="123"/>
      <c r="AR48" s="522"/>
      <c r="AS48" s="522"/>
      <c r="AT48" s="522"/>
      <c r="AU48" s="522"/>
      <c r="AV48" s="522"/>
      <c r="AW48" s="522"/>
      <c r="AX48" s="522"/>
      <c r="AY48" s="522"/>
      <c r="AZ48" s="123"/>
      <c r="BA48" s="522"/>
      <c r="BB48" s="522"/>
      <c r="BC48" s="522"/>
      <c r="BD48" s="522"/>
      <c r="BE48" s="522"/>
      <c r="BF48" s="522"/>
      <c r="BG48" s="522"/>
      <c r="BH48" s="522"/>
      <c r="BI48" s="522"/>
      <c r="BJ48" s="522"/>
      <c r="BK48" s="293"/>
      <c r="BL48" s="293"/>
      <c r="BM48" s="293"/>
      <c r="BN48" s="293"/>
      <c r="BO48" s="896"/>
      <c r="BP48" s="896"/>
      <c r="BQ48" s="896"/>
      <c r="BR48" s="896"/>
      <c r="BS48" s="896"/>
      <c r="BT48" s="896"/>
      <c r="BU48" s="896"/>
      <c r="BV48" s="896"/>
      <c r="BW48" s="896"/>
      <c r="BX48" s="896"/>
      <c r="BY48" s="896"/>
      <c r="BZ48" s="896"/>
      <c r="CA48" s="896"/>
      <c r="CB48" s="896"/>
      <c r="CC48" s="896"/>
      <c r="CD48" s="896"/>
      <c r="CE48" s="896"/>
      <c r="CF48" s="896"/>
      <c r="CG48" s="896"/>
      <c r="CH48" s="896"/>
      <c r="CI48" s="896"/>
      <c r="CJ48" s="896"/>
      <c r="CK48" s="896"/>
      <c r="CL48" s="896"/>
      <c r="CM48" s="896"/>
      <c r="CN48" s="896"/>
      <c r="CO48" s="896"/>
      <c r="CP48" s="896"/>
      <c r="CQ48" s="896"/>
      <c r="CR48" s="896"/>
      <c r="CS48" s="896"/>
      <c r="CT48" s="896"/>
      <c r="CU48" s="896"/>
      <c r="CV48" s="896"/>
      <c r="CW48" s="896"/>
      <c r="CX48" s="896"/>
      <c r="CY48" s="896"/>
      <c r="CZ48" s="896"/>
      <c r="DA48" s="896"/>
      <c r="DB48" s="896"/>
      <c r="DC48" s="896"/>
      <c r="DD48" s="896"/>
      <c r="DE48" s="896"/>
      <c r="DF48" s="896"/>
      <c r="DG48" s="896"/>
      <c r="DH48" s="896"/>
      <c r="DI48" s="896"/>
      <c r="DJ48" s="896"/>
      <c r="DK48" s="896"/>
      <c r="DL48" s="896"/>
      <c r="DM48" s="896"/>
      <c r="DN48" s="896"/>
      <c r="DO48" s="896"/>
      <c r="DP48" s="896"/>
      <c r="DQ48" s="896"/>
      <c r="DR48" s="896"/>
      <c r="DS48" s="896"/>
      <c r="DT48" s="896"/>
      <c r="DU48" s="989"/>
      <c r="DV48" s="521"/>
      <c r="DX48" s="144"/>
      <c r="EO48" s="188"/>
      <c r="EP48" s="141"/>
      <c r="EQ48" s="141"/>
      <c r="ER48" s="141"/>
      <c r="ES48" s="141"/>
      <c r="ET48" s="141"/>
      <c r="EU48" s="141"/>
      <c r="EV48" s="141"/>
      <c r="EW48" s="141"/>
      <c r="EX48" s="141"/>
      <c r="EY48" s="141"/>
      <c r="EZ48" s="141"/>
      <c r="FA48" s="141"/>
      <c r="FB48" s="141"/>
      <c r="FC48" s="141"/>
      <c r="FD48" s="141"/>
      <c r="FE48" s="141"/>
      <c r="FF48" s="141"/>
      <c r="FG48" s="141"/>
      <c r="FH48" s="141"/>
      <c r="FI48" s="141"/>
      <c r="FJ48" s="141"/>
      <c r="FK48" s="141"/>
      <c r="FL48" s="141"/>
      <c r="FM48" s="141"/>
      <c r="FN48" s="141"/>
      <c r="FO48" s="141"/>
      <c r="FP48" s="141"/>
      <c r="FQ48" s="141"/>
      <c r="FR48" s="141"/>
      <c r="FS48" s="141"/>
      <c r="FT48" s="141"/>
      <c r="FU48" s="141"/>
      <c r="FV48" s="141"/>
      <c r="FW48" s="141"/>
      <c r="FX48" s="141"/>
      <c r="FY48" s="141"/>
      <c r="FZ48" s="141"/>
      <c r="GA48" s="141"/>
      <c r="GB48" s="141"/>
      <c r="GC48" s="141"/>
      <c r="GD48" s="141"/>
      <c r="GE48" s="141"/>
      <c r="GF48" s="141"/>
      <c r="GG48" s="141"/>
      <c r="GH48" s="141"/>
      <c r="GI48" s="141"/>
      <c r="GJ48" s="141"/>
      <c r="GK48" s="141"/>
      <c r="GL48" s="141"/>
      <c r="GM48" s="141"/>
      <c r="GN48" s="141"/>
      <c r="GO48" s="141"/>
      <c r="GP48" s="141"/>
      <c r="GQ48" s="141"/>
      <c r="GR48" s="141"/>
      <c r="GS48" s="141"/>
      <c r="GT48" s="141"/>
      <c r="GU48" s="141"/>
      <c r="GV48" s="141"/>
      <c r="GW48" s="141"/>
      <c r="GX48" s="141"/>
      <c r="GY48" s="141"/>
      <c r="GZ48" s="141"/>
      <c r="HA48" s="141"/>
      <c r="HB48" s="141"/>
      <c r="HC48" s="141"/>
      <c r="HD48" s="141"/>
      <c r="HE48" s="141"/>
      <c r="HF48" s="141"/>
      <c r="HG48" s="141"/>
      <c r="HH48" s="141"/>
      <c r="HI48" s="141"/>
      <c r="HJ48" s="141"/>
      <c r="HK48" s="141"/>
      <c r="HL48" s="141"/>
      <c r="HM48" s="141"/>
      <c r="HN48" s="141"/>
      <c r="HO48" s="141"/>
      <c r="HP48" s="141"/>
      <c r="HQ48" s="141"/>
      <c r="HR48" s="141"/>
      <c r="HS48" s="141"/>
      <c r="HT48" s="141"/>
      <c r="HU48" s="141"/>
      <c r="HV48" s="141"/>
      <c r="HW48" s="141"/>
      <c r="HX48" s="141"/>
      <c r="HY48" s="141"/>
      <c r="HZ48" s="141"/>
      <c r="IA48" s="141"/>
      <c r="IB48" s="141"/>
      <c r="IC48" s="141"/>
      <c r="ID48" s="141"/>
      <c r="IE48" s="141"/>
      <c r="IF48" s="141"/>
      <c r="IG48" s="141"/>
      <c r="IH48" s="141"/>
      <c r="II48" s="141"/>
      <c r="IJ48" s="141"/>
      <c r="IK48" s="141"/>
      <c r="IL48" s="141"/>
      <c r="IM48" s="141"/>
      <c r="IN48" s="141"/>
      <c r="IO48" s="141"/>
      <c r="IP48" s="141"/>
      <c r="IQ48" s="141"/>
      <c r="IR48" s="141"/>
      <c r="IS48" s="141"/>
      <c r="IT48" s="141"/>
      <c r="IU48" s="141"/>
      <c r="IV48" s="141"/>
      <c r="IW48" s="141"/>
      <c r="IX48" s="141"/>
      <c r="IY48" s="141"/>
      <c r="IZ48" s="141"/>
      <c r="JA48" s="141"/>
      <c r="JB48" s="141"/>
      <c r="JC48" s="188"/>
    </row>
    <row r="49" spans="2:263" ht="14.25" customHeight="1" x14ac:dyDescent="0.2">
      <c r="B49" s="286"/>
      <c r="C49" s="284" t="s">
        <v>1053</v>
      </c>
      <c r="D49" s="250"/>
      <c r="E49" s="250"/>
      <c r="F49" s="250"/>
      <c r="G49" s="123"/>
      <c r="H49" s="522"/>
      <c r="I49" s="522"/>
      <c r="J49" s="522"/>
      <c r="K49" s="522"/>
      <c r="L49" s="522"/>
      <c r="M49" s="522"/>
      <c r="N49" s="522"/>
      <c r="O49" s="522"/>
      <c r="P49" s="123"/>
      <c r="Q49" s="522"/>
      <c r="R49" s="522"/>
      <c r="S49" s="522"/>
      <c r="T49" s="522"/>
      <c r="U49" s="522"/>
      <c r="V49" s="522"/>
      <c r="W49" s="522"/>
      <c r="X49" s="522"/>
      <c r="Y49" s="123"/>
      <c r="Z49" s="522"/>
      <c r="AA49" s="522"/>
      <c r="AB49" s="522"/>
      <c r="AC49" s="522"/>
      <c r="AD49" s="522"/>
      <c r="AE49" s="522"/>
      <c r="AF49" s="522"/>
      <c r="AG49" s="522"/>
      <c r="AH49" s="123"/>
      <c r="AI49" s="522"/>
      <c r="AJ49" s="522"/>
      <c r="AK49" s="522"/>
      <c r="AL49" s="522"/>
      <c r="AM49" s="522"/>
      <c r="AN49" s="522"/>
      <c r="AO49" s="522"/>
      <c r="AP49" s="522"/>
      <c r="AQ49" s="123"/>
      <c r="AR49" s="522"/>
      <c r="AS49" s="522"/>
      <c r="AT49" s="522"/>
      <c r="AU49" s="522"/>
      <c r="AV49" s="522"/>
      <c r="AW49" s="522"/>
      <c r="AX49" s="522"/>
      <c r="AY49" s="522"/>
      <c r="AZ49" s="123"/>
      <c r="BA49" s="522"/>
      <c r="BB49" s="522"/>
      <c r="BC49" s="522"/>
      <c r="BD49" s="522"/>
      <c r="BE49" s="522"/>
      <c r="BF49" s="522"/>
      <c r="BG49" s="522"/>
      <c r="BH49" s="522"/>
      <c r="BI49" s="522"/>
      <c r="BJ49" s="522"/>
      <c r="BK49" s="293"/>
      <c r="BL49" s="293"/>
      <c r="BM49" s="293"/>
      <c r="BN49" s="293"/>
      <c r="BO49" s="896"/>
      <c r="BP49" s="896"/>
      <c r="BQ49" s="896"/>
      <c r="BR49" s="896"/>
      <c r="BS49" s="896"/>
      <c r="BT49" s="896"/>
      <c r="BU49" s="896"/>
      <c r="BV49" s="896"/>
      <c r="BW49" s="896"/>
      <c r="BX49" s="896"/>
      <c r="BY49" s="896"/>
      <c r="BZ49" s="896"/>
      <c r="CA49" s="896"/>
      <c r="CB49" s="896"/>
      <c r="CC49" s="896"/>
      <c r="CD49" s="896"/>
      <c r="CE49" s="896"/>
      <c r="CF49" s="896"/>
      <c r="CG49" s="896"/>
      <c r="CH49" s="896"/>
      <c r="CI49" s="896"/>
      <c r="CJ49" s="896"/>
      <c r="CK49" s="896"/>
      <c r="CL49" s="896"/>
      <c r="CM49" s="896"/>
      <c r="CN49" s="896"/>
      <c r="CO49" s="896"/>
      <c r="CP49" s="896"/>
      <c r="CQ49" s="896"/>
      <c r="CR49" s="896"/>
      <c r="CS49" s="896"/>
      <c r="CT49" s="896"/>
      <c r="CU49" s="896"/>
      <c r="CV49" s="896"/>
      <c r="CW49" s="896"/>
      <c r="CX49" s="896"/>
      <c r="CY49" s="896"/>
      <c r="CZ49" s="896"/>
      <c r="DA49" s="896"/>
      <c r="DB49" s="896"/>
      <c r="DC49" s="896"/>
      <c r="DD49" s="896"/>
      <c r="DE49" s="896"/>
      <c r="DF49" s="896"/>
      <c r="DG49" s="896"/>
      <c r="DH49" s="896"/>
      <c r="DI49" s="896"/>
      <c r="DJ49" s="896"/>
      <c r="DK49" s="896"/>
      <c r="DL49" s="896"/>
      <c r="DM49" s="896"/>
      <c r="DN49" s="896"/>
      <c r="DO49" s="896"/>
      <c r="DP49" s="896"/>
      <c r="DQ49" s="896"/>
      <c r="DR49" s="896"/>
      <c r="DS49" s="896"/>
      <c r="DT49" s="896"/>
      <c r="DU49" s="989"/>
      <c r="DV49" s="521"/>
      <c r="DX49" s="144"/>
      <c r="EO49" s="188"/>
      <c r="EP49" s="141"/>
      <c r="EQ49" s="141"/>
      <c r="ER49" s="141"/>
      <c r="ES49" s="141"/>
      <c r="ET49" s="141"/>
      <c r="EU49" s="141"/>
      <c r="EV49" s="141"/>
      <c r="EW49" s="141"/>
      <c r="EX49" s="141"/>
      <c r="EY49" s="141"/>
      <c r="EZ49" s="141"/>
      <c r="FA49" s="141"/>
      <c r="FB49" s="141"/>
      <c r="FC49" s="141"/>
      <c r="FD49" s="141"/>
      <c r="FE49" s="141"/>
      <c r="FF49" s="141"/>
      <c r="FG49" s="141"/>
      <c r="FH49" s="141"/>
      <c r="FI49" s="141"/>
      <c r="FJ49" s="141"/>
      <c r="FK49" s="141"/>
      <c r="FL49" s="141"/>
      <c r="FM49" s="141"/>
      <c r="FN49" s="141"/>
      <c r="FO49" s="141"/>
      <c r="FP49" s="141"/>
      <c r="FQ49" s="141"/>
      <c r="FR49" s="141"/>
      <c r="FS49" s="141"/>
      <c r="FT49" s="141"/>
      <c r="FU49" s="141"/>
      <c r="FV49" s="141"/>
      <c r="FW49" s="141"/>
      <c r="FX49" s="141"/>
      <c r="FY49" s="141"/>
      <c r="FZ49" s="141"/>
      <c r="GA49" s="141"/>
      <c r="GB49" s="141"/>
      <c r="GC49" s="141"/>
      <c r="GD49" s="141"/>
      <c r="GE49" s="141"/>
      <c r="GF49" s="141"/>
      <c r="GG49" s="141"/>
      <c r="GH49" s="141"/>
      <c r="GI49" s="141"/>
      <c r="GJ49" s="141"/>
      <c r="GK49" s="141"/>
      <c r="GL49" s="141"/>
      <c r="GM49" s="141"/>
      <c r="GN49" s="141"/>
      <c r="GO49" s="141"/>
      <c r="GP49" s="141"/>
      <c r="GQ49" s="141"/>
      <c r="GR49" s="141"/>
      <c r="GS49" s="141"/>
      <c r="GT49" s="141"/>
      <c r="GU49" s="141"/>
      <c r="GV49" s="141"/>
      <c r="GW49" s="141"/>
      <c r="GX49" s="141"/>
      <c r="GY49" s="141"/>
      <c r="GZ49" s="141"/>
      <c r="HA49" s="141"/>
      <c r="HB49" s="141"/>
      <c r="HC49" s="141"/>
      <c r="HD49" s="141"/>
      <c r="HE49" s="141"/>
      <c r="HF49" s="141"/>
      <c r="HG49" s="141"/>
      <c r="HH49" s="141"/>
      <c r="HI49" s="141"/>
      <c r="HJ49" s="141"/>
      <c r="HK49" s="141"/>
      <c r="HL49" s="141"/>
      <c r="HM49" s="141"/>
      <c r="HN49" s="141"/>
      <c r="HO49" s="141"/>
      <c r="HP49" s="141"/>
      <c r="HQ49" s="141"/>
      <c r="HR49" s="141"/>
      <c r="HS49" s="141"/>
      <c r="HT49" s="141"/>
      <c r="HU49" s="141"/>
      <c r="HV49" s="141"/>
      <c r="HW49" s="141"/>
      <c r="HX49" s="141"/>
      <c r="HY49" s="141"/>
      <c r="HZ49" s="141"/>
      <c r="IA49" s="141"/>
      <c r="IB49" s="141"/>
      <c r="IC49" s="141"/>
      <c r="ID49" s="141"/>
      <c r="IE49" s="141"/>
      <c r="IF49" s="141"/>
      <c r="IG49" s="141"/>
      <c r="IH49" s="141"/>
      <c r="II49" s="141"/>
      <c r="IJ49" s="141"/>
      <c r="IK49" s="141"/>
      <c r="IL49" s="141"/>
      <c r="IM49" s="141"/>
      <c r="IN49" s="141"/>
      <c r="IO49" s="141"/>
      <c r="IP49" s="141"/>
      <c r="IQ49" s="141"/>
      <c r="IR49" s="141"/>
      <c r="IS49" s="141"/>
      <c r="IT49" s="141"/>
      <c r="IU49" s="141"/>
      <c r="IV49" s="141"/>
      <c r="IW49" s="141"/>
      <c r="IX49" s="141"/>
      <c r="IY49" s="141"/>
      <c r="IZ49" s="141"/>
      <c r="JA49" s="141"/>
      <c r="JB49" s="141"/>
      <c r="JC49" s="188"/>
    </row>
    <row r="50" spans="2:263" ht="14.25" customHeight="1" x14ac:dyDescent="0.2">
      <c r="B50" s="287"/>
      <c r="C50" s="284" t="s">
        <v>1054</v>
      </c>
      <c r="D50" s="250"/>
      <c r="E50" s="250"/>
      <c r="F50" s="250"/>
      <c r="G50" s="123"/>
      <c r="H50" s="522"/>
      <c r="I50" s="522"/>
      <c r="J50" s="522"/>
      <c r="K50" s="522"/>
      <c r="L50" s="522"/>
      <c r="M50" s="522"/>
      <c r="N50" s="522"/>
      <c r="O50" s="522"/>
      <c r="P50" s="123"/>
      <c r="Q50" s="522"/>
      <c r="R50" s="522"/>
      <c r="S50" s="522"/>
      <c r="T50" s="522"/>
      <c r="U50" s="522"/>
      <c r="V50" s="522"/>
      <c r="W50" s="522"/>
      <c r="X50" s="522"/>
      <c r="Y50" s="123"/>
      <c r="Z50" s="522"/>
      <c r="AA50" s="522"/>
      <c r="AB50" s="522"/>
      <c r="AC50" s="522"/>
      <c r="AD50" s="522"/>
      <c r="AE50" s="522"/>
      <c r="AF50" s="522"/>
      <c r="AG50" s="522"/>
      <c r="AH50" s="123"/>
      <c r="AI50" s="522"/>
      <c r="AJ50" s="522"/>
      <c r="AK50" s="522"/>
      <c r="AL50" s="522"/>
      <c r="AM50" s="522"/>
      <c r="AN50" s="522"/>
      <c r="AO50" s="522"/>
      <c r="AP50" s="522"/>
      <c r="AQ50" s="123"/>
      <c r="AR50" s="522"/>
      <c r="AS50" s="522"/>
      <c r="AT50" s="522"/>
      <c r="AU50" s="522"/>
      <c r="AV50" s="522"/>
      <c r="AW50" s="522"/>
      <c r="AX50" s="522"/>
      <c r="AY50" s="522"/>
      <c r="AZ50" s="123"/>
      <c r="BA50" s="522"/>
      <c r="BB50" s="522"/>
      <c r="BC50" s="522"/>
      <c r="BD50" s="522"/>
      <c r="BE50" s="522"/>
      <c r="BF50" s="522"/>
      <c r="BG50" s="522"/>
      <c r="BH50" s="522"/>
      <c r="BI50" s="522"/>
      <c r="BJ50" s="522"/>
      <c r="BK50" s="293"/>
      <c r="BL50" s="293"/>
      <c r="BM50" s="293"/>
      <c r="BN50" s="293"/>
      <c r="BO50" s="896"/>
      <c r="BP50" s="896"/>
      <c r="BQ50" s="896"/>
      <c r="BR50" s="896"/>
      <c r="BS50" s="896"/>
      <c r="BT50" s="896"/>
      <c r="BU50" s="896"/>
      <c r="BV50" s="896"/>
      <c r="BW50" s="896"/>
      <c r="BX50" s="896"/>
      <c r="BY50" s="896"/>
      <c r="BZ50" s="896"/>
      <c r="CA50" s="896"/>
      <c r="CB50" s="896"/>
      <c r="CC50" s="896"/>
      <c r="CD50" s="896"/>
      <c r="CE50" s="896"/>
      <c r="CF50" s="896"/>
      <c r="CG50" s="896"/>
      <c r="CH50" s="896"/>
      <c r="CI50" s="896"/>
      <c r="CJ50" s="896"/>
      <c r="CK50" s="896"/>
      <c r="CL50" s="896"/>
      <c r="CM50" s="896"/>
      <c r="CN50" s="896"/>
      <c r="CO50" s="896"/>
      <c r="CP50" s="896"/>
      <c r="CQ50" s="896"/>
      <c r="CR50" s="896"/>
      <c r="CS50" s="896"/>
      <c r="CT50" s="896"/>
      <c r="CU50" s="896"/>
      <c r="CV50" s="896"/>
      <c r="CW50" s="896"/>
      <c r="CX50" s="896"/>
      <c r="CY50" s="896"/>
      <c r="CZ50" s="896"/>
      <c r="DA50" s="896"/>
      <c r="DB50" s="896"/>
      <c r="DC50" s="896"/>
      <c r="DD50" s="896"/>
      <c r="DE50" s="896"/>
      <c r="DF50" s="896"/>
      <c r="DG50" s="896"/>
      <c r="DH50" s="896"/>
      <c r="DI50" s="896"/>
      <c r="DJ50" s="896"/>
      <c r="DK50" s="896"/>
      <c r="DL50" s="896"/>
      <c r="DM50" s="896"/>
      <c r="DN50" s="896"/>
      <c r="DO50" s="896"/>
      <c r="DP50" s="896"/>
      <c r="DQ50" s="896"/>
      <c r="DR50" s="896"/>
      <c r="DS50" s="896"/>
      <c r="DT50" s="896"/>
      <c r="DU50" s="989"/>
      <c r="DV50" s="521"/>
      <c r="DX50" s="144"/>
      <c r="EO50" s="207"/>
      <c r="EP50" s="141"/>
      <c r="EQ50" s="141"/>
      <c r="ER50" s="141"/>
      <c r="ES50" s="141"/>
      <c r="ET50" s="141"/>
      <c r="EU50" s="141"/>
      <c r="EV50" s="141"/>
      <c r="EW50" s="141"/>
      <c r="EX50" s="141"/>
      <c r="EY50" s="141"/>
      <c r="EZ50" s="141"/>
      <c r="FA50" s="141"/>
      <c r="FB50" s="141"/>
      <c r="FC50" s="141"/>
      <c r="FD50" s="141"/>
      <c r="FE50" s="141"/>
      <c r="FF50" s="141"/>
      <c r="FG50" s="141"/>
      <c r="FH50" s="141"/>
      <c r="FI50" s="141"/>
      <c r="FJ50" s="141"/>
      <c r="FK50" s="141"/>
      <c r="FL50" s="141"/>
      <c r="FM50" s="141"/>
      <c r="FN50" s="141"/>
      <c r="FO50" s="141"/>
      <c r="FP50" s="141"/>
      <c r="FQ50" s="141"/>
      <c r="FR50" s="141"/>
      <c r="FS50" s="141"/>
      <c r="FT50" s="141"/>
      <c r="FU50" s="141"/>
      <c r="FV50" s="141"/>
      <c r="FW50" s="141"/>
      <c r="FX50" s="141"/>
      <c r="FY50" s="141"/>
      <c r="FZ50" s="141"/>
      <c r="GA50" s="141"/>
      <c r="GB50" s="141"/>
      <c r="GC50" s="141"/>
      <c r="GD50" s="141"/>
      <c r="GE50" s="141"/>
      <c r="GF50" s="141"/>
      <c r="GG50" s="141"/>
      <c r="GH50" s="141"/>
      <c r="GI50" s="141"/>
      <c r="GJ50" s="141"/>
      <c r="GK50" s="141"/>
      <c r="GL50" s="141"/>
      <c r="GM50" s="141"/>
      <c r="GN50" s="141"/>
      <c r="GO50" s="141"/>
      <c r="GP50" s="141"/>
      <c r="GQ50" s="141"/>
      <c r="GR50" s="141"/>
      <c r="GS50" s="141"/>
      <c r="GT50" s="141"/>
      <c r="GU50" s="141"/>
      <c r="GV50" s="141"/>
      <c r="GW50" s="141"/>
      <c r="GX50" s="141"/>
      <c r="GY50" s="141"/>
      <c r="GZ50" s="141"/>
      <c r="HA50" s="141"/>
      <c r="HB50" s="141"/>
      <c r="HC50" s="141"/>
      <c r="HD50" s="141"/>
      <c r="HE50" s="141"/>
      <c r="HF50" s="141"/>
      <c r="HG50" s="141"/>
      <c r="HH50" s="141"/>
      <c r="HI50" s="141"/>
      <c r="HJ50" s="141"/>
      <c r="HK50" s="141"/>
      <c r="HL50" s="141"/>
      <c r="HM50" s="141"/>
      <c r="HN50" s="141"/>
      <c r="HO50" s="141"/>
      <c r="HP50" s="141"/>
      <c r="HQ50" s="141"/>
      <c r="HR50" s="141"/>
      <c r="HS50" s="141"/>
      <c r="HT50" s="141"/>
      <c r="HU50" s="141"/>
      <c r="HV50" s="141"/>
      <c r="HW50" s="141"/>
      <c r="HX50" s="141"/>
      <c r="HY50" s="141"/>
      <c r="HZ50" s="141"/>
      <c r="IA50" s="141"/>
      <c r="IB50" s="141"/>
      <c r="IC50" s="141"/>
      <c r="ID50" s="141"/>
      <c r="IE50" s="141"/>
      <c r="IF50" s="141"/>
      <c r="IG50" s="141"/>
      <c r="IH50" s="141"/>
      <c r="II50" s="141"/>
      <c r="IJ50" s="141"/>
      <c r="IK50" s="141"/>
      <c r="IL50" s="141"/>
      <c r="IM50" s="141"/>
      <c r="IN50" s="141"/>
      <c r="IO50" s="141"/>
      <c r="IP50" s="141"/>
      <c r="IQ50" s="141"/>
      <c r="IR50" s="141"/>
      <c r="IS50" s="141"/>
      <c r="IT50" s="141"/>
      <c r="IU50" s="141"/>
      <c r="IV50" s="141"/>
      <c r="IW50" s="141"/>
      <c r="IX50" s="141"/>
      <c r="IY50" s="141"/>
      <c r="IZ50" s="141"/>
      <c r="JA50" s="141"/>
      <c r="JB50" s="141"/>
      <c r="JC50" s="207"/>
    </row>
    <row r="51" spans="2:263" ht="14.25" customHeight="1" thickBot="1" x14ac:dyDescent="0.3">
      <c r="B51" s="1046"/>
      <c r="C51" s="284"/>
      <c r="D51" s="250"/>
      <c r="E51" s="250"/>
      <c r="F51" s="250"/>
      <c r="G51" s="123"/>
      <c r="H51" s="522"/>
      <c r="I51" s="522"/>
      <c r="J51" s="522"/>
      <c r="K51" s="522"/>
      <c r="L51" s="522"/>
      <c r="M51" s="522"/>
      <c r="N51" s="522"/>
      <c r="O51" s="522"/>
      <c r="P51" s="123"/>
      <c r="Q51" s="522"/>
      <c r="R51" s="522"/>
      <c r="S51" s="522"/>
      <c r="T51" s="522"/>
      <c r="U51" s="522"/>
      <c r="V51" s="522"/>
      <c r="W51" s="522"/>
      <c r="X51" s="123"/>
      <c r="Y51" s="522"/>
      <c r="Z51" s="522"/>
      <c r="AA51" s="522"/>
      <c r="AB51" s="522"/>
      <c r="AC51" s="522"/>
      <c r="AD51" s="522"/>
      <c r="AE51" s="522"/>
      <c r="AF51" s="522"/>
      <c r="AG51" s="123"/>
      <c r="AH51" s="522"/>
      <c r="AI51" s="522"/>
      <c r="AJ51" s="522"/>
      <c r="AK51" s="522"/>
      <c r="AL51" s="522"/>
      <c r="AM51" s="522"/>
      <c r="AN51" s="522"/>
      <c r="AO51" s="522"/>
      <c r="AP51" s="123"/>
      <c r="AQ51" s="522"/>
      <c r="AR51" s="522"/>
      <c r="AS51" s="522"/>
      <c r="AT51" s="522"/>
      <c r="AU51" s="522"/>
      <c r="AV51" s="522"/>
      <c r="AW51" s="522"/>
      <c r="AX51" s="522"/>
      <c r="AY51" s="123"/>
      <c r="AZ51" s="522"/>
      <c r="BA51" s="522"/>
      <c r="BB51" s="522"/>
      <c r="BC51" s="522"/>
      <c r="BD51" s="522"/>
      <c r="BE51" s="522"/>
      <c r="BF51" s="522"/>
      <c r="BG51" s="522"/>
      <c r="BH51" s="123"/>
      <c r="BI51" s="522"/>
      <c r="BJ51" s="522"/>
      <c r="BK51" s="522"/>
      <c r="BL51" s="522"/>
      <c r="BM51" s="522"/>
      <c r="BN51" s="522"/>
      <c r="BO51" s="896"/>
      <c r="BP51" s="896"/>
      <c r="BQ51" s="896"/>
      <c r="BR51" s="896"/>
      <c r="BS51" s="896"/>
      <c r="BT51" s="896"/>
      <c r="BU51" s="896"/>
      <c r="BV51" s="896"/>
      <c r="BW51" s="896"/>
      <c r="BX51" s="896"/>
      <c r="BY51" s="896"/>
      <c r="BZ51" s="896"/>
      <c r="CA51" s="896"/>
      <c r="CB51" s="896"/>
      <c r="CC51" s="896"/>
      <c r="CD51" s="896"/>
      <c r="CE51" s="896"/>
      <c r="CF51" s="896"/>
      <c r="CG51" s="896"/>
      <c r="CH51" s="896"/>
      <c r="CI51" s="896"/>
      <c r="CJ51" s="896"/>
      <c r="CK51" s="896"/>
      <c r="CL51" s="896"/>
      <c r="CM51" s="896"/>
      <c r="CN51" s="896"/>
      <c r="CO51" s="896"/>
      <c r="CP51" s="896"/>
      <c r="CQ51" s="896"/>
      <c r="CR51" s="896"/>
      <c r="CS51" s="896"/>
      <c r="CT51" s="896"/>
      <c r="CU51" s="896"/>
      <c r="CV51" s="896"/>
      <c r="CW51" s="896"/>
      <c r="CX51" s="896"/>
      <c r="CY51" s="896"/>
      <c r="CZ51" s="896"/>
      <c r="DA51" s="896"/>
      <c r="DB51" s="896"/>
      <c r="DC51" s="896"/>
      <c r="DD51" s="896"/>
      <c r="DE51" s="896"/>
      <c r="DF51" s="896"/>
      <c r="DG51" s="896"/>
      <c r="DH51" s="896"/>
      <c r="DI51" s="896"/>
      <c r="DJ51" s="896"/>
      <c r="DK51" s="896"/>
      <c r="DL51" s="896"/>
      <c r="DM51" s="896"/>
      <c r="DN51" s="896"/>
      <c r="DO51" s="896"/>
      <c r="DP51" s="896"/>
      <c r="DQ51" s="896"/>
      <c r="DR51" s="896"/>
      <c r="DS51" s="896"/>
      <c r="DT51" s="896"/>
      <c r="DU51" s="989"/>
      <c r="DV51" s="521"/>
      <c r="DX51" s="144"/>
      <c r="EO51" s="207"/>
      <c r="EP51" s="141"/>
      <c r="EQ51" s="141"/>
      <c r="ER51" s="141"/>
      <c r="ES51" s="141"/>
      <c r="ET51" s="141"/>
      <c r="EU51" s="141"/>
      <c r="EV51" s="141"/>
      <c r="EW51" s="141"/>
      <c r="EX51" s="141"/>
      <c r="EY51" s="141"/>
      <c r="EZ51" s="141"/>
      <c r="FA51" s="141"/>
      <c r="FB51" s="141"/>
      <c r="FC51" s="141"/>
      <c r="FD51" s="141"/>
      <c r="FE51" s="141"/>
      <c r="FF51" s="141"/>
      <c r="FG51" s="141"/>
      <c r="FH51" s="141"/>
      <c r="FI51" s="141"/>
      <c r="FJ51" s="141"/>
      <c r="FK51" s="141"/>
      <c r="FL51" s="141"/>
      <c r="FM51" s="141"/>
      <c r="FN51" s="141"/>
      <c r="FO51" s="141"/>
      <c r="FP51" s="141"/>
      <c r="FQ51" s="141"/>
      <c r="FR51" s="141"/>
      <c r="FS51" s="141"/>
      <c r="FT51" s="141"/>
      <c r="FU51" s="141"/>
      <c r="FV51" s="141"/>
      <c r="FW51" s="141"/>
      <c r="FX51" s="141"/>
      <c r="FY51" s="141"/>
      <c r="FZ51" s="141"/>
      <c r="GA51" s="141"/>
      <c r="GB51" s="141"/>
      <c r="GC51" s="141"/>
      <c r="GD51" s="141"/>
      <c r="GE51" s="141"/>
      <c r="GF51" s="141"/>
      <c r="GG51" s="141"/>
      <c r="GH51" s="141"/>
      <c r="GI51" s="141"/>
      <c r="GJ51" s="141"/>
      <c r="GK51" s="141"/>
      <c r="GL51" s="141"/>
      <c r="GM51" s="141"/>
      <c r="GN51" s="141"/>
      <c r="GO51" s="141"/>
      <c r="GP51" s="141"/>
      <c r="GQ51" s="141"/>
      <c r="GR51" s="141"/>
      <c r="GS51" s="141"/>
      <c r="GT51" s="141"/>
      <c r="GU51" s="141"/>
      <c r="GV51" s="141"/>
      <c r="GW51" s="141"/>
      <c r="GX51" s="141"/>
      <c r="GY51" s="141"/>
      <c r="GZ51" s="141"/>
      <c r="HA51" s="141"/>
      <c r="HB51" s="141"/>
      <c r="HC51" s="141"/>
      <c r="HD51" s="141"/>
      <c r="HE51" s="141"/>
      <c r="HF51" s="141"/>
      <c r="HG51" s="141"/>
      <c r="HH51" s="141"/>
      <c r="HI51" s="141"/>
      <c r="HJ51" s="141"/>
      <c r="HK51" s="141"/>
      <c r="HL51" s="141"/>
      <c r="HM51" s="141"/>
      <c r="HN51" s="141"/>
      <c r="HO51" s="141"/>
      <c r="HP51" s="141"/>
      <c r="HQ51" s="141"/>
      <c r="HR51" s="141"/>
      <c r="HS51" s="141"/>
      <c r="HT51" s="141"/>
      <c r="HU51" s="141"/>
      <c r="HV51" s="141"/>
      <c r="HW51" s="141"/>
      <c r="HX51" s="141"/>
      <c r="HY51" s="141"/>
      <c r="HZ51" s="141"/>
      <c r="IA51" s="141"/>
      <c r="IB51" s="141"/>
      <c r="IC51" s="141"/>
      <c r="ID51" s="141"/>
      <c r="IE51" s="141"/>
      <c r="IF51" s="141"/>
      <c r="IG51" s="141"/>
      <c r="IH51" s="141"/>
      <c r="II51" s="141"/>
      <c r="IJ51" s="141"/>
      <c r="IK51" s="141"/>
      <c r="IL51" s="141"/>
      <c r="IM51" s="141"/>
      <c r="IN51" s="141"/>
      <c r="IO51" s="141"/>
      <c r="IP51" s="141"/>
      <c r="IQ51" s="141"/>
      <c r="IR51" s="141"/>
      <c r="IS51" s="141"/>
      <c r="IT51" s="141"/>
      <c r="IU51" s="141"/>
      <c r="IV51" s="141"/>
      <c r="IW51" s="141"/>
      <c r="IX51" s="141"/>
      <c r="IY51" s="141"/>
      <c r="IZ51" s="141"/>
      <c r="JA51" s="141"/>
      <c r="JB51" s="141"/>
      <c r="JC51" s="207"/>
    </row>
    <row r="52" spans="2:263" ht="16.5" thickBot="1" x14ac:dyDescent="0.3">
      <c r="B52" s="1077" t="s">
        <v>3813</v>
      </c>
      <c r="C52" s="1094"/>
      <c r="D52" s="1094"/>
      <c r="E52" s="1094"/>
      <c r="F52" s="1094"/>
      <c r="G52" s="1094"/>
      <c r="H52" s="1094"/>
      <c r="I52" s="1094"/>
      <c r="J52" s="1094"/>
      <c r="K52" s="1094"/>
      <c r="L52" s="1094"/>
      <c r="M52" s="1095"/>
      <c r="N52" s="522"/>
      <c r="O52" s="522"/>
      <c r="P52" s="123"/>
      <c r="Q52" s="522"/>
      <c r="R52" s="522"/>
      <c r="S52" s="522"/>
      <c r="T52" s="522"/>
      <c r="U52" s="522"/>
      <c r="V52" s="522"/>
      <c r="W52" s="522"/>
      <c r="X52" s="123"/>
      <c r="Y52" s="522"/>
      <c r="Z52" s="522"/>
      <c r="AA52" s="522"/>
      <c r="AB52" s="522"/>
      <c r="AC52" s="522"/>
      <c r="AD52" s="522"/>
      <c r="AE52" s="522"/>
      <c r="AF52" s="522"/>
      <c r="AG52" s="123"/>
      <c r="AH52" s="522"/>
      <c r="AI52" s="522"/>
      <c r="AJ52" s="522"/>
      <c r="AK52" s="522"/>
      <c r="AL52" s="522"/>
      <c r="AM52" s="522"/>
      <c r="AN52" s="522"/>
      <c r="AO52" s="522"/>
      <c r="AP52" s="123"/>
      <c r="AQ52" s="522"/>
      <c r="AR52" s="522"/>
      <c r="AS52" s="522"/>
      <c r="AT52" s="522"/>
      <c r="AU52" s="522"/>
      <c r="AV52" s="522"/>
      <c r="AW52" s="522"/>
      <c r="AX52" s="522"/>
      <c r="AY52" s="123"/>
      <c r="AZ52" s="522"/>
      <c r="BA52" s="522"/>
      <c r="BB52" s="522"/>
      <c r="BC52" s="522"/>
      <c r="BD52" s="522"/>
      <c r="BE52" s="522"/>
      <c r="BF52" s="522"/>
      <c r="BG52" s="522"/>
      <c r="BH52" s="123"/>
      <c r="BI52" s="522"/>
      <c r="BJ52" s="522"/>
      <c r="BK52" s="522"/>
      <c r="BL52" s="522"/>
      <c r="BM52" s="522"/>
      <c r="BN52" s="522"/>
      <c r="BO52" s="896"/>
      <c r="BP52" s="896"/>
      <c r="BQ52" s="896"/>
      <c r="BR52" s="896"/>
      <c r="BS52" s="896"/>
      <c r="BT52" s="896"/>
      <c r="BU52" s="896"/>
      <c r="BV52" s="896"/>
      <c r="BW52" s="896"/>
      <c r="BX52" s="896"/>
      <c r="BY52" s="896"/>
      <c r="BZ52" s="896"/>
      <c r="CA52" s="896"/>
      <c r="CB52" s="896"/>
      <c r="CC52" s="896"/>
      <c r="CD52" s="896"/>
      <c r="CE52" s="896"/>
      <c r="CF52" s="896"/>
      <c r="CG52" s="896"/>
      <c r="CH52" s="896"/>
      <c r="CI52" s="896"/>
      <c r="CJ52" s="896"/>
      <c r="CK52" s="896"/>
      <c r="CL52" s="896"/>
      <c r="CM52" s="896"/>
      <c r="CN52" s="896"/>
      <c r="CO52" s="896"/>
      <c r="CP52" s="896"/>
      <c r="CQ52" s="896"/>
      <c r="CR52" s="896"/>
      <c r="CS52" s="896"/>
      <c r="CT52" s="896"/>
      <c r="CU52" s="896"/>
      <c r="CV52" s="896"/>
      <c r="CW52" s="896"/>
      <c r="CX52" s="896"/>
      <c r="CY52" s="896"/>
      <c r="CZ52" s="896"/>
      <c r="DA52" s="896"/>
      <c r="DB52" s="896"/>
      <c r="DC52" s="896"/>
      <c r="DD52" s="896"/>
      <c r="DE52" s="896"/>
      <c r="DF52" s="896"/>
      <c r="DG52" s="896"/>
      <c r="DH52" s="896"/>
      <c r="DI52" s="896"/>
      <c r="DJ52" s="896"/>
      <c r="DK52" s="896"/>
      <c r="DL52" s="896"/>
      <c r="DM52" s="896"/>
      <c r="DN52" s="896"/>
      <c r="DO52" s="896"/>
      <c r="DP52" s="896"/>
      <c r="DQ52" s="896"/>
      <c r="DR52" s="896"/>
      <c r="DS52" s="896"/>
      <c r="DT52" s="896"/>
      <c r="DU52" s="989"/>
      <c r="DV52" s="521"/>
      <c r="DX52" s="144"/>
      <c r="EO52" s="207"/>
      <c r="EP52" s="141"/>
      <c r="EQ52" s="141"/>
      <c r="ER52" s="141"/>
      <c r="ES52" s="141"/>
      <c r="ET52" s="141"/>
      <c r="EU52" s="141"/>
      <c r="EV52" s="141"/>
      <c r="EW52" s="141"/>
      <c r="EX52" s="141"/>
      <c r="EY52" s="141"/>
      <c r="EZ52" s="141"/>
      <c r="FA52" s="141"/>
      <c r="FB52" s="141"/>
      <c r="FC52" s="141"/>
      <c r="FD52" s="141"/>
      <c r="FE52" s="141"/>
      <c r="FF52" s="141"/>
      <c r="FG52" s="141"/>
      <c r="FH52" s="141"/>
      <c r="FI52" s="141"/>
      <c r="FJ52" s="141"/>
      <c r="FK52" s="141"/>
      <c r="FL52" s="141"/>
      <c r="FM52" s="141"/>
      <c r="FN52" s="141"/>
      <c r="FO52" s="141"/>
      <c r="FP52" s="141"/>
      <c r="FQ52" s="141"/>
      <c r="FR52" s="141"/>
      <c r="FS52" s="141"/>
      <c r="FT52" s="141"/>
      <c r="FU52" s="141"/>
      <c r="FV52" s="141"/>
      <c r="FW52" s="141"/>
      <c r="FX52" s="141"/>
      <c r="FY52" s="141"/>
      <c r="FZ52" s="141"/>
      <c r="GA52" s="141"/>
      <c r="GB52" s="141"/>
      <c r="GC52" s="141"/>
      <c r="GD52" s="141"/>
      <c r="GE52" s="141"/>
      <c r="GF52" s="141"/>
      <c r="GG52" s="141"/>
      <c r="GH52" s="141"/>
      <c r="GI52" s="141"/>
      <c r="GJ52" s="141"/>
      <c r="GK52" s="141"/>
      <c r="GL52" s="141"/>
      <c r="GM52" s="141"/>
      <c r="GN52" s="141"/>
      <c r="GO52" s="141"/>
      <c r="GP52" s="141"/>
      <c r="GQ52" s="141"/>
      <c r="GR52" s="141"/>
      <c r="GS52" s="141"/>
      <c r="GT52" s="141"/>
      <c r="GU52" s="141"/>
      <c r="GV52" s="141"/>
      <c r="GW52" s="141"/>
      <c r="GX52" s="141"/>
      <c r="GY52" s="141"/>
      <c r="GZ52" s="141"/>
      <c r="HA52" s="141"/>
      <c r="HB52" s="141"/>
      <c r="HC52" s="141"/>
      <c r="HD52" s="141"/>
      <c r="HE52" s="141"/>
      <c r="HF52" s="141"/>
      <c r="HG52" s="141"/>
      <c r="HH52" s="141"/>
      <c r="HI52" s="141"/>
      <c r="HJ52" s="141"/>
      <c r="HK52" s="141"/>
      <c r="HL52" s="141"/>
      <c r="HM52" s="141"/>
      <c r="HN52" s="141"/>
      <c r="HO52" s="141"/>
      <c r="HP52" s="141"/>
      <c r="HQ52" s="141"/>
      <c r="HR52" s="141"/>
      <c r="HS52" s="141"/>
      <c r="HT52" s="141"/>
      <c r="HU52" s="141"/>
      <c r="HV52" s="141"/>
      <c r="HW52" s="141"/>
      <c r="HX52" s="141"/>
      <c r="HY52" s="141"/>
      <c r="HZ52" s="141"/>
      <c r="IA52" s="141"/>
      <c r="IB52" s="141"/>
      <c r="IC52" s="141"/>
      <c r="ID52" s="141"/>
      <c r="IE52" s="141"/>
      <c r="IF52" s="141"/>
      <c r="IG52" s="141"/>
      <c r="IH52" s="141"/>
      <c r="II52" s="141"/>
      <c r="IJ52" s="141"/>
      <c r="IK52" s="141"/>
      <c r="IL52" s="141"/>
      <c r="IM52" s="141"/>
      <c r="IN52" s="141"/>
      <c r="IO52" s="141"/>
      <c r="IP52" s="141"/>
      <c r="IQ52" s="141"/>
      <c r="IR52" s="141"/>
      <c r="IS52" s="141"/>
      <c r="IT52" s="141"/>
      <c r="IU52" s="141"/>
      <c r="IV52" s="141"/>
      <c r="IW52" s="141"/>
      <c r="IX52" s="141"/>
      <c r="IY52" s="141"/>
      <c r="IZ52" s="141"/>
      <c r="JA52" s="141"/>
      <c r="JB52" s="141"/>
      <c r="JC52" s="207"/>
    </row>
    <row r="53" spans="2:263" ht="16.5" thickBot="1" x14ac:dyDescent="0.3">
      <c r="B53" s="1047"/>
      <c r="C53" s="290"/>
      <c r="D53" s="525"/>
      <c r="E53" s="291"/>
      <c r="F53" s="291"/>
      <c r="G53" s="291"/>
      <c r="H53" s="291"/>
      <c r="I53" s="291"/>
      <c r="J53" s="291"/>
      <c r="K53" s="291"/>
      <c r="L53" s="291"/>
      <c r="M53" s="291"/>
      <c r="N53" s="522"/>
      <c r="O53" s="522"/>
      <c r="P53" s="123"/>
      <c r="Q53" s="522"/>
      <c r="R53" s="522"/>
      <c r="S53" s="522"/>
      <c r="T53" s="522"/>
      <c r="U53" s="522"/>
      <c r="V53" s="522"/>
      <c r="W53" s="522"/>
      <c r="X53" s="123"/>
      <c r="Y53" s="522"/>
      <c r="Z53" s="522"/>
      <c r="AA53" s="522"/>
      <c r="AB53" s="522"/>
      <c r="AC53" s="522"/>
      <c r="AD53" s="522"/>
      <c r="AE53" s="522"/>
      <c r="AF53" s="522"/>
      <c r="AG53" s="123"/>
      <c r="AH53" s="522"/>
      <c r="AI53" s="522"/>
      <c r="AJ53" s="522"/>
      <c r="AK53" s="522"/>
      <c r="AL53" s="522"/>
      <c r="AM53" s="522"/>
      <c r="AN53" s="522"/>
      <c r="AO53" s="522"/>
      <c r="AP53" s="123"/>
      <c r="AQ53" s="522"/>
      <c r="AR53" s="522"/>
      <c r="AS53" s="522"/>
      <c r="AT53" s="522"/>
      <c r="AU53" s="522"/>
      <c r="AV53" s="522"/>
      <c r="AW53" s="522"/>
      <c r="AX53" s="522"/>
      <c r="AY53" s="123"/>
      <c r="AZ53" s="522"/>
      <c r="BA53" s="522"/>
      <c r="BB53" s="522"/>
      <c r="BC53" s="522"/>
      <c r="BD53" s="522"/>
      <c r="BE53" s="522"/>
      <c r="BF53" s="522"/>
      <c r="BG53" s="522"/>
      <c r="BH53" s="123"/>
      <c r="BI53" s="522"/>
      <c r="BJ53" s="522"/>
      <c r="BK53" s="522"/>
      <c r="BL53" s="522"/>
      <c r="BM53" s="522"/>
      <c r="BN53" s="522"/>
      <c r="BO53" s="896"/>
      <c r="BP53" s="896"/>
      <c r="BQ53" s="896"/>
      <c r="BR53" s="896"/>
      <c r="BS53" s="896"/>
      <c r="BT53" s="896"/>
      <c r="BU53" s="896"/>
      <c r="BV53" s="896"/>
      <c r="BW53" s="896"/>
      <c r="BX53" s="896"/>
      <c r="BY53" s="896"/>
      <c r="BZ53" s="896"/>
      <c r="CA53" s="896"/>
      <c r="CB53" s="896"/>
      <c r="CC53" s="896"/>
      <c r="CD53" s="896"/>
      <c r="CE53" s="896"/>
      <c r="CF53" s="896"/>
      <c r="CG53" s="896"/>
      <c r="CH53" s="896"/>
      <c r="CI53" s="896"/>
      <c r="CJ53" s="896"/>
      <c r="CK53" s="896"/>
      <c r="CL53" s="896"/>
      <c r="CM53" s="896"/>
      <c r="CN53" s="896"/>
      <c r="CO53" s="896"/>
      <c r="CP53" s="896"/>
      <c r="CQ53" s="896"/>
      <c r="CR53" s="896"/>
      <c r="CS53" s="896"/>
      <c r="CT53" s="896"/>
      <c r="CU53" s="896"/>
      <c r="CV53" s="896"/>
      <c r="CW53" s="896"/>
      <c r="CX53" s="896"/>
      <c r="CY53" s="896"/>
      <c r="CZ53" s="896"/>
      <c r="DA53" s="896"/>
      <c r="DB53" s="896"/>
      <c r="DC53" s="896"/>
      <c r="DD53" s="896"/>
      <c r="DE53" s="896"/>
      <c r="DF53" s="896"/>
      <c r="DG53" s="896"/>
      <c r="DH53" s="896"/>
      <c r="DI53" s="896"/>
      <c r="DJ53" s="896"/>
      <c r="DK53" s="896"/>
      <c r="DL53" s="896"/>
      <c r="DM53" s="896"/>
      <c r="DN53" s="896"/>
      <c r="DO53" s="896"/>
      <c r="DP53" s="896"/>
      <c r="DQ53" s="896"/>
      <c r="DR53" s="896"/>
      <c r="DS53" s="896"/>
      <c r="DT53" s="896"/>
      <c r="DU53" s="989"/>
      <c r="DV53" s="521"/>
      <c r="DX53" s="144"/>
      <c r="EO53" s="207"/>
      <c r="EP53" s="141"/>
      <c r="EQ53" s="141"/>
      <c r="ER53" s="141"/>
      <c r="ES53" s="141"/>
      <c r="ET53" s="141"/>
      <c r="EU53" s="141"/>
      <c r="EV53" s="141"/>
      <c r="EW53" s="141"/>
      <c r="EX53" s="141"/>
      <c r="EY53" s="141"/>
      <c r="EZ53" s="141"/>
      <c r="FA53" s="141"/>
      <c r="FB53" s="141"/>
      <c r="FC53" s="141"/>
      <c r="FD53" s="141"/>
      <c r="FE53" s="141"/>
      <c r="FF53" s="141"/>
      <c r="FG53" s="141"/>
      <c r="FH53" s="141"/>
      <c r="FI53" s="141"/>
      <c r="FJ53" s="141"/>
      <c r="FK53" s="141"/>
      <c r="FL53" s="141"/>
      <c r="FM53" s="141"/>
      <c r="FN53" s="141"/>
      <c r="FO53" s="141"/>
      <c r="FP53" s="141"/>
      <c r="FQ53" s="141"/>
      <c r="FR53" s="141"/>
      <c r="FS53" s="141"/>
      <c r="FT53" s="141"/>
      <c r="FU53" s="141"/>
      <c r="FV53" s="141"/>
      <c r="FW53" s="141"/>
      <c r="FX53" s="141"/>
      <c r="FY53" s="141"/>
      <c r="FZ53" s="141"/>
      <c r="GA53" s="141"/>
      <c r="GB53" s="141"/>
      <c r="GC53" s="141"/>
      <c r="GD53" s="141"/>
      <c r="GE53" s="141"/>
      <c r="GF53" s="141"/>
      <c r="GG53" s="141"/>
      <c r="GH53" s="141"/>
      <c r="GI53" s="141"/>
      <c r="GJ53" s="141"/>
      <c r="GK53" s="141"/>
      <c r="GL53" s="141"/>
      <c r="GM53" s="141"/>
      <c r="GN53" s="141"/>
      <c r="GO53" s="141"/>
      <c r="GP53" s="141"/>
      <c r="GQ53" s="141"/>
      <c r="GR53" s="141"/>
      <c r="GS53" s="141"/>
      <c r="GT53" s="141"/>
      <c r="GU53" s="141"/>
      <c r="GV53" s="141"/>
      <c r="GW53" s="141"/>
      <c r="GX53" s="141"/>
      <c r="GY53" s="141"/>
      <c r="GZ53" s="141"/>
      <c r="HA53" s="141"/>
      <c r="HB53" s="141"/>
      <c r="HC53" s="141"/>
      <c r="HD53" s="141"/>
      <c r="HE53" s="141"/>
      <c r="HF53" s="141"/>
      <c r="HG53" s="141"/>
      <c r="HH53" s="141"/>
      <c r="HI53" s="141"/>
      <c r="HJ53" s="141"/>
      <c r="HK53" s="141"/>
      <c r="HL53" s="141"/>
      <c r="HM53" s="141"/>
      <c r="HN53" s="141"/>
      <c r="HO53" s="141"/>
      <c r="HP53" s="141"/>
      <c r="HQ53" s="141"/>
      <c r="HR53" s="141"/>
      <c r="HS53" s="141"/>
      <c r="HT53" s="141"/>
      <c r="HU53" s="141"/>
      <c r="HV53" s="141"/>
      <c r="HW53" s="141"/>
      <c r="HX53" s="141"/>
      <c r="HY53" s="141"/>
      <c r="HZ53" s="141"/>
      <c r="IA53" s="141"/>
      <c r="IB53" s="141"/>
      <c r="IC53" s="141"/>
      <c r="ID53" s="141"/>
      <c r="IE53" s="141"/>
      <c r="IF53" s="141"/>
      <c r="IG53" s="141"/>
      <c r="IH53" s="141"/>
      <c r="II53" s="141"/>
      <c r="IJ53" s="141"/>
      <c r="IK53" s="141"/>
      <c r="IL53" s="141"/>
      <c r="IM53" s="141"/>
      <c r="IN53" s="141"/>
      <c r="IO53" s="141"/>
      <c r="IP53" s="141"/>
      <c r="IQ53" s="141"/>
      <c r="IR53" s="141"/>
      <c r="IS53" s="141"/>
      <c r="IT53" s="141"/>
      <c r="IU53" s="141"/>
      <c r="IV53" s="141"/>
      <c r="IW53" s="141"/>
      <c r="IX53" s="141"/>
      <c r="IY53" s="141"/>
      <c r="IZ53" s="141"/>
      <c r="JA53" s="141"/>
      <c r="JB53" s="141"/>
      <c r="JC53" s="207"/>
    </row>
    <row r="54" spans="2:263" ht="30" customHeight="1" thickBot="1" x14ac:dyDescent="0.3">
      <c r="B54" s="1124" t="s">
        <v>3814</v>
      </c>
      <c r="C54" s="1125"/>
      <c r="D54" s="1125"/>
      <c r="E54" s="1125"/>
      <c r="F54" s="1125"/>
      <c r="G54" s="1125"/>
      <c r="H54" s="1125"/>
      <c r="I54" s="1125"/>
      <c r="J54" s="1125"/>
      <c r="K54" s="1125"/>
      <c r="L54" s="1125"/>
      <c r="M54" s="1126"/>
      <c r="N54" s="522"/>
      <c r="O54" s="522"/>
      <c r="P54" s="123"/>
      <c r="Q54" s="522"/>
      <c r="R54" s="522"/>
      <c r="S54" s="522"/>
      <c r="T54" s="522"/>
      <c r="U54" s="522"/>
      <c r="V54" s="522"/>
      <c r="W54" s="522"/>
      <c r="X54" s="123"/>
      <c r="Y54" s="522"/>
      <c r="Z54" s="522"/>
      <c r="AA54" s="522"/>
      <c r="AB54" s="522"/>
      <c r="AC54" s="522"/>
      <c r="AD54" s="522"/>
      <c r="AE54" s="522"/>
      <c r="AF54" s="522"/>
      <c r="AG54" s="123"/>
      <c r="AH54" s="522"/>
      <c r="AI54" s="522"/>
      <c r="AJ54" s="522"/>
      <c r="AK54" s="522"/>
      <c r="AL54" s="522"/>
      <c r="AM54" s="522"/>
      <c r="AN54" s="522"/>
      <c r="AO54" s="522"/>
      <c r="AP54" s="123"/>
      <c r="AQ54" s="522"/>
      <c r="AR54" s="522"/>
      <c r="AS54" s="522"/>
      <c r="AT54" s="522"/>
      <c r="AU54" s="522"/>
      <c r="AV54" s="522"/>
      <c r="AW54" s="522"/>
      <c r="AX54" s="522"/>
      <c r="AY54" s="123"/>
      <c r="AZ54" s="522"/>
      <c r="BA54" s="522"/>
      <c r="BB54" s="522"/>
      <c r="BC54" s="522"/>
      <c r="BD54" s="522"/>
      <c r="BE54" s="522"/>
      <c r="BF54" s="522"/>
      <c r="BG54" s="522"/>
      <c r="BH54" s="123"/>
      <c r="BI54" s="522"/>
      <c r="BJ54" s="522"/>
      <c r="BK54" s="522"/>
      <c r="BL54" s="522"/>
      <c r="BM54" s="522"/>
      <c r="BN54" s="522"/>
      <c r="BO54" s="896"/>
      <c r="BP54" s="896"/>
      <c r="BQ54" s="896"/>
      <c r="BR54" s="896"/>
      <c r="BS54" s="896"/>
      <c r="BT54" s="896"/>
      <c r="BU54" s="896"/>
      <c r="BV54" s="896"/>
      <c r="BW54" s="896"/>
      <c r="BX54" s="896"/>
      <c r="BY54" s="896"/>
      <c r="BZ54" s="896"/>
      <c r="CA54" s="896"/>
      <c r="CB54" s="896"/>
      <c r="CC54" s="896"/>
      <c r="CD54" s="896"/>
      <c r="CE54" s="896"/>
      <c r="CF54" s="896"/>
      <c r="CG54" s="896"/>
      <c r="CH54" s="896"/>
      <c r="CI54" s="896"/>
      <c r="CJ54" s="896"/>
      <c r="CK54" s="896"/>
      <c r="CL54" s="896"/>
      <c r="CM54" s="896"/>
      <c r="CN54" s="896"/>
      <c r="CO54" s="896"/>
      <c r="CP54" s="896"/>
      <c r="CQ54" s="896"/>
      <c r="CR54" s="896"/>
      <c r="CS54" s="896"/>
      <c r="CT54" s="896"/>
      <c r="CU54" s="896"/>
      <c r="DE54" s="896"/>
      <c r="DF54" s="896"/>
      <c r="DG54" s="896"/>
      <c r="DH54" s="896"/>
      <c r="DI54" s="896"/>
      <c r="DJ54" s="896"/>
      <c r="DK54" s="896"/>
      <c r="DL54" s="896"/>
      <c r="DM54" s="896"/>
      <c r="DN54" s="896"/>
      <c r="DO54" s="896"/>
      <c r="DP54" s="896"/>
      <c r="DQ54" s="896"/>
      <c r="DR54" s="896"/>
      <c r="DS54" s="896"/>
      <c r="DT54" s="896"/>
      <c r="DU54" s="989"/>
      <c r="DV54" s="521"/>
      <c r="DX54" s="144"/>
      <c r="EO54" s="207"/>
      <c r="EP54" s="141"/>
      <c r="EQ54" s="141"/>
      <c r="ER54" s="141"/>
      <c r="ES54" s="141"/>
      <c r="ET54" s="141"/>
      <c r="EU54" s="141"/>
      <c r="EV54" s="141"/>
      <c r="EW54" s="141"/>
      <c r="EX54" s="141"/>
      <c r="EY54" s="141"/>
      <c r="EZ54" s="141"/>
      <c r="FA54" s="141"/>
      <c r="FB54" s="141"/>
      <c r="FC54" s="141"/>
      <c r="FD54" s="141"/>
      <c r="FE54" s="141"/>
      <c r="FF54" s="141"/>
      <c r="FG54" s="141"/>
      <c r="FH54" s="141"/>
      <c r="FI54" s="141"/>
      <c r="FJ54" s="141"/>
      <c r="FK54" s="141"/>
      <c r="FL54" s="141"/>
      <c r="FM54" s="141"/>
      <c r="FN54" s="141"/>
      <c r="FO54" s="141"/>
      <c r="FP54" s="141"/>
      <c r="FQ54" s="141"/>
      <c r="FR54" s="141"/>
      <c r="FS54" s="141"/>
      <c r="FT54" s="141"/>
      <c r="FU54" s="141"/>
      <c r="FV54" s="141"/>
      <c r="FW54" s="141"/>
      <c r="FX54" s="141"/>
      <c r="FY54" s="141"/>
      <c r="FZ54" s="141"/>
      <c r="GA54" s="141"/>
      <c r="GB54" s="141"/>
      <c r="GC54" s="141"/>
      <c r="GD54" s="141"/>
      <c r="GE54" s="141"/>
      <c r="GF54" s="141"/>
      <c r="GG54" s="141"/>
      <c r="GH54" s="141"/>
      <c r="GI54" s="141"/>
      <c r="GJ54" s="141"/>
      <c r="GK54" s="141"/>
      <c r="GL54" s="141"/>
      <c r="GM54" s="141"/>
      <c r="GN54" s="141"/>
      <c r="GO54" s="141"/>
      <c r="GP54" s="141"/>
      <c r="GQ54" s="141"/>
      <c r="GR54" s="141"/>
      <c r="GS54" s="141"/>
      <c r="GT54" s="141"/>
      <c r="GU54" s="141"/>
      <c r="GV54" s="141"/>
      <c r="GW54" s="141"/>
      <c r="GX54" s="141"/>
      <c r="GY54" s="141"/>
      <c r="GZ54" s="141"/>
      <c r="HA54" s="141"/>
      <c r="HB54" s="141"/>
      <c r="HC54" s="141"/>
      <c r="HD54" s="141"/>
      <c r="HE54" s="141"/>
      <c r="HF54" s="141"/>
      <c r="HG54" s="141"/>
      <c r="HH54" s="141"/>
      <c r="HI54" s="141"/>
      <c r="HJ54" s="141"/>
      <c r="HK54" s="141"/>
      <c r="HL54" s="141"/>
      <c r="HM54" s="141"/>
      <c r="HN54" s="141"/>
      <c r="HO54" s="141"/>
      <c r="HP54" s="141"/>
      <c r="HQ54" s="141"/>
      <c r="HR54" s="141"/>
      <c r="HS54" s="141"/>
      <c r="HT54" s="141"/>
      <c r="HU54" s="141"/>
      <c r="HV54" s="141"/>
      <c r="HW54" s="141"/>
      <c r="HX54" s="141"/>
      <c r="HY54" s="141"/>
      <c r="HZ54" s="141"/>
      <c r="IA54" s="141"/>
      <c r="IB54" s="141"/>
      <c r="IC54" s="141"/>
      <c r="ID54" s="141"/>
      <c r="IE54" s="141"/>
      <c r="IF54" s="141"/>
      <c r="IG54" s="141"/>
      <c r="IH54" s="141"/>
      <c r="II54" s="141"/>
      <c r="IJ54" s="141"/>
      <c r="IK54" s="141"/>
      <c r="IL54" s="141"/>
      <c r="IM54" s="141"/>
      <c r="IN54" s="141"/>
      <c r="IO54" s="141"/>
      <c r="IP54" s="141"/>
      <c r="IQ54" s="141"/>
      <c r="IR54" s="141"/>
      <c r="IS54" s="141"/>
      <c r="IT54" s="141"/>
      <c r="IU54" s="141"/>
      <c r="IV54" s="141"/>
      <c r="IW54" s="141"/>
      <c r="IX54" s="141"/>
      <c r="IY54" s="141"/>
      <c r="IZ54" s="141"/>
      <c r="JA54" s="141"/>
      <c r="JB54" s="141"/>
      <c r="JC54" s="207"/>
    </row>
    <row r="55" spans="2:263" ht="16.5" thickBot="1" x14ac:dyDescent="0.3">
      <c r="B55" s="289"/>
      <c r="C55" s="290"/>
      <c r="D55" s="525"/>
      <c r="E55" s="291"/>
      <c r="F55" s="291"/>
      <c r="G55" s="291"/>
      <c r="H55" s="291"/>
      <c r="I55" s="291"/>
      <c r="J55" s="291"/>
      <c r="K55" s="291"/>
      <c r="L55" s="291"/>
      <c r="M55" s="291"/>
      <c r="N55" s="522"/>
      <c r="O55" s="522"/>
      <c r="P55" s="123"/>
      <c r="Q55" s="522"/>
      <c r="R55" s="522"/>
      <c r="S55" s="522"/>
      <c r="T55" s="522"/>
      <c r="U55" s="522"/>
      <c r="V55" s="522"/>
      <c r="W55" s="522"/>
      <c r="X55" s="123"/>
      <c r="Y55" s="522"/>
      <c r="Z55" s="522"/>
      <c r="AA55" s="522"/>
      <c r="AB55" s="522"/>
      <c r="AC55" s="522"/>
      <c r="AD55" s="522"/>
      <c r="AE55" s="522"/>
      <c r="AF55" s="522"/>
      <c r="AG55" s="123"/>
      <c r="AH55" s="522"/>
      <c r="AI55" s="522"/>
      <c r="AJ55" s="522"/>
      <c r="AK55" s="522"/>
      <c r="AL55" s="522"/>
      <c r="AM55" s="522"/>
      <c r="AN55" s="522"/>
      <c r="AO55" s="522"/>
      <c r="AP55" s="123"/>
      <c r="AQ55" s="522"/>
      <c r="AR55" s="522"/>
      <c r="AS55" s="522"/>
      <c r="AT55" s="522"/>
      <c r="AU55" s="522"/>
      <c r="AV55" s="522"/>
      <c r="AW55" s="522"/>
      <c r="AX55" s="522"/>
      <c r="AY55" s="123"/>
      <c r="AZ55" s="522"/>
      <c r="BA55" s="522"/>
      <c r="BB55" s="522"/>
      <c r="BC55" s="522"/>
      <c r="BD55" s="522"/>
      <c r="BE55" s="522"/>
      <c r="BF55" s="522"/>
      <c r="BG55" s="522"/>
      <c r="BH55" s="123"/>
      <c r="BI55" s="522"/>
      <c r="BJ55" s="522"/>
      <c r="BK55" s="522"/>
      <c r="BL55" s="522"/>
      <c r="BM55" s="522"/>
      <c r="BN55" s="522"/>
      <c r="BO55" s="896"/>
      <c r="BP55" s="896"/>
      <c r="BQ55" s="896"/>
      <c r="BR55" s="896"/>
      <c r="BS55" s="896"/>
      <c r="BT55" s="896"/>
      <c r="BU55" s="896"/>
      <c r="BV55" s="896"/>
      <c r="BW55" s="896"/>
      <c r="BX55" s="896"/>
      <c r="BY55" s="896"/>
      <c r="BZ55" s="896"/>
      <c r="CA55" s="896"/>
      <c r="CB55" s="896"/>
      <c r="CC55" s="896"/>
      <c r="CD55" s="896"/>
      <c r="CE55" s="896"/>
      <c r="CF55" s="896"/>
      <c r="CG55" s="896"/>
      <c r="CH55" s="896"/>
      <c r="CI55" s="896"/>
      <c r="CJ55" s="896"/>
      <c r="CK55" s="896"/>
      <c r="CL55" s="896"/>
      <c r="CM55" s="896"/>
      <c r="CN55" s="896"/>
      <c r="CO55" s="896"/>
      <c r="CP55" s="896"/>
      <c r="CQ55" s="896"/>
      <c r="CR55" s="896"/>
      <c r="CS55" s="896"/>
      <c r="CT55" s="896"/>
      <c r="CU55" s="896"/>
      <c r="CV55" s="896"/>
      <c r="CW55" s="896"/>
      <c r="CX55" s="896"/>
      <c r="CY55" s="896"/>
      <c r="CZ55" s="896"/>
      <c r="DA55" s="896"/>
      <c r="DB55" s="896"/>
      <c r="DC55" s="896"/>
      <c r="DD55" s="896"/>
      <c r="DE55" s="896"/>
      <c r="DF55" s="896"/>
      <c r="DG55" s="896"/>
      <c r="DH55" s="896"/>
      <c r="DI55" s="896"/>
      <c r="DJ55" s="896"/>
      <c r="DK55" s="896"/>
      <c r="DL55" s="896"/>
      <c r="DM55" s="896"/>
      <c r="DN55" s="896"/>
      <c r="DO55" s="896"/>
      <c r="DP55" s="896"/>
      <c r="DQ55" s="896"/>
      <c r="DR55" s="896"/>
      <c r="DS55" s="896"/>
      <c r="DT55" s="896"/>
      <c r="DU55" s="989"/>
      <c r="DV55" s="521"/>
      <c r="DX55" s="144"/>
      <c r="EO55" s="207"/>
      <c r="EP55" s="141"/>
      <c r="EQ55" s="141"/>
      <c r="ER55" s="141"/>
      <c r="ES55" s="141"/>
      <c r="ET55" s="141"/>
      <c r="EU55" s="141"/>
      <c r="EV55" s="141"/>
      <c r="EW55" s="141"/>
      <c r="EX55" s="141"/>
      <c r="EY55" s="141"/>
      <c r="EZ55" s="141"/>
      <c r="FA55" s="141"/>
      <c r="FB55" s="141"/>
      <c r="FC55" s="141"/>
      <c r="FD55" s="141"/>
      <c r="FE55" s="141"/>
      <c r="FF55" s="141"/>
      <c r="FG55" s="141"/>
      <c r="FH55" s="141"/>
      <c r="FI55" s="141"/>
      <c r="FJ55" s="141"/>
      <c r="FK55" s="141"/>
      <c r="FL55" s="141"/>
      <c r="FM55" s="141"/>
      <c r="FN55" s="141"/>
      <c r="FO55" s="141"/>
      <c r="FP55" s="141"/>
      <c r="FQ55" s="141"/>
      <c r="FR55" s="141"/>
      <c r="FS55" s="141"/>
      <c r="FT55" s="141"/>
      <c r="FU55" s="141"/>
      <c r="FV55" s="141"/>
      <c r="FW55" s="141"/>
      <c r="FX55" s="141"/>
      <c r="FY55" s="141"/>
      <c r="FZ55" s="141"/>
      <c r="GA55" s="141"/>
      <c r="GB55" s="141"/>
      <c r="GC55" s="141"/>
      <c r="GD55" s="141"/>
      <c r="GE55" s="141"/>
      <c r="GF55" s="141"/>
      <c r="GG55" s="141"/>
      <c r="GH55" s="141"/>
      <c r="GI55" s="141"/>
      <c r="GJ55" s="141"/>
      <c r="GK55" s="141"/>
      <c r="GL55" s="141"/>
      <c r="GM55" s="141"/>
      <c r="GN55" s="141"/>
      <c r="GO55" s="141"/>
      <c r="GP55" s="141"/>
      <c r="GQ55" s="141"/>
      <c r="GR55" s="141"/>
      <c r="GS55" s="141"/>
      <c r="GT55" s="141"/>
      <c r="GU55" s="141"/>
      <c r="GV55" s="141"/>
      <c r="GW55" s="141"/>
      <c r="GX55" s="141"/>
      <c r="GY55" s="141"/>
      <c r="GZ55" s="141"/>
      <c r="HA55" s="141"/>
      <c r="HB55" s="141"/>
      <c r="HC55" s="141"/>
      <c r="HD55" s="141"/>
      <c r="HE55" s="141"/>
      <c r="HF55" s="141"/>
      <c r="HG55" s="141"/>
      <c r="HH55" s="141"/>
      <c r="HI55" s="141"/>
      <c r="HJ55" s="141"/>
      <c r="HK55" s="141"/>
      <c r="HL55" s="141"/>
      <c r="HM55" s="141"/>
      <c r="HN55" s="141"/>
      <c r="HO55" s="141"/>
      <c r="HP55" s="141"/>
      <c r="HQ55" s="141"/>
      <c r="HR55" s="141"/>
      <c r="HS55" s="141"/>
      <c r="HT55" s="141"/>
      <c r="HU55" s="141"/>
      <c r="HV55" s="141"/>
      <c r="HW55" s="141"/>
      <c r="HX55" s="141"/>
      <c r="HY55" s="141"/>
      <c r="HZ55" s="141"/>
      <c r="IA55" s="141"/>
      <c r="IB55" s="141"/>
      <c r="IC55" s="141"/>
      <c r="ID55" s="141"/>
      <c r="IE55" s="141"/>
      <c r="IF55" s="141"/>
      <c r="IG55" s="141"/>
      <c r="IH55" s="141"/>
      <c r="II55" s="141"/>
      <c r="IJ55" s="141"/>
      <c r="IK55" s="141"/>
      <c r="IL55" s="141"/>
      <c r="IM55" s="141"/>
      <c r="IN55" s="141"/>
      <c r="IO55" s="141"/>
      <c r="IP55" s="141"/>
      <c r="IQ55" s="141"/>
      <c r="IR55" s="141"/>
      <c r="IS55" s="141"/>
      <c r="IT55" s="141"/>
      <c r="IU55" s="141"/>
      <c r="IV55" s="141"/>
      <c r="IW55" s="141"/>
      <c r="IX55" s="141"/>
      <c r="IY55" s="141"/>
      <c r="IZ55" s="141"/>
      <c r="JA55" s="141"/>
      <c r="JB55" s="141"/>
      <c r="JC55" s="207"/>
    </row>
    <row r="56" spans="2:263" ht="15.75" x14ac:dyDescent="0.25">
      <c r="B56" s="115" t="s">
        <v>1576</v>
      </c>
      <c r="C56" s="1099" t="s">
        <v>1064</v>
      </c>
      <c r="D56" s="1100"/>
      <c r="E56" s="1100"/>
      <c r="F56" s="1100"/>
      <c r="G56" s="1100"/>
      <c r="H56" s="1100"/>
      <c r="I56" s="1100"/>
      <c r="J56" s="1100"/>
      <c r="K56" s="1100"/>
      <c r="L56" s="1100"/>
      <c r="M56" s="1101"/>
      <c r="N56" s="522"/>
      <c r="O56" s="522"/>
      <c r="P56" s="123"/>
      <c r="Q56" s="522"/>
      <c r="R56" s="522"/>
      <c r="S56" s="522"/>
      <c r="T56" s="522"/>
      <c r="U56" s="522"/>
      <c r="V56" s="522"/>
      <c r="W56" s="522"/>
      <c r="X56" s="123"/>
      <c r="Y56" s="522"/>
      <c r="Z56" s="522"/>
      <c r="AA56" s="522"/>
      <c r="AB56" s="522"/>
      <c r="AC56" s="522"/>
      <c r="AD56" s="522"/>
      <c r="AE56" s="522"/>
      <c r="AF56" s="522"/>
      <c r="AG56" s="123"/>
      <c r="AH56" s="522"/>
      <c r="AI56" s="522"/>
      <c r="AJ56" s="522"/>
      <c r="AK56" s="522"/>
      <c r="AL56" s="522"/>
      <c r="AM56" s="522"/>
      <c r="AN56" s="522"/>
      <c r="AO56" s="522"/>
      <c r="AP56" s="123"/>
      <c r="AQ56" s="522"/>
      <c r="AR56" s="522"/>
      <c r="AS56" s="522"/>
      <c r="AT56" s="522"/>
      <c r="AU56" s="522"/>
      <c r="AV56" s="522"/>
      <c r="AW56" s="522"/>
      <c r="AX56" s="522"/>
      <c r="AY56" s="123"/>
      <c r="AZ56" s="522"/>
      <c r="BA56" s="522"/>
      <c r="BB56" s="522"/>
      <c r="BC56" s="522"/>
      <c r="BD56" s="522"/>
      <c r="BE56" s="522"/>
      <c r="BF56" s="522"/>
      <c r="BG56" s="522"/>
      <c r="BH56" s="123"/>
      <c r="BI56" s="522"/>
      <c r="BJ56" s="522"/>
      <c r="BK56" s="522"/>
      <c r="BL56" s="522"/>
      <c r="BM56" s="522"/>
      <c r="BN56" s="522"/>
      <c r="BO56" s="896"/>
      <c r="BP56" s="896"/>
      <c r="BQ56" s="896"/>
      <c r="BR56" s="896"/>
      <c r="BS56" s="896"/>
      <c r="BT56" s="896"/>
      <c r="BU56" s="896"/>
      <c r="BV56" s="896"/>
      <c r="BW56" s="896"/>
      <c r="BX56" s="896"/>
      <c r="BY56" s="896"/>
      <c r="BZ56" s="896"/>
      <c r="CA56" s="896"/>
      <c r="CB56" s="896"/>
      <c r="CC56" s="896"/>
      <c r="CD56" s="896"/>
      <c r="CE56" s="896"/>
      <c r="CF56" s="896"/>
      <c r="CG56" s="896"/>
      <c r="CH56" s="896"/>
      <c r="CI56" s="896"/>
      <c r="CJ56" s="896"/>
      <c r="CK56" s="896"/>
      <c r="CL56" s="896"/>
      <c r="CM56" s="896"/>
      <c r="CN56" s="896"/>
      <c r="CO56" s="896"/>
      <c r="CP56" s="896"/>
      <c r="CQ56" s="896"/>
      <c r="CR56" s="896"/>
      <c r="CS56" s="896"/>
      <c r="CT56" s="896"/>
      <c r="CU56" s="896"/>
      <c r="CV56" s="896"/>
      <c r="CW56" s="896"/>
      <c r="CX56" s="896"/>
      <c r="CY56" s="896"/>
      <c r="CZ56" s="896"/>
      <c r="DA56" s="896"/>
      <c r="DB56" s="896"/>
      <c r="DC56" s="896"/>
      <c r="DD56" s="896"/>
      <c r="DE56" s="896"/>
      <c r="DF56" s="896"/>
      <c r="DG56" s="896"/>
      <c r="DH56" s="896"/>
      <c r="DI56" s="896"/>
      <c r="DJ56" s="896"/>
      <c r="DK56" s="896"/>
      <c r="DL56" s="896"/>
      <c r="DM56" s="896"/>
      <c r="DN56" s="896"/>
      <c r="DO56" s="896"/>
      <c r="DP56" s="896"/>
      <c r="DQ56" s="896"/>
      <c r="DR56" s="896"/>
      <c r="DS56" s="896"/>
      <c r="DT56" s="896"/>
      <c r="DU56" s="989"/>
      <c r="DV56" s="521"/>
      <c r="DX56" s="144"/>
      <c r="EO56" s="196"/>
      <c r="EP56" s="141"/>
      <c r="EQ56" s="141"/>
      <c r="ER56" s="141"/>
      <c r="ES56" s="141"/>
      <c r="ET56" s="141"/>
      <c r="EU56" s="141"/>
      <c r="EV56" s="141"/>
      <c r="EW56" s="141"/>
      <c r="EX56" s="141"/>
      <c r="EY56" s="141"/>
      <c r="EZ56" s="141"/>
      <c r="FA56" s="141"/>
      <c r="FB56" s="141"/>
      <c r="FC56" s="141"/>
      <c r="FD56" s="141"/>
      <c r="FE56" s="141"/>
      <c r="FF56" s="141"/>
      <c r="FG56" s="141"/>
      <c r="FH56" s="141"/>
      <c r="FI56" s="141"/>
      <c r="FJ56" s="141"/>
      <c r="FK56" s="141"/>
      <c r="FL56" s="141"/>
      <c r="FM56" s="141"/>
      <c r="FN56" s="141"/>
      <c r="FO56" s="141"/>
      <c r="FP56" s="141"/>
      <c r="FQ56" s="141"/>
      <c r="FR56" s="141"/>
      <c r="FS56" s="141"/>
      <c r="FT56" s="141"/>
      <c r="FU56" s="141"/>
      <c r="FV56" s="141"/>
      <c r="FW56" s="141"/>
      <c r="FX56" s="141"/>
      <c r="FY56" s="141"/>
      <c r="FZ56" s="141"/>
      <c r="GA56" s="141"/>
      <c r="GB56" s="141"/>
      <c r="GC56" s="141"/>
      <c r="GD56" s="141"/>
      <c r="GE56" s="141"/>
      <c r="GF56" s="141"/>
      <c r="GG56" s="141"/>
      <c r="GH56" s="141"/>
      <c r="GI56" s="141"/>
      <c r="GJ56" s="141"/>
      <c r="GK56" s="141"/>
      <c r="GL56" s="141"/>
      <c r="GM56" s="141"/>
      <c r="GN56" s="141"/>
      <c r="GO56" s="141"/>
      <c r="GP56" s="141"/>
      <c r="GQ56" s="141"/>
      <c r="GR56" s="141"/>
      <c r="GS56" s="141"/>
      <c r="GT56" s="141"/>
      <c r="GU56" s="141"/>
      <c r="GV56" s="141"/>
      <c r="GW56" s="141"/>
      <c r="GX56" s="141"/>
      <c r="GY56" s="141"/>
      <c r="GZ56" s="141"/>
      <c r="HA56" s="141"/>
      <c r="HB56" s="141"/>
      <c r="HC56" s="141"/>
      <c r="HD56" s="141"/>
      <c r="HE56" s="141"/>
      <c r="HF56" s="141"/>
      <c r="HG56" s="141"/>
      <c r="HH56" s="141"/>
      <c r="HI56" s="141"/>
      <c r="HJ56" s="141"/>
      <c r="HK56" s="141"/>
      <c r="HL56" s="141"/>
      <c r="HM56" s="141"/>
      <c r="HN56" s="141"/>
      <c r="HO56" s="141"/>
      <c r="HP56" s="141"/>
      <c r="HQ56" s="141"/>
      <c r="HR56" s="141"/>
      <c r="HS56" s="141"/>
      <c r="HT56" s="141"/>
      <c r="HU56" s="141"/>
      <c r="HV56" s="141"/>
      <c r="HW56" s="141"/>
      <c r="HX56" s="141"/>
      <c r="HY56" s="141"/>
      <c r="HZ56" s="141"/>
      <c r="IA56" s="141"/>
      <c r="IB56" s="141"/>
      <c r="IC56" s="141"/>
      <c r="ID56" s="141"/>
      <c r="IE56" s="141"/>
      <c r="IF56" s="141"/>
      <c r="IG56" s="141"/>
      <c r="IH56" s="141"/>
      <c r="II56" s="141"/>
      <c r="IJ56" s="141"/>
      <c r="IK56" s="141"/>
      <c r="IL56" s="141"/>
      <c r="IM56" s="141"/>
      <c r="IN56" s="141"/>
      <c r="IO56" s="141"/>
      <c r="IP56" s="141"/>
      <c r="IQ56" s="141"/>
      <c r="IR56" s="141"/>
      <c r="IS56" s="141"/>
      <c r="IT56" s="141"/>
      <c r="IU56" s="141"/>
      <c r="IV56" s="141"/>
      <c r="IW56" s="141"/>
      <c r="IX56" s="141"/>
      <c r="IY56" s="141"/>
      <c r="IZ56" s="141"/>
      <c r="JA56" s="141"/>
      <c r="JB56" s="141"/>
      <c r="JC56" s="196"/>
    </row>
    <row r="57" spans="2:263" ht="15.75" x14ac:dyDescent="0.25">
      <c r="B57" s="1048" t="s">
        <v>2097</v>
      </c>
      <c r="C57" s="295" t="str">
        <f>$C$9</f>
        <v>Expenditure</v>
      </c>
      <c r="D57" s="296"/>
      <c r="E57" s="296"/>
      <c r="F57" s="296"/>
      <c r="G57" s="296"/>
      <c r="H57" s="296"/>
      <c r="I57" s="296"/>
      <c r="J57" s="296"/>
      <c r="K57" s="296"/>
      <c r="L57" s="296"/>
      <c r="M57" s="297"/>
      <c r="N57" s="522"/>
      <c r="O57" s="522"/>
      <c r="P57" s="123"/>
      <c r="Q57" s="522"/>
      <c r="R57" s="522"/>
      <c r="S57" s="522"/>
      <c r="T57" s="522"/>
      <c r="U57" s="522"/>
      <c r="V57" s="522"/>
      <c r="W57" s="522"/>
      <c r="X57" s="123"/>
      <c r="Y57" s="522"/>
      <c r="Z57" s="522"/>
      <c r="AA57" s="522"/>
      <c r="AB57" s="522"/>
      <c r="AC57" s="522"/>
      <c r="AD57" s="522"/>
      <c r="AE57" s="522"/>
      <c r="AF57" s="522"/>
      <c r="AG57" s="123"/>
      <c r="AH57" s="522"/>
      <c r="AI57" s="522"/>
      <c r="AJ57" s="522"/>
      <c r="AK57" s="522"/>
      <c r="AL57" s="522"/>
      <c r="AM57" s="522"/>
      <c r="AN57" s="522"/>
      <c r="AO57" s="522"/>
      <c r="AP57" s="123"/>
      <c r="AQ57" s="522"/>
      <c r="AR57" s="522"/>
      <c r="AS57" s="522"/>
      <c r="AT57" s="522"/>
      <c r="AU57" s="522"/>
      <c r="AV57" s="522"/>
      <c r="AW57" s="522"/>
      <c r="AX57" s="522"/>
      <c r="AY57" s="123"/>
      <c r="AZ57" s="522"/>
      <c r="BA57" s="522"/>
      <c r="BB57" s="522"/>
      <c r="BC57" s="522"/>
      <c r="BD57" s="522"/>
      <c r="BE57" s="522"/>
      <c r="BF57" s="522"/>
      <c r="BG57" s="522"/>
      <c r="BH57" s="123"/>
      <c r="BI57" s="522"/>
      <c r="BJ57" s="522"/>
      <c r="BK57" s="522"/>
      <c r="BL57" s="522"/>
      <c r="BM57" s="522"/>
      <c r="BN57" s="522"/>
      <c r="BO57" s="896"/>
      <c r="BP57" s="896"/>
      <c r="BQ57" s="896"/>
      <c r="BR57" s="896"/>
      <c r="BS57" s="896"/>
      <c r="BT57" s="896"/>
      <c r="BU57" s="896"/>
      <c r="BV57" s="896"/>
      <c r="BW57" s="896"/>
      <c r="BX57" s="896"/>
      <c r="BY57" s="896"/>
      <c r="BZ57" s="896"/>
      <c r="CA57" s="896"/>
      <c r="CB57" s="896"/>
      <c r="CC57" s="896"/>
      <c r="CD57" s="896"/>
      <c r="CE57" s="896"/>
      <c r="CF57" s="896"/>
      <c r="CG57" s="896"/>
      <c r="CH57" s="896"/>
      <c r="CI57" s="896"/>
      <c r="CJ57" s="896"/>
      <c r="CK57" s="896"/>
      <c r="CL57" s="896"/>
      <c r="CM57" s="896"/>
      <c r="CN57" s="896"/>
      <c r="CO57" s="896"/>
      <c r="CP57" s="896"/>
      <c r="CQ57" s="896"/>
      <c r="CR57" s="896"/>
      <c r="CS57" s="896"/>
      <c r="CT57" s="896"/>
      <c r="CU57" s="896"/>
      <c r="CV57" s="896"/>
      <c r="CW57" s="896"/>
      <c r="CX57" s="896"/>
      <c r="CY57" s="896"/>
      <c r="CZ57" s="896"/>
      <c r="DA57" s="896"/>
      <c r="DB57" s="896"/>
      <c r="DC57" s="896"/>
      <c r="DD57" s="896"/>
      <c r="DE57" s="896"/>
      <c r="DF57" s="896"/>
      <c r="DG57" s="896"/>
      <c r="DH57" s="896"/>
      <c r="DI57" s="896"/>
      <c r="DJ57" s="896"/>
      <c r="DK57" s="896"/>
      <c r="DL57" s="896"/>
      <c r="DM57" s="896"/>
      <c r="DN57" s="896"/>
      <c r="DO57" s="896"/>
      <c r="DP57" s="896"/>
      <c r="DQ57" s="896"/>
      <c r="DR57" s="896"/>
      <c r="DS57" s="896"/>
      <c r="DT57" s="896"/>
      <c r="DU57" s="989"/>
      <c r="DV57" s="521"/>
      <c r="DX57" s="144"/>
      <c r="EO57" s="196"/>
      <c r="EP57" s="141"/>
      <c r="EQ57" s="141"/>
      <c r="ER57" s="141"/>
      <c r="ES57" s="141"/>
      <c r="ET57" s="141"/>
      <c r="EU57" s="141"/>
      <c r="EV57" s="141"/>
      <c r="EW57" s="141"/>
      <c r="EX57" s="141"/>
      <c r="EY57" s="141"/>
      <c r="EZ57" s="141"/>
      <c r="FA57" s="141"/>
      <c r="FB57" s="141"/>
      <c r="FC57" s="141"/>
      <c r="FD57" s="141"/>
      <c r="FE57" s="141"/>
      <c r="FF57" s="141"/>
      <c r="FG57" s="141"/>
      <c r="FH57" s="141"/>
      <c r="FI57" s="141"/>
      <c r="FJ57" s="141"/>
      <c r="FK57" s="141"/>
      <c r="FL57" s="141"/>
      <c r="FM57" s="141"/>
      <c r="FN57" s="141"/>
      <c r="FO57" s="141"/>
      <c r="FP57" s="141"/>
      <c r="FQ57" s="141"/>
      <c r="FR57" s="141"/>
      <c r="FS57" s="141"/>
      <c r="FT57" s="141"/>
      <c r="FU57" s="141"/>
      <c r="FV57" s="141"/>
      <c r="FW57" s="141"/>
      <c r="FX57" s="141"/>
      <c r="FY57" s="141"/>
      <c r="FZ57" s="141"/>
      <c r="GA57" s="141"/>
      <c r="GB57" s="141"/>
      <c r="GC57" s="141"/>
      <c r="GD57" s="141"/>
      <c r="GE57" s="141"/>
      <c r="GF57" s="141"/>
      <c r="GG57" s="141"/>
      <c r="GH57" s="141"/>
      <c r="GI57" s="141"/>
      <c r="GJ57" s="141"/>
      <c r="GK57" s="141"/>
      <c r="GL57" s="141"/>
      <c r="GM57" s="141"/>
      <c r="GN57" s="141"/>
      <c r="GO57" s="141"/>
      <c r="GP57" s="141"/>
      <c r="GQ57" s="141"/>
      <c r="GR57" s="141"/>
      <c r="GS57" s="141"/>
      <c r="GT57" s="141"/>
      <c r="GU57" s="141"/>
      <c r="GV57" s="141"/>
      <c r="GW57" s="141"/>
      <c r="GX57" s="141"/>
      <c r="GY57" s="141"/>
      <c r="GZ57" s="141"/>
      <c r="HA57" s="141"/>
      <c r="HB57" s="141"/>
      <c r="HC57" s="141"/>
      <c r="HD57" s="141"/>
      <c r="HE57" s="141"/>
      <c r="HF57" s="141"/>
      <c r="HG57" s="141"/>
      <c r="HH57" s="141"/>
      <c r="HI57" s="141"/>
      <c r="HJ57" s="141"/>
      <c r="HK57" s="141"/>
      <c r="HL57" s="141"/>
      <c r="HM57" s="141"/>
      <c r="HN57" s="141"/>
      <c r="HO57" s="141"/>
      <c r="HP57" s="141"/>
      <c r="HQ57" s="141"/>
      <c r="HR57" s="141"/>
      <c r="HS57" s="141"/>
      <c r="HT57" s="141"/>
      <c r="HU57" s="141"/>
      <c r="HV57" s="141"/>
      <c r="HW57" s="141"/>
      <c r="HX57" s="141"/>
      <c r="HY57" s="141"/>
      <c r="HZ57" s="141"/>
      <c r="IA57" s="141"/>
      <c r="IB57" s="141"/>
      <c r="IC57" s="141"/>
      <c r="ID57" s="141"/>
      <c r="IE57" s="141"/>
      <c r="IF57" s="141"/>
      <c r="IG57" s="141"/>
      <c r="IH57" s="141"/>
      <c r="II57" s="141"/>
      <c r="IJ57" s="141"/>
      <c r="IK57" s="141"/>
      <c r="IL57" s="141"/>
      <c r="IM57" s="141"/>
      <c r="IN57" s="141"/>
      <c r="IO57" s="141"/>
      <c r="IP57" s="141"/>
      <c r="IQ57" s="141"/>
      <c r="IR57" s="141"/>
      <c r="IS57" s="141"/>
      <c r="IT57" s="141"/>
      <c r="IU57" s="141"/>
      <c r="IV57" s="141"/>
      <c r="IW57" s="141"/>
      <c r="IX57" s="141"/>
      <c r="IY57" s="141"/>
      <c r="IZ57" s="141"/>
      <c r="JA57" s="141"/>
      <c r="JB57" s="141"/>
      <c r="JC57" s="196"/>
    </row>
    <row r="58" spans="2:263" ht="45" customHeight="1" x14ac:dyDescent="0.25">
      <c r="B58" s="530">
        <v>1</v>
      </c>
      <c r="C58" s="1154" t="s">
        <v>3815</v>
      </c>
      <c r="D58" s="1155"/>
      <c r="E58" s="1155"/>
      <c r="F58" s="1155"/>
      <c r="G58" s="1155"/>
      <c r="H58" s="1155"/>
      <c r="I58" s="1155"/>
      <c r="J58" s="1155"/>
      <c r="K58" s="1155"/>
      <c r="L58" s="1155"/>
      <c r="M58" s="1156"/>
      <c r="N58" s="522"/>
      <c r="O58" s="522"/>
      <c r="P58" s="123"/>
      <c r="Q58" s="522"/>
      <c r="R58" s="522"/>
      <c r="S58" s="522"/>
      <c r="T58" s="522"/>
      <c r="U58" s="522"/>
      <c r="V58" s="522"/>
      <c r="W58" s="522"/>
      <c r="X58" s="123"/>
      <c r="Y58" s="522"/>
      <c r="Z58" s="522"/>
      <c r="AA58" s="522"/>
      <c r="AB58" s="522"/>
      <c r="AC58" s="522"/>
      <c r="AD58" s="522"/>
      <c r="AE58" s="522"/>
      <c r="AF58" s="522"/>
      <c r="AG58" s="123"/>
      <c r="AH58" s="522"/>
      <c r="AI58" s="522"/>
      <c r="AJ58" s="522"/>
      <c r="AK58" s="522"/>
      <c r="AL58" s="522"/>
      <c r="AM58" s="522"/>
      <c r="AN58" s="522"/>
      <c r="AO58" s="522"/>
      <c r="AP58" s="123"/>
      <c r="AQ58" s="522"/>
      <c r="AR58" s="522"/>
      <c r="AS58" s="522"/>
      <c r="AT58" s="522"/>
      <c r="AU58" s="522"/>
      <c r="AV58" s="522"/>
      <c r="AW58" s="522"/>
      <c r="AX58" s="522"/>
      <c r="AY58" s="123"/>
      <c r="AZ58" s="522"/>
      <c r="BA58" s="522"/>
      <c r="BB58" s="522"/>
      <c r="BC58" s="522"/>
      <c r="BD58" s="522"/>
      <c r="BE58" s="522"/>
      <c r="BF58" s="522"/>
      <c r="BG58" s="522"/>
      <c r="BH58" s="123"/>
      <c r="BI58" s="522"/>
      <c r="BJ58" s="522"/>
      <c r="BK58" s="522"/>
      <c r="BL58" s="522"/>
      <c r="BM58" s="522"/>
      <c r="BN58" s="522"/>
      <c r="BO58" s="896"/>
      <c r="BP58" s="896"/>
      <c r="BQ58" s="896"/>
      <c r="BR58" s="896"/>
      <c r="BS58" s="896"/>
      <c r="BT58" s="896"/>
      <c r="BU58" s="896"/>
      <c r="BV58" s="896"/>
      <c r="BW58" s="896"/>
      <c r="BX58" s="896"/>
      <c r="BY58" s="896"/>
      <c r="BZ58" s="896"/>
      <c r="CA58" s="896"/>
      <c r="CB58" s="896"/>
      <c r="CC58" s="896"/>
      <c r="CD58" s="896"/>
      <c r="CE58" s="896"/>
      <c r="CF58" s="896"/>
      <c r="CG58" s="896"/>
      <c r="CH58" s="896"/>
      <c r="CI58" s="896"/>
      <c r="CJ58" s="896"/>
      <c r="CK58" s="896"/>
      <c r="CL58" s="896"/>
      <c r="CM58" s="896"/>
      <c r="CN58" s="896"/>
      <c r="CO58" s="896"/>
      <c r="CP58" s="896"/>
      <c r="CQ58" s="896"/>
      <c r="CR58" s="896"/>
      <c r="CS58" s="896"/>
      <c r="CT58" s="896"/>
      <c r="CU58" s="896"/>
      <c r="CV58" s="896"/>
      <c r="CW58" s="896"/>
      <c r="CX58" s="896"/>
      <c r="CY58" s="896"/>
      <c r="CZ58" s="896"/>
      <c r="DA58" s="896"/>
      <c r="DB58" s="896"/>
      <c r="DC58" s="896"/>
      <c r="DD58" s="896"/>
      <c r="DE58" s="896"/>
      <c r="DF58" s="896"/>
      <c r="DG58" s="896"/>
      <c r="DH58" s="896"/>
      <c r="DI58" s="896"/>
      <c r="DJ58" s="896"/>
      <c r="DK58" s="896"/>
      <c r="DL58" s="896"/>
      <c r="DM58" s="896"/>
      <c r="DN58" s="896"/>
      <c r="DO58" s="896"/>
      <c r="DP58" s="896"/>
      <c r="DQ58" s="896"/>
      <c r="DR58" s="896"/>
      <c r="DS58" s="896"/>
      <c r="DT58" s="896"/>
      <c r="DU58" s="989"/>
      <c r="DV58" s="521"/>
      <c r="DX58" s="144"/>
      <c r="EO58" s="196"/>
      <c r="EP58" s="141"/>
      <c r="EQ58" s="141"/>
      <c r="ER58" s="141"/>
      <c r="ES58" s="141"/>
      <c r="ET58" s="141"/>
      <c r="EU58" s="141"/>
      <c r="EV58" s="141"/>
      <c r="EW58" s="141"/>
      <c r="EX58" s="141"/>
      <c r="EY58" s="141"/>
      <c r="EZ58" s="141"/>
      <c r="FA58" s="141"/>
      <c r="FB58" s="141"/>
      <c r="FC58" s="141"/>
      <c r="FD58" s="141"/>
      <c r="FE58" s="141"/>
      <c r="FF58" s="141"/>
      <c r="FG58" s="141"/>
      <c r="FH58" s="141"/>
      <c r="FI58" s="141"/>
      <c r="FJ58" s="141"/>
      <c r="FK58" s="141"/>
      <c r="FL58" s="141"/>
      <c r="FM58" s="141"/>
      <c r="FN58" s="141"/>
      <c r="FO58" s="141"/>
      <c r="FP58" s="141"/>
      <c r="FQ58" s="141"/>
      <c r="FR58" s="141"/>
      <c r="FS58" s="141"/>
      <c r="FT58" s="141"/>
      <c r="FU58" s="141"/>
      <c r="FV58" s="141"/>
      <c r="FW58" s="141"/>
      <c r="FX58" s="141"/>
      <c r="FY58" s="141"/>
      <c r="FZ58" s="141"/>
      <c r="GA58" s="141"/>
      <c r="GB58" s="141"/>
      <c r="GC58" s="141"/>
      <c r="GD58" s="141"/>
      <c r="GE58" s="141"/>
      <c r="GF58" s="141"/>
      <c r="GG58" s="141"/>
      <c r="GH58" s="141"/>
      <c r="GI58" s="141"/>
      <c r="GJ58" s="141"/>
      <c r="GK58" s="141"/>
      <c r="GL58" s="141"/>
      <c r="GM58" s="141"/>
      <c r="GN58" s="141"/>
      <c r="GO58" s="141"/>
      <c r="GP58" s="141"/>
      <c r="GQ58" s="141"/>
      <c r="GR58" s="141"/>
      <c r="GS58" s="141"/>
      <c r="GT58" s="141"/>
      <c r="GU58" s="141"/>
      <c r="GV58" s="141"/>
      <c r="GW58" s="141"/>
      <c r="GX58" s="141"/>
      <c r="GY58" s="141"/>
      <c r="GZ58" s="141"/>
      <c r="HA58" s="141"/>
      <c r="HB58" s="141"/>
      <c r="HC58" s="141"/>
      <c r="HD58" s="141"/>
      <c r="HE58" s="141"/>
      <c r="HF58" s="141"/>
      <c r="HG58" s="141"/>
      <c r="HH58" s="141"/>
      <c r="HI58" s="141"/>
      <c r="HJ58" s="141"/>
      <c r="HK58" s="141"/>
      <c r="HL58" s="141"/>
      <c r="HM58" s="141"/>
      <c r="HN58" s="141"/>
      <c r="HO58" s="141"/>
      <c r="HP58" s="141"/>
      <c r="HQ58" s="141"/>
      <c r="HR58" s="141"/>
      <c r="HS58" s="141"/>
      <c r="HT58" s="141"/>
      <c r="HU58" s="141"/>
      <c r="HV58" s="141"/>
      <c r="HW58" s="141"/>
      <c r="HX58" s="141"/>
      <c r="HY58" s="141"/>
      <c r="HZ58" s="141"/>
      <c r="IA58" s="141"/>
      <c r="IB58" s="141"/>
      <c r="IC58" s="141"/>
      <c r="ID58" s="141"/>
      <c r="IE58" s="141"/>
      <c r="IF58" s="141"/>
      <c r="IG58" s="141"/>
      <c r="IH58" s="141"/>
      <c r="II58" s="141"/>
      <c r="IJ58" s="141"/>
      <c r="IK58" s="141"/>
      <c r="IL58" s="141"/>
      <c r="IM58" s="141"/>
      <c r="IN58" s="141"/>
      <c r="IO58" s="141"/>
      <c r="IP58" s="141"/>
      <c r="IQ58" s="141"/>
      <c r="IR58" s="141"/>
      <c r="IS58" s="141"/>
      <c r="IT58" s="141"/>
      <c r="IU58" s="141"/>
      <c r="IV58" s="141"/>
      <c r="IW58" s="141"/>
      <c r="IX58" s="141"/>
      <c r="IY58" s="141"/>
      <c r="IZ58" s="141"/>
      <c r="JA58" s="141"/>
      <c r="JB58" s="141"/>
      <c r="JC58" s="196"/>
    </row>
    <row r="59" spans="2:263" ht="73.5" customHeight="1" x14ac:dyDescent="0.25">
      <c r="B59" s="530">
        <v>2</v>
      </c>
      <c r="C59" s="1154" t="s">
        <v>3816</v>
      </c>
      <c r="D59" s="1155"/>
      <c r="E59" s="1155"/>
      <c r="F59" s="1155"/>
      <c r="G59" s="1155"/>
      <c r="H59" s="1155"/>
      <c r="I59" s="1155"/>
      <c r="J59" s="1155"/>
      <c r="K59" s="1155"/>
      <c r="L59" s="1155"/>
      <c r="M59" s="1156"/>
      <c r="N59" s="522"/>
      <c r="O59" s="522"/>
      <c r="P59" s="123"/>
      <c r="Q59" s="522"/>
      <c r="R59" s="522"/>
      <c r="S59" s="522"/>
      <c r="T59" s="522"/>
      <c r="U59" s="522"/>
      <c r="V59" s="522"/>
      <c r="W59" s="522"/>
      <c r="X59" s="123"/>
      <c r="Y59" s="522"/>
      <c r="Z59" s="522"/>
      <c r="AA59" s="522"/>
      <c r="AB59" s="522"/>
      <c r="AC59" s="522"/>
      <c r="AD59" s="522"/>
      <c r="AE59" s="522"/>
      <c r="AF59" s="522"/>
      <c r="AG59" s="123"/>
      <c r="AH59" s="522"/>
      <c r="AI59" s="522"/>
      <c r="AJ59" s="522"/>
      <c r="AK59" s="522"/>
      <c r="AL59" s="522"/>
      <c r="AM59" s="522"/>
      <c r="AN59" s="522"/>
      <c r="AO59" s="522"/>
      <c r="AP59" s="123"/>
      <c r="AQ59" s="522"/>
      <c r="AR59" s="522"/>
      <c r="AS59" s="522"/>
      <c r="AT59" s="522"/>
      <c r="AU59" s="522"/>
      <c r="AV59" s="522"/>
      <c r="AW59" s="522"/>
      <c r="AX59" s="522"/>
      <c r="AY59" s="123"/>
      <c r="AZ59" s="522"/>
      <c r="BA59" s="522"/>
      <c r="BB59" s="522"/>
      <c r="BC59" s="522"/>
      <c r="BD59" s="522"/>
      <c r="BE59" s="522"/>
      <c r="BF59" s="522"/>
      <c r="BG59" s="522"/>
      <c r="BH59" s="123"/>
      <c r="BI59" s="522"/>
      <c r="BJ59" s="522"/>
      <c r="BK59" s="522"/>
      <c r="BL59" s="522"/>
      <c r="BM59" s="522"/>
      <c r="BN59" s="522"/>
      <c r="BO59" s="896"/>
      <c r="BP59" s="896"/>
      <c r="BQ59" s="896"/>
      <c r="BR59" s="896"/>
      <c r="BS59" s="896"/>
      <c r="BT59" s="896"/>
      <c r="BU59" s="896"/>
      <c r="BV59" s="896"/>
      <c r="BW59" s="896"/>
      <c r="BX59" s="896"/>
      <c r="BY59" s="896"/>
      <c r="BZ59" s="896"/>
      <c r="CA59" s="896"/>
      <c r="CB59" s="896"/>
      <c r="CC59" s="896"/>
      <c r="CD59" s="896"/>
      <c r="CE59" s="896"/>
      <c r="CF59" s="896"/>
      <c r="CG59" s="896"/>
      <c r="CH59" s="896"/>
      <c r="CI59" s="896"/>
      <c r="CJ59" s="896"/>
      <c r="CK59" s="896"/>
      <c r="CL59" s="896"/>
      <c r="CM59" s="896"/>
      <c r="CN59" s="896"/>
      <c r="CO59" s="896"/>
      <c r="CP59" s="896"/>
      <c r="CQ59" s="896"/>
      <c r="CR59" s="896"/>
      <c r="CS59" s="896"/>
      <c r="CT59" s="896"/>
      <c r="CU59" s="896"/>
      <c r="CV59" s="896"/>
      <c r="CW59" s="896"/>
      <c r="CX59" s="896"/>
      <c r="CY59" s="896"/>
      <c r="CZ59" s="896"/>
      <c r="DA59" s="896"/>
      <c r="DB59" s="896"/>
      <c r="DC59" s="896"/>
      <c r="DD59" s="896"/>
      <c r="DE59" s="896"/>
      <c r="DF59" s="896"/>
      <c r="DG59" s="896"/>
      <c r="DH59" s="896"/>
      <c r="DI59" s="896"/>
      <c r="DJ59" s="896"/>
      <c r="DK59" s="896"/>
      <c r="DL59" s="896"/>
      <c r="DM59" s="896"/>
      <c r="DN59" s="896"/>
      <c r="DO59" s="896"/>
      <c r="DP59" s="896"/>
      <c r="DQ59" s="896"/>
      <c r="DR59" s="896"/>
      <c r="DS59" s="896"/>
      <c r="DT59" s="896"/>
      <c r="DU59" s="989"/>
      <c r="DV59" s="521"/>
      <c r="DX59" s="796"/>
      <c r="EO59" s="196"/>
      <c r="EP59" s="141"/>
      <c r="EQ59" s="141"/>
      <c r="ER59" s="141"/>
      <c r="ES59" s="141"/>
      <c r="ET59" s="141"/>
      <c r="EU59" s="141"/>
      <c r="EV59" s="141"/>
      <c r="EW59" s="141"/>
      <c r="EX59" s="141"/>
      <c r="EY59" s="141"/>
      <c r="EZ59" s="141"/>
      <c r="FA59" s="141"/>
      <c r="FB59" s="141"/>
      <c r="FC59" s="141"/>
      <c r="FD59" s="141"/>
      <c r="FE59" s="141"/>
      <c r="FF59" s="141"/>
      <c r="FG59" s="141"/>
      <c r="FH59" s="141"/>
      <c r="FI59" s="141"/>
      <c r="FJ59" s="141"/>
      <c r="FK59" s="141"/>
      <c r="FL59" s="141"/>
      <c r="FM59" s="141"/>
      <c r="FN59" s="141"/>
      <c r="FO59" s="141"/>
      <c r="FP59" s="141"/>
      <c r="FQ59" s="141"/>
      <c r="FR59" s="141"/>
      <c r="FS59" s="141"/>
      <c r="FT59" s="141"/>
      <c r="FU59" s="141"/>
      <c r="FV59" s="141"/>
      <c r="FW59" s="141"/>
      <c r="FX59" s="141"/>
      <c r="FY59" s="141"/>
      <c r="FZ59" s="141"/>
      <c r="GA59" s="141"/>
      <c r="GB59" s="141"/>
      <c r="GC59" s="141"/>
      <c r="GD59" s="141"/>
      <c r="GE59" s="141"/>
      <c r="GF59" s="141"/>
      <c r="GG59" s="141"/>
      <c r="GH59" s="141"/>
      <c r="GI59" s="141"/>
      <c r="GJ59" s="141"/>
      <c r="GK59" s="141"/>
      <c r="GL59" s="141"/>
      <c r="GM59" s="141"/>
      <c r="GN59" s="141"/>
      <c r="GO59" s="141"/>
      <c r="GP59" s="141"/>
      <c r="GQ59" s="141"/>
      <c r="GR59" s="141"/>
      <c r="GS59" s="141"/>
      <c r="GT59" s="141"/>
      <c r="GU59" s="141"/>
      <c r="GV59" s="141"/>
      <c r="GW59" s="141"/>
      <c r="GX59" s="141"/>
      <c r="GY59" s="141"/>
      <c r="GZ59" s="141"/>
      <c r="HA59" s="141"/>
      <c r="HB59" s="141"/>
      <c r="HC59" s="141"/>
      <c r="HD59" s="141"/>
      <c r="HE59" s="141"/>
      <c r="HF59" s="141"/>
      <c r="HG59" s="141"/>
      <c r="HH59" s="141"/>
      <c r="HI59" s="141"/>
      <c r="HJ59" s="141"/>
      <c r="HK59" s="141"/>
      <c r="HL59" s="141"/>
      <c r="HM59" s="141"/>
      <c r="HN59" s="141"/>
      <c r="HO59" s="141"/>
      <c r="HP59" s="141"/>
      <c r="HQ59" s="141"/>
      <c r="HR59" s="141"/>
      <c r="HS59" s="141"/>
      <c r="HT59" s="141"/>
      <c r="HU59" s="141"/>
      <c r="HV59" s="141"/>
      <c r="HW59" s="141"/>
      <c r="HX59" s="141"/>
      <c r="HY59" s="141"/>
      <c r="HZ59" s="141"/>
      <c r="IA59" s="141"/>
      <c r="IB59" s="141"/>
      <c r="IC59" s="141"/>
      <c r="ID59" s="141"/>
      <c r="IE59" s="141"/>
      <c r="IF59" s="141"/>
      <c r="IG59" s="141"/>
      <c r="IH59" s="141"/>
      <c r="II59" s="141"/>
      <c r="IJ59" s="141"/>
      <c r="IK59" s="141"/>
      <c r="IL59" s="141"/>
      <c r="IM59" s="141"/>
      <c r="IN59" s="141"/>
      <c r="IO59" s="141"/>
      <c r="IP59" s="141"/>
      <c r="IQ59" s="141"/>
      <c r="IR59" s="141"/>
      <c r="IS59" s="141"/>
      <c r="IT59" s="141"/>
      <c r="IU59" s="141"/>
      <c r="IV59" s="141"/>
      <c r="IW59" s="141"/>
      <c r="IX59" s="141"/>
      <c r="IY59" s="141"/>
      <c r="IZ59" s="141"/>
      <c r="JA59" s="141"/>
      <c r="JB59" s="141"/>
      <c r="JC59" s="196"/>
    </row>
    <row r="60" spans="2:263" ht="60" customHeight="1" x14ac:dyDescent="0.25">
      <c r="B60" s="530">
        <v>3</v>
      </c>
      <c r="C60" s="1154" t="s">
        <v>3817</v>
      </c>
      <c r="D60" s="1155"/>
      <c r="E60" s="1155"/>
      <c r="F60" s="1155"/>
      <c r="G60" s="1155"/>
      <c r="H60" s="1155"/>
      <c r="I60" s="1155"/>
      <c r="J60" s="1155"/>
      <c r="K60" s="1155"/>
      <c r="L60" s="1155"/>
      <c r="M60" s="1156"/>
      <c r="N60" s="522"/>
      <c r="O60" s="522"/>
      <c r="P60" s="123"/>
      <c r="Q60" s="522"/>
      <c r="R60" s="522"/>
      <c r="S60" s="522"/>
      <c r="T60" s="522"/>
      <c r="U60" s="522"/>
      <c r="V60" s="522"/>
      <c r="W60" s="522"/>
      <c r="X60" s="123"/>
      <c r="Y60" s="522"/>
      <c r="Z60" s="522"/>
      <c r="AA60" s="522"/>
      <c r="AB60" s="522"/>
      <c r="AC60" s="522"/>
      <c r="AD60" s="522"/>
      <c r="AE60" s="522"/>
      <c r="AF60" s="522"/>
      <c r="AG60" s="123"/>
      <c r="AH60" s="522"/>
      <c r="AI60" s="522"/>
      <c r="AJ60" s="522"/>
      <c r="AK60" s="522"/>
      <c r="AL60" s="522"/>
      <c r="AM60" s="522"/>
      <c r="AN60" s="522"/>
      <c r="AO60" s="522"/>
      <c r="AP60" s="123"/>
      <c r="AQ60" s="522"/>
      <c r="AR60" s="522"/>
      <c r="AS60" s="522"/>
      <c r="AT60" s="522"/>
      <c r="AU60" s="522"/>
      <c r="AV60" s="522"/>
      <c r="AW60" s="522"/>
      <c r="AX60" s="522"/>
      <c r="AY60" s="123"/>
      <c r="AZ60" s="522"/>
      <c r="BA60" s="522"/>
      <c r="BB60" s="522"/>
      <c r="BC60" s="522"/>
      <c r="BD60" s="522"/>
      <c r="BE60" s="522"/>
      <c r="BF60" s="522"/>
      <c r="BG60" s="522"/>
      <c r="BH60" s="123"/>
      <c r="BI60" s="522"/>
      <c r="BJ60" s="522"/>
      <c r="BK60" s="522"/>
      <c r="BL60" s="522"/>
      <c r="BM60" s="522"/>
      <c r="BN60" s="522"/>
      <c r="BO60" s="896"/>
      <c r="BP60" s="896"/>
      <c r="BQ60" s="896"/>
      <c r="BR60" s="896"/>
      <c r="BS60" s="896"/>
      <c r="BT60" s="896"/>
      <c r="BU60" s="896"/>
      <c r="BV60" s="896"/>
      <c r="BW60" s="896"/>
      <c r="BX60" s="896"/>
      <c r="BY60" s="896"/>
      <c r="BZ60" s="896"/>
      <c r="CA60" s="896"/>
      <c r="CB60" s="896"/>
      <c r="CC60" s="896"/>
      <c r="CD60" s="896"/>
      <c r="CE60" s="896"/>
      <c r="CF60" s="896"/>
      <c r="CG60" s="896"/>
      <c r="CH60" s="896"/>
      <c r="CI60" s="896"/>
      <c r="CJ60" s="896"/>
      <c r="CK60" s="896"/>
      <c r="CL60" s="896"/>
      <c r="CM60" s="896"/>
      <c r="CN60" s="896"/>
      <c r="CO60" s="896"/>
      <c r="CP60" s="896"/>
      <c r="CQ60" s="896"/>
      <c r="CR60" s="896"/>
      <c r="CS60" s="896"/>
      <c r="CT60" s="896"/>
      <c r="CU60" s="896"/>
      <c r="CV60" s="896"/>
      <c r="CW60" s="896"/>
      <c r="CX60" s="896"/>
      <c r="CY60" s="896"/>
      <c r="CZ60" s="896"/>
      <c r="DA60" s="896"/>
      <c r="DB60" s="896"/>
      <c r="DC60" s="896"/>
      <c r="DD60" s="896"/>
      <c r="DE60" s="896"/>
      <c r="DF60" s="896"/>
      <c r="DG60" s="896"/>
      <c r="DH60" s="896"/>
      <c r="DI60" s="896"/>
      <c r="DJ60" s="896"/>
      <c r="DK60" s="896"/>
      <c r="DL60" s="896"/>
      <c r="DM60" s="896"/>
      <c r="DN60" s="896"/>
      <c r="DO60" s="896"/>
      <c r="DP60" s="896"/>
      <c r="DQ60" s="896"/>
      <c r="DR60" s="896"/>
      <c r="DS60" s="896"/>
      <c r="DT60" s="896"/>
      <c r="DU60" s="989"/>
      <c r="DV60" s="521"/>
      <c r="DX60" s="796"/>
      <c r="EO60" s="196"/>
      <c r="EP60" s="141"/>
      <c r="EQ60" s="141"/>
      <c r="ER60" s="141"/>
      <c r="ES60" s="141"/>
      <c r="ET60" s="141"/>
      <c r="EU60" s="141"/>
      <c r="EV60" s="141"/>
      <c r="EW60" s="141"/>
      <c r="EX60" s="141"/>
      <c r="EY60" s="141"/>
      <c r="EZ60" s="141"/>
      <c r="FA60" s="141"/>
      <c r="FB60" s="141"/>
      <c r="FC60" s="141"/>
      <c r="FD60" s="141"/>
      <c r="FE60" s="141"/>
      <c r="FF60" s="141"/>
      <c r="FG60" s="141"/>
      <c r="FH60" s="141"/>
      <c r="FI60" s="141"/>
      <c r="FJ60" s="141"/>
      <c r="FK60" s="141"/>
      <c r="FL60" s="141"/>
      <c r="FM60" s="141"/>
      <c r="FN60" s="141"/>
      <c r="FO60" s="141"/>
      <c r="FP60" s="141"/>
      <c r="FQ60" s="141"/>
      <c r="FR60" s="141"/>
      <c r="FS60" s="141"/>
      <c r="FT60" s="141"/>
      <c r="FU60" s="141"/>
      <c r="FV60" s="141"/>
      <c r="FW60" s="141"/>
      <c r="FX60" s="141"/>
      <c r="FY60" s="141"/>
      <c r="FZ60" s="141"/>
      <c r="GA60" s="141"/>
      <c r="GB60" s="141"/>
      <c r="GC60" s="141"/>
      <c r="GD60" s="141"/>
      <c r="GE60" s="141"/>
      <c r="GF60" s="141"/>
      <c r="GG60" s="141"/>
      <c r="GH60" s="141"/>
      <c r="GI60" s="141"/>
      <c r="GJ60" s="141"/>
      <c r="GK60" s="141"/>
      <c r="GL60" s="141"/>
      <c r="GM60" s="141"/>
      <c r="GN60" s="141"/>
      <c r="GO60" s="141"/>
      <c r="GP60" s="141"/>
      <c r="GQ60" s="141"/>
      <c r="GR60" s="141"/>
      <c r="GS60" s="141"/>
      <c r="GT60" s="141"/>
      <c r="GU60" s="141"/>
      <c r="GV60" s="141"/>
      <c r="GW60" s="141"/>
      <c r="GX60" s="141"/>
      <c r="GY60" s="141"/>
      <c r="GZ60" s="141"/>
      <c r="HA60" s="141"/>
      <c r="HB60" s="141"/>
      <c r="HC60" s="141"/>
      <c r="HD60" s="141"/>
      <c r="HE60" s="141"/>
      <c r="HF60" s="141"/>
      <c r="HG60" s="141"/>
      <c r="HH60" s="141"/>
      <c r="HI60" s="141"/>
      <c r="HJ60" s="141"/>
      <c r="HK60" s="141"/>
      <c r="HL60" s="141"/>
      <c r="HM60" s="141"/>
      <c r="HN60" s="141"/>
      <c r="HO60" s="141"/>
      <c r="HP60" s="141"/>
      <c r="HQ60" s="141"/>
      <c r="HR60" s="141"/>
      <c r="HS60" s="141"/>
      <c r="HT60" s="141"/>
      <c r="HU60" s="141"/>
      <c r="HV60" s="141"/>
      <c r="HW60" s="141"/>
      <c r="HX60" s="141"/>
      <c r="HY60" s="141"/>
      <c r="HZ60" s="141"/>
      <c r="IA60" s="141"/>
      <c r="IB60" s="141"/>
      <c r="IC60" s="141"/>
      <c r="ID60" s="141"/>
      <c r="IE60" s="141"/>
      <c r="IF60" s="141"/>
      <c r="IG60" s="141"/>
      <c r="IH60" s="141"/>
      <c r="II60" s="141"/>
      <c r="IJ60" s="141"/>
      <c r="IK60" s="141"/>
      <c r="IL60" s="141"/>
      <c r="IM60" s="141"/>
      <c r="IN60" s="141"/>
      <c r="IO60" s="141"/>
      <c r="IP60" s="141"/>
      <c r="IQ60" s="141"/>
      <c r="IR60" s="141"/>
      <c r="IS60" s="141"/>
      <c r="IT60" s="141"/>
      <c r="IU60" s="141"/>
      <c r="IV60" s="141"/>
      <c r="IW60" s="141"/>
      <c r="IX60" s="141"/>
      <c r="IY60" s="141"/>
      <c r="IZ60" s="141"/>
      <c r="JA60" s="141"/>
      <c r="JB60" s="141"/>
      <c r="JC60" s="196"/>
    </row>
    <row r="61" spans="2:263" ht="237.75" customHeight="1" x14ac:dyDescent="0.25">
      <c r="B61" s="530">
        <v>4</v>
      </c>
      <c r="C61" s="1154" t="s">
        <v>3818</v>
      </c>
      <c r="D61" s="1155"/>
      <c r="E61" s="1155"/>
      <c r="F61" s="1155"/>
      <c r="G61" s="1155"/>
      <c r="H61" s="1155"/>
      <c r="I61" s="1155"/>
      <c r="J61" s="1155"/>
      <c r="K61" s="1155"/>
      <c r="L61" s="1155"/>
      <c r="M61" s="1156"/>
      <c r="N61" s="522"/>
      <c r="O61" s="522"/>
      <c r="P61" s="123"/>
      <c r="Q61" s="522"/>
      <c r="R61" s="522"/>
      <c r="S61" s="522"/>
      <c r="T61" s="522"/>
      <c r="U61" s="522"/>
      <c r="V61" s="522"/>
      <c r="W61" s="522"/>
      <c r="X61" s="123"/>
      <c r="Y61" s="522"/>
      <c r="Z61" s="522"/>
      <c r="AA61" s="522"/>
      <c r="AB61" s="522"/>
      <c r="AC61" s="522"/>
      <c r="AD61" s="522"/>
      <c r="AE61" s="522"/>
      <c r="AF61" s="522"/>
      <c r="AG61" s="123"/>
      <c r="AH61" s="522"/>
      <c r="AI61" s="522"/>
      <c r="AJ61" s="522"/>
      <c r="AK61" s="522"/>
      <c r="AL61" s="522"/>
      <c r="AM61" s="522"/>
      <c r="AN61" s="522"/>
      <c r="AO61" s="522"/>
      <c r="AP61" s="123"/>
      <c r="AQ61" s="522"/>
      <c r="AR61" s="522"/>
      <c r="AS61" s="522"/>
      <c r="AT61" s="522"/>
      <c r="AU61" s="522"/>
      <c r="AV61" s="522"/>
      <c r="AW61" s="522"/>
      <c r="AX61" s="522"/>
      <c r="AY61" s="123"/>
      <c r="AZ61" s="522"/>
      <c r="BA61" s="522"/>
      <c r="BB61" s="522"/>
      <c r="BC61" s="522"/>
      <c r="BD61" s="522"/>
      <c r="BE61" s="522"/>
      <c r="BF61" s="522"/>
      <c r="BG61" s="522"/>
      <c r="BH61" s="123"/>
      <c r="BI61" s="522"/>
      <c r="BJ61" s="522"/>
      <c r="BK61" s="522"/>
      <c r="BL61" s="522"/>
      <c r="BM61" s="522"/>
      <c r="BN61" s="522"/>
      <c r="BO61" s="896"/>
      <c r="BP61" s="896"/>
      <c r="BQ61" s="896"/>
      <c r="BR61" s="896"/>
      <c r="BS61" s="896"/>
      <c r="BT61" s="896"/>
      <c r="BU61" s="896"/>
      <c r="BV61" s="896"/>
      <c r="BW61" s="896"/>
      <c r="BX61" s="896"/>
      <c r="BY61" s="896"/>
      <c r="BZ61" s="896"/>
      <c r="CA61" s="896"/>
      <c r="CB61" s="896"/>
      <c r="CC61" s="896"/>
      <c r="CD61" s="896"/>
      <c r="CE61" s="896"/>
      <c r="CF61" s="896"/>
      <c r="CG61" s="896"/>
      <c r="CH61" s="896"/>
      <c r="CI61" s="896"/>
      <c r="CJ61" s="896"/>
      <c r="CK61" s="896"/>
      <c r="CL61" s="896"/>
      <c r="CM61" s="896"/>
      <c r="CN61" s="896"/>
      <c r="CO61" s="896"/>
      <c r="CP61" s="896"/>
      <c r="CQ61" s="896"/>
      <c r="CR61" s="896"/>
      <c r="CS61" s="896"/>
      <c r="CT61" s="896"/>
      <c r="CU61" s="896"/>
      <c r="CV61" s="896"/>
      <c r="CW61" s="896"/>
      <c r="CX61" s="896"/>
      <c r="CY61" s="896"/>
      <c r="CZ61" s="896"/>
      <c r="DA61" s="896"/>
      <c r="DB61" s="896"/>
      <c r="DC61" s="896"/>
      <c r="DD61" s="896"/>
      <c r="DE61" s="896"/>
      <c r="DF61" s="896"/>
      <c r="DG61" s="896"/>
      <c r="DH61" s="896"/>
      <c r="DI61" s="896"/>
      <c r="DJ61" s="896"/>
      <c r="DK61" s="896"/>
      <c r="DL61" s="896"/>
      <c r="DM61" s="896"/>
      <c r="DN61" s="896"/>
      <c r="DO61" s="896"/>
      <c r="DP61" s="896"/>
      <c r="DQ61" s="896"/>
      <c r="DR61" s="896"/>
      <c r="DS61" s="896"/>
      <c r="DT61" s="896"/>
      <c r="DU61" s="989"/>
      <c r="DV61" s="521"/>
      <c r="EO61" s="196"/>
      <c r="EP61" s="203"/>
      <c r="JC61" s="196"/>
    </row>
    <row r="62" spans="2:263" ht="45" customHeight="1" x14ac:dyDescent="0.25">
      <c r="B62" s="530">
        <v>5</v>
      </c>
      <c r="C62" s="1154" t="s">
        <v>3819</v>
      </c>
      <c r="D62" s="1155"/>
      <c r="E62" s="1155"/>
      <c r="F62" s="1155"/>
      <c r="G62" s="1155"/>
      <c r="H62" s="1155"/>
      <c r="I62" s="1155"/>
      <c r="J62" s="1155"/>
      <c r="K62" s="1155"/>
      <c r="L62" s="1155"/>
      <c r="M62" s="1156"/>
      <c r="N62" s="522"/>
      <c r="O62" s="522"/>
      <c r="P62" s="123"/>
      <c r="Q62" s="522"/>
      <c r="R62" s="522"/>
      <c r="S62" s="522"/>
      <c r="T62" s="522"/>
      <c r="U62" s="522"/>
      <c r="V62" s="522"/>
      <c r="W62" s="522"/>
      <c r="X62" s="123"/>
      <c r="Y62" s="522"/>
      <c r="Z62" s="522"/>
      <c r="AA62" s="522"/>
      <c r="AB62" s="522"/>
      <c r="AC62" s="522"/>
      <c r="AD62" s="522"/>
      <c r="AE62" s="522"/>
      <c r="AF62" s="522"/>
      <c r="AG62" s="123"/>
      <c r="AH62" s="522"/>
      <c r="AI62" s="522"/>
      <c r="AJ62" s="522"/>
      <c r="AK62" s="522"/>
      <c r="AL62" s="522"/>
      <c r="AM62" s="522"/>
      <c r="AN62" s="522"/>
      <c r="AO62" s="522"/>
      <c r="AP62" s="123"/>
      <c r="AQ62" s="522"/>
      <c r="AR62" s="522"/>
      <c r="AS62" s="522"/>
      <c r="AT62" s="522"/>
      <c r="AU62" s="522"/>
      <c r="AV62" s="522"/>
      <c r="AW62" s="522"/>
      <c r="AX62" s="522"/>
      <c r="AY62" s="123"/>
      <c r="AZ62" s="522"/>
      <c r="BA62" s="522"/>
      <c r="BB62" s="522"/>
      <c r="BC62" s="522"/>
      <c r="BD62" s="522"/>
      <c r="BE62" s="522"/>
      <c r="BF62" s="522"/>
      <c r="BG62" s="522"/>
      <c r="BH62" s="123"/>
      <c r="BI62" s="522"/>
      <c r="BJ62" s="522"/>
      <c r="BK62" s="522"/>
      <c r="BL62" s="522"/>
      <c r="BM62" s="522"/>
      <c r="BN62" s="522"/>
      <c r="BO62" s="896"/>
      <c r="BP62" s="896"/>
      <c r="BQ62" s="896"/>
      <c r="BR62" s="896"/>
      <c r="BS62" s="896"/>
      <c r="BT62" s="896"/>
      <c r="BU62" s="896"/>
      <c r="BV62" s="896"/>
      <c r="BW62" s="896"/>
      <c r="BX62" s="896"/>
      <c r="BY62" s="896"/>
      <c r="BZ62" s="896"/>
      <c r="CA62" s="896"/>
      <c r="CB62" s="896"/>
      <c r="CC62" s="896"/>
      <c r="CD62" s="896"/>
      <c r="CE62" s="896"/>
      <c r="CF62" s="896"/>
      <c r="CG62" s="896"/>
      <c r="CH62" s="896"/>
      <c r="CI62" s="896"/>
      <c r="CJ62" s="896"/>
      <c r="CK62" s="896"/>
      <c r="CL62" s="896"/>
      <c r="CM62" s="896"/>
      <c r="CN62" s="896"/>
      <c r="CO62" s="896"/>
      <c r="CP62" s="896"/>
      <c r="CQ62" s="896"/>
      <c r="CR62" s="896"/>
      <c r="CS62" s="896"/>
      <c r="CT62" s="896"/>
      <c r="CU62" s="896"/>
      <c r="CV62" s="896"/>
      <c r="CW62" s="896"/>
      <c r="CX62" s="896"/>
      <c r="CY62" s="896"/>
      <c r="CZ62" s="896"/>
      <c r="DA62" s="896"/>
      <c r="DB62" s="896"/>
      <c r="DC62" s="896"/>
      <c r="DD62" s="896"/>
      <c r="DE62" s="896"/>
      <c r="DF62" s="896"/>
      <c r="DG62" s="896"/>
      <c r="DH62" s="896"/>
      <c r="DI62" s="896"/>
      <c r="DJ62" s="896"/>
      <c r="DK62" s="896"/>
      <c r="DL62" s="896"/>
      <c r="DM62" s="896"/>
      <c r="DN62" s="896"/>
      <c r="DO62" s="896"/>
      <c r="DP62" s="896"/>
      <c r="DQ62" s="896"/>
      <c r="DR62" s="896"/>
      <c r="DS62" s="896"/>
      <c r="DT62" s="896"/>
      <c r="DU62" s="989"/>
      <c r="DV62" s="521"/>
      <c r="EO62" s="196"/>
      <c r="EP62" s="206"/>
      <c r="JC62" s="196"/>
    </row>
    <row r="63" spans="2:263" ht="15" customHeight="1" x14ac:dyDescent="0.25">
      <c r="B63" s="530">
        <v>6</v>
      </c>
      <c r="C63" s="1154" t="s">
        <v>3820</v>
      </c>
      <c r="D63" s="1155"/>
      <c r="E63" s="1155"/>
      <c r="F63" s="1155"/>
      <c r="G63" s="1155"/>
      <c r="H63" s="1155"/>
      <c r="I63" s="1155"/>
      <c r="J63" s="1155"/>
      <c r="K63" s="1155"/>
      <c r="L63" s="1155"/>
      <c r="M63" s="1156"/>
      <c r="N63" s="522"/>
      <c r="O63" s="522"/>
      <c r="P63" s="123"/>
      <c r="Q63" s="522"/>
      <c r="R63" s="522"/>
      <c r="S63" s="522"/>
      <c r="T63" s="522"/>
      <c r="U63" s="522"/>
      <c r="V63" s="522"/>
      <c r="W63" s="522"/>
      <c r="X63" s="123"/>
      <c r="Y63" s="522"/>
      <c r="Z63" s="522"/>
      <c r="AA63" s="522"/>
      <c r="AB63" s="522"/>
      <c r="AC63" s="522"/>
      <c r="AD63" s="522"/>
      <c r="AE63" s="522"/>
      <c r="AF63" s="522"/>
      <c r="AG63" s="123"/>
      <c r="AH63" s="522"/>
      <c r="AI63" s="522"/>
      <c r="AJ63" s="522"/>
      <c r="AK63" s="522"/>
      <c r="AL63" s="522"/>
      <c r="AM63" s="522"/>
      <c r="AN63" s="522"/>
      <c r="AO63" s="522"/>
      <c r="AP63" s="123"/>
      <c r="AQ63" s="522"/>
      <c r="AR63" s="522"/>
      <c r="AS63" s="522"/>
      <c r="AT63" s="522"/>
      <c r="AU63" s="522"/>
      <c r="AV63" s="522"/>
      <c r="AW63" s="522"/>
      <c r="AX63" s="522"/>
      <c r="AY63" s="123"/>
      <c r="AZ63" s="522"/>
      <c r="BA63" s="522"/>
      <c r="BB63" s="522"/>
      <c r="BC63" s="522"/>
      <c r="BD63" s="522"/>
      <c r="BE63" s="522"/>
      <c r="BF63" s="522"/>
      <c r="BG63" s="522"/>
      <c r="BH63" s="123"/>
      <c r="BI63" s="522"/>
      <c r="BJ63" s="522"/>
      <c r="BK63" s="522"/>
      <c r="BL63" s="522"/>
      <c r="BM63" s="522"/>
      <c r="BN63" s="522"/>
      <c r="BO63" s="896"/>
      <c r="BP63" s="896"/>
      <c r="BQ63" s="896"/>
      <c r="BR63" s="896"/>
      <c r="BS63" s="896"/>
      <c r="BT63" s="896"/>
      <c r="BU63" s="896"/>
      <c r="BV63" s="896"/>
      <c r="BW63" s="896"/>
      <c r="BX63" s="896"/>
      <c r="BY63" s="896"/>
      <c r="BZ63" s="896"/>
      <c r="CA63" s="896"/>
      <c r="CB63" s="896"/>
      <c r="CC63" s="896"/>
      <c r="CD63" s="896"/>
      <c r="CE63" s="896"/>
      <c r="CF63" s="896"/>
      <c r="CG63" s="896"/>
      <c r="CH63" s="896"/>
      <c r="CI63" s="896"/>
      <c r="CJ63" s="896"/>
      <c r="CK63" s="896"/>
      <c r="CL63" s="896"/>
      <c r="CM63" s="896"/>
      <c r="CN63" s="896"/>
      <c r="CO63" s="896"/>
      <c r="CP63" s="896"/>
      <c r="CQ63" s="896"/>
      <c r="CR63" s="896"/>
      <c r="CS63" s="896"/>
      <c r="CT63" s="896"/>
      <c r="CU63" s="896"/>
      <c r="CV63" s="896"/>
      <c r="CW63" s="896"/>
      <c r="CX63" s="896"/>
      <c r="CY63" s="896"/>
      <c r="CZ63" s="896"/>
      <c r="DA63" s="896"/>
      <c r="DB63" s="896"/>
      <c r="DC63" s="896"/>
      <c r="DD63" s="896"/>
      <c r="DE63" s="896"/>
      <c r="DF63" s="896"/>
      <c r="DG63" s="896"/>
      <c r="DH63" s="896"/>
      <c r="DI63" s="896"/>
      <c r="DJ63" s="896"/>
      <c r="DK63" s="896"/>
      <c r="DL63" s="896"/>
      <c r="DM63" s="896"/>
      <c r="DN63" s="896"/>
      <c r="DO63" s="896"/>
      <c r="DP63" s="896"/>
      <c r="DQ63" s="896"/>
      <c r="DR63" s="896"/>
      <c r="DS63" s="896"/>
      <c r="DT63" s="896"/>
      <c r="DU63" s="989"/>
      <c r="DV63" s="521"/>
      <c r="EO63" s="196"/>
      <c r="EP63" s="206"/>
      <c r="JC63" s="196"/>
    </row>
    <row r="64" spans="2:263" ht="15" customHeight="1" x14ac:dyDescent="0.25">
      <c r="B64" s="530">
        <v>7</v>
      </c>
      <c r="C64" s="1154" t="s">
        <v>2123</v>
      </c>
      <c r="D64" s="1155"/>
      <c r="E64" s="1155"/>
      <c r="F64" s="1155"/>
      <c r="G64" s="1155"/>
      <c r="H64" s="1155"/>
      <c r="I64" s="1155"/>
      <c r="J64" s="1155"/>
      <c r="K64" s="1155"/>
      <c r="L64" s="1155"/>
      <c r="M64" s="1156"/>
      <c r="N64" s="522"/>
      <c r="O64" s="522"/>
      <c r="P64" s="123"/>
      <c r="Q64" s="522"/>
      <c r="R64" s="522"/>
      <c r="S64" s="522"/>
      <c r="T64" s="522"/>
      <c r="U64" s="522"/>
      <c r="V64" s="522"/>
      <c r="W64" s="522"/>
      <c r="X64" s="123"/>
      <c r="Y64" s="522"/>
      <c r="Z64" s="522"/>
      <c r="AA64" s="522"/>
      <c r="AB64" s="522"/>
      <c r="AC64" s="522"/>
      <c r="AD64" s="522"/>
      <c r="AE64" s="522"/>
      <c r="AF64" s="522"/>
      <c r="AG64" s="123"/>
      <c r="AH64" s="522"/>
      <c r="AI64" s="522"/>
      <c r="AJ64" s="522"/>
      <c r="AK64" s="522"/>
      <c r="AL64" s="522"/>
      <c r="AM64" s="522"/>
      <c r="AN64" s="522"/>
      <c r="AO64" s="522"/>
      <c r="AP64" s="123"/>
      <c r="AQ64" s="522"/>
      <c r="AR64" s="522"/>
      <c r="AS64" s="522"/>
      <c r="AT64" s="522"/>
      <c r="AU64" s="522"/>
      <c r="AV64" s="522"/>
      <c r="AW64" s="522"/>
      <c r="AX64" s="522"/>
      <c r="AY64" s="123"/>
      <c r="AZ64" s="522"/>
      <c r="BA64" s="522"/>
      <c r="BB64" s="522"/>
      <c r="BC64" s="522"/>
      <c r="BD64" s="522"/>
      <c r="BE64" s="522"/>
      <c r="BF64" s="522"/>
      <c r="BG64" s="522"/>
      <c r="BH64" s="123"/>
      <c r="BI64" s="522"/>
      <c r="BJ64" s="522"/>
      <c r="BK64" s="522"/>
      <c r="BL64" s="522"/>
      <c r="BM64" s="522"/>
      <c r="BN64" s="522"/>
      <c r="BO64" s="896"/>
      <c r="BP64" s="896"/>
      <c r="BQ64" s="896"/>
      <c r="BR64" s="896"/>
      <c r="BS64" s="896"/>
      <c r="BT64" s="896"/>
      <c r="BU64" s="896"/>
      <c r="BV64" s="896"/>
      <c r="BW64" s="896"/>
      <c r="BX64" s="896"/>
      <c r="BY64" s="896"/>
      <c r="BZ64" s="896"/>
      <c r="CA64" s="896"/>
      <c r="CB64" s="896"/>
      <c r="CC64" s="896"/>
      <c r="CD64" s="896"/>
      <c r="CE64" s="896"/>
      <c r="CF64" s="896"/>
      <c r="CG64" s="896"/>
      <c r="CH64" s="896"/>
      <c r="CI64" s="896"/>
      <c r="CJ64" s="896"/>
      <c r="CK64" s="896"/>
      <c r="CL64" s="896"/>
      <c r="CM64" s="896"/>
      <c r="CN64" s="896"/>
      <c r="CO64" s="896"/>
      <c r="CP64" s="896"/>
      <c r="CQ64" s="896"/>
      <c r="CR64" s="896"/>
      <c r="CS64" s="896"/>
      <c r="CT64" s="896"/>
      <c r="CU64" s="896"/>
      <c r="CV64" s="896"/>
      <c r="CW64" s="896"/>
      <c r="CX64" s="896"/>
      <c r="CY64" s="896"/>
      <c r="CZ64" s="896"/>
      <c r="DA64" s="896"/>
      <c r="DB64" s="896"/>
      <c r="DC64" s="896"/>
      <c r="DD64" s="896"/>
      <c r="DE64" s="896"/>
      <c r="DF64" s="896"/>
      <c r="DG64" s="896"/>
      <c r="DH64" s="896"/>
      <c r="DI64" s="896"/>
      <c r="DJ64" s="896"/>
      <c r="DK64" s="896"/>
      <c r="DL64" s="896"/>
      <c r="DM64" s="896"/>
      <c r="DN64" s="896"/>
      <c r="DO64" s="896"/>
      <c r="DP64" s="896"/>
      <c r="DQ64" s="896"/>
      <c r="DR64" s="896"/>
      <c r="DS64" s="896"/>
      <c r="DT64" s="896"/>
      <c r="DU64" s="989"/>
      <c r="DV64" s="521"/>
      <c r="EO64" s="196"/>
      <c r="EP64" s="206"/>
      <c r="JC64" s="196"/>
    </row>
    <row r="65" spans="2:263" ht="90" customHeight="1" x14ac:dyDescent="0.25">
      <c r="B65" s="530">
        <v>8</v>
      </c>
      <c r="C65" s="1154" t="s">
        <v>3821</v>
      </c>
      <c r="D65" s="1155"/>
      <c r="E65" s="1155"/>
      <c r="F65" s="1155"/>
      <c r="G65" s="1155"/>
      <c r="H65" s="1155"/>
      <c r="I65" s="1155"/>
      <c r="J65" s="1155"/>
      <c r="K65" s="1155"/>
      <c r="L65" s="1155"/>
      <c r="M65" s="1156"/>
      <c r="N65" s="522"/>
      <c r="O65" s="522"/>
      <c r="P65" s="123"/>
      <c r="Q65" s="522"/>
      <c r="R65" s="522"/>
      <c r="S65" s="522"/>
      <c r="T65" s="522"/>
      <c r="U65" s="522"/>
      <c r="V65" s="522"/>
      <c r="W65" s="522"/>
      <c r="X65" s="123"/>
      <c r="Y65" s="522"/>
      <c r="Z65" s="522"/>
      <c r="AA65" s="522"/>
      <c r="AB65" s="522"/>
      <c r="AC65" s="522"/>
      <c r="AD65" s="522"/>
      <c r="AE65" s="522"/>
      <c r="AF65" s="522"/>
      <c r="AG65" s="123"/>
      <c r="AH65" s="522"/>
      <c r="AI65" s="522"/>
      <c r="AJ65" s="522"/>
      <c r="AK65" s="522"/>
      <c r="AL65" s="522"/>
      <c r="AM65" s="522"/>
      <c r="AN65" s="522"/>
      <c r="AO65" s="522"/>
      <c r="AP65" s="123"/>
      <c r="AQ65" s="522"/>
      <c r="AR65" s="522"/>
      <c r="AS65" s="522"/>
      <c r="AT65" s="522"/>
      <c r="AU65" s="522"/>
      <c r="AV65" s="522"/>
      <c r="AW65" s="522"/>
      <c r="AX65" s="522"/>
      <c r="AY65" s="123"/>
      <c r="AZ65" s="522"/>
      <c r="BA65" s="522"/>
      <c r="BB65" s="522"/>
      <c r="BC65" s="522"/>
      <c r="BD65" s="522"/>
      <c r="BE65" s="522"/>
      <c r="BF65" s="522"/>
      <c r="BG65" s="522"/>
      <c r="BH65" s="123"/>
      <c r="BI65" s="522"/>
      <c r="BJ65" s="522"/>
      <c r="BK65" s="522"/>
      <c r="BL65" s="522"/>
      <c r="BM65" s="522"/>
      <c r="BN65" s="522"/>
      <c r="BO65" s="896"/>
      <c r="BP65" s="896"/>
      <c r="BQ65" s="896"/>
      <c r="BR65" s="896"/>
      <c r="BS65" s="896"/>
      <c r="BT65" s="896"/>
      <c r="BU65" s="896"/>
      <c r="BV65" s="896"/>
      <c r="BW65" s="896"/>
      <c r="BX65" s="896"/>
      <c r="BY65" s="896"/>
      <c r="BZ65" s="896"/>
      <c r="CA65" s="896"/>
      <c r="CB65" s="896"/>
      <c r="CC65" s="896"/>
      <c r="CD65" s="896"/>
      <c r="CE65" s="896"/>
      <c r="CF65" s="896"/>
      <c r="CG65" s="896"/>
      <c r="CH65" s="896"/>
      <c r="CI65" s="896"/>
      <c r="CJ65" s="896"/>
      <c r="CK65" s="896"/>
      <c r="CL65" s="896"/>
      <c r="CM65" s="896"/>
      <c r="CN65" s="896"/>
      <c r="CO65" s="896"/>
      <c r="CP65" s="896"/>
      <c r="CQ65" s="896"/>
      <c r="CR65" s="896"/>
      <c r="CS65" s="896"/>
      <c r="CT65" s="896"/>
      <c r="CU65" s="896"/>
      <c r="CV65" s="896"/>
      <c r="CW65" s="896"/>
      <c r="CX65" s="896"/>
      <c r="CY65" s="896"/>
      <c r="CZ65" s="896"/>
      <c r="DA65" s="896"/>
      <c r="DB65" s="896"/>
      <c r="DC65" s="896"/>
      <c r="DD65" s="896"/>
      <c r="DE65" s="896"/>
      <c r="DF65" s="896"/>
      <c r="DG65" s="896"/>
      <c r="DH65" s="896"/>
      <c r="DI65" s="896"/>
      <c r="DJ65" s="896"/>
      <c r="DK65" s="896"/>
      <c r="DL65" s="896"/>
      <c r="DM65" s="896"/>
      <c r="DN65" s="896"/>
      <c r="DO65" s="896"/>
      <c r="DP65" s="896"/>
      <c r="DQ65" s="896"/>
      <c r="DR65" s="896"/>
      <c r="DS65" s="896"/>
      <c r="DT65" s="896"/>
      <c r="DU65" s="989"/>
      <c r="DV65" s="521"/>
      <c r="EO65" s="196"/>
      <c r="EP65" s="206"/>
      <c r="JC65" s="196"/>
    </row>
    <row r="66" spans="2:263" ht="15" customHeight="1" x14ac:dyDescent="0.25">
      <c r="B66" s="530">
        <v>9</v>
      </c>
      <c r="C66" s="1154" t="s">
        <v>3822</v>
      </c>
      <c r="D66" s="1155"/>
      <c r="E66" s="1155"/>
      <c r="F66" s="1155"/>
      <c r="G66" s="1155"/>
      <c r="H66" s="1155"/>
      <c r="I66" s="1155"/>
      <c r="J66" s="1155"/>
      <c r="K66" s="1155"/>
      <c r="L66" s="1155"/>
      <c r="M66" s="1156"/>
      <c r="N66" s="522"/>
      <c r="O66" s="522"/>
      <c r="P66" s="123"/>
      <c r="Q66" s="522"/>
      <c r="R66" s="522"/>
      <c r="S66" s="522"/>
      <c r="T66" s="522"/>
      <c r="U66" s="522"/>
      <c r="V66" s="522"/>
      <c r="W66" s="522"/>
      <c r="X66" s="123"/>
      <c r="Y66" s="522"/>
      <c r="Z66" s="522"/>
      <c r="AA66" s="522"/>
      <c r="AB66" s="522"/>
      <c r="AC66" s="522"/>
      <c r="AD66" s="522"/>
      <c r="AE66" s="522"/>
      <c r="AF66" s="522"/>
      <c r="AG66" s="123"/>
      <c r="AH66" s="522"/>
      <c r="AI66" s="522"/>
      <c r="AJ66" s="522"/>
      <c r="AK66" s="522"/>
      <c r="AL66" s="522"/>
      <c r="AM66" s="522"/>
      <c r="AN66" s="522"/>
      <c r="AO66" s="522"/>
      <c r="AP66" s="123"/>
      <c r="AQ66" s="522"/>
      <c r="AR66" s="522"/>
      <c r="AS66" s="522"/>
      <c r="AT66" s="522"/>
      <c r="AU66" s="522"/>
      <c r="AV66" s="522"/>
      <c r="AW66" s="522"/>
      <c r="AX66" s="522"/>
      <c r="AY66" s="123"/>
      <c r="AZ66" s="522"/>
      <c r="BA66" s="522"/>
      <c r="BB66" s="522"/>
      <c r="BC66" s="522"/>
      <c r="BD66" s="522"/>
      <c r="BE66" s="522"/>
      <c r="BF66" s="522"/>
      <c r="BG66" s="522"/>
      <c r="BH66" s="123"/>
      <c r="BI66" s="522"/>
      <c r="BJ66" s="522"/>
      <c r="BK66" s="522"/>
      <c r="BL66" s="522"/>
      <c r="BM66" s="522"/>
      <c r="BN66" s="522"/>
      <c r="BO66" s="896"/>
      <c r="BP66" s="896"/>
      <c r="BQ66" s="896"/>
      <c r="BR66" s="896"/>
      <c r="BS66" s="896"/>
      <c r="BT66" s="896"/>
      <c r="BU66" s="896"/>
      <c r="BV66" s="896"/>
      <c r="BW66" s="896"/>
      <c r="BX66" s="896"/>
      <c r="BY66" s="896"/>
      <c r="BZ66" s="896"/>
      <c r="CA66" s="896"/>
      <c r="CB66" s="896"/>
      <c r="CC66" s="896"/>
      <c r="CD66" s="896"/>
      <c r="CE66" s="896"/>
      <c r="CF66" s="896"/>
      <c r="CG66" s="896"/>
      <c r="CH66" s="896"/>
      <c r="CI66" s="896"/>
      <c r="CJ66" s="896"/>
      <c r="CK66" s="896"/>
      <c r="CL66" s="896"/>
      <c r="CM66" s="896"/>
      <c r="CN66" s="896"/>
      <c r="CO66" s="896"/>
      <c r="CP66" s="896"/>
      <c r="CQ66" s="896"/>
      <c r="CR66" s="896"/>
      <c r="CS66" s="896"/>
      <c r="CT66" s="896"/>
      <c r="CU66" s="896"/>
      <c r="CV66" s="896"/>
      <c r="CW66" s="896"/>
      <c r="CX66" s="896"/>
      <c r="CY66" s="896"/>
      <c r="CZ66" s="896"/>
      <c r="DA66" s="896"/>
      <c r="DB66" s="896"/>
      <c r="DC66" s="896"/>
      <c r="DD66" s="896"/>
      <c r="DE66" s="896"/>
      <c r="DF66" s="896"/>
      <c r="DG66" s="896"/>
      <c r="DH66" s="896"/>
      <c r="DI66" s="896"/>
      <c r="DJ66" s="896"/>
      <c r="DK66" s="896"/>
      <c r="DL66" s="896"/>
      <c r="DM66" s="896"/>
      <c r="DN66" s="896"/>
      <c r="DO66" s="896"/>
      <c r="DP66" s="896"/>
      <c r="DQ66" s="896"/>
      <c r="DR66" s="896"/>
      <c r="DS66" s="896"/>
      <c r="DT66" s="896"/>
      <c r="DU66" s="989"/>
      <c r="DV66" s="521"/>
      <c r="EO66" s="196"/>
      <c r="EP66" s="203"/>
      <c r="JC66" s="196"/>
    </row>
    <row r="67" spans="2:263" ht="15" customHeight="1" x14ac:dyDescent="0.25">
      <c r="B67" s="530">
        <v>10</v>
      </c>
      <c r="C67" s="1154" t="s">
        <v>3823</v>
      </c>
      <c r="D67" s="1155"/>
      <c r="E67" s="1155"/>
      <c r="F67" s="1155"/>
      <c r="G67" s="1155"/>
      <c r="H67" s="1155"/>
      <c r="I67" s="1155"/>
      <c r="J67" s="1155"/>
      <c r="K67" s="1155"/>
      <c r="L67" s="1155"/>
      <c r="M67" s="1156"/>
      <c r="N67" s="522"/>
      <c r="O67" s="522"/>
      <c r="P67" s="123"/>
      <c r="Q67" s="522"/>
      <c r="R67" s="522"/>
      <c r="S67" s="522"/>
      <c r="T67" s="522"/>
      <c r="U67" s="522"/>
      <c r="V67" s="522"/>
      <c r="W67" s="522"/>
      <c r="X67" s="123"/>
      <c r="Y67" s="522"/>
      <c r="Z67" s="522"/>
      <c r="AA67" s="522"/>
      <c r="AB67" s="522"/>
      <c r="AC67" s="522"/>
      <c r="AD67" s="522"/>
      <c r="AE67" s="522"/>
      <c r="AF67" s="522"/>
      <c r="AG67" s="123"/>
      <c r="AH67" s="522"/>
      <c r="AI67" s="522"/>
      <c r="AJ67" s="522"/>
      <c r="AK67" s="522"/>
      <c r="AL67" s="522"/>
      <c r="AM67" s="522"/>
      <c r="AN67" s="522"/>
      <c r="AO67" s="522"/>
      <c r="AP67" s="123"/>
      <c r="AQ67" s="522"/>
      <c r="AR67" s="522"/>
      <c r="AS67" s="522"/>
      <c r="AT67" s="522"/>
      <c r="AU67" s="522"/>
      <c r="AV67" s="522"/>
      <c r="AW67" s="522"/>
      <c r="AX67" s="522"/>
      <c r="AY67" s="123"/>
      <c r="AZ67" s="522"/>
      <c r="BA67" s="522"/>
      <c r="BB67" s="522"/>
      <c r="BC67" s="522"/>
      <c r="BD67" s="522"/>
      <c r="BE67" s="522"/>
      <c r="BF67" s="522"/>
      <c r="BG67" s="522"/>
      <c r="BH67" s="123"/>
      <c r="BI67" s="522"/>
      <c r="BJ67" s="522"/>
      <c r="BK67" s="522"/>
      <c r="BL67" s="522"/>
      <c r="BM67" s="522"/>
      <c r="BN67" s="522"/>
      <c r="BO67" s="896"/>
      <c r="BP67" s="896"/>
      <c r="BQ67" s="896"/>
      <c r="BR67" s="896"/>
      <c r="BS67" s="896"/>
      <c r="BT67" s="896"/>
      <c r="BU67" s="896"/>
      <c r="BV67" s="896"/>
      <c r="BW67" s="896"/>
      <c r="BX67" s="896"/>
      <c r="BY67" s="896"/>
      <c r="BZ67" s="896"/>
      <c r="CA67" s="896"/>
      <c r="CB67" s="896"/>
      <c r="CC67" s="896"/>
      <c r="CD67" s="896"/>
      <c r="CE67" s="896"/>
      <c r="CF67" s="896"/>
      <c r="CG67" s="896"/>
      <c r="CH67" s="896"/>
      <c r="CI67" s="896"/>
      <c r="CJ67" s="896"/>
      <c r="CK67" s="896"/>
      <c r="CL67" s="896"/>
      <c r="CM67" s="896"/>
      <c r="CN67" s="896"/>
      <c r="CO67" s="896"/>
      <c r="CP67" s="896"/>
      <c r="CQ67" s="896"/>
      <c r="CR67" s="896"/>
      <c r="CS67" s="896"/>
      <c r="CT67" s="896"/>
      <c r="CU67" s="896"/>
      <c r="CV67" s="896"/>
      <c r="CW67" s="896"/>
      <c r="CX67" s="896"/>
      <c r="CY67" s="896"/>
      <c r="CZ67" s="896"/>
      <c r="DA67" s="896"/>
      <c r="DB67" s="896"/>
      <c r="DC67" s="896"/>
      <c r="DD67" s="896"/>
      <c r="DE67" s="896"/>
      <c r="DF67" s="896"/>
      <c r="DG67" s="896"/>
      <c r="DH67" s="896"/>
      <c r="DI67" s="896"/>
      <c r="DJ67" s="896"/>
      <c r="DK67" s="896"/>
      <c r="DL67" s="896"/>
      <c r="DM67" s="896"/>
      <c r="DN67" s="896"/>
      <c r="DO67" s="896"/>
      <c r="DP67" s="896"/>
      <c r="DQ67" s="896"/>
      <c r="DR67" s="896"/>
      <c r="DS67" s="896"/>
      <c r="DT67" s="896"/>
      <c r="DU67" s="989"/>
      <c r="DV67" s="521"/>
      <c r="EO67" s="196"/>
      <c r="EP67" s="206"/>
      <c r="JC67" s="196"/>
    </row>
    <row r="68" spans="2:263" ht="105" customHeight="1" x14ac:dyDescent="0.25">
      <c r="B68" s="530">
        <v>11</v>
      </c>
      <c r="C68" s="1209" t="s">
        <v>3824</v>
      </c>
      <c r="D68" s="1210"/>
      <c r="E68" s="1210"/>
      <c r="F68" s="1210"/>
      <c r="G68" s="1210"/>
      <c r="H68" s="1210"/>
      <c r="I68" s="1210"/>
      <c r="J68" s="1210"/>
      <c r="K68" s="1210"/>
      <c r="L68" s="1210"/>
      <c r="M68" s="1211"/>
      <c r="N68" s="522"/>
      <c r="O68" s="522"/>
      <c r="P68" s="123"/>
      <c r="Q68" s="522"/>
      <c r="R68" s="522"/>
      <c r="S68" s="522"/>
      <c r="T68" s="522"/>
      <c r="U68" s="522"/>
      <c r="V68" s="522"/>
      <c r="W68" s="522"/>
      <c r="X68" s="123"/>
      <c r="Y68" s="522"/>
      <c r="Z68" s="522"/>
      <c r="AA68" s="522"/>
      <c r="AB68" s="522"/>
      <c r="AC68" s="522"/>
      <c r="AD68" s="522"/>
      <c r="AE68" s="522"/>
      <c r="AF68" s="522"/>
      <c r="AG68" s="123"/>
      <c r="AH68" s="522"/>
      <c r="AI68" s="522"/>
      <c r="AJ68" s="522"/>
      <c r="AK68" s="522"/>
      <c r="AL68" s="522"/>
      <c r="AM68" s="522"/>
      <c r="AN68" s="522"/>
      <c r="AO68" s="522"/>
      <c r="AP68" s="123"/>
      <c r="AQ68" s="522"/>
      <c r="AR68" s="522"/>
      <c r="AS68" s="522"/>
      <c r="AT68" s="522"/>
      <c r="AU68" s="522"/>
      <c r="AV68" s="522"/>
      <c r="AW68" s="522"/>
      <c r="AX68" s="522"/>
      <c r="AY68" s="123"/>
      <c r="AZ68" s="522"/>
      <c r="BA68" s="522"/>
      <c r="BB68" s="522"/>
      <c r="BC68" s="522"/>
      <c r="BD68" s="522"/>
      <c r="BE68" s="522"/>
      <c r="BF68" s="522"/>
      <c r="BG68" s="522"/>
      <c r="BH68" s="123"/>
      <c r="BI68" s="522"/>
      <c r="BJ68" s="522"/>
      <c r="BK68" s="522"/>
      <c r="BL68" s="522"/>
      <c r="BM68" s="522"/>
      <c r="BN68" s="522"/>
      <c r="BO68" s="896"/>
      <c r="BP68" s="896"/>
      <c r="BQ68" s="896"/>
      <c r="BR68" s="896"/>
      <c r="BS68" s="896"/>
      <c r="BT68" s="896"/>
      <c r="BU68" s="896"/>
      <c r="BV68" s="896"/>
      <c r="BW68" s="896"/>
      <c r="BX68" s="896"/>
      <c r="BY68" s="896"/>
      <c r="BZ68" s="896"/>
      <c r="CA68" s="896"/>
      <c r="CB68" s="896"/>
      <c r="CC68" s="896"/>
      <c r="CD68" s="896"/>
      <c r="CE68" s="896"/>
      <c r="CF68" s="896"/>
      <c r="CG68" s="896"/>
      <c r="CH68" s="896"/>
      <c r="CI68" s="896"/>
      <c r="CJ68" s="896"/>
      <c r="CK68" s="896"/>
      <c r="CL68" s="896"/>
      <c r="CM68" s="896"/>
      <c r="CN68" s="896"/>
      <c r="CO68" s="896"/>
      <c r="CP68" s="896"/>
      <c r="CQ68" s="896"/>
      <c r="CR68" s="896"/>
      <c r="CS68" s="896"/>
      <c r="CT68" s="896"/>
      <c r="CU68" s="896"/>
      <c r="CV68" s="896"/>
      <c r="CW68" s="896"/>
      <c r="CX68" s="896"/>
      <c r="CY68" s="896"/>
      <c r="CZ68" s="896"/>
      <c r="DA68" s="896"/>
      <c r="DB68" s="896"/>
      <c r="DC68" s="896"/>
      <c r="DD68" s="896"/>
      <c r="DE68" s="896"/>
      <c r="DF68" s="896"/>
      <c r="DG68" s="896"/>
      <c r="DH68" s="896"/>
      <c r="DI68" s="896"/>
      <c r="DJ68" s="896"/>
      <c r="DK68" s="896"/>
      <c r="DL68" s="896"/>
      <c r="DM68" s="896"/>
      <c r="DN68" s="896"/>
      <c r="DO68" s="896"/>
      <c r="DP68" s="896"/>
      <c r="DQ68" s="896"/>
      <c r="DR68" s="896"/>
      <c r="DS68" s="896"/>
      <c r="DT68" s="896"/>
      <c r="DU68" s="989"/>
      <c r="DV68" s="521"/>
      <c r="EP68" s="206"/>
    </row>
    <row r="69" spans="2:263" ht="90" customHeight="1" x14ac:dyDescent="0.25">
      <c r="B69" s="530">
        <v>12</v>
      </c>
      <c r="C69" s="1230" t="s">
        <v>3825</v>
      </c>
      <c r="D69" s="1231"/>
      <c r="E69" s="1231"/>
      <c r="F69" s="1231"/>
      <c r="G69" s="1231"/>
      <c r="H69" s="1231"/>
      <c r="I69" s="1231"/>
      <c r="J69" s="1231"/>
      <c r="K69" s="1231"/>
      <c r="L69" s="1231"/>
      <c r="M69" s="1232"/>
      <c r="N69" s="522"/>
      <c r="O69" s="522"/>
      <c r="P69" s="123"/>
      <c r="Q69" s="522"/>
      <c r="R69" s="522"/>
      <c r="S69" s="522"/>
      <c r="T69" s="522"/>
      <c r="U69" s="522"/>
      <c r="V69" s="522"/>
      <c r="W69" s="522"/>
      <c r="X69" s="123"/>
      <c r="Y69" s="522"/>
      <c r="Z69" s="522"/>
      <c r="AA69" s="522"/>
      <c r="AB69" s="522"/>
      <c r="AC69" s="522"/>
      <c r="AD69" s="522"/>
      <c r="AE69" s="522"/>
      <c r="AF69" s="522"/>
      <c r="AG69" s="123"/>
      <c r="AH69" s="522"/>
      <c r="AI69" s="522"/>
      <c r="AJ69" s="522"/>
      <c r="AK69" s="522"/>
      <c r="AL69" s="522"/>
      <c r="AM69" s="522"/>
      <c r="AN69" s="522"/>
      <c r="AO69" s="522"/>
      <c r="AP69" s="123"/>
      <c r="AQ69" s="522"/>
      <c r="AR69" s="522"/>
      <c r="AS69" s="522"/>
      <c r="AT69" s="522"/>
      <c r="AU69" s="522"/>
      <c r="AV69" s="522"/>
      <c r="AW69" s="522"/>
      <c r="AX69" s="522"/>
      <c r="AY69" s="123"/>
      <c r="AZ69" s="522"/>
      <c r="BA69" s="522"/>
      <c r="BB69" s="522"/>
      <c r="BC69" s="522"/>
      <c r="BD69" s="522"/>
      <c r="BE69" s="522"/>
      <c r="BF69" s="522"/>
      <c r="BG69" s="522"/>
      <c r="BH69" s="123"/>
      <c r="BI69" s="522"/>
      <c r="BJ69" s="522"/>
      <c r="BK69" s="522"/>
      <c r="BL69" s="522"/>
      <c r="BM69" s="522"/>
      <c r="BN69" s="522"/>
      <c r="BO69" s="896"/>
      <c r="BP69" s="896"/>
      <c r="BQ69" s="896"/>
      <c r="BR69" s="896"/>
      <c r="BS69" s="896"/>
      <c r="BT69" s="896"/>
      <c r="BU69" s="896"/>
      <c r="BV69" s="896"/>
      <c r="BW69" s="896"/>
      <c r="BX69" s="896"/>
      <c r="BY69" s="896"/>
      <c r="BZ69" s="896"/>
      <c r="CA69" s="896"/>
      <c r="CB69" s="896"/>
      <c r="CC69" s="896"/>
      <c r="CD69" s="896"/>
      <c r="CE69" s="896"/>
      <c r="CF69" s="896"/>
      <c r="CG69" s="896"/>
      <c r="CH69" s="896"/>
      <c r="CI69" s="896"/>
      <c r="CJ69" s="896"/>
      <c r="CK69" s="896"/>
      <c r="CL69" s="896"/>
      <c r="CM69" s="896"/>
      <c r="CN69" s="896"/>
      <c r="CO69" s="896"/>
      <c r="CP69" s="896"/>
      <c r="CQ69" s="896"/>
      <c r="CR69" s="896"/>
      <c r="CS69" s="896"/>
      <c r="CT69" s="896"/>
      <c r="CU69" s="896"/>
      <c r="CV69" s="896"/>
      <c r="CW69" s="896"/>
      <c r="CX69" s="896"/>
      <c r="CY69" s="896"/>
      <c r="CZ69" s="896"/>
      <c r="DA69" s="896"/>
      <c r="DB69" s="896"/>
      <c r="DC69" s="896"/>
      <c r="DD69" s="896"/>
      <c r="DE69" s="896"/>
      <c r="DF69" s="896"/>
      <c r="DG69" s="896"/>
      <c r="DH69" s="896"/>
      <c r="DI69" s="896"/>
      <c r="DJ69" s="896"/>
      <c r="DK69" s="896"/>
      <c r="DL69" s="896"/>
      <c r="DM69" s="896"/>
      <c r="DN69" s="896"/>
      <c r="DO69" s="896"/>
      <c r="DP69" s="896"/>
      <c r="DQ69" s="896"/>
      <c r="DR69" s="896"/>
      <c r="DS69" s="896"/>
      <c r="DT69" s="896"/>
      <c r="DU69" s="989"/>
      <c r="DV69" s="521"/>
      <c r="EP69" s="206"/>
    </row>
    <row r="70" spans="2:263" ht="90" customHeight="1" x14ac:dyDescent="0.25">
      <c r="B70" s="530">
        <v>13</v>
      </c>
      <c r="C70" s="1227" t="s">
        <v>3826</v>
      </c>
      <c r="D70" s="1228"/>
      <c r="E70" s="1228"/>
      <c r="F70" s="1228"/>
      <c r="G70" s="1228"/>
      <c r="H70" s="1228"/>
      <c r="I70" s="1228"/>
      <c r="J70" s="1228"/>
      <c r="K70" s="1228"/>
      <c r="L70" s="1228"/>
      <c r="M70" s="1229"/>
      <c r="N70" s="522"/>
      <c r="O70" s="522"/>
      <c r="P70" s="123"/>
      <c r="Q70" s="522"/>
      <c r="R70" s="522"/>
      <c r="S70" s="522"/>
      <c r="T70" s="522"/>
      <c r="U70" s="522"/>
      <c r="V70" s="522"/>
      <c r="W70" s="522"/>
      <c r="X70" s="123"/>
      <c r="Y70" s="522"/>
      <c r="Z70" s="522"/>
      <c r="AA70" s="522"/>
      <c r="AB70" s="522"/>
      <c r="AC70" s="522"/>
      <c r="AD70" s="522"/>
      <c r="AE70" s="522"/>
      <c r="AF70" s="522"/>
      <c r="AG70" s="123"/>
      <c r="AH70" s="522"/>
      <c r="AI70" s="522"/>
      <c r="AJ70" s="522"/>
      <c r="AK70" s="522"/>
      <c r="AL70" s="522"/>
      <c r="AM70" s="522"/>
      <c r="AN70" s="522"/>
      <c r="AO70" s="522"/>
      <c r="AP70" s="123"/>
      <c r="AQ70" s="522"/>
      <c r="AR70" s="522"/>
      <c r="AS70" s="522"/>
      <c r="AT70" s="522"/>
      <c r="AU70" s="522"/>
      <c r="AV70" s="522"/>
      <c r="AW70" s="522"/>
      <c r="AX70" s="522"/>
      <c r="AY70" s="123"/>
      <c r="AZ70" s="522"/>
      <c r="BA70" s="522"/>
      <c r="BB70" s="522"/>
      <c r="BC70" s="522"/>
      <c r="BD70" s="522"/>
      <c r="BE70" s="522"/>
      <c r="BF70" s="522"/>
      <c r="BG70" s="522"/>
      <c r="BH70" s="123"/>
      <c r="BI70" s="522"/>
      <c r="BJ70" s="522"/>
      <c r="BK70" s="522"/>
      <c r="BL70" s="522"/>
      <c r="BM70" s="522"/>
      <c r="BN70" s="522"/>
      <c r="BO70" s="896"/>
      <c r="BP70" s="896"/>
      <c r="BQ70" s="896"/>
      <c r="BR70" s="896"/>
      <c r="BS70" s="896"/>
      <c r="BT70" s="896"/>
      <c r="BU70" s="896"/>
      <c r="BV70" s="896"/>
      <c r="BW70" s="896"/>
      <c r="BX70" s="896"/>
      <c r="BY70" s="896"/>
      <c r="BZ70" s="896"/>
      <c r="CA70" s="896"/>
      <c r="CB70" s="896"/>
      <c r="CC70" s="896"/>
      <c r="CD70" s="896"/>
      <c r="CE70" s="896"/>
      <c r="CF70" s="896"/>
      <c r="CG70" s="896"/>
      <c r="CH70" s="896"/>
      <c r="CI70" s="896"/>
      <c r="CJ70" s="896"/>
      <c r="CK70" s="896"/>
      <c r="CL70" s="896"/>
      <c r="CM70" s="896"/>
      <c r="CN70" s="896"/>
      <c r="CO70" s="896"/>
      <c r="CP70" s="896"/>
      <c r="CQ70" s="896"/>
      <c r="CR70" s="896"/>
      <c r="CS70" s="896"/>
      <c r="CT70" s="896"/>
      <c r="CU70" s="896"/>
      <c r="CV70" s="896"/>
      <c r="CW70" s="896"/>
      <c r="CX70" s="896"/>
      <c r="CY70" s="896"/>
      <c r="CZ70" s="896"/>
      <c r="DA70" s="896"/>
      <c r="DB70" s="896"/>
      <c r="DC70" s="896"/>
      <c r="DD70" s="896"/>
      <c r="DE70" s="896"/>
      <c r="DF70" s="896"/>
      <c r="DG70" s="896"/>
      <c r="DH70" s="896"/>
      <c r="DI70" s="896"/>
      <c r="DJ70" s="896"/>
      <c r="DK70" s="896"/>
      <c r="DL70" s="896"/>
      <c r="DM70" s="896"/>
      <c r="DN70" s="896"/>
      <c r="DO70" s="896"/>
      <c r="DP70" s="896"/>
      <c r="DQ70" s="896"/>
      <c r="DR70" s="896"/>
      <c r="DS70" s="896"/>
      <c r="DT70" s="896"/>
      <c r="DU70" s="989"/>
      <c r="DV70" s="521"/>
      <c r="EP70" s="206"/>
    </row>
    <row r="71" spans="2:263" ht="15" customHeight="1" x14ac:dyDescent="0.25">
      <c r="B71" s="530">
        <v>14</v>
      </c>
      <c r="C71" s="1154" t="s">
        <v>3827</v>
      </c>
      <c r="D71" s="1155"/>
      <c r="E71" s="1155"/>
      <c r="F71" s="1155"/>
      <c r="G71" s="1155"/>
      <c r="H71" s="1155"/>
      <c r="I71" s="1155"/>
      <c r="J71" s="1155"/>
      <c r="K71" s="1155"/>
      <c r="L71" s="1155"/>
      <c r="M71" s="1156"/>
      <c r="N71" s="522"/>
      <c r="O71" s="522"/>
      <c r="P71" s="123"/>
      <c r="Q71" s="522"/>
      <c r="R71" s="522"/>
      <c r="S71" s="522"/>
      <c r="T71" s="522"/>
      <c r="U71" s="522"/>
      <c r="V71" s="522"/>
      <c r="W71" s="522"/>
      <c r="X71" s="123"/>
      <c r="Y71" s="522"/>
      <c r="Z71" s="522"/>
      <c r="AA71" s="522"/>
      <c r="AB71" s="522"/>
      <c r="AC71" s="522"/>
      <c r="AD71" s="522"/>
      <c r="AE71" s="522"/>
      <c r="AF71" s="522"/>
      <c r="AG71" s="123"/>
      <c r="AH71" s="522"/>
      <c r="AI71" s="522"/>
      <c r="AJ71" s="522"/>
      <c r="AK71" s="522"/>
      <c r="AL71" s="522"/>
      <c r="AM71" s="522"/>
      <c r="AN71" s="522"/>
      <c r="AO71" s="522"/>
      <c r="AP71" s="123"/>
      <c r="AQ71" s="522"/>
      <c r="AR71" s="522"/>
      <c r="AS71" s="522"/>
      <c r="AT71" s="522"/>
      <c r="AU71" s="522"/>
      <c r="AV71" s="522"/>
      <c r="AW71" s="522"/>
      <c r="AX71" s="522"/>
      <c r="AY71" s="123"/>
      <c r="AZ71" s="522"/>
      <c r="BA71" s="522"/>
      <c r="BB71" s="522"/>
      <c r="BC71" s="522"/>
      <c r="BD71" s="522"/>
      <c r="BE71" s="522"/>
      <c r="BF71" s="522"/>
      <c r="BG71" s="522"/>
      <c r="BH71" s="123"/>
      <c r="BI71" s="522"/>
      <c r="BJ71" s="522"/>
      <c r="BK71" s="522"/>
      <c r="BL71" s="522"/>
      <c r="BM71" s="522"/>
      <c r="BN71" s="522"/>
      <c r="BO71" s="896"/>
      <c r="BP71" s="896"/>
      <c r="BQ71" s="896"/>
      <c r="BR71" s="896"/>
      <c r="BS71" s="896"/>
      <c r="BT71" s="896"/>
      <c r="BU71" s="896"/>
      <c r="BV71" s="896"/>
      <c r="BW71" s="896"/>
      <c r="BX71" s="896"/>
      <c r="BY71" s="896"/>
      <c r="BZ71" s="896"/>
      <c r="CA71" s="896"/>
      <c r="CB71" s="896"/>
      <c r="CC71" s="896"/>
      <c r="CD71" s="896"/>
      <c r="CE71" s="896"/>
      <c r="CF71" s="896"/>
      <c r="CG71" s="896"/>
      <c r="CH71" s="896"/>
      <c r="CI71" s="896"/>
      <c r="CJ71" s="896"/>
      <c r="CK71" s="896"/>
      <c r="CL71" s="896"/>
      <c r="CM71" s="896"/>
      <c r="CN71" s="896"/>
      <c r="CO71" s="896"/>
      <c r="CP71" s="896"/>
      <c r="CQ71" s="896"/>
      <c r="CR71" s="896"/>
      <c r="CS71" s="896"/>
      <c r="CT71" s="896"/>
      <c r="CU71" s="896"/>
      <c r="CV71" s="896"/>
      <c r="CW71" s="896"/>
      <c r="CX71" s="896"/>
      <c r="CY71" s="896"/>
      <c r="CZ71" s="896"/>
      <c r="DA71" s="896"/>
      <c r="DB71" s="896"/>
      <c r="DC71" s="896"/>
      <c r="DD71" s="896"/>
      <c r="DE71" s="896"/>
      <c r="DF71" s="896"/>
      <c r="DG71" s="896"/>
      <c r="DH71" s="896"/>
      <c r="DI71" s="896"/>
      <c r="DJ71" s="896"/>
      <c r="DK71" s="896"/>
      <c r="DL71" s="896"/>
      <c r="DM71" s="896"/>
      <c r="DN71" s="896"/>
      <c r="DO71" s="896"/>
      <c r="DP71" s="896"/>
      <c r="DQ71" s="896"/>
      <c r="DR71" s="896"/>
      <c r="DS71" s="896"/>
      <c r="DT71" s="896"/>
      <c r="DU71" s="989"/>
      <c r="DV71" s="521"/>
      <c r="EP71" s="206"/>
    </row>
    <row r="72" spans="2:263" ht="15" customHeight="1" x14ac:dyDescent="0.25">
      <c r="B72" s="530">
        <v>15</v>
      </c>
      <c r="C72" s="1154" t="s">
        <v>3828</v>
      </c>
      <c r="D72" s="1155"/>
      <c r="E72" s="1155"/>
      <c r="F72" s="1155"/>
      <c r="G72" s="1155"/>
      <c r="H72" s="1155"/>
      <c r="I72" s="1155"/>
      <c r="J72" s="1155"/>
      <c r="K72" s="1155"/>
      <c r="L72" s="1155"/>
      <c r="M72" s="1156"/>
      <c r="N72" s="522"/>
      <c r="O72" s="522"/>
      <c r="P72" s="123"/>
      <c r="Q72" s="522"/>
      <c r="R72" s="522"/>
      <c r="S72" s="522"/>
      <c r="T72" s="522"/>
      <c r="U72" s="522"/>
      <c r="V72" s="522"/>
      <c r="W72" s="522"/>
      <c r="X72" s="123"/>
      <c r="Y72" s="522"/>
      <c r="Z72" s="522"/>
      <c r="AA72" s="522"/>
      <c r="AB72" s="522"/>
      <c r="AC72" s="522"/>
      <c r="AD72" s="522"/>
      <c r="AE72" s="522"/>
      <c r="AF72" s="522"/>
      <c r="AG72" s="123"/>
      <c r="AH72" s="522"/>
      <c r="AI72" s="522"/>
      <c r="AJ72" s="522"/>
      <c r="AK72" s="522"/>
      <c r="AL72" s="522"/>
      <c r="AM72" s="522"/>
      <c r="AN72" s="522"/>
      <c r="AO72" s="522"/>
      <c r="AP72" s="123"/>
      <c r="AQ72" s="522"/>
      <c r="AR72" s="522"/>
      <c r="AS72" s="522"/>
      <c r="AT72" s="522"/>
      <c r="AU72" s="522"/>
      <c r="AV72" s="522"/>
      <c r="AW72" s="522"/>
      <c r="AX72" s="522"/>
      <c r="AY72" s="123"/>
      <c r="AZ72" s="522"/>
      <c r="BA72" s="522"/>
      <c r="BB72" s="522"/>
      <c r="BC72" s="522"/>
      <c r="BD72" s="522"/>
      <c r="BE72" s="522"/>
      <c r="BF72" s="522"/>
      <c r="BG72" s="522"/>
      <c r="BH72" s="123"/>
      <c r="BI72" s="522"/>
      <c r="BJ72" s="522"/>
      <c r="BK72" s="522"/>
      <c r="BL72" s="522"/>
      <c r="BM72" s="522"/>
      <c r="BN72" s="522"/>
      <c r="BO72" s="896"/>
      <c r="BP72" s="896"/>
      <c r="BQ72" s="896"/>
      <c r="BR72" s="896"/>
      <c r="BS72" s="896"/>
      <c r="BT72" s="896"/>
      <c r="BU72" s="896"/>
      <c r="BV72" s="896"/>
      <c r="BW72" s="896"/>
      <c r="BX72" s="896"/>
      <c r="BY72" s="896"/>
      <c r="BZ72" s="896"/>
      <c r="CA72" s="896"/>
      <c r="CB72" s="896"/>
      <c r="CC72" s="896"/>
      <c r="CD72" s="896"/>
      <c r="CE72" s="896"/>
      <c r="CF72" s="896"/>
      <c r="CG72" s="896"/>
      <c r="CH72" s="896"/>
      <c r="CI72" s="896"/>
      <c r="CJ72" s="896"/>
      <c r="CK72" s="896"/>
      <c r="CL72" s="896"/>
      <c r="CM72" s="896"/>
      <c r="CN72" s="896"/>
      <c r="CO72" s="896"/>
      <c r="CP72" s="896"/>
      <c r="CQ72" s="896"/>
      <c r="CR72" s="896"/>
      <c r="CS72" s="896"/>
      <c r="CT72" s="896"/>
      <c r="CU72" s="896"/>
      <c r="CV72" s="896"/>
      <c r="CW72" s="896"/>
      <c r="CX72" s="896"/>
      <c r="CY72" s="896"/>
      <c r="CZ72" s="896"/>
      <c r="DA72" s="896"/>
      <c r="DB72" s="896"/>
      <c r="DC72" s="896"/>
      <c r="DD72" s="896"/>
      <c r="DE72" s="896"/>
      <c r="DF72" s="896"/>
      <c r="DG72" s="896"/>
      <c r="DH72" s="896"/>
      <c r="DI72" s="896"/>
      <c r="DJ72" s="896"/>
      <c r="DK72" s="896"/>
      <c r="DL72" s="896"/>
      <c r="DM72" s="896"/>
      <c r="DN72" s="896"/>
      <c r="DO72" s="896"/>
      <c r="DP72" s="896"/>
      <c r="DQ72" s="896"/>
      <c r="DR72" s="896"/>
      <c r="DS72" s="896"/>
      <c r="DT72" s="896"/>
      <c r="DU72" s="989"/>
      <c r="DV72" s="521"/>
      <c r="EP72" s="206"/>
    </row>
    <row r="73" spans="2:263" ht="15" customHeight="1" x14ac:dyDescent="0.25">
      <c r="B73" s="1048" t="s">
        <v>2109</v>
      </c>
      <c r="C73" s="295" t="str">
        <f>$C$28</f>
        <v>Customer numbers</v>
      </c>
      <c r="D73" s="296"/>
      <c r="E73" s="296"/>
      <c r="F73" s="296"/>
      <c r="G73" s="296"/>
      <c r="H73" s="296"/>
      <c r="I73" s="296"/>
      <c r="J73" s="296"/>
      <c r="K73" s="296"/>
      <c r="L73" s="296"/>
      <c r="M73" s="297"/>
      <c r="N73" s="522"/>
      <c r="P73" s="123"/>
      <c r="Q73" s="522"/>
      <c r="R73" s="522"/>
      <c r="S73" s="522"/>
      <c r="T73" s="522"/>
      <c r="U73" s="522"/>
      <c r="V73" s="522"/>
      <c r="W73" s="522"/>
      <c r="X73" s="123"/>
      <c r="Y73" s="522"/>
      <c r="Z73" s="522"/>
      <c r="AA73" s="522"/>
      <c r="AB73" s="522"/>
      <c r="AC73" s="522"/>
      <c r="AD73" s="522"/>
      <c r="AE73" s="522"/>
      <c r="AF73" s="522"/>
      <c r="AG73" s="123"/>
      <c r="AH73" s="522"/>
      <c r="AI73" s="522"/>
      <c r="AJ73" s="522"/>
      <c r="AK73" s="522"/>
      <c r="AL73" s="522"/>
      <c r="AM73" s="522"/>
      <c r="AN73" s="522"/>
      <c r="AO73" s="522"/>
      <c r="AP73" s="123"/>
      <c r="AQ73" s="522"/>
      <c r="AR73" s="522"/>
      <c r="AS73" s="522"/>
      <c r="AT73" s="522"/>
      <c r="AU73" s="522"/>
      <c r="AV73" s="522"/>
      <c r="AW73" s="522"/>
      <c r="AX73" s="522"/>
      <c r="AY73" s="123"/>
      <c r="AZ73" s="522"/>
      <c r="BA73" s="522"/>
      <c r="BB73" s="522"/>
      <c r="BC73" s="522"/>
      <c r="BD73" s="522"/>
      <c r="BE73" s="522"/>
      <c r="BF73" s="522"/>
      <c r="BG73" s="522"/>
      <c r="BH73" s="123"/>
      <c r="BI73" s="522"/>
      <c r="BJ73" s="522"/>
      <c r="BK73" s="522"/>
      <c r="BL73" s="522"/>
      <c r="BM73" s="522"/>
      <c r="BN73" s="522"/>
      <c r="BO73" s="896"/>
      <c r="BP73" s="896"/>
      <c r="BQ73" s="896"/>
      <c r="BR73" s="896"/>
      <c r="BS73" s="896"/>
      <c r="BT73" s="896"/>
      <c r="BU73" s="896"/>
      <c r="BV73" s="896"/>
      <c r="BW73" s="896"/>
      <c r="BX73" s="896"/>
      <c r="BY73" s="896"/>
      <c r="BZ73" s="896"/>
      <c r="CA73" s="896"/>
      <c r="CB73" s="896"/>
      <c r="CC73" s="896"/>
      <c r="CD73" s="896"/>
      <c r="CE73" s="896"/>
      <c r="CF73" s="896"/>
      <c r="CG73" s="896"/>
      <c r="CH73" s="896"/>
      <c r="CI73" s="896"/>
      <c r="CJ73" s="896"/>
      <c r="CK73" s="896"/>
      <c r="CL73" s="896"/>
      <c r="CM73" s="896"/>
      <c r="CN73" s="896"/>
      <c r="CO73" s="896"/>
      <c r="CP73" s="896"/>
      <c r="CQ73" s="896"/>
      <c r="CR73" s="896"/>
      <c r="CS73" s="896"/>
      <c r="CT73" s="896"/>
      <c r="CU73" s="896"/>
      <c r="CV73" s="896"/>
      <c r="CW73" s="896"/>
      <c r="CX73" s="896"/>
      <c r="CY73" s="896"/>
      <c r="CZ73" s="896"/>
      <c r="DA73" s="896"/>
      <c r="DB73" s="896"/>
      <c r="DC73" s="896"/>
      <c r="DD73" s="896"/>
      <c r="DE73" s="896"/>
      <c r="DF73" s="896"/>
      <c r="DG73" s="896"/>
      <c r="DH73" s="896"/>
      <c r="DI73" s="896"/>
      <c r="DJ73" s="896"/>
      <c r="DK73" s="896"/>
      <c r="DL73" s="896"/>
      <c r="DM73" s="896"/>
      <c r="DN73" s="896"/>
      <c r="DO73" s="896"/>
      <c r="DP73" s="896"/>
      <c r="DQ73" s="896"/>
      <c r="DR73" s="896"/>
      <c r="DS73" s="896"/>
      <c r="DT73" s="896"/>
      <c r="DU73" s="989"/>
      <c r="DV73" s="521"/>
      <c r="EP73" s="206"/>
    </row>
    <row r="74" spans="2:263" ht="115.5" customHeight="1" x14ac:dyDescent="0.25">
      <c r="B74" s="530">
        <v>16</v>
      </c>
      <c r="C74" s="1154" t="s">
        <v>3829</v>
      </c>
      <c r="D74" s="1155"/>
      <c r="E74" s="1155"/>
      <c r="F74" s="1155"/>
      <c r="G74" s="1155"/>
      <c r="H74" s="1155"/>
      <c r="I74" s="1155"/>
      <c r="J74" s="1155"/>
      <c r="K74" s="1155"/>
      <c r="L74" s="1155"/>
      <c r="M74" s="1156"/>
      <c r="N74" s="522"/>
      <c r="O74" s="522"/>
      <c r="P74" s="123"/>
      <c r="Q74" s="522"/>
      <c r="R74" s="522"/>
      <c r="S74" s="522"/>
      <c r="T74" s="522"/>
      <c r="U74" s="522"/>
      <c r="V74" s="522"/>
      <c r="W74" s="522"/>
      <c r="X74" s="123"/>
      <c r="Y74" s="522"/>
      <c r="Z74" s="522"/>
      <c r="AA74" s="522"/>
      <c r="AB74" s="522"/>
      <c r="AC74" s="522"/>
      <c r="AD74" s="522"/>
      <c r="AE74" s="522"/>
      <c r="AF74" s="522"/>
      <c r="AG74" s="123"/>
      <c r="AH74" s="522"/>
      <c r="AI74" s="522"/>
      <c r="AJ74" s="522"/>
      <c r="AK74" s="522"/>
      <c r="AL74" s="522"/>
      <c r="AM74" s="522"/>
      <c r="AN74" s="522"/>
      <c r="AO74" s="522"/>
      <c r="AP74" s="123"/>
      <c r="AQ74" s="522"/>
      <c r="AR74" s="522"/>
      <c r="AS74" s="522"/>
      <c r="AT74" s="522"/>
      <c r="AU74" s="522"/>
      <c r="AV74" s="522"/>
      <c r="AW74" s="522"/>
      <c r="AX74" s="522"/>
      <c r="AY74" s="123"/>
      <c r="AZ74" s="522"/>
      <c r="BA74" s="522"/>
      <c r="BB74" s="522"/>
      <c r="BC74" s="522"/>
      <c r="BD74" s="522"/>
      <c r="BE74" s="522"/>
      <c r="BF74" s="522"/>
      <c r="BG74" s="522"/>
      <c r="BH74" s="123"/>
      <c r="BI74" s="522"/>
      <c r="BJ74" s="522"/>
      <c r="BK74" s="522"/>
      <c r="BL74" s="522"/>
      <c r="BM74" s="522"/>
      <c r="BN74" s="522"/>
      <c r="BO74" s="896"/>
      <c r="BP74" s="896"/>
      <c r="BQ74" s="896"/>
      <c r="BR74" s="896"/>
      <c r="BS74" s="896"/>
      <c r="BT74" s="896"/>
      <c r="BU74" s="896"/>
      <c r="BV74" s="896"/>
      <c r="BW74" s="896"/>
      <c r="BX74" s="896"/>
      <c r="BY74" s="896"/>
      <c r="BZ74" s="896"/>
      <c r="CA74" s="896"/>
      <c r="CB74" s="896"/>
      <c r="CC74" s="896"/>
      <c r="CD74" s="896"/>
      <c r="CE74" s="896"/>
      <c r="CF74" s="896"/>
      <c r="CG74" s="896"/>
      <c r="CH74" s="896"/>
      <c r="CI74" s="896"/>
      <c r="CJ74" s="896"/>
      <c r="CK74" s="896"/>
      <c r="CL74" s="896"/>
      <c r="CM74" s="896"/>
      <c r="CN74" s="896"/>
      <c r="CO74" s="896"/>
      <c r="CP74" s="896"/>
      <c r="CQ74" s="896"/>
      <c r="CR74" s="896"/>
      <c r="CS74" s="896"/>
      <c r="CT74" s="896"/>
      <c r="CU74" s="896"/>
      <c r="CV74" s="896"/>
      <c r="CW74" s="896"/>
      <c r="CX74" s="896"/>
      <c r="CY74" s="896"/>
      <c r="CZ74" s="896"/>
      <c r="DA74" s="896"/>
      <c r="DB74" s="896"/>
      <c r="DC74" s="896"/>
      <c r="DD74" s="896"/>
      <c r="DE74" s="896"/>
      <c r="DF74" s="896"/>
      <c r="DG74" s="896"/>
      <c r="DH74" s="896"/>
      <c r="DI74" s="896"/>
      <c r="DJ74" s="896"/>
      <c r="DK74" s="896"/>
      <c r="DL74" s="896"/>
      <c r="DM74" s="896"/>
      <c r="DN74" s="896"/>
      <c r="DO74" s="896"/>
      <c r="DP74" s="896"/>
      <c r="DQ74" s="896"/>
      <c r="DR74" s="896"/>
      <c r="DS74" s="896"/>
      <c r="DT74" s="896"/>
      <c r="DU74" s="989"/>
      <c r="DV74" s="521"/>
    </row>
    <row r="75" spans="2:263" ht="15" customHeight="1" x14ac:dyDescent="0.25">
      <c r="B75" s="1048" t="s">
        <v>2118</v>
      </c>
      <c r="C75" s="295" t="str">
        <f>$C$31</f>
        <v>Operating expenditure ~ part funded through wholesale</v>
      </c>
      <c r="D75" s="296"/>
      <c r="E75" s="296"/>
      <c r="F75" s="296"/>
      <c r="G75" s="296"/>
      <c r="H75" s="296"/>
      <c r="I75" s="296"/>
      <c r="J75" s="296"/>
      <c r="K75" s="296"/>
      <c r="L75" s="296"/>
      <c r="M75" s="297"/>
      <c r="N75" s="522"/>
      <c r="O75" s="522"/>
      <c r="P75" s="123"/>
      <c r="Q75" s="522"/>
      <c r="R75" s="522"/>
      <c r="S75" s="522"/>
      <c r="T75" s="522"/>
      <c r="U75" s="522"/>
      <c r="V75" s="522"/>
      <c r="W75" s="522"/>
      <c r="X75" s="123"/>
      <c r="Y75" s="522"/>
      <c r="Z75" s="522"/>
      <c r="AA75" s="522"/>
      <c r="AB75" s="522"/>
      <c r="AC75" s="522"/>
      <c r="AD75" s="522"/>
      <c r="AE75" s="522"/>
      <c r="AF75" s="522"/>
      <c r="AG75" s="123"/>
      <c r="AH75" s="522"/>
      <c r="AI75" s="522"/>
      <c r="AJ75" s="522"/>
      <c r="AK75" s="522"/>
      <c r="AL75" s="522"/>
      <c r="AM75" s="522"/>
      <c r="AN75" s="522"/>
      <c r="AO75" s="522"/>
      <c r="AP75" s="123"/>
      <c r="AQ75" s="522"/>
      <c r="AR75" s="522"/>
      <c r="AS75" s="522"/>
      <c r="AT75" s="522"/>
      <c r="AU75" s="522"/>
      <c r="AV75" s="522"/>
      <c r="AW75" s="522"/>
      <c r="AX75" s="522"/>
      <c r="AY75" s="123"/>
      <c r="AZ75" s="522"/>
      <c r="BA75" s="522"/>
      <c r="BB75" s="522"/>
      <c r="BC75" s="522"/>
      <c r="BD75" s="522"/>
      <c r="BE75" s="522"/>
      <c r="BF75" s="522"/>
      <c r="BG75" s="522"/>
      <c r="BH75" s="123"/>
      <c r="BI75" s="522"/>
      <c r="BJ75" s="522"/>
      <c r="BK75" s="522"/>
      <c r="BL75" s="522"/>
      <c r="BM75" s="522"/>
      <c r="BN75" s="522"/>
      <c r="BO75" s="896"/>
      <c r="BP75" s="896"/>
      <c r="BQ75" s="896"/>
      <c r="BR75" s="896"/>
      <c r="BS75" s="896"/>
      <c r="BT75" s="896"/>
      <c r="BU75" s="896"/>
      <c r="BV75" s="896"/>
      <c r="BW75" s="896"/>
      <c r="BX75" s="896"/>
      <c r="BY75" s="896"/>
      <c r="BZ75" s="896"/>
      <c r="CA75" s="896"/>
      <c r="CB75" s="896"/>
      <c r="CC75" s="896"/>
      <c r="CD75" s="896"/>
      <c r="CE75" s="896"/>
      <c r="CF75" s="896"/>
      <c r="CG75" s="896"/>
      <c r="CH75" s="896"/>
      <c r="CI75" s="896"/>
      <c r="CJ75" s="896"/>
      <c r="CK75" s="896"/>
      <c r="CL75" s="896"/>
      <c r="CM75" s="896"/>
      <c r="CN75" s="896"/>
      <c r="CO75" s="896"/>
      <c r="CP75" s="896"/>
      <c r="CQ75" s="896"/>
      <c r="CR75" s="896"/>
      <c r="CS75" s="896"/>
      <c r="CT75" s="896"/>
      <c r="CU75" s="896"/>
      <c r="CV75" s="896"/>
      <c r="CW75" s="896"/>
      <c r="CX75" s="896"/>
      <c r="CY75" s="896"/>
      <c r="CZ75" s="896"/>
      <c r="DA75" s="896"/>
      <c r="DB75" s="896"/>
      <c r="DC75" s="896"/>
      <c r="DD75" s="896"/>
      <c r="DE75" s="896"/>
      <c r="DF75" s="896"/>
      <c r="DG75" s="896"/>
      <c r="DH75" s="896"/>
      <c r="DI75" s="896"/>
      <c r="DJ75" s="896"/>
      <c r="DK75" s="896"/>
      <c r="DL75" s="896"/>
      <c r="DM75" s="896"/>
      <c r="DN75" s="896"/>
      <c r="DO75" s="896"/>
      <c r="DP75" s="896"/>
      <c r="DQ75" s="896"/>
      <c r="DR75" s="896"/>
      <c r="DS75" s="896"/>
      <c r="DT75" s="896"/>
      <c r="DU75" s="989"/>
      <c r="DV75" s="521"/>
    </row>
    <row r="76" spans="2:263" ht="111.75" customHeight="1" x14ac:dyDescent="0.25">
      <c r="B76" s="530">
        <v>17</v>
      </c>
      <c r="C76" s="1154" t="s">
        <v>3830</v>
      </c>
      <c r="D76" s="1155"/>
      <c r="E76" s="1155"/>
      <c r="F76" s="1155"/>
      <c r="G76" s="1155"/>
      <c r="H76" s="1155"/>
      <c r="I76" s="1155"/>
      <c r="J76" s="1155"/>
      <c r="K76" s="1155"/>
      <c r="L76" s="1155"/>
      <c r="M76" s="1156"/>
      <c r="N76" s="522"/>
      <c r="O76" s="522"/>
      <c r="P76" s="123"/>
      <c r="Q76" s="522"/>
      <c r="R76" s="522"/>
      <c r="S76" s="522"/>
      <c r="T76" s="522"/>
      <c r="U76" s="522"/>
      <c r="V76" s="522"/>
      <c r="W76" s="522"/>
      <c r="X76" s="123"/>
      <c r="Y76" s="522"/>
      <c r="Z76" s="522"/>
      <c r="AA76" s="522"/>
      <c r="AB76" s="522"/>
      <c r="AC76" s="522"/>
      <c r="AD76" s="522"/>
      <c r="AE76" s="522"/>
      <c r="AF76" s="522"/>
      <c r="AG76" s="123"/>
      <c r="AH76" s="522"/>
      <c r="AI76" s="522"/>
      <c r="AJ76" s="522"/>
      <c r="AK76" s="522"/>
      <c r="AL76" s="522"/>
      <c r="AM76" s="522"/>
      <c r="AN76" s="522"/>
      <c r="AO76" s="522"/>
      <c r="AP76" s="123"/>
      <c r="AQ76" s="522"/>
      <c r="AR76" s="522"/>
      <c r="AS76" s="522"/>
      <c r="AT76" s="522"/>
      <c r="AU76" s="522"/>
      <c r="AV76" s="522"/>
      <c r="AW76" s="522"/>
      <c r="AX76" s="522"/>
      <c r="AY76" s="123"/>
      <c r="AZ76" s="522"/>
      <c r="BA76" s="522"/>
      <c r="BB76" s="522"/>
      <c r="BC76" s="522"/>
      <c r="BD76" s="522"/>
      <c r="BE76" s="522"/>
      <c r="BF76" s="522"/>
      <c r="BG76" s="522"/>
      <c r="BH76" s="123"/>
      <c r="BI76" s="522"/>
      <c r="BJ76" s="522"/>
      <c r="BK76" s="522"/>
      <c r="BL76" s="522"/>
      <c r="BM76" s="522"/>
      <c r="BN76" s="522"/>
      <c r="BO76" s="896"/>
      <c r="BP76" s="896"/>
      <c r="BQ76" s="896"/>
      <c r="BR76" s="896"/>
      <c r="BS76" s="896"/>
      <c r="BT76" s="896"/>
      <c r="BU76" s="896"/>
      <c r="BV76" s="896"/>
      <c r="BW76" s="896"/>
      <c r="BX76" s="896"/>
      <c r="BY76" s="896"/>
      <c r="BZ76" s="896"/>
      <c r="CA76" s="896"/>
      <c r="CB76" s="896"/>
      <c r="CC76" s="896"/>
      <c r="CD76" s="896"/>
      <c r="CE76" s="896"/>
      <c r="CF76" s="896"/>
      <c r="CG76" s="896"/>
      <c r="CH76" s="896"/>
      <c r="CI76" s="896"/>
      <c r="CJ76" s="896"/>
      <c r="CK76" s="896"/>
      <c r="CL76" s="896"/>
      <c r="CM76" s="896"/>
      <c r="CN76" s="896"/>
      <c r="CO76" s="896"/>
      <c r="CP76" s="896"/>
      <c r="CQ76" s="896"/>
      <c r="CR76" s="896"/>
      <c r="CS76" s="896"/>
      <c r="CT76" s="896"/>
      <c r="CU76" s="896"/>
      <c r="CV76" s="896"/>
      <c r="CW76" s="896"/>
      <c r="CX76" s="896"/>
      <c r="CY76" s="896"/>
      <c r="CZ76" s="896"/>
      <c r="DA76" s="896"/>
      <c r="DB76" s="896"/>
      <c r="DC76" s="896"/>
      <c r="DD76" s="896"/>
      <c r="DE76" s="896"/>
      <c r="DF76" s="896"/>
      <c r="DG76" s="896"/>
      <c r="DH76" s="896"/>
      <c r="DI76" s="896"/>
      <c r="DJ76" s="896"/>
      <c r="DK76" s="896"/>
      <c r="DL76" s="896"/>
      <c r="DM76" s="896"/>
      <c r="DN76" s="896"/>
      <c r="DO76" s="896"/>
      <c r="DP76" s="896"/>
      <c r="DQ76" s="896"/>
      <c r="DR76" s="896"/>
      <c r="DS76" s="896"/>
      <c r="DT76" s="896"/>
      <c r="DU76" s="896"/>
    </row>
    <row r="77" spans="2:263" ht="18.75" customHeight="1" x14ac:dyDescent="0.25">
      <c r="B77" s="530">
        <v>18</v>
      </c>
      <c r="C77" s="1154" t="s">
        <v>3831</v>
      </c>
      <c r="D77" s="1155"/>
      <c r="E77" s="1155"/>
      <c r="F77" s="1155"/>
      <c r="G77" s="1155"/>
      <c r="H77" s="1155"/>
      <c r="I77" s="1155"/>
      <c r="J77" s="1155"/>
      <c r="K77" s="1155"/>
      <c r="L77" s="1155"/>
      <c r="M77" s="1156"/>
      <c r="N77" s="522"/>
      <c r="O77" s="522"/>
      <c r="P77" s="123"/>
      <c r="Q77" s="522"/>
      <c r="R77" s="522"/>
      <c r="S77" s="522"/>
      <c r="T77" s="522"/>
      <c r="U77" s="522"/>
      <c r="V77" s="522"/>
      <c r="W77" s="522"/>
      <c r="X77" s="123"/>
      <c r="Y77" s="522"/>
      <c r="Z77" s="522"/>
      <c r="AA77" s="522"/>
      <c r="AB77" s="522"/>
      <c r="AC77" s="522"/>
      <c r="AD77" s="522"/>
      <c r="AE77" s="522"/>
      <c r="AF77" s="522"/>
      <c r="AG77" s="123"/>
      <c r="AH77" s="522"/>
      <c r="AI77" s="522"/>
      <c r="AJ77" s="522"/>
      <c r="AK77" s="522"/>
      <c r="AL77" s="522"/>
      <c r="AM77" s="522"/>
      <c r="AN77" s="522"/>
      <c r="AO77" s="522"/>
      <c r="AP77" s="123"/>
      <c r="AQ77" s="522"/>
      <c r="AR77" s="522"/>
      <c r="AS77" s="522"/>
      <c r="AT77" s="522"/>
      <c r="AU77" s="522"/>
      <c r="AV77" s="522"/>
      <c r="AW77" s="522"/>
      <c r="AX77" s="522"/>
      <c r="AY77" s="123"/>
      <c r="AZ77" s="522"/>
      <c r="BA77" s="522"/>
      <c r="BB77" s="522"/>
      <c r="BC77" s="522"/>
      <c r="BD77" s="522"/>
      <c r="BE77" s="522"/>
      <c r="BF77" s="522"/>
      <c r="BG77" s="522"/>
      <c r="BH77" s="123"/>
      <c r="BI77" s="522"/>
      <c r="BJ77" s="522"/>
      <c r="BK77" s="522"/>
      <c r="BL77" s="522"/>
      <c r="BM77" s="522"/>
      <c r="BN77" s="522"/>
      <c r="BO77" s="896"/>
      <c r="BP77" s="896"/>
      <c r="BQ77" s="896"/>
      <c r="BR77" s="896"/>
      <c r="BS77" s="896"/>
      <c r="BT77" s="896"/>
      <c r="BU77" s="896"/>
      <c r="BV77" s="896"/>
      <c r="BW77" s="896"/>
      <c r="BX77" s="896"/>
      <c r="BY77" s="896"/>
      <c r="BZ77" s="896"/>
      <c r="CA77" s="896"/>
      <c r="CB77" s="896"/>
      <c r="CC77" s="896"/>
      <c r="CD77" s="896"/>
      <c r="CE77" s="896"/>
      <c r="CF77" s="896"/>
      <c r="CG77" s="896"/>
      <c r="CH77" s="896"/>
      <c r="CI77" s="896"/>
      <c r="CJ77" s="896"/>
      <c r="CK77" s="896"/>
      <c r="CL77" s="896"/>
      <c r="CM77" s="896"/>
      <c r="CN77" s="896"/>
      <c r="CO77" s="896"/>
      <c r="CP77" s="896"/>
      <c r="CQ77" s="896"/>
      <c r="CR77" s="896"/>
      <c r="CS77" s="896"/>
      <c r="CT77" s="896"/>
      <c r="CU77" s="896"/>
      <c r="CV77" s="896"/>
      <c r="CW77" s="896"/>
      <c r="CX77" s="896"/>
      <c r="CY77" s="896"/>
      <c r="CZ77" s="896"/>
      <c r="DA77" s="896"/>
      <c r="DB77" s="896"/>
      <c r="DC77" s="896"/>
      <c r="DD77" s="896"/>
      <c r="DE77" s="896"/>
      <c r="DF77" s="896"/>
      <c r="DG77" s="896"/>
      <c r="DH77" s="896"/>
      <c r="DI77" s="896"/>
      <c r="DJ77" s="896"/>
      <c r="DK77" s="896"/>
      <c r="DL77" s="896"/>
      <c r="DM77" s="896"/>
      <c r="DN77" s="896"/>
      <c r="DO77" s="896"/>
      <c r="DP77" s="896"/>
      <c r="DQ77" s="896"/>
      <c r="DR77" s="896"/>
      <c r="DS77" s="896"/>
      <c r="DT77" s="896"/>
      <c r="DU77" s="896"/>
    </row>
    <row r="78" spans="2:263" ht="45" customHeight="1" x14ac:dyDescent="0.25">
      <c r="B78" s="530">
        <v>19</v>
      </c>
      <c r="C78" s="1154" t="s">
        <v>3832</v>
      </c>
      <c r="D78" s="1155"/>
      <c r="E78" s="1155"/>
      <c r="F78" s="1155"/>
      <c r="G78" s="1155"/>
      <c r="H78" s="1155"/>
      <c r="I78" s="1155"/>
      <c r="J78" s="1155"/>
      <c r="K78" s="1155"/>
      <c r="L78" s="1155"/>
      <c r="M78" s="1156"/>
      <c r="N78" s="522"/>
      <c r="O78" s="522"/>
      <c r="P78" s="123"/>
      <c r="Q78" s="522"/>
      <c r="R78" s="522"/>
      <c r="S78" s="522"/>
      <c r="T78" s="522"/>
      <c r="U78" s="522"/>
      <c r="V78" s="522"/>
      <c r="W78" s="522"/>
      <c r="X78" s="123"/>
      <c r="Y78" s="522"/>
      <c r="Z78" s="522"/>
      <c r="AA78" s="522"/>
      <c r="AB78" s="522"/>
      <c r="AC78" s="522"/>
      <c r="AD78" s="522"/>
      <c r="AE78" s="522"/>
      <c r="AF78" s="522"/>
      <c r="AG78" s="123"/>
      <c r="AH78" s="522"/>
      <c r="AI78" s="522"/>
      <c r="AJ78" s="522"/>
      <c r="AK78" s="522"/>
      <c r="AL78" s="522"/>
      <c r="AM78" s="522"/>
      <c r="AN78" s="522"/>
      <c r="AO78" s="522"/>
      <c r="AP78" s="123"/>
      <c r="AQ78" s="522"/>
      <c r="AR78" s="522"/>
      <c r="AS78" s="522"/>
      <c r="AT78" s="522"/>
      <c r="AU78" s="522"/>
      <c r="AV78" s="522"/>
      <c r="AW78" s="522"/>
      <c r="AX78" s="522"/>
      <c r="AY78" s="123"/>
      <c r="AZ78" s="522"/>
      <c r="BA78" s="522"/>
      <c r="BB78" s="522"/>
      <c r="BC78" s="522"/>
      <c r="BD78" s="522"/>
      <c r="BE78" s="522"/>
      <c r="BF78" s="522"/>
      <c r="BG78" s="522"/>
      <c r="BH78" s="123"/>
      <c r="BI78" s="522"/>
      <c r="BJ78" s="522"/>
      <c r="BK78" s="522"/>
      <c r="BL78" s="522"/>
      <c r="BM78" s="522"/>
      <c r="BN78" s="522"/>
      <c r="BO78" s="896"/>
      <c r="BP78" s="896"/>
      <c r="BQ78" s="896"/>
      <c r="BR78" s="896"/>
      <c r="BS78" s="896"/>
      <c r="BT78" s="896"/>
      <c r="BU78" s="896"/>
      <c r="BV78" s="896"/>
      <c r="BW78" s="896"/>
      <c r="BX78" s="896"/>
      <c r="BY78" s="896"/>
      <c r="BZ78" s="896"/>
      <c r="CA78" s="896"/>
      <c r="CB78" s="896"/>
      <c r="CC78" s="896"/>
      <c r="CD78" s="896"/>
      <c r="CE78" s="896"/>
      <c r="CF78" s="896"/>
      <c r="CG78" s="896"/>
      <c r="CH78" s="896"/>
      <c r="CI78" s="896"/>
      <c r="CJ78" s="896"/>
      <c r="CK78" s="896"/>
      <c r="CL78" s="896"/>
      <c r="CM78" s="896"/>
      <c r="CN78" s="896"/>
      <c r="CO78" s="896"/>
      <c r="CP78" s="896"/>
      <c r="CQ78" s="896"/>
      <c r="CR78" s="896"/>
      <c r="CS78" s="896"/>
      <c r="CT78" s="896"/>
      <c r="CU78" s="896"/>
      <c r="CV78" s="896"/>
      <c r="CW78" s="896"/>
      <c r="CX78" s="896"/>
      <c r="CY78" s="896"/>
      <c r="CZ78" s="896"/>
      <c r="DA78" s="896"/>
      <c r="DB78" s="896"/>
      <c r="DC78" s="896"/>
      <c r="DD78" s="896"/>
      <c r="DE78" s="896"/>
      <c r="DF78" s="896"/>
      <c r="DG78" s="896"/>
      <c r="DH78" s="896"/>
      <c r="DI78" s="896"/>
      <c r="DJ78" s="896"/>
      <c r="DK78" s="896"/>
      <c r="DL78" s="896"/>
      <c r="DM78" s="896"/>
      <c r="DN78" s="896"/>
      <c r="DO78" s="896"/>
      <c r="DP78" s="896"/>
      <c r="DQ78" s="896"/>
      <c r="DR78" s="896"/>
      <c r="DS78" s="896"/>
      <c r="DT78" s="896"/>
      <c r="DU78" s="896"/>
    </row>
    <row r="79" spans="2:263" ht="88.5" customHeight="1" x14ac:dyDescent="0.25">
      <c r="B79" s="530">
        <v>20</v>
      </c>
      <c r="C79" s="1154" t="s">
        <v>3833</v>
      </c>
      <c r="D79" s="1155"/>
      <c r="E79" s="1155"/>
      <c r="F79" s="1155"/>
      <c r="G79" s="1155"/>
      <c r="H79" s="1155"/>
      <c r="I79" s="1155"/>
      <c r="J79" s="1155"/>
      <c r="K79" s="1155"/>
      <c r="L79" s="1155"/>
      <c r="M79" s="1156"/>
      <c r="N79" s="522"/>
      <c r="O79" s="522"/>
      <c r="P79" s="123"/>
      <c r="Q79" s="522"/>
      <c r="R79" s="522"/>
      <c r="S79" s="522"/>
      <c r="T79" s="522"/>
      <c r="U79" s="522"/>
      <c r="V79" s="522"/>
      <c r="W79" s="522"/>
      <c r="X79" s="123"/>
      <c r="Y79" s="522"/>
      <c r="Z79" s="522"/>
      <c r="AA79" s="522"/>
      <c r="AB79" s="522"/>
      <c r="AC79" s="522"/>
      <c r="AD79" s="522"/>
      <c r="AE79" s="522"/>
      <c r="AF79" s="522"/>
      <c r="AG79" s="123"/>
      <c r="AH79" s="522"/>
      <c r="AI79" s="522"/>
      <c r="AJ79" s="522"/>
      <c r="AK79" s="522"/>
      <c r="AL79" s="522"/>
      <c r="AM79" s="522"/>
      <c r="AN79" s="522"/>
      <c r="AO79" s="522"/>
      <c r="AP79" s="123"/>
      <c r="AQ79" s="522"/>
      <c r="AR79" s="522"/>
      <c r="AS79" s="522"/>
      <c r="AT79" s="522"/>
      <c r="AU79" s="522"/>
      <c r="AV79" s="522"/>
      <c r="AW79" s="522"/>
      <c r="AX79" s="522"/>
      <c r="AY79" s="123"/>
      <c r="AZ79" s="522"/>
      <c r="BA79" s="522"/>
      <c r="BB79" s="522"/>
      <c r="BC79" s="522"/>
      <c r="BD79" s="522"/>
      <c r="BE79" s="522"/>
      <c r="BF79" s="522"/>
      <c r="BG79" s="522"/>
      <c r="BH79" s="123"/>
      <c r="BI79" s="522"/>
      <c r="BJ79" s="522"/>
      <c r="BK79" s="522"/>
      <c r="BL79" s="522"/>
      <c r="BM79" s="522"/>
      <c r="BN79" s="522"/>
      <c r="BO79" s="896"/>
      <c r="BP79" s="896"/>
      <c r="BQ79" s="896"/>
      <c r="BR79" s="896"/>
      <c r="BS79" s="896"/>
      <c r="BT79" s="896"/>
      <c r="BU79" s="896"/>
      <c r="BV79" s="896"/>
      <c r="BW79" s="896"/>
      <c r="BX79" s="896"/>
      <c r="BY79" s="896"/>
      <c r="BZ79" s="896"/>
      <c r="CA79" s="896"/>
      <c r="CB79" s="896"/>
      <c r="CC79" s="896"/>
      <c r="CD79" s="896"/>
      <c r="CE79" s="896"/>
      <c r="CF79" s="896"/>
      <c r="CG79" s="896"/>
      <c r="CH79" s="896"/>
      <c r="CI79" s="896"/>
      <c r="CJ79" s="896"/>
      <c r="CK79" s="896"/>
      <c r="CL79" s="896"/>
      <c r="CM79" s="896"/>
      <c r="CN79" s="896"/>
      <c r="CO79" s="896"/>
      <c r="CP79" s="896"/>
      <c r="CQ79" s="896"/>
      <c r="CR79" s="896"/>
      <c r="CS79" s="896"/>
      <c r="CT79" s="896"/>
      <c r="CU79" s="896"/>
      <c r="CV79" s="896"/>
      <c r="CW79" s="896"/>
      <c r="CX79" s="896"/>
      <c r="CY79" s="896"/>
      <c r="CZ79" s="896"/>
      <c r="DA79" s="896"/>
      <c r="DB79" s="896"/>
      <c r="DC79" s="896"/>
      <c r="DD79" s="896"/>
      <c r="DE79" s="896"/>
      <c r="DF79" s="896"/>
      <c r="DG79" s="896"/>
      <c r="DH79" s="896"/>
      <c r="DI79" s="896"/>
      <c r="DJ79" s="896"/>
      <c r="DK79" s="896"/>
      <c r="DL79" s="896"/>
      <c r="DM79" s="896"/>
      <c r="DN79" s="896"/>
      <c r="DO79" s="896"/>
      <c r="DP79" s="896"/>
      <c r="DQ79" s="896"/>
      <c r="DR79" s="896"/>
      <c r="DS79" s="896"/>
      <c r="DT79" s="896"/>
      <c r="DU79" s="896"/>
    </row>
    <row r="80" spans="2:263" ht="15" customHeight="1" x14ac:dyDescent="0.25">
      <c r="B80" s="530">
        <v>21</v>
      </c>
      <c r="C80" s="1154" t="s">
        <v>3834</v>
      </c>
      <c r="D80" s="1155"/>
      <c r="E80" s="1155"/>
      <c r="F80" s="1155"/>
      <c r="G80" s="1155"/>
      <c r="H80" s="1155"/>
      <c r="I80" s="1155"/>
      <c r="J80" s="1155"/>
      <c r="K80" s="1155"/>
      <c r="L80" s="1155"/>
      <c r="M80" s="1156"/>
      <c r="N80" s="522"/>
      <c r="O80" s="522"/>
      <c r="P80" s="123"/>
      <c r="Q80" s="522"/>
      <c r="R80" s="522"/>
      <c r="S80" s="522"/>
      <c r="T80" s="522"/>
      <c r="U80" s="522"/>
      <c r="V80" s="522"/>
      <c r="W80" s="522"/>
      <c r="X80" s="123"/>
      <c r="Y80" s="522"/>
      <c r="Z80" s="522"/>
      <c r="AA80" s="522"/>
      <c r="AB80" s="522"/>
      <c r="AC80" s="522"/>
      <c r="AD80" s="522"/>
      <c r="AE80" s="522"/>
      <c r="AF80" s="522"/>
      <c r="AG80" s="123"/>
      <c r="AH80" s="522"/>
      <c r="AI80" s="522"/>
      <c r="AJ80" s="522"/>
      <c r="AK80" s="522"/>
      <c r="AL80" s="522"/>
      <c r="AM80" s="522"/>
      <c r="AN80" s="522"/>
      <c r="AO80" s="522"/>
      <c r="AP80" s="123"/>
      <c r="AQ80" s="522"/>
      <c r="AR80" s="522"/>
      <c r="AS80" s="522"/>
      <c r="AT80" s="522"/>
      <c r="AU80" s="522"/>
      <c r="AV80" s="522"/>
      <c r="AW80" s="522"/>
      <c r="AX80" s="522"/>
      <c r="AY80" s="123"/>
      <c r="AZ80" s="522"/>
      <c r="BA80" s="522"/>
      <c r="BB80" s="522"/>
      <c r="BC80" s="522"/>
      <c r="BD80" s="522"/>
      <c r="BE80" s="522"/>
      <c r="BF80" s="522"/>
      <c r="BG80" s="522"/>
      <c r="BH80" s="123"/>
      <c r="BI80" s="522"/>
      <c r="BJ80" s="522"/>
      <c r="BK80" s="522"/>
      <c r="BL80" s="522"/>
      <c r="BM80" s="522"/>
      <c r="BN80" s="522"/>
      <c r="BO80" s="896"/>
      <c r="BP80" s="896"/>
      <c r="BQ80" s="896"/>
      <c r="BR80" s="896"/>
      <c r="BS80" s="896"/>
      <c r="BT80" s="896"/>
      <c r="BU80" s="896"/>
      <c r="BV80" s="896"/>
      <c r="BW80" s="896"/>
      <c r="BX80" s="896"/>
      <c r="BY80" s="896"/>
      <c r="BZ80" s="896"/>
      <c r="CA80" s="896"/>
      <c r="CB80" s="896"/>
      <c r="CC80" s="896"/>
      <c r="CD80" s="896"/>
      <c r="CE80" s="896"/>
      <c r="CF80" s="896"/>
      <c r="CG80" s="896"/>
      <c r="CH80" s="896"/>
      <c r="CI80" s="896"/>
      <c r="CJ80" s="896"/>
      <c r="CK80" s="896"/>
      <c r="CL80" s="896"/>
      <c r="CM80" s="896"/>
      <c r="CN80" s="896"/>
      <c r="CO80" s="896"/>
      <c r="CP80" s="896"/>
      <c r="CQ80" s="896"/>
      <c r="CR80" s="896"/>
      <c r="CS80" s="896"/>
      <c r="CT80" s="896"/>
      <c r="CU80" s="896"/>
      <c r="CV80" s="896"/>
      <c r="CW80" s="896"/>
      <c r="CX80" s="896"/>
      <c r="CY80" s="896"/>
      <c r="CZ80" s="896"/>
      <c r="DA80" s="896"/>
      <c r="DB80" s="896"/>
      <c r="DC80" s="896"/>
      <c r="DD80" s="896"/>
      <c r="DE80" s="896"/>
      <c r="DF80" s="896"/>
      <c r="DG80" s="896"/>
      <c r="DH80" s="896"/>
      <c r="DI80" s="896"/>
      <c r="DJ80" s="896"/>
      <c r="DK80" s="896"/>
      <c r="DL80" s="896"/>
      <c r="DM80" s="896"/>
      <c r="DN80" s="896"/>
      <c r="DO80" s="896"/>
      <c r="DP80" s="896"/>
      <c r="DQ80" s="896"/>
      <c r="DR80" s="896"/>
      <c r="DS80" s="896"/>
      <c r="DT80" s="896"/>
      <c r="DU80" s="896"/>
    </row>
    <row r="81" spans="2:125" ht="45" customHeight="1" x14ac:dyDescent="0.25">
      <c r="B81" s="1049">
        <v>22</v>
      </c>
      <c r="C81" s="1154" t="s">
        <v>3835</v>
      </c>
      <c r="D81" s="1155"/>
      <c r="E81" s="1155"/>
      <c r="F81" s="1155"/>
      <c r="G81" s="1155"/>
      <c r="H81" s="1155"/>
      <c r="I81" s="1155"/>
      <c r="J81" s="1155"/>
      <c r="K81" s="1155"/>
      <c r="L81" s="1155"/>
      <c r="M81" s="1156"/>
      <c r="N81" s="522"/>
      <c r="O81" s="522"/>
      <c r="P81" s="123"/>
      <c r="Q81" s="522"/>
      <c r="R81" s="522"/>
      <c r="S81" s="522"/>
      <c r="T81" s="522"/>
      <c r="U81" s="522"/>
      <c r="V81" s="522"/>
      <c r="W81" s="522"/>
      <c r="X81" s="123"/>
      <c r="Y81" s="522"/>
      <c r="Z81" s="522"/>
      <c r="AA81" s="522"/>
      <c r="AB81" s="522"/>
      <c r="AC81" s="522"/>
      <c r="AD81" s="522"/>
      <c r="AE81" s="522"/>
      <c r="AF81" s="522"/>
      <c r="AG81" s="123"/>
      <c r="AH81" s="522"/>
      <c r="AI81" s="522"/>
      <c r="AJ81" s="522"/>
      <c r="AK81" s="522"/>
      <c r="AL81" s="522"/>
      <c r="AM81" s="522"/>
      <c r="AN81" s="522"/>
      <c r="AO81" s="522"/>
      <c r="AP81" s="123"/>
      <c r="AQ81" s="522"/>
      <c r="AR81" s="522"/>
      <c r="AS81" s="522"/>
      <c r="AT81" s="522"/>
      <c r="AU81" s="522"/>
      <c r="AV81" s="522"/>
      <c r="AW81" s="522"/>
      <c r="AX81" s="522"/>
      <c r="AY81" s="123"/>
      <c r="AZ81" s="522"/>
      <c r="BA81" s="522"/>
      <c r="BB81" s="522"/>
      <c r="BC81" s="522"/>
      <c r="BD81" s="522"/>
      <c r="BE81" s="522"/>
      <c r="BF81" s="522"/>
      <c r="BG81" s="522"/>
      <c r="BH81" s="123"/>
      <c r="BI81" s="522"/>
      <c r="BJ81" s="522"/>
      <c r="BK81" s="522"/>
      <c r="BL81" s="522"/>
      <c r="BM81" s="522"/>
      <c r="BN81" s="522"/>
      <c r="BO81" s="896"/>
      <c r="BP81" s="896"/>
      <c r="BQ81" s="896"/>
      <c r="BR81" s="896"/>
      <c r="BS81" s="896"/>
      <c r="BT81" s="896"/>
      <c r="BU81" s="896"/>
      <c r="BV81" s="896"/>
      <c r="BW81" s="896"/>
      <c r="BX81" s="896"/>
      <c r="BY81" s="896"/>
      <c r="BZ81" s="896"/>
      <c r="CA81" s="896"/>
      <c r="CB81" s="896"/>
      <c r="CC81" s="896"/>
      <c r="CD81" s="896"/>
      <c r="CE81" s="896"/>
      <c r="CF81" s="896"/>
      <c r="CG81" s="896"/>
      <c r="CH81" s="896"/>
      <c r="CI81" s="896"/>
      <c r="CJ81" s="896"/>
      <c r="CK81" s="896"/>
      <c r="CL81" s="896"/>
      <c r="CM81" s="896"/>
      <c r="CN81" s="896"/>
      <c r="CO81" s="896"/>
      <c r="CP81" s="896"/>
      <c r="CQ81" s="896"/>
      <c r="CR81" s="896"/>
      <c r="CS81" s="896"/>
      <c r="CT81" s="896"/>
      <c r="CU81" s="896"/>
      <c r="CV81" s="896"/>
      <c r="CW81" s="896"/>
      <c r="CX81" s="896"/>
      <c r="CY81" s="896"/>
      <c r="CZ81" s="896"/>
      <c r="DA81" s="896"/>
      <c r="DB81" s="896"/>
      <c r="DC81" s="896"/>
      <c r="DD81" s="896"/>
      <c r="DE81" s="896"/>
      <c r="DF81" s="896"/>
      <c r="DG81" s="896"/>
      <c r="DH81" s="896"/>
      <c r="DI81" s="896"/>
      <c r="DJ81" s="896"/>
      <c r="DK81" s="896"/>
      <c r="DL81" s="896"/>
      <c r="DM81" s="896"/>
      <c r="DN81" s="896"/>
      <c r="DO81" s="896"/>
      <c r="DP81" s="896"/>
      <c r="DQ81" s="896"/>
      <c r="DR81" s="896"/>
      <c r="DS81" s="896"/>
      <c r="DT81" s="896"/>
      <c r="DU81" s="896"/>
    </row>
    <row r="82" spans="2:125" ht="45" customHeight="1" x14ac:dyDescent="0.25">
      <c r="B82" s="530">
        <v>23</v>
      </c>
      <c r="C82" s="1154" t="s">
        <v>3836</v>
      </c>
      <c r="D82" s="1155"/>
      <c r="E82" s="1155"/>
      <c r="F82" s="1155"/>
      <c r="G82" s="1155"/>
      <c r="H82" s="1155"/>
      <c r="I82" s="1155"/>
      <c r="J82" s="1155"/>
      <c r="K82" s="1155"/>
      <c r="L82" s="1155"/>
      <c r="M82" s="1156"/>
      <c r="N82" s="522"/>
      <c r="O82" s="522"/>
      <c r="P82" s="123"/>
      <c r="Q82" s="522"/>
      <c r="R82" s="522"/>
      <c r="S82" s="522"/>
      <c r="T82" s="522"/>
      <c r="U82" s="522"/>
      <c r="V82" s="522"/>
      <c r="W82" s="522"/>
      <c r="X82" s="123"/>
      <c r="Y82" s="522"/>
      <c r="Z82" s="522"/>
      <c r="AA82" s="522"/>
      <c r="AB82" s="522"/>
      <c r="AC82" s="522"/>
      <c r="AD82" s="522"/>
      <c r="AE82" s="522"/>
      <c r="AF82" s="522"/>
      <c r="AG82" s="123"/>
      <c r="AH82" s="522"/>
      <c r="AI82" s="522"/>
      <c r="AJ82" s="522"/>
      <c r="AK82" s="522"/>
      <c r="AL82" s="522"/>
      <c r="AM82" s="522"/>
      <c r="AN82" s="522"/>
      <c r="AO82" s="522"/>
      <c r="AP82" s="123"/>
      <c r="AQ82" s="522"/>
      <c r="AR82" s="522"/>
      <c r="AS82" s="522"/>
      <c r="AT82" s="522"/>
      <c r="AU82" s="522"/>
      <c r="AV82" s="522"/>
      <c r="AW82" s="522"/>
      <c r="AX82" s="522"/>
      <c r="AY82" s="123"/>
      <c r="AZ82" s="522"/>
      <c r="BA82" s="522"/>
      <c r="BB82" s="522"/>
      <c r="BC82" s="522"/>
      <c r="BD82" s="522"/>
      <c r="BE82" s="522"/>
      <c r="BF82" s="522"/>
      <c r="BG82" s="522"/>
      <c r="BH82" s="123"/>
      <c r="BI82" s="522"/>
      <c r="BJ82" s="522"/>
      <c r="BK82" s="522"/>
      <c r="BL82" s="522"/>
      <c r="BM82" s="522"/>
      <c r="BN82" s="522"/>
    </row>
    <row r="83" spans="2:125" ht="15" customHeight="1" x14ac:dyDescent="0.25">
      <c r="B83" s="1048" t="s">
        <v>2122</v>
      </c>
      <c r="C83" s="295" t="str">
        <f>$C$40</f>
        <v>Recharges for assets shared by retail and wholesale</v>
      </c>
      <c r="D83" s="296"/>
      <c r="E83" s="296"/>
      <c r="F83" s="296"/>
      <c r="G83" s="296"/>
      <c r="H83" s="296"/>
      <c r="I83" s="296"/>
      <c r="J83" s="296"/>
      <c r="K83" s="296"/>
      <c r="L83" s="296"/>
      <c r="M83" s="297"/>
      <c r="N83" s="522"/>
      <c r="O83" s="522"/>
      <c r="P83" s="123"/>
      <c r="Q83" s="522"/>
      <c r="R83" s="522"/>
      <c r="S83" s="522"/>
      <c r="T83" s="522"/>
      <c r="U83" s="522"/>
      <c r="V83" s="522"/>
      <c r="W83" s="522"/>
      <c r="X83" s="123"/>
      <c r="Y83" s="522"/>
      <c r="Z83" s="522"/>
      <c r="AA83" s="522"/>
      <c r="AB83" s="522"/>
      <c r="AC83" s="522"/>
      <c r="AD83" s="522"/>
      <c r="AE83" s="522"/>
      <c r="AF83" s="522"/>
      <c r="AG83" s="123"/>
      <c r="AH83" s="522"/>
      <c r="AI83" s="522"/>
      <c r="AJ83" s="522"/>
      <c r="AK83" s="522"/>
      <c r="AL83" s="522"/>
      <c r="AM83" s="522"/>
      <c r="AN83" s="522"/>
      <c r="AO83" s="522"/>
      <c r="AP83" s="123"/>
      <c r="AQ83" s="522"/>
      <c r="AR83" s="522"/>
      <c r="AS83" s="522"/>
      <c r="AT83" s="522"/>
      <c r="AU83" s="522"/>
      <c r="AV83" s="522"/>
      <c r="AW83" s="522"/>
      <c r="AX83" s="522"/>
      <c r="AY83" s="123"/>
      <c r="AZ83" s="522"/>
      <c r="BA83" s="522"/>
      <c r="BB83" s="522"/>
      <c r="BC83" s="522"/>
      <c r="BD83" s="522"/>
      <c r="BE83" s="522"/>
      <c r="BF83" s="522"/>
      <c r="BG83" s="522"/>
      <c r="BH83" s="123"/>
      <c r="BI83" s="522"/>
      <c r="BJ83" s="522"/>
      <c r="BK83" s="522"/>
      <c r="BL83" s="522"/>
      <c r="BM83" s="522"/>
      <c r="BN83" s="522"/>
    </row>
    <row r="84" spans="2:125" ht="45" customHeight="1" x14ac:dyDescent="0.25">
      <c r="B84" s="1050">
        <v>24</v>
      </c>
      <c r="C84" s="1215" t="s">
        <v>3837</v>
      </c>
      <c r="D84" s="1216"/>
      <c r="E84" s="1216"/>
      <c r="F84" s="1216"/>
      <c r="G84" s="1216"/>
      <c r="H84" s="1216"/>
      <c r="I84" s="1216"/>
      <c r="J84" s="1216"/>
      <c r="K84" s="1216"/>
      <c r="L84" s="1216"/>
      <c r="M84" s="1217"/>
      <c r="N84" s="522"/>
      <c r="O84" s="522"/>
      <c r="P84" s="123"/>
      <c r="Q84" s="522"/>
      <c r="R84" s="522"/>
      <c r="S84" s="522"/>
      <c r="T84" s="522"/>
      <c r="U84" s="522"/>
      <c r="V84" s="522"/>
      <c r="W84" s="522"/>
      <c r="X84" s="123"/>
      <c r="Y84" s="522"/>
      <c r="Z84" s="522"/>
      <c r="AA84" s="522"/>
      <c r="AB84" s="522"/>
      <c r="AC84" s="522"/>
      <c r="AD84" s="522"/>
      <c r="AE84" s="522"/>
      <c r="AF84" s="522"/>
      <c r="AG84" s="123"/>
      <c r="AH84" s="522"/>
      <c r="AI84" s="522"/>
      <c r="AJ84" s="522"/>
      <c r="AK84" s="522"/>
      <c r="AL84" s="522"/>
      <c r="AM84" s="522"/>
      <c r="AN84" s="522"/>
      <c r="AO84" s="522"/>
      <c r="AP84" s="123"/>
      <c r="AQ84" s="522"/>
      <c r="AR84" s="522"/>
      <c r="AS84" s="522"/>
      <c r="AT84" s="522"/>
      <c r="AU84" s="522"/>
      <c r="AV84" s="522"/>
      <c r="AW84" s="522"/>
      <c r="AX84" s="522"/>
      <c r="AY84" s="123"/>
      <c r="AZ84" s="522"/>
      <c r="BA84" s="522"/>
      <c r="BB84" s="522"/>
      <c r="BC84" s="522"/>
      <c r="BD84" s="522"/>
      <c r="BE84" s="522"/>
      <c r="BF84" s="522"/>
      <c r="BG84" s="522"/>
      <c r="BH84" s="123"/>
      <c r="BI84" s="522"/>
      <c r="BJ84" s="522"/>
      <c r="BK84" s="522"/>
      <c r="BL84" s="522"/>
      <c r="BM84" s="522"/>
      <c r="BN84" s="522"/>
    </row>
    <row r="85" spans="2:125" ht="45" customHeight="1" x14ac:dyDescent="0.25">
      <c r="B85" s="1049">
        <v>25</v>
      </c>
      <c r="C85" s="1215" t="s">
        <v>3838</v>
      </c>
      <c r="D85" s="1216"/>
      <c r="E85" s="1216"/>
      <c r="F85" s="1216"/>
      <c r="G85" s="1216"/>
      <c r="H85" s="1216"/>
      <c r="I85" s="1216"/>
      <c r="J85" s="1216"/>
      <c r="K85" s="1216"/>
      <c r="L85" s="1216"/>
      <c r="M85" s="1217"/>
      <c r="N85" s="522"/>
      <c r="P85" s="123"/>
      <c r="Q85" s="522"/>
      <c r="R85" s="522"/>
      <c r="S85" s="522"/>
      <c r="T85" s="522"/>
      <c r="U85" s="522"/>
      <c r="V85" s="522"/>
      <c r="W85" s="522"/>
      <c r="X85" s="123"/>
      <c r="Y85" s="522"/>
      <c r="Z85" s="522"/>
      <c r="AA85" s="522"/>
      <c r="AB85" s="522"/>
      <c r="AC85" s="522"/>
      <c r="AD85" s="522"/>
      <c r="AE85" s="522"/>
      <c r="AF85" s="522"/>
      <c r="AG85" s="123"/>
      <c r="AH85" s="522"/>
      <c r="AI85" s="522"/>
      <c r="AJ85" s="522"/>
      <c r="AK85" s="522"/>
      <c r="AL85" s="522"/>
      <c r="AM85" s="522"/>
      <c r="AN85" s="522"/>
      <c r="AO85" s="522"/>
      <c r="AP85" s="123"/>
      <c r="AQ85" s="522"/>
      <c r="AR85" s="522"/>
      <c r="AS85" s="522"/>
      <c r="AT85" s="522"/>
      <c r="AU85" s="522"/>
      <c r="AV85" s="522"/>
      <c r="AW85" s="522"/>
      <c r="AX85" s="522"/>
      <c r="AY85" s="123"/>
      <c r="AZ85" s="522"/>
      <c r="BA85" s="522"/>
      <c r="BB85" s="522"/>
      <c r="BC85" s="522"/>
      <c r="BD85" s="522"/>
      <c r="BE85" s="522"/>
      <c r="BF85" s="522"/>
      <c r="BG85" s="522"/>
      <c r="BH85" s="123"/>
      <c r="BI85" s="522"/>
      <c r="BJ85" s="522"/>
      <c r="BK85" s="522"/>
      <c r="BL85" s="522"/>
      <c r="BM85" s="522"/>
      <c r="BN85" s="522"/>
    </row>
    <row r="86" spans="2:125" ht="45" customHeight="1" x14ac:dyDescent="0.25">
      <c r="B86" s="1049">
        <v>26</v>
      </c>
      <c r="C86" s="1215" t="s">
        <v>3839</v>
      </c>
      <c r="D86" s="1216"/>
      <c r="E86" s="1216"/>
      <c r="F86" s="1216"/>
      <c r="G86" s="1216"/>
      <c r="H86" s="1216"/>
      <c r="I86" s="1216"/>
      <c r="J86" s="1216"/>
      <c r="K86" s="1216"/>
      <c r="L86" s="1216"/>
      <c r="M86" s="1217"/>
      <c r="N86" s="522"/>
      <c r="P86" s="123"/>
      <c r="Q86" s="522"/>
      <c r="R86" s="522"/>
      <c r="S86" s="522"/>
      <c r="T86" s="522"/>
      <c r="U86" s="522"/>
      <c r="V86" s="522"/>
      <c r="W86" s="522"/>
      <c r="X86" s="123"/>
      <c r="Y86" s="522"/>
      <c r="Z86" s="522"/>
      <c r="AA86" s="522"/>
      <c r="AB86" s="522"/>
      <c r="AC86" s="522"/>
      <c r="AD86" s="522"/>
      <c r="AE86" s="522"/>
      <c r="AF86" s="522"/>
      <c r="AG86" s="123"/>
      <c r="AH86" s="522"/>
      <c r="AI86" s="522"/>
      <c r="AJ86" s="522"/>
      <c r="AK86" s="522"/>
      <c r="AL86" s="522"/>
      <c r="AM86" s="522"/>
      <c r="AN86" s="522"/>
      <c r="AO86" s="522"/>
      <c r="AP86" s="123"/>
      <c r="AQ86" s="522"/>
      <c r="AR86" s="522"/>
      <c r="AS86" s="522"/>
      <c r="AT86" s="522"/>
      <c r="AU86" s="522"/>
      <c r="AV86" s="522"/>
      <c r="AW86" s="522"/>
      <c r="AX86" s="522"/>
      <c r="AY86" s="123"/>
      <c r="AZ86" s="522"/>
      <c r="BA86" s="522"/>
      <c r="BB86" s="522"/>
      <c r="BC86" s="522"/>
      <c r="BD86" s="522"/>
      <c r="BE86" s="522"/>
      <c r="BF86" s="522"/>
      <c r="BG86" s="522"/>
      <c r="BH86" s="123"/>
      <c r="BI86" s="522"/>
      <c r="BJ86" s="522"/>
      <c r="BK86" s="522"/>
      <c r="BL86" s="522"/>
      <c r="BM86" s="522"/>
      <c r="BN86" s="522"/>
    </row>
    <row r="87" spans="2:125" ht="45" customHeight="1" thickBot="1" x14ac:dyDescent="0.3">
      <c r="B87" s="890">
        <v>27</v>
      </c>
      <c r="C87" s="1218" t="s">
        <v>3840</v>
      </c>
      <c r="D87" s="1219"/>
      <c r="E87" s="1219"/>
      <c r="F87" s="1219"/>
      <c r="G87" s="1219"/>
      <c r="H87" s="1219"/>
      <c r="I87" s="1219"/>
      <c r="J87" s="1219"/>
      <c r="K87" s="1219"/>
      <c r="L87" s="1219"/>
      <c r="M87" s="1220"/>
      <c r="N87" s="1051"/>
      <c r="O87" s="1052"/>
      <c r="P87" s="282"/>
      <c r="Q87" s="1052"/>
      <c r="R87" s="1052"/>
      <c r="S87" s="1052"/>
      <c r="T87" s="1052"/>
      <c r="U87" s="1052"/>
      <c r="V87" s="1052"/>
      <c r="W87" s="1052"/>
      <c r="X87" s="282"/>
      <c r="Y87" s="1052"/>
      <c r="Z87" s="1052"/>
      <c r="AA87" s="1052"/>
      <c r="AB87" s="1052"/>
      <c r="AC87" s="1052"/>
      <c r="AD87" s="1052"/>
      <c r="AE87" s="1052"/>
      <c r="AF87" s="1052"/>
      <c r="AG87" s="282"/>
      <c r="AH87" s="1052"/>
      <c r="AI87" s="1052"/>
      <c r="AJ87" s="1052"/>
      <c r="AK87" s="1052"/>
      <c r="AL87" s="1052"/>
      <c r="AM87" s="1052"/>
      <c r="AN87" s="1052"/>
      <c r="AO87" s="1052"/>
      <c r="AP87" s="282"/>
      <c r="AQ87" s="1052"/>
      <c r="AR87" s="1052"/>
      <c r="AS87" s="1052"/>
      <c r="AT87" s="1052"/>
      <c r="AU87" s="1052"/>
      <c r="AV87" s="1052"/>
      <c r="AW87" s="1052"/>
      <c r="AX87" s="1052"/>
      <c r="AY87" s="282"/>
      <c r="AZ87" s="1052"/>
      <c r="BA87" s="1052"/>
      <c r="BB87" s="1052"/>
      <c r="BC87" s="1052"/>
      <c r="BD87" s="1052"/>
      <c r="BE87" s="1052"/>
      <c r="BF87" s="1052"/>
      <c r="BG87" s="1052"/>
      <c r="BH87" s="282"/>
      <c r="BI87" s="1052"/>
      <c r="BJ87" s="1052"/>
      <c r="BK87" s="1052"/>
      <c r="BL87" s="1052"/>
      <c r="BM87" s="1052"/>
      <c r="BN87" s="1052"/>
    </row>
    <row r="88" spans="2:125" ht="15.75" thickBot="1" x14ac:dyDescent="0.3"/>
    <row r="89" spans="2:125" ht="15" customHeight="1" x14ac:dyDescent="0.25">
      <c r="B89" s="1221" t="s">
        <v>3841</v>
      </c>
      <c r="C89" s="1222"/>
      <c r="D89" s="1222"/>
      <c r="E89" s="1222"/>
      <c r="F89" s="1222"/>
      <c r="G89" s="1222"/>
      <c r="H89" s="1222"/>
      <c r="I89" s="1222"/>
      <c r="J89" s="1222"/>
      <c r="K89" s="1222"/>
      <c r="L89" s="1222"/>
      <c r="M89" s="1223"/>
    </row>
    <row r="90" spans="2:125" x14ac:dyDescent="0.25">
      <c r="B90" s="1053" t="s">
        <v>1576</v>
      </c>
      <c r="C90" s="1224" t="s">
        <v>1064</v>
      </c>
      <c r="D90" s="1225"/>
      <c r="E90" s="1225"/>
      <c r="F90" s="1225"/>
      <c r="G90" s="1225"/>
      <c r="H90" s="1225"/>
      <c r="I90" s="1225"/>
      <c r="J90" s="1225"/>
      <c r="K90" s="1225"/>
      <c r="L90" s="1225"/>
      <c r="M90" s="1226"/>
    </row>
    <row r="91" spans="2:125" x14ac:dyDescent="0.25">
      <c r="B91" s="1048" t="s">
        <v>2097</v>
      </c>
      <c r="C91" s="295" t="str">
        <f>$C$9</f>
        <v>Expenditure</v>
      </c>
      <c r="D91" s="296"/>
      <c r="E91" s="296"/>
      <c r="F91" s="296"/>
      <c r="G91" s="296"/>
      <c r="H91" s="296"/>
      <c r="I91" s="296"/>
      <c r="J91" s="296"/>
      <c r="K91" s="296"/>
      <c r="L91" s="296"/>
      <c r="M91" s="297"/>
    </row>
    <row r="92" spans="2:125" ht="30.75" customHeight="1" x14ac:dyDescent="0.25">
      <c r="B92" s="530">
        <v>11</v>
      </c>
      <c r="C92" s="1154" t="s">
        <v>3842</v>
      </c>
      <c r="D92" s="1155"/>
      <c r="E92" s="1155"/>
      <c r="F92" s="1155"/>
      <c r="G92" s="1155"/>
      <c r="H92" s="1155"/>
      <c r="I92" s="1155"/>
      <c r="J92" s="1155"/>
      <c r="K92" s="1155"/>
      <c r="L92" s="1155"/>
      <c r="M92" s="1156"/>
    </row>
    <row r="93" spans="2:125" ht="30.75" customHeight="1" x14ac:dyDescent="0.25">
      <c r="B93" s="530">
        <v>12</v>
      </c>
      <c r="C93" s="1209" t="s">
        <v>3843</v>
      </c>
      <c r="D93" s="1210"/>
      <c r="E93" s="1210"/>
      <c r="F93" s="1210"/>
      <c r="G93" s="1210"/>
      <c r="H93" s="1210"/>
      <c r="I93" s="1210"/>
      <c r="J93" s="1210"/>
      <c r="K93" s="1210"/>
      <c r="L93" s="1210"/>
      <c r="M93" s="1211"/>
    </row>
    <row r="94" spans="2:125" ht="30.75" customHeight="1" thickBot="1" x14ac:dyDescent="0.3">
      <c r="B94" s="890">
        <v>13</v>
      </c>
      <c r="C94" s="1212" t="s">
        <v>3844</v>
      </c>
      <c r="D94" s="1213"/>
      <c r="E94" s="1213"/>
      <c r="F94" s="1213"/>
      <c r="G94" s="1213"/>
      <c r="H94" s="1213"/>
      <c r="I94" s="1213"/>
      <c r="J94" s="1213"/>
      <c r="K94" s="1213"/>
      <c r="L94" s="1213"/>
      <c r="M94" s="1214"/>
    </row>
    <row r="95" spans="2:125" x14ac:dyDescent="0.25"/>
  </sheetData>
  <sheetProtection algorithmName="SHA-512" hashValue="CLYbQJeLhrA7FLUwC2q9bjF6nlMR0Aeo27ZGVx/mdKwTW8n+0A70RLXK9+n52Y40WZ9fLyXorjDIP4Y5FrpHOw==" saltValue="huS0fJgDd2SC6ugOMbllGA==" spinCount="100000" sheet="1" objects="1" scenarios="1"/>
  <protectedRanges>
    <protectedRange algorithmName="SHA-512" hashValue="3lRJUVOZtwiUdzKCE/eABvow6x9XdB6hB41UtKsIF24vTdFAbd+XrOIzVGzxrFI1RHwJzT6xfd0xskCwx6CPNA==" saltValue="YPvuHyab2WaGyeqnUfnhew==" spinCount="100000" sqref="CA10:CC12 CA14:CC16 CA19:CC19 CA22:CC24 CA26:CC26 CA29:CC29 CE10:CG16 CE19:CG19 CE22:CG24 CE26:CG26 CE29:CG29 CI32:CI33 CI35:CI36 CI41:CI44" name="Range9" securityDescriptor="O:WDG:WDD:(A;;CC;;;S-1-5-21-1133012813-482018047-371931052-13800)"/>
    <protectedRange algorithmName="SHA-512" hashValue="V9ptFU03B46ib+oxItHIfKVugJLX/d7AGGnsqHuQaTySdkKjFq9DK0DjQ3DZiRw0GSeOK2sveMhuf0hrgqjksA==" saltValue="WIC+ZSprbUdT8y3jyM+E+w==" spinCount="100000" sqref="BR10:BT12 BR14:BT16 BR19:BT19 BR22:BT23 BR26:BT26 BR29:BT29 BV10:BX16 BV19:BX19 BV22:BX23 BV26:BX26 BV29:BX29 BZ32:BZ33 BZ35:BZ36 BZ41:BZ44" name="Range8" securityDescriptor="O:WDG:WDD:(A;;CC;;;S-1-5-21-1133012813-482018047-371931052-13800)"/>
    <protectedRange algorithmName="SHA-512" hashValue="ouvtRxAueOirOWClPM+uaQza9SyOgLpUaTkrRa0GuoFkM1O/4vXUbXDucnv8c7wTsoXm36MekplF7deJYDUuVA==" saltValue="fRxvP6PQmkFaHLPJIehLqg==" spinCount="100000" sqref="BI10:BK12 BI14:BK16 BI19:BK19 BI22:BK23 BI26:BK26 BI29:BK29 BM10:BO16 BM19:BO19 BM22:BO23 BM26:BO26 BM29:BO29 BQ32:BQ33 BQ35:BQ36 BQ41:BQ44" name="Range7" securityDescriptor="O:WDG:WDD:(A;;CC;;;S-1-5-21-1133012813-482018047-371931052-13800)"/>
    <protectedRange algorithmName="SHA-512" hashValue="2WYF6v9uuFoqGi6JHobF6v7XWFq08NEpU/Bki6YWWtehYoP9GksmAnvqju9aVTLp1OGyI47/HhEjr+hnFMAJ6w==" saltValue="Jy9ZRrwjnl15ChAnZmTo3w==" spinCount="100000" sqref="AZ10:BB12 AZ14:BB16 AZ19:BB19 AZ22:BB23 AZ26:BB26 AZ29:BB29 BD10:BF16 BD19:BF19 BD22:BF23 BD26:BF26 BD29:BF29 BH32:BH33 BH35:BH36 BH41:BH44" name="Range6" securityDescriptor="O:WDG:WDD:(A;;CC;;;S-1-5-21-1133012813-482018047-371931052-13800)"/>
    <protectedRange algorithmName="SHA-512" hashValue="+xMDFCfQdMYxGXFC4weYN1tO8xJ8qi+n7EZt3sQVjwe7v8SXpc7Mn9SqeIONfeD7gheOWPYdS8qqW87Wfzmtng==" saltValue="EZSwFQfY0TUfQGf5klWTMg==" spinCount="100000" sqref="AQ10:AS12 AQ14:AS16 AQ19:AS19 AQ22:AS23 AQ26:AS26 AQ29:AS29 AU10:AW16 AU19:AW19 AU22:AW23 AU26:AW26 AU29:AW29 AY32:AY33 AY35:AY36 AY41:AY44" name="Range5" securityDescriptor="O:WDG:WDD:(A;;CC;;;S-1-5-21-1133012813-482018047-371931052-13800)"/>
    <protectedRange algorithmName="SHA-512" hashValue="N2zPJdKX6ngxR60irY+GXeFPxCGW8itKHNxh/JtSIkn7YnbTfDO7x7NBxSzdp0vu59F4UQVPsBiA0nSQ7hbYsQ==" saltValue="fofcSTkDs7+mKwURGFxS6Q==" spinCount="100000" sqref="AH10:AJ12 AH14:AJ16 AH19:AJ19 AH22:AJ23 AH26:AJ26 AH29:AJ29 AL10:AN16 AL19:AN19 AL22:AN23 AL26:AN26 AL29:AN29 AP32:AP33 AP35:AP36 AP41:AP44" name="Range4" securityDescriptor="O:WDG:WDD:(A;;CC;;;S-1-5-21-1133012813-482018047-371931052-13800)"/>
    <protectedRange algorithmName="SHA-512" hashValue="D9oIDH2+C6ewa1UqclnqVUDI80P6eMd+hlJ1j6kevT6CCBEbovT3ju+MiOIX+ZV/csgc1VQAF7lB5ToE4y/ygw==" saltValue="Jxjrbbu4nJQpLpe1M5MoNw==" spinCount="100000" sqref="Y10:AA12 Y14:AA16 Y19:AA19 Y22:AA22 Y26:AA26 Y29:AA29 AC10:AE16 AC19:AE19 AC22:AE22 AC26:AE26 AC29:AE29 AG32:AG33 AG35:AG36 AG41:AG44" name="Range3" securityDescriptor="O:WDG:WDD:(A;;CC;;;S-1-5-21-1133012813-482018047-371931052-13800)"/>
    <protectedRange algorithmName="SHA-512" hashValue="cCMlrJdfKuxT4L5NR6HStMAxfeycb4AB2XKLXnX3UzLLeKeEbYyFZbrQPuZAZDqnxbWn2lkvuM5RKFU96IHanQ==" saltValue="BZf2kRB2c+0QiGPWBFNubg==" spinCount="100000" sqref="P10:R12 P14:R16 P19:R19 P22:R22 P26:R26 P29:R29 T10:V16 T19:V19 T22:V22 T26:V26 T29:V29 X32:X33 X35:X36 X41:X44" name="Range2" securityDescriptor="O:WDG:WDD:(A;;CC;;;S-1-5-21-1133012813-482018047-371931052-13800)"/>
    <protectedRange algorithmName="SHA-512" hashValue="Hzm5kAclxDjSFLIaZ0Fux/ilrG1zF5i6ILc5ORYhcMb+ggbd+6soq8FsPXYbWkQQR/s+fFyXhc6rsTgw9ikBow==" saltValue="/sLDpmIws50Zi2LY4iO7AQ==" spinCount="100000" sqref="G10:I12 G14:I16 G19:I19 G22:I22 G26:I26 G29:I29 K10:M16 K19:M19 K22:M22 K26:M26 K29:M29 O32:O33 O35:O36 O41:O44" name="Range1" securityDescriptor="O:WDG:WDD:(A;;CC;;;S-1-5-21-1133012813-482018047-371931052-13800)"/>
    <protectedRange algorithmName="SHA-512" hashValue="tK++qIPUSYCCJ/7FEmYVfZ1Fsfjlkmk+MK5HaJu5Bv20Nfoyc41T1Dnl8XKK8wQTyP7TCnJ4f9H6eNB+BVaxcw==" saltValue="sFbkN7U7CWlCgUIer0XfEw==" spinCount="100000" sqref="CJ10:CL12 CJ14:CL16 CJ19:CL19 CJ22:CL24 CJ26:CL26 CJ29:CL29 CN10:CP16 CN19:CP19 CN22:CP24 CN26:CP26 CN29:CP29 CR32:CR33 CR35:CR36 CR41:CR44" name="Range10" securityDescriptor="O:WDG:WDD:(A;;CC;;;S-1-5-21-1133012813-482018047-371931052-13800)"/>
    <protectedRange algorithmName="SHA-512" hashValue="28EaQUnRZir8pvRxqj99KFfiQ8PnPLEfZ0DLZflhFSs/BmMXYW5MMg3QIOQZl8x4EzyG96d22ZssoO40lsowYw==" saltValue="ExsZU3qG2Vn1VZtFCwptVA==" spinCount="100000" sqref="CS10:CU12 CS14:CU16 CS19:CU19 CS22:CU24 CS26:CU26 CS29:CU29 CW10:CY16 CW19:CY19 CW22:CY24 CW26:CY26 CW29:CY29 DA32:DA33 DA35:DA36 DA41:DA44" name="Range11" securityDescriptor="O:WDG:WDD:(A;;CC;;;S-1-5-21-1133012813-482018047-371931052-13800)"/>
    <protectedRange algorithmName="SHA-512" hashValue="bkfiMxNRcT4Rm7t9YXLpuEBCC8j5fUgxKGyeC6BvPGWuN5/4IKAvH6nRqe6RTNl/hztfS1tgWhd+GzY4DiatvQ==" saltValue="L1xSXZcyaWTRODjA9UKXww==" spinCount="100000" sqref="DB10:DD12 DB14:DD16 DB19:DD19 DB22:DD24 DB26:DD26 DB29:DD29 DF10:DH16 DF19:DH19 DF22:DH24 DF26:DH26 DF29:DH29 DJ32:DJ33 DJ35:DJ36 DJ41:DJ44" name="Range12" securityDescriptor="O:WDG:WDD:(A;;CC;;;S-1-5-21-1133012813-482018047-371931052-13800)"/>
    <protectedRange algorithmName="SHA-512" hashValue="ZjPx09QI/uXNanUwWiskS+/iYBTKzxhdB6mYwsc0+LY1comdGd9ykqSVDLG6vR0SiCLCSewW0C4zAX42qlFvww==" saltValue="INi+6lwCY3qjo+NZjFu5nA==" spinCount="100000" sqref="DK10:DM12 DK14:DM16 DK19:DM19 DK22:DM24 DK26:DM26 DK29:DM29 DO10:DQ16 DO19:DQ19 DO22:DQ24 DO26:DQ26 DO29:DQ29 DS32:DS33 DS35:DS36 DS41:DS44" name="Range13" securityDescriptor="O:WDG:WDD:(A;;CC;;;S-1-5-21-1133012813-482018047-371931052-13800)"/>
  </protectedRanges>
  <mergeCells count="116">
    <mergeCell ref="DK3:DS3"/>
    <mergeCell ref="EE3:EM3"/>
    <mergeCell ref="B4:C5"/>
    <mergeCell ref="D4:D5"/>
    <mergeCell ref="E4:E5"/>
    <mergeCell ref="F4:F5"/>
    <mergeCell ref="G4:J4"/>
    <mergeCell ref="DU1:DX1"/>
    <mergeCell ref="G3:O3"/>
    <mergeCell ref="P3:X3"/>
    <mergeCell ref="Y3:AG3"/>
    <mergeCell ref="AH3:AP3"/>
    <mergeCell ref="AQ3:AY3"/>
    <mergeCell ref="AZ3:BH3"/>
    <mergeCell ref="BI3:BQ3"/>
    <mergeCell ref="BR3:BZ3"/>
    <mergeCell ref="CA3:CI3"/>
    <mergeCell ref="K4:N4"/>
    <mergeCell ref="O4:O5"/>
    <mergeCell ref="P4:S4"/>
    <mergeCell ref="T4:W4"/>
    <mergeCell ref="X4:X5"/>
    <mergeCell ref="Y4:AB4"/>
    <mergeCell ref="CJ3:CR3"/>
    <mergeCell ref="CS3:DA3"/>
    <mergeCell ref="DB3:DJ3"/>
    <mergeCell ref="AU4:AX4"/>
    <mergeCell ref="AY4:AY5"/>
    <mergeCell ref="AZ4:BC4"/>
    <mergeCell ref="BD4:BG4"/>
    <mergeCell ref="BH4:BH5"/>
    <mergeCell ref="BI4:BL4"/>
    <mergeCell ref="AC4:AF4"/>
    <mergeCell ref="AG4:AG5"/>
    <mergeCell ref="AH4:AK4"/>
    <mergeCell ref="AL4:AO4"/>
    <mergeCell ref="AP4:AP5"/>
    <mergeCell ref="AQ4:AT4"/>
    <mergeCell ref="CJ4:CM4"/>
    <mergeCell ref="CN4:CQ4"/>
    <mergeCell ref="CR4:CR5"/>
    <mergeCell ref="CS4:CV4"/>
    <mergeCell ref="BM4:BP4"/>
    <mergeCell ref="BQ4:BQ5"/>
    <mergeCell ref="BR4:BU4"/>
    <mergeCell ref="BV4:BY4"/>
    <mergeCell ref="BZ4:BZ5"/>
    <mergeCell ref="CA4:CD4"/>
    <mergeCell ref="EI4:EL4"/>
    <mergeCell ref="EM4:EM5"/>
    <mergeCell ref="EP4:JB4"/>
    <mergeCell ref="B7:F7"/>
    <mergeCell ref="G7:O7"/>
    <mergeCell ref="P7:X7"/>
    <mergeCell ref="Y7:AG7"/>
    <mergeCell ref="AH7:AP7"/>
    <mergeCell ref="AQ7:AY7"/>
    <mergeCell ref="AZ7:BH7"/>
    <mergeCell ref="DO4:DR4"/>
    <mergeCell ref="DS4:DS5"/>
    <mergeCell ref="EA4:EB5"/>
    <mergeCell ref="EC4:EC5"/>
    <mergeCell ref="ED4:ED5"/>
    <mergeCell ref="EE4:EH4"/>
    <mergeCell ref="CW4:CZ4"/>
    <mergeCell ref="DA4:DA5"/>
    <mergeCell ref="DB4:DE4"/>
    <mergeCell ref="DF4:DI4"/>
    <mergeCell ref="DJ4:DJ5"/>
    <mergeCell ref="DK4:DN4"/>
    <mergeCell ref="CE4:CH4"/>
    <mergeCell ref="CI4:CI5"/>
    <mergeCell ref="C58:M58"/>
    <mergeCell ref="C59:M59"/>
    <mergeCell ref="C60:M60"/>
    <mergeCell ref="C61:M61"/>
    <mergeCell ref="C62:M62"/>
    <mergeCell ref="C63:M63"/>
    <mergeCell ref="DK7:DS7"/>
    <mergeCell ref="EA7:ED7"/>
    <mergeCell ref="EE7:EM7"/>
    <mergeCell ref="B52:M52"/>
    <mergeCell ref="B54:M54"/>
    <mergeCell ref="C56:M56"/>
    <mergeCell ref="BI7:BQ7"/>
    <mergeCell ref="BR7:BZ7"/>
    <mergeCell ref="CA7:CI7"/>
    <mergeCell ref="CJ7:CR7"/>
    <mergeCell ref="CS7:DA7"/>
    <mergeCell ref="DB7:DJ7"/>
    <mergeCell ref="C70:M70"/>
    <mergeCell ref="C71:M71"/>
    <mergeCell ref="C72:M72"/>
    <mergeCell ref="C74:M74"/>
    <mergeCell ref="C76:M76"/>
    <mergeCell ref="C77:M77"/>
    <mergeCell ref="C64:M64"/>
    <mergeCell ref="C65:M65"/>
    <mergeCell ref="C66:M66"/>
    <mergeCell ref="C67:M67"/>
    <mergeCell ref="C68:M68"/>
    <mergeCell ref="C69:M69"/>
    <mergeCell ref="C93:M93"/>
    <mergeCell ref="C94:M94"/>
    <mergeCell ref="C85:M85"/>
    <mergeCell ref="C86:M86"/>
    <mergeCell ref="C87:M87"/>
    <mergeCell ref="B89:M89"/>
    <mergeCell ref="C90:M90"/>
    <mergeCell ref="C92:M92"/>
    <mergeCell ref="C78:M78"/>
    <mergeCell ref="C79:M79"/>
    <mergeCell ref="C80:M80"/>
    <mergeCell ref="C81:M81"/>
    <mergeCell ref="C82:M82"/>
    <mergeCell ref="C84:M84"/>
  </mergeCells>
  <conditionalFormatting sqref="DX8:DX60">
    <cfRule type="cellIs" dxfId="237" priority="238" operator="equal">
      <formula>0</formula>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25" id="{8FDF26DA-16FD-4CF6-9C95-BBE691BED75B}">
            <xm:f>'\Performance and Insights\Sharepoint Upload Files\April 2019 Resubmission Documents\[NES Business-plan-data-tables-March_2019.xlsb]Validation flags'!#REF!=1</xm:f>
            <x14:dxf>
              <fill>
                <patternFill>
                  <bgColor rgb="FFE0DCD8"/>
                </patternFill>
              </fill>
            </x14:dxf>
          </x14:cfRule>
          <xm:sqref>AV26:AW26</xm:sqref>
        </x14:conditionalFormatting>
        <x14:conditionalFormatting xmlns:xm="http://schemas.microsoft.com/office/excel/2006/main">
          <x14:cfRule type="expression" priority="237" id="{EBB4BC34-7255-4D09-94BA-F5616DA7C6D4}">
            <xm:f>'\Performance and Insights\Sharepoint Upload Files\April 2019 Resubmission Documents\[NES Business-plan-data-tables-March_2019.xlsb]Validation flags'!#REF!=1</xm:f>
            <x14:dxf>
              <fill>
                <patternFill>
                  <bgColor rgb="FFE0DCD8"/>
                </patternFill>
              </fill>
            </x14:dxf>
          </x14:cfRule>
          <xm:sqref>H10</xm:sqref>
        </x14:conditionalFormatting>
        <x14:conditionalFormatting xmlns:xm="http://schemas.microsoft.com/office/excel/2006/main">
          <x14:cfRule type="expression" priority="236" id="{974A21E1-1DF6-43AD-B7DC-273A851F42CF}">
            <xm:f>'\Performance and Insights\Sharepoint Upload Files\April 2019 Resubmission Documents\[NES Business-plan-data-tables-March_2019.xlsb]Validation flags'!#REF!=1</xm:f>
            <x14:dxf>
              <fill>
                <patternFill>
                  <bgColor rgb="FFE0DCD8"/>
                </patternFill>
              </fill>
            </x14:dxf>
          </x14:cfRule>
          <xm:sqref>I10</xm:sqref>
        </x14:conditionalFormatting>
        <x14:conditionalFormatting xmlns:xm="http://schemas.microsoft.com/office/excel/2006/main">
          <x14:cfRule type="expression" priority="235" id="{E6207A8C-1847-42AA-8203-7B24DB332CF1}">
            <xm:f>'\Performance and Insights\Sharepoint Upload Files\April 2019 Resubmission Documents\[NES Business-plan-data-tables-March_2019.xlsb]Validation flags'!#REF!=1</xm:f>
            <x14:dxf>
              <fill>
                <patternFill>
                  <bgColor rgb="FFE0DCD8"/>
                </patternFill>
              </fill>
            </x14:dxf>
          </x14:cfRule>
          <xm:sqref>H11:I12</xm:sqref>
        </x14:conditionalFormatting>
        <x14:conditionalFormatting xmlns:xm="http://schemas.microsoft.com/office/excel/2006/main">
          <x14:cfRule type="expression" priority="234" id="{1D22B470-BA46-4C17-BDA7-DF738AE1D7B2}">
            <xm:f>'\Performance and Insights\Sharepoint Upload Files\April 2019 Resubmission Documents\[NES Business-plan-data-tables-March_2019.xlsb]Validation flags'!#REF!=1</xm:f>
            <x14:dxf>
              <fill>
                <patternFill>
                  <bgColor rgb="FFE0DCD8"/>
                </patternFill>
              </fill>
            </x14:dxf>
          </x14:cfRule>
          <xm:sqref>H14:I16</xm:sqref>
        </x14:conditionalFormatting>
        <x14:conditionalFormatting xmlns:xm="http://schemas.microsoft.com/office/excel/2006/main">
          <x14:cfRule type="expression" priority="233" id="{5A24DFD7-9361-41BA-97D3-7AAFE6FA2E68}">
            <xm:f>'\Performance and Insights\Sharepoint Upload Files\April 2019 Resubmission Documents\[NES Business-plan-data-tables-March_2019.xlsb]Validation flags'!#REF!=1</xm:f>
            <x14:dxf>
              <fill>
                <patternFill>
                  <bgColor rgb="FFE0DCD8"/>
                </patternFill>
              </fill>
            </x14:dxf>
          </x14:cfRule>
          <xm:sqref>H19:I19</xm:sqref>
        </x14:conditionalFormatting>
        <x14:conditionalFormatting xmlns:xm="http://schemas.microsoft.com/office/excel/2006/main">
          <x14:cfRule type="expression" priority="232" id="{109D92EF-BD1B-4C52-B75D-F846D7ED1F4B}">
            <xm:f>'\Performance and Insights\Sharepoint Upload Files\April 2019 Resubmission Documents\[NES Business-plan-data-tables-March_2019.xlsb]Validation flags'!#REF!=1</xm:f>
            <x14:dxf>
              <fill>
                <patternFill>
                  <bgColor rgb="FFE0DCD8"/>
                </patternFill>
              </fill>
            </x14:dxf>
          </x14:cfRule>
          <xm:sqref>H22:I22</xm:sqref>
        </x14:conditionalFormatting>
        <x14:conditionalFormatting xmlns:xm="http://schemas.microsoft.com/office/excel/2006/main">
          <x14:cfRule type="expression" priority="231" id="{E1914195-FFDC-486E-A772-58A7848FA5EE}">
            <xm:f>'\Performance and Insights\Sharepoint Upload Files\April 2019 Resubmission Documents\[NES Business-plan-data-tables-March_2019.xlsb]Validation flags'!#REF!=1</xm:f>
            <x14:dxf>
              <fill>
                <patternFill>
                  <bgColor rgb="FFE0DCD8"/>
                </patternFill>
              </fill>
            </x14:dxf>
          </x14:cfRule>
          <xm:sqref>H26:I26</xm:sqref>
        </x14:conditionalFormatting>
        <x14:conditionalFormatting xmlns:xm="http://schemas.microsoft.com/office/excel/2006/main">
          <x14:cfRule type="expression" priority="230" id="{F42A10A1-82EA-4A53-B8BB-1AB1A67FCD58}">
            <xm:f>'\Performance and Insights\Sharepoint Upload Files\April 2019 Resubmission Documents\[NES Business-plan-data-tables-March_2019.xlsb]Validation flags'!#REF!=1</xm:f>
            <x14:dxf>
              <fill>
                <patternFill>
                  <bgColor rgb="FFE0DCD8"/>
                </patternFill>
              </fill>
            </x14:dxf>
          </x14:cfRule>
          <xm:sqref>H29:I29</xm:sqref>
        </x14:conditionalFormatting>
        <x14:conditionalFormatting xmlns:xm="http://schemas.microsoft.com/office/excel/2006/main">
          <x14:cfRule type="expression" priority="229" id="{62A7C6A0-667C-4182-ADEF-FA180A948D3F}">
            <xm:f>'\Performance and Insights\Sharepoint Upload Files\April 2019 Resubmission Documents\[NES Business-plan-data-tables-March_2019.xlsb]Validation flags'!#REF!=1</xm:f>
            <x14:dxf>
              <fill>
                <patternFill>
                  <bgColor rgb="FFE0DCD8"/>
                </patternFill>
              </fill>
            </x14:dxf>
          </x14:cfRule>
          <xm:sqref>L22:M22</xm:sqref>
        </x14:conditionalFormatting>
        <x14:conditionalFormatting xmlns:xm="http://schemas.microsoft.com/office/excel/2006/main">
          <x14:cfRule type="expression" priority="228" id="{6A6EFEEF-363B-4C7A-9849-E608B30A7B8B}">
            <xm:f>'\Performance and Insights\Sharepoint Upload Files\April 2019 Resubmission Documents\[NES Business-plan-data-tables-March_2019.xlsb]Validation flags'!#REF!=1</xm:f>
            <x14:dxf>
              <fill>
                <patternFill>
                  <bgColor rgb="FFE0DCD8"/>
                </patternFill>
              </fill>
            </x14:dxf>
          </x14:cfRule>
          <xm:sqref>L26:M26</xm:sqref>
        </x14:conditionalFormatting>
        <x14:conditionalFormatting xmlns:xm="http://schemas.microsoft.com/office/excel/2006/main">
          <x14:cfRule type="expression" priority="227" id="{C88EAB16-0E1F-4B6D-8E82-EA9A9C48420C}">
            <xm:f>'\Performance and Insights\Sharepoint Upload Files\April 2019 Resubmission Documents\[NES Business-plan-data-tables-March_2019.xlsb]Validation flags'!#REF!=1</xm:f>
            <x14:dxf>
              <fill>
                <patternFill>
                  <bgColor rgb="FFE0DCD8"/>
                </patternFill>
              </fill>
            </x14:dxf>
          </x14:cfRule>
          <xm:sqref>L29:M29</xm:sqref>
        </x14:conditionalFormatting>
        <x14:conditionalFormatting xmlns:xm="http://schemas.microsoft.com/office/excel/2006/main">
          <x14:cfRule type="expression" priority="226" id="{4A1AA7FE-F0DC-4758-A1BD-6896C9F32986}">
            <xm:f>'\Performance and Insights\Sharepoint Upload Files\April 2019 Resubmission Documents\[NES Business-plan-data-tables-March_2019.xlsb]Validation flags'!#REF!=1</xm:f>
            <x14:dxf>
              <fill>
                <patternFill>
                  <bgColor rgb="FFE0DCD8"/>
                </patternFill>
              </fill>
            </x14:dxf>
          </x14:cfRule>
          <xm:sqref>L10</xm:sqref>
        </x14:conditionalFormatting>
        <x14:conditionalFormatting xmlns:xm="http://schemas.microsoft.com/office/excel/2006/main">
          <x14:cfRule type="expression" priority="225" id="{85920AB4-41D3-4739-9BDB-24CB469D25E4}">
            <xm:f>'\Performance and Insights\Sharepoint Upload Files\April 2019 Resubmission Documents\[NES Business-plan-data-tables-March_2019.xlsb]Validation flags'!#REF!=1</xm:f>
            <x14:dxf>
              <fill>
                <patternFill>
                  <bgColor rgb="FFE0DCD8"/>
                </patternFill>
              </fill>
            </x14:dxf>
          </x14:cfRule>
          <xm:sqref>M10</xm:sqref>
        </x14:conditionalFormatting>
        <x14:conditionalFormatting xmlns:xm="http://schemas.microsoft.com/office/excel/2006/main">
          <x14:cfRule type="expression" priority="224" id="{22857438-6D72-4819-9FF2-9AFA0BF04F66}">
            <xm:f>'\Performance and Insights\Sharepoint Upload Files\April 2019 Resubmission Documents\[NES Business-plan-data-tables-March_2019.xlsb]Validation flags'!#REF!=1</xm:f>
            <x14:dxf>
              <fill>
                <patternFill>
                  <bgColor rgb="FFE0DCD8"/>
                </patternFill>
              </fill>
            </x14:dxf>
          </x14:cfRule>
          <xm:sqref>L11:M12</xm:sqref>
        </x14:conditionalFormatting>
        <x14:conditionalFormatting xmlns:xm="http://schemas.microsoft.com/office/excel/2006/main">
          <x14:cfRule type="expression" priority="223" id="{E2488805-524B-4B5B-87A3-DC91EF745342}">
            <xm:f>'\Performance and Insights\Sharepoint Upload Files\April 2019 Resubmission Documents\[NES Business-plan-data-tables-March_2019.xlsb]Validation flags'!#REF!=1</xm:f>
            <x14:dxf>
              <fill>
                <patternFill>
                  <bgColor rgb="FFE0DCD8"/>
                </patternFill>
              </fill>
            </x14:dxf>
          </x14:cfRule>
          <xm:sqref>L14:M16</xm:sqref>
        </x14:conditionalFormatting>
        <x14:conditionalFormatting xmlns:xm="http://schemas.microsoft.com/office/excel/2006/main">
          <x14:cfRule type="expression" priority="222" id="{D45BB6AD-3ED1-439B-B768-25AC880B7CDB}">
            <xm:f>'\Performance and Insights\Sharepoint Upload Files\April 2019 Resubmission Documents\[NES Business-plan-data-tables-March_2019.xlsb]Validation flags'!#REF!=1</xm:f>
            <x14:dxf>
              <fill>
                <patternFill>
                  <bgColor rgb="FFE0DCD8"/>
                </patternFill>
              </fill>
            </x14:dxf>
          </x14:cfRule>
          <xm:sqref>L13:M13</xm:sqref>
        </x14:conditionalFormatting>
        <x14:conditionalFormatting xmlns:xm="http://schemas.microsoft.com/office/excel/2006/main">
          <x14:cfRule type="expression" priority="221" id="{87BA7701-90A8-4C55-921F-F35C7F4832A1}">
            <xm:f>'\Performance and Insights\Sharepoint Upload Files\April 2019 Resubmission Documents\[NES Business-plan-data-tables-March_2019.xlsb]Validation flags'!#REF!=1</xm:f>
            <x14:dxf>
              <fill>
                <patternFill>
                  <bgColor rgb="FFE0DCD8"/>
                </patternFill>
              </fill>
            </x14:dxf>
          </x14:cfRule>
          <xm:sqref>L19:M19</xm:sqref>
        </x14:conditionalFormatting>
        <x14:conditionalFormatting xmlns:xm="http://schemas.microsoft.com/office/excel/2006/main">
          <x14:cfRule type="expression" priority="220" id="{74FA6D58-2986-4BDF-B4DC-F5F2DFA3F861}">
            <xm:f>'\Performance and Insights\Sharepoint Upload Files\April 2019 Resubmission Documents\[NES Business-plan-data-tables-March_2019.xlsb]Validation flags'!#REF!=1</xm:f>
            <x14:dxf>
              <fill>
                <patternFill>
                  <bgColor rgb="FFE0DCD8"/>
                </patternFill>
              </fill>
            </x14:dxf>
          </x14:cfRule>
          <xm:sqref>Q10</xm:sqref>
        </x14:conditionalFormatting>
        <x14:conditionalFormatting xmlns:xm="http://schemas.microsoft.com/office/excel/2006/main">
          <x14:cfRule type="expression" priority="219" id="{7164A5C7-A5EE-4695-A633-DDCDE11B53CC}">
            <xm:f>'\Performance and Insights\Sharepoint Upload Files\April 2019 Resubmission Documents\[NES Business-plan-data-tables-March_2019.xlsb]Validation flags'!#REF!=1</xm:f>
            <x14:dxf>
              <fill>
                <patternFill>
                  <bgColor rgb="FFE0DCD8"/>
                </patternFill>
              </fill>
            </x14:dxf>
          </x14:cfRule>
          <xm:sqref>R10</xm:sqref>
        </x14:conditionalFormatting>
        <x14:conditionalFormatting xmlns:xm="http://schemas.microsoft.com/office/excel/2006/main">
          <x14:cfRule type="expression" priority="218" id="{FFCC18AE-1B5F-423B-B45F-FEA4C4FCF2BB}">
            <xm:f>'\Performance and Insights\Sharepoint Upload Files\April 2019 Resubmission Documents\[NES Business-plan-data-tables-March_2019.xlsb]Validation flags'!#REF!=1</xm:f>
            <x14:dxf>
              <fill>
                <patternFill>
                  <bgColor rgb="FFE0DCD8"/>
                </patternFill>
              </fill>
            </x14:dxf>
          </x14:cfRule>
          <xm:sqref>Q11:R12</xm:sqref>
        </x14:conditionalFormatting>
        <x14:conditionalFormatting xmlns:xm="http://schemas.microsoft.com/office/excel/2006/main">
          <x14:cfRule type="expression" priority="217" id="{86A2E5F6-7AD8-483F-9880-CBC4EB001488}">
            <xm:f>'\Performance and Insights\Sharepoint Upload Files\April 2019 Resubmission Documents\[NES Business-plan-data-tables-March_2019.xlsb]Validation flags'!#REF!=1</xm:f>
            <x14:dxf>
              <fill>
                <patternFill>
                  <bgColor rgb="FFE0DCD8"/>
                </patternFill>
              </fill>
            </x14:dxf>
          </x14:cfRule>
          <xm:sqref>Q14:R14 Q16:R16</xm:sqref>
        </x14:conditionalFormatting>
        <x14:conditionalFormatting xmlns:xm="http://schemas.microsoft.com/office/excel/2006/main">
          <x14:cfRule type="expression" priority="216" id="{FC51557E-D4FC-4D59-996C-1BFC1463A899}">
            <xm:f>'\Performance and Insights\Sharepoint Upload Files\April 2019 Resubmission Documents\[NES Business-plan-data-tables-March_2019.xlsb]Validation flags'!#REF!=1</xm:f>
            <x14:dxf>
              <fill>
                <patternFill>
                  <bgColor rgb="FFE0DCD8"/>
                </patternFill>
              </fill>
            </x14:dxf>
          </x14:cfRule>
          <xm:sqref>Z10</xm:sqref>
        </x14:conditionalFormatting>
        <x14:conditionalFormatting xmlns:xm="http://schemas.microsoft.com/office/excel/2006/main">
          <x14:cfRule type="expression" priority="215" id="{7413E487-89C3-4915-A054-86E1838F7D06}">
            <xm:f>'\Performance and Insights\Sharepoint Upload Files\April 2019 Resubmission Documents\[NES Business-plan-data-tables-March_2019.xlsb]Validation flags'!#REF!=1</xm:f>
            <x14:dxf>
              <fill>
                <patternFill>
                  <bgColor rgb="FFE0DCD8"/>
                </patternFill>
              </fill>
            </x14:dxf>
          </x14:cfRule>
          <xm:sqref>AA10</xm:sqref>
        </x14:conditionalFormatting>
        <x14:conditionalFormatting xmlns:xm="http://schemas.microsoft.com/office/excel/2006/main">
          <x14:cfRule type="expression" priority="214" id="{5184706F-CDB5-4153-BAD4-F2DD1ED8CF5F}">
            <xm:f>'\Performance and Insights\Sharepoint Upload Files\April 2019 Resubmission Documents\[NES Business-plan-data-tables-March_2019.xlsb]Validation flags'!#REF!=1</xm:f>
            <x14:dxf>
              <fill>
                <patternFill>
                  <bgColor rgb="FFE0DCD8"/>
                </patternFill>
              </fill>
            </x14:dxf>
          </x14:cfRule>
          <xm:sqref>Z11:AA12</xm:sqref>
        </x14:conditionalFormatting>
        <x14:conditionalFormatting xmlns:xm="http://schemas.microsoft.com/office/excel/2006/main">
          <x14:cfRule type="expression" priority="213" id="{2CDAB2AB-CA01-42FD-8BD7-65194155B454}">
            <xm:f>'\Performance and Insights\Sharepoint Upload Files\April 2019 Resubmission Documents\[NES Business-plan-data-tables-March_2019.xlsb]Validation flags'!#REF!=1</xm:f>
            <x14:dxf>
              <fill>
                <patternFill>
                  <bgColor rgb="FFE0DCD8"/>
                </patternFill>
              </fill>
            </x14:dxf>
          </x14:cfRule>
          <xm:sqref>Z14:AA14 Z16:AA16</xm:sqref>
        </x14:conditionalFormatting>
        <x14:conditionalFormatting xmlns:xm="http://schemas.microsoft.com/office/excel/2006/main">
          <x14:cfRule type="expression" priority="212" id="{D8A538E4-2F0A-4A5B-BAF0-BD4F3566AC33}">
            <xm:f>'\Performance and Insights\Sharepoint Upload Files\April 2019 Resubmission Documents\[NES Business-plan-data-tables-March_2019.xlsb]Validation flags'!#REF!=1</xm:f>
            <x14:dxf>
              <fill>
                <patternFill>
                  <bgColor rgb="FFE0DCD8"/>
                </patternFill>
              </fill>
            </x14:dxf>
          </x14:cfRule>
          <xm:sqref>AI10</xm:sqref>
        </x14:conditionalFormatting>
        <x14:conditionalFormatting xmlns:xm="http://schemas.microsoft.com/office/excel/2006/main">
          <x14:cfRule type="expression" priority="211" id="{F75D9CFE-0C77-4A53-8D42-92DCC1C20BD5}">
            <xm:f>'\Performance and Insights\Sharepoint Upload Files\April 2019 Resubmission Documents\[NES Business-plan-data-tables-March_2019.xlsb]Validation flags'!#REF!=1</xm:f>
            <x14:dxf>
              <fill>
                <patternFill>
                  <bgColor rgb="FFE0DCD8"/>
                </patternFill>
              </fill>
            </x14:dxf>
          </x14:cfRule>
          <xm:sqref>AJ10</xm:sqref>
        </x14:conditionalFormatting>
        <x14:conditionalFormatting xmlns:xm="http://schemas.microsoft.com/office/excel/2006/main">
          <x14:cfRule type="expression" priority="210" id="{4D347C7F-E801-4285-9826-FB337D61C9AE}">
            <xm:f>'\Performance and Insights\Sharepoint Upload Files\April 2019 Resubmission Documents\[NES Business-plan-data-tables-March_2019.xlsb]Validation flags'!#REF!=1</xm:f>
            <x14:dxf>
              <fill>
                <patternFill>
                  <bgColor rgb="FFE0DCD8"/>
                </patternFill>
              </fill>
            </x14:dxf>
          </x14:cfRule>
          <xm:sqref>AI11:AJ12</xm:sqref>
        </x14:conditionalFormatting>
        <x14:conditionalFormatting xmlns:xm="http://schemas.microsoft.com/office/excel/2006/main">
          <x14:cfRule type="expression" priority="209" id="{2373F006-614F-45EF-A18C-7249499C47FB}">
            <xm:f>'\Performance and Insights\Sharepoint Upload Files\April 2019 Resubmission Documents\[NES Business-plan-data-tables-March_2019.xlsb]Validation flags'!#REF!=1</xm:f>
            <x14:dxf>
              <fill>
                <patternFill>
                  <bgColor rgb="FFE0DCD8"/>
                </patternFill>
              </fill>
            </x14:dxf>
          </x14:cfRule>
          <xm:sqref>AI14:AJ14 AI16:AJ16</xm:sqref>
        </x14:conditionalFormatting>
        <x14:conditionalFormatting xmlns:xm="http://schemas.microsoft.com/office/excel/2006/main">
          <x14:cfRule type="expression" priority="208" id="{74BBDCC4-C474-4036-A8E1-88BB118EF4D6}">
            <xm:f>'\Performance and Insights\Sharepoint Upload Files\April 2019 Resubmission Documents\[NES Business-plan-data-tables-March_2019.xlsb]Validation flags'!#REF!=1</xm:f>
            <x14:dxf>
              <fill>
                <patternFill>
                  <bgColor rgb="FFE0DCD8"/>
                </patternFill>
              </fill>
            </x14:dxf>
          </x14:cfRule>
          <xm:sqref>BA10</xm:sqref>
        </x14:conditionalFormatting>
        <x14:conditionalFormatting xmlns:xm="http://schemas.microsoft.com/office/excel/2006/main">
          <x14:cfRule type="expression" priority="207" id="{0CCF6B63-2583-4A8E-835C-4D3275974F94}">
            <xm:f>'\Performance and Insights\Sharepoint Upload Files\April 2019 Resubmission Documents\[NES Business-plan-data-tables-March_2019.xlsb]Validation flags'!#REF!=1</xm:f>
            <x14:dxf>
              <fill>
                <patternFill>
                  <bgColor rgb="FFE0DCD8"/>
                </patternFill>
              </fill>
            </x14:dxf>
          </x14:cfRule>
          <xm:sqref>BB10</xm:sqref>
        </x14:conditionalFormatting>
        <x14:conditionalFormatting xmlns:xm="http://schemas.microsoft.com/office/excel/2006/main">
          <x14:cfRule type="expression" priority="206" id="{57E9726D-CFA1-4197-8489-10F4E01F23EA}">
            <xm:f>'\Performance and Insights\Sharepoint Upload Files\April 2019 Resubmission Documents\[NES Business-plan-data-tables-March_2019.xlsb]Validation flags'!#REF!=1</xm:f>
            <x14:dxf>
              <fill>
                <patternFill>
                  <bgColor rgb="FFE0DCD8"/>
                </patternFill>
              </fill>
            </x14:dxf>
          </x14:cfRule>
          <xm:sqref>BA11:BB12</xm:sqref>
        </x14:conditionalFormatting>
        <x14:conditionalFormatting xmlns:xm="http://schemas.microsoft.com/office/excel/2006/main">
          <x14:cfRule type="expression" priority="205" id="{3880233B-A58D-4E27-8A77-3F4534FA5DF7}">
            <xm:f>'\Performance and Insights\Sharepoint Upload Files\April 2019 Resubmission Documents\[NES Business-plan-data-tables-March_2019.xlsb]Validation flags'!#REF!=1</xm:f>
            <x14:dxf>
              <fill>
                <patternFill>
                  <bgColor rgb="FFE0DCD8"/>
                </patternFill>
              </fill>
            </x14:dxf>
          </x14:cfRule>
          <xm:sqref>BA14:BB14 BA16:BB16</xm:sqref>
        </x14:conditionalFormatting>
        <x14:conditionalFormatting xmlns:xm="http://schemas.microsoft.com/office/excel/2006/main">
          <x14:cfRule type="expression" priority="204" id="{F1EF9694-B965-4328-8D90-FCE989661D2C}">
            <xm:f>'\Performance and Insights\Sharepoint Upload Files\April 2019 Resubmission Documents\[NES Business-plan-data-tables-March_2019.xlsb]Validation flags'!#REF!=1</xm:f>
            <x14:dxf>
              <fill>
                <patternFill>
                  <bgColor rgb="FFE0DCD8"/>
                </patternFill>
              </fill>
            </x14:dxf>
          </x14:cfRule>
          <xm:sqref>BJ10</xm:sqref>
        </x14:conditionalFormatting>
        <x14:conditionalFormatting xmlns:xm="http://schemas.microsoft.com/office/excel/2006/main">
          <x14:cfRule type="expression" priority="203" id="{92034C74-303B-4222-A8CB-9557C7FDED25}">
            <xm:f>'\Performance and Insights\Sharepoint Upload Files\April 2019 Resubmission Documents\[NES Business-plan-data-tables-March_2019.xlsb]Validation flags'!#REF!=1</xm:f>
            <x14:dxf>
              <fill>
                <patternFill>
                  <bgColor rgb="FFE0DCD8"/>
                </patternFill>
              </fill>
            </x14:dxf>
          </x14:cfRule>
          <xm:sqref>BK10</xm:sqref>
        </x14:conditionalFormatting>
        <x14:conditionalFormatting xmlns:xm="http://schemas.microsoft.com/office/excel/2006/main">
          <x14:cfRule type="expression" priority="202" id="{E2DC180D-92EC-4D1D-B81B-9430996FBD2E}">
            <xm:f>'\Performance and Insights\Sharepoint Upload Files\April 2019 Resubmission Documents\[NES Business-plan-data-tables-March_2019.xlsb]Validation flags'!#REF!=1</xm:f>
            <x14:dxf>
              <fill>
                <patternFill>
                  <bgColor rgb="FFE0DCD8"/>
                </patternFill>
              </fill>
            </x14:dxf>
          </x14:cfRule>
          <xm:sqref>BJ11:BK12</xm:sqref>
        </x14:conditionalFormatting>
        <x14:conditionalFormatting xmlns:xm="http://schemas.microsoft.com/office/excel/2006/main">
          <x14:cfRule type="expression" priority="201" id="{5EDAC11D-F47A-4459-98DC-3138E93712E3}">
            <xm:f>'\Performance and Insights\Sharepoint Upload Files\April 2019 Resubmission Documents\[NES Business-plan-data-tables-March_2019.xlsb]Validation flags'!#REF!=1</xm:f>
            <x14:dxf>
              <fill>
                <patternFill>
                  <bgColor rgb="FFE0DCD8"/>
                </patternFill>
              </fill>
            </x14:dxf>
          </x14:cfRule>
          <xm:sqref>BJ14:BK14 BJ16:BK16</xm:sqref>
        </x14:conditionalFormatting>
        <x14:conditionalFormatting xmlns:xm="http://schemas.microsoft.com/office/excel/2006/main">
          <x14:cfRule type="expression" priority="200" id="{1846E45D-00A9-4C4A-A2BF-11FE47873208}">
            <xm:f>'\Performance and Insights\Sharepoint Upload Files\April 2019 Resubmission Documents\[NES Business-plan-data-tables-March_2019.xlsb]Validation flags'!#REF!=1</xm:f>
            <x14:dxf>
              <fill>
                <patternFill>
                  <bgColor rgb="FFE0DCD8"/>
                </patternFill>
              </fill>
            </x14:dxf>
          </x14:cfRule>
          <xm:sqref>BS10</xm:sqref>
        </x14:conditionalFormatting>
        <x14:conditionalFormatting xmlns:xm="http://schemas.microsoft.com/office/excel/2006/main">
          <x14:cfRule type="expression" priority="199" id="{19BFE773-92CB-499F-B0CB-E27DFDD804B8}">
            <xm:f>'\Performance and Insights\Sharepoint Upload Files\April 2019 Resubmission Documents\[NES Business-plan-data-tables-March_2019.xlsb]Validation flags'!#REF!=1</xm:f>
            <x14:dxf>
              <fill>
                <patternFill>
                  <bgColor rgb="FFE0DCD8"/>
                </patternFill>
              </fill>
            </x14:dxf>
          </x14:cfRule>
          <xm:sqref>BT10</xm:sqref>
        </x14:conditionalFormatting>
        <x14:conditionalFormatting xmlns:xm="http://schemas.microsoft.com/office/excel/2006/main">
          <x14:cfRule type="expression" priority="198" id="{D74B5B01-7F11-4664-A8A7-D607039E9934}">
            <xm:f>'\Performance and Insights\Sharepoint Upload Files\April 2019 Resubmission Documents\[NES Business-plan-data-tables-March_2019.xlsb]Validation flags'!#REF!=1</xm:f>
            <x14:dxf>
              <fill>
                <patternFill>
                  <bgColor rgb="FFE0DCD8"/>
                </patternFill>
              </fill>
            </x14:dxf>
          </x14:cfRule>
          <xm:sqref>BS11:BT12</xm:sqref>
        </x14:conditionalFormatting>
        <x14:conditionalFormatting xmlns:xm="http://schemas.microsoft.com/office/excel/2006/main">
          <x14:cfRule type="expression" priority="197" id="{6BA11723-B756-4CEE-8920-D21322A87D9A}">
            <xm:f>'\Performance and Insights\Sharepoint Upload Files\April 2019 Resubmission Documents\[NES Business-plan-data-tables-March_2019.xlsb]Validation flags'!#REF!=1</xm:f>
            <x14:dxf>
              <fill>
                <patternFill>
                  <bgColor rgb="FFE0DCD8"/>
                </patternFill>
              </fill>
            </x14:dxf>
          </x14:cfRule>
          <xm:sqref>BS14:BT14 BS16:BT16</xm:sqref>
        </x14:conditionalFormatting>
        <x14:conditionalFormatting xmlns:xm="http://schemas.microsoft.com/office/excel/2006/main">
          <x14:cfRule type="expression" priority="196" id="{63852371-6225-4319-B83D-5616AE97BD09}">
            <xm:f>'\Performance and Insights\Sharepoint Upload Files\April 2019 Resubmission Documents\[NES Business-plan-data-tables-March_2019.xlsb]Validation flags'!#REF!=1</xm:f>
            <x14:dxf>
              <fill>
                <patternFill>
                  <bgColor rgb="FFE0DCD8"/>
                </patternFill>
              </fill>
            </x14:dxf>
          </x14:cfRule>
          <xm:sqref>CB10</xm:sqref>
        </x14:conditionalFormatting>
        <x14:conditionalFormatting xmlns:xm="http://schemas.microsoft.com/office/excel/2006/main">
          <x14:cfRule type="expression" priority="195" id="{C31F68E2-A623-4BD7-BB2F-93F903258250}">
            <xm:f>'\Performance and Insights\Sharepoint Upload Files\April 2019 Resubmission Documents\[NES Business-plan-data-tables-March_2019.xlsb]Validation flags'!#REF!=1</xm:f>
            <x14:dxf>
              <fill>
                <patternFill>
                  <bgColor rgb="FFE0DCD8"/>
                </patternFill>
              </fill>
            </x14:dxf>
          </x14:cfRule>
          <xm:sqref>CC10</xm:sqref>
        </x14:conditionalFormatting>
        <x14:conditionalFormatting xmlns:xm="http://schemas.microsoft.com/office/excel/2006/main">
          <x14:cfRule type="expression" priority="194" id="{FB60F4D3-12CC-4CA5-AEAE-D376EF261C7F}">
            <xm:f>'\Performance and Insights\Sharepoint Upload Files\April 2019 Resubmission Documents\[NES Business-plan-data-tables-March_2019.xlsb]Validation flags'!#REF!=1</xm:f>
            <x14:dxf>
              <fill>
                <patternFill>
                  <bgColor rgb="FFE0DCD8"/>
                </patternFill>
              </fill>
            </x14:dxf>
          </x14:cfRule>
          <xm:sqref>CB11:CC12</xm:sqref>
        </x14:conditionalFormatting>
        <x14:conditionalFormatting xmlns:xm="http://schemas.microsoft.com/office/excel/2006/main">
          <x14:cfRule type="expression" priority="193" id="{D464D9A0-C7E9-415E-8472-1BC22037A9DE}">
            <xm:f>'\Performance and Insights\Sharepoint Upload Files\April 2019 Resubmission Documents\[NES Business-plan-data-tables-March_2019.xlsb]Validation flags'!#REF!=1</xm:f>
            <x14:dxf>
              <fill>
                <patternFill>
                  <bgColor rgb="FFE0DCD8"/>
                </patternFill>
              </fill>
            </x14:dxf>
          </x14:cfRule>
          <xm:sqref>CB14:CC14 CB16:CC16</xm:sqref>
        </x14:conditionalFormatting>
        <x14:conditionalFormatting xmlns:xm="http://schemas.microsoft.com/office/excel/2006/main">
          <x14:cfRule type="expression" priority="192" id="{21772DAB-5FBE-4344-883A-F952CB009C02}">
            <xm:f>'\Performance and Insights\Sharepoint Upload Files\April 2019 Resubmission Documents\[NES Business-plan-data-tables-March_2019.xlsb]Validation flags'!#REF!=1</xm:f>
            <x14:dxf>
              <fill>
                <patternFill>
                  <bgColor rgb="FFE0DCD8"/>
                </patternFill>
              </fill>
            </x14:dxf>
          </x14:cfRule>
          <xm:sqref>CK10</xm:sqref>
        </x14:conditionalFormatting>
        <x14:conditionalFormatting xmlns:xm="http://schemas.microsoft.com/office/excel/2006/main">
          <x14:cfRule type="expression" priority="191" id="{6E088BD2-687B-4337-93BC-EF18B574A44C}">
            <xm:f>'\Performance and Insights\Sharepoint Upload Files\April 2019 Resubmission Documents\[NES Business-plan-data-tables-March_2019.xlsb]Validation flags'!#REF!=1</xm:f>
            <x14:dxf>
              <fill>
                <patternFill>
                  <bgColor rgb="FFE0DCD8"/>
                </patternFill>
              </fill>
            </x14:dxf>
          </x14:cfRule>
          <xm:sqref>CL10</xm:sqref>
        </x14:conditionalFormatting>
        <x14:conditionalFormatting xmlns:xm="http://schemas.microsoft.com/office/excel/2006/main">
          <x14:cfRule type="expression" priority="190" id="{50F63511-8D3B-413B-AB0F-7283275A2DA6}">
            <xm:f>'\Performance and Insights\Sharepoint Upload Files\April 2019 Resubmission Documents\[NES Business-plan-data-tables-March_2019.xlsb]Validation flags'!#REF!=1</xm:f>
            <x14:dxf>
              <fill>
                <patternFill>
                  <bgColor rgb="FFE0DCD8"/>
                </patternFill>
              </fill>
            </x14:dxf>
          </x14:cfRule>
          <xm:sqref>CK11:CL12</xm:sqref>
        </x14:conditionalFormatting>
        <x14:conditionalFormatting xmlns:xm="http://schemas.microsoft.com/office/excel/2006/main">
          <x14:cfRule type="expression" priority="189" id="{523D22AB-7286-4097-9179-8C25D82F8E56}">
            <xm:f>'\Performance and Insights\Sharepoint Upload Files\April 2019 Resubmission Documents\[NES Business-plan-data-tables-March_2019.xlsb]Validation flags'!#REF!=1</xm:f>
            <x14:dxf>
              <fill>
                <patternFill>
                  <bgColor rgb="FFE0DCD8"/>
                </patternFill>
              </fill>
            </x14:dxf>
          </x14:cfRule>
          <xm:sqref>CK14:CL14 CK16:CL16</xm:sqref>
        </x14:conditionalFormatting>
        <x14:conditionalFormatting xmlns:xm="http://schemas.microsoft.com/office/excel/2006/main">
          <x14:cfRule type="expression" priority="188" id="{BEC91BFE-A008-4AD4-9497-B51A082F424D}">
            <xm:f>'\Performance and Insights\Sharepoint Upload Files\April 2019 Resubmission Documents\[NES Business-plan-data-tables-March_2019.xlsb]Validation flags'!#REF!=1</xm:f>
            <x14:dxf>
              <fill>
                <patternFill>
                  <bgColor rgb="FFE0DCD8"/>
                </patternFill>
              </fill>
            </x14:dxf>
          </x14:cfRule>
          <xm:sqref>CT10</xm:sqref>
        </x14:conditionalFormatting>
        <x14:conditionalFormatting xmlns:xm="http://schemas.microsoft.com/office/excel/2006/main">
          <x14:cfRule type="expression" priority="187" id="{0CAE8676-F44E-49E9-8FBB-6052FE1D275C}">
            <xm:f>'\Performance and Insights\Sharepoint Upload Files\April 2019 Resubmission Documents\[NES Business-plan-data-tables-March_2019.xlsb]Validation flags'!#REF!=1</xm:f>
            <x14:dxf>
              <fill>
                <patternFill>
                  <bgColor rgb="FFE0DCD8"/>
                </patternFill>
              </fill>
            </x14:dxf>
          </x14:cfRule>
          <xm:sqref>CU10</xm:sqref>
        </x14:conditionalFormatting>
        <x14:conditionalFormatting xmlns:xm="http://schemas.microsoft.com/office/excel/2006/main">
          <x14:cfRule type="expression" priority="186" id="{67620ADA-B805-42F1-A385-3D035E68D85B}">
            <xm:f>'\Performance and Insights\Sharepoint Upload Files\April 2019 Resubmission Documents\[NES Business-plan-data-tables-March_2019.xlsb]Validation flags'!#REF!=1</xm:f>
            <x14:dxf>
              <fill>
                <patternFill>
                  <bgColor rgb="FFE0DCD8"/>
                </patternFill>
              </fill>
            </x14:dxf>
          </x14:cfRule>
          <xm:sqref>CT11:CU12</xm:sqref>
        </x14:conditionalFormatting>
        <x14:conditionalFormatting xmlns:xm="http://schemas.microsoft.com/office/excel/2006/main">
          <x14:cfRule type="expression" priority="185" id="{7638C49D-E739-410D-B128-5337FEDDABCA}">
            <xm:f>'\Performance and Insights\Sharepoint Upload Files\April 2019 Resubmission Documents\[NES Business-plan-data-tables-March_2019.xlsb]Validation flags'!#REF!=1</xm:f>
            <x14:dxf>
              <fill>
                <patternFill>
                  <bgColor rgb="FFE0DCD8"/>
                </patternFill>
              </fill>
            </x14:dxf>
          </x14:cfRule>
          <xm:sqref>CT14:CU14 CT16:CU16</xm:sqref>
        </x14:conditionalFormatting>
        <x14:conditionalFormatting xmlns:xm="http://schemas.microsoft.com/office/excel/2006/main">
          <x14:cfRule type="expression" priority="184" id="{D3BF09E2-5E5F-4C4A-BBCA-A8A616FCC53A}">
            <xm:f>'\Performance and Insights\Sharepoint Upload Files\April 2019 Resubmission Documents\[NES Business-plan-data-tables-March_2019.xlsb]Validation flags'!#REF!=1</xm:f>
            <x14:dxf>
              <fill>
                <patternFill>
                  <bgColor rgb="FFE0DCD8"/>
                </patternFill>
              </fill>
            </x14:dxf>
          </x14:cfRule>
          <xm:sqref>DC10</xm:sqref>
        </x14:conditionalFormatting>
        <x14:conditionalFormatting xmlns:xm="http://schemas.microsoft.com/office/excel/2006/main">
          <x14:cfRule type="expression" priority="183" id="{51823232-C2FA-41B2-8FD9-EF192F817E7A}">
            <xm:f>'\Performance and Insights\Sharepoint Upload Files\April 2019 Resubmission Documents\[NES Business-plan-data-tables-March_2019.xlsb]Validation flags'!#REF!=1</xm:f>
            <x14:dxf>
              <fill>
                <patternFill>
                  <bgColor rgb="FFE0DCD8"/>
                </patternFill>
              </fill>
            </x14:dxf>
          </x14:cfRule>
          <xm:sqref>DD10</xm:sqref>
        </x14:conditionalFormatting>
        <x14:conditionalFormatting xmlns:xm="http://schemas.microsoft.com/office/excel/2006/main">
          <x14:cfRule type="expression" priority="182" id="{2ADE4CDD-6CD6-48AB-928F-21862690E3AD}">
            <xm:f>'\Performance and Insights\Sharepoint Upload Files\April 2019 Resubmission Documents\[NES Business-plan-data-tables-March_2019.xlsb]Validation flags'!#REF!=1</xm:f>
            <x14:dxf>
              <fill>
                <patternFill>
                  <bgColor rgb="FFE0DCD8"/>
                </patternFill>
              </fill>
            </x14:dxf>
          </x14:cfRule>
          <xm:sqref>DC11:DD12</xm:sqref>
        </x14:conditionalFormatting>
        <x14:conditionalFormatting xmlns:xm="http://schemas.microsoft.com/office/excel/2006/main">
          <x14:cfRule type="expression" priority="181" id="{743FD31D-F493-42D3-9186-C1324EDD447A}">
            <xm:f>'\Performance and Insights\Sharepoint Upload Files\April 2019 Resubmission Documents\[NES Business-plan-data-tables-March_2019.xlsb]Validation flags'!#REF!=1</xm:f>
            <x14:dxf>
              <fill>
                <patternFill>
                  <bgColor rgb="FFE0DCD8"/>
                </patternFill>
              </fill>
            </x14:dxf>
          </x14:cfRule>
          <xm:sqref>DC14:DD14 DC16:DD16</xm:sqref>
        </x14:conditionalFormatting>
        <x14:conditionalFormatting xmlns:xm="http://schemas.microsoft.com/office/excel/2006/main">
          <x14:cfRule type="expression" priority="180" id="{C7D3450B-751E-4EA9-89AA-E21C357489A4}">
            <xm:f>'\Performance and Insights\Sharepoint Upload Files\April 2019 Resubmission Documents\[NES Business-plan-data-tables-March_2019.xlsb]Validation flags'!#REF!=1</xm:f>
            <x14:dxf>
              <fill>
                <patternFill>
                  <bgColor rgb="FFE0DCD8"/>
                </patternFill>
              </fill>
            </x14:dxf>
          </x14:cfRule>
          <xm:sqref>DL10</xm:sqref>
        </x14:conditionalFormatting>
        <x14:conditionalFormatting xmlns:xm="http://schemas.microsoft.com/office/excel/2006/main">
          <x14:cfRule type="expression" priority="179" id="{E6B7128F-5C7A-4482-A8EA-01DDD9E14059}">
            <xm:f>'\Performance and Insights\Sharepoint Upload Files\April 2019 Resubmission Documents\[NES Business-plan-data-tables-March_2019.xlsb]Validation flags'!#REF!=1</xm:f>
            <x14:dxf>
              <fill>
                <patternFill>
                  <bgColor rgb="FFE0DCD8"/>
                </patternFill>
              </fill>
            </x14:dxf>
          </x14:cfRule>
          <xm:sqref>DM10</xm:sqref>
        </x14:conditionalFormatting>
        <x14:conditionalFormatting xmlns:xm="http://schemas.microsoft.com/office/excel/2006/main">
          <x14:cfRule type="expression" priority="178" id="{F9CC2723-BC8D-40E8-BEB5-48CDC7728AC8}">
            <xm:f>'\Performance and Insights\Sharepoint Upload Files\April 2019 Resubmission Documents\[NES Business-plan-data-tables-March_2019.xlsb]Validation flags'!#REF!=1</xm:f>
            <x14:dxf>
              <fill>
                <patternFill>
                  <bgColor rgb="FFE0DCD8"/>
                </patternFill>
              </fill>
            </x14:dxf>
          </x14:cfRule>
          <xm:sqref>DL11:DM12</xm:sqref>
        </x14:conditionalFormatting>
        <x14:conditionalFormatting xmlns:xm="http://schemas.microsoft.com/office/excel/2006/main">
          <x14:cfRule type="expression" priority="177" id="{F9BE3DE2-14EA-4D5E-B3E8-F40C684C1E43}">
            <xm:f>'\Performance and Insights\Sharepoint Upload Files\April 2019 Resubmission Documents\[NES Business-plan-data-tables-March_2019.xlsb]Validation flags'!#REF!=1</xm:f>
            <x14:dxf>
              <fill>
                <patternFill>
                  <bgColor rgb="FFE0DCD8"/>
                </patternFill>
              </fill>
            </x14:dxf>
          </x14:cfRule>
          <xm:sqref>DL14:DM14 DL16:DM16</xm:sqref>
        </x14:conditionalFormatting>
        <x14:conditionalFormatting xmlns:xm="http://schemas.microsoft.com/office/excel/2006/main">
          <x14:cfRule type="expression" priority="176" id="{5012F4C9-68D5-4507-8D6E-74CE8D03FABF}">
            <xm:f>'\Performance and Insights\Sharepoint Upload Files\April 2019 Resubmission Documents\[NES Business-plan-data-tables-March_2019.xlsb]Validation flags'!#REF!=1</xm:f>
            <x14:dxf>
              <fill>
                <patternFill>
                  <bgColor rgb="FFE0DCD8"/>
                </patternFill>
              </fill>
            </x14:dxf>
          </x14:cfRule>
          <xm:sqref>U10</xm:sqref>
        </x14:conditionalFormatting>
        <x14:conditionalFormatting xmlns:xm="http://schemas.microsoft.com/office/excel/2006/main">
          <x14:cfRule type="expression" priority="175" id="{F0A6D303-01AF-43C0-B178-AD134723A6E5}">
            <xm:f>'\Performance and Insights\Sharepoint Upload Files\April 2019 Resubmission Documents\[NES Business-plan-data-tables-March_2019.xlsb]Validation flags'!#REF!=1</xm:f>
            <x14:dxf>
              <fill>
                <patternFill>
                  <bgColor rgb="FFE0DCD8"/>
                </patternFill>
              </fill>
            </x14:dxf>
          </x14:cfRule>
          <xm:sqref>V10</xm:sqref>
        </x14:conditionalFormatting>
        <x14:conditionalFormatting xmlns:xm="http://schemas.microsoft.com/office/excel/2006/main">
          <x14:cfRule type="expression" priority="174" id="{4934D506-32CC-4953-A136-1DBB52CB9E4B}">
            <xm:f>'\Performance and Insights\Sharepoint Upload Files\April 2019 Resubmission Documents\[NES Business-plan-data-tables-March_2019.xlsb]Validation flags'!#REF!=1</xm:f>
            <x14:dxf>
              <fill>
                <patternFill>
                  <bgColor rgb="FFE0DCD8"/>
                </patternFill>
              </fill>
            </x14:dxf>
          </x14:cfRule>
          <xm:sqref>U11:V12</xm:sqref>
        </x14:conditionalFormatting>
        <x14:conditionalFormatting xmlns:xm="http://schemas.microsoft.com/office/excel/2006/main">
          <x14:cfRule type="expression" priority="173" id="{1D2356C9-EC59-494B-B76F-A9276B1B60AA}">
            <xm:f>'\Performance and Insights\Sharepoint Upload Files\April 2019 Resubmission Documents\[NES Business-plan-data-tables-March_2019.xlsb]Validation flags'!#REF!=1</xm:f>
            <x14:dxf>
              <fill>
                <patternFill>
                  <bgColor rgb="FFE0DCD8"/>
                </patternFill>
              </fill>
            </x14:dxf>
          </x14:cfRule>
          <xm:sqref>U14:V14 U16:V16</xm:sqref>
        </x14:conditionalFormatting>
        <x14:conditionalFormatting xmlns:xm="http://schemas.microsoft.com/office/excel/2006/main">
          <x14:cfRule type="expression" priority="172" id="{C62226A6-5C64-436C-A404-8C0FB3358D70}">
            <xm:f>'\Performance and Insights\Sharepoint Upload Files\April 2019 Resubmission Documents\[NES Business-plan-data-tables-March_2019.xlsb]Validation flags'!#REF!=1</xm:f>
            <x14:dxf>
              <fill>
                <patternFill>
                  <bgColor rgb="FFE0DCD8"/>
                </patternFill>
              </fill>
            </x14:dxf>
          </x14:cfRule>
          <xm:sqref>U13:V13</xm:sqref>
        </x14:conditionalFormatting>
        <x14:conditionalFormatting xmlns:xm="http://schemas.microsoft.com/office/excel/2006/main">
          <x14:cfRule type="expression" priority="171" id="{AFB1F4EF-91EF-4274-8915-4CD28083054A}">
            <xm:f>'\Performance and Insights\Sharepoint Upload Files\April 2019 Resubmission Documents\[NES Business-plan-data-tables-March_2019.xlsb]Validation flags'!#REF!=1</xm:f>
            <x14:dxf>
              <fill>
                <patternFill>
                  <bgColor rgb="FFE0DCD8"/>
                </patternFill>
              </fill>
            </x14:dxf>
          </x14:cfRule>
          <xm:sqref>AD10</xm:sqref>
        </x14:conditionalFormatting>
        <x14:conditionalFormatting xmlns:xm="http://schemas.microsoft.com/office/excel/2006/main">
          <x14:cfRule type="expression" priority="170" id="{9849AFB1-26B4-4483-B799-6E1B31973AB0}">
            <xm:f>'\Performance and Insights\Sharepoint Upload Files\April 2019 Resubmission Documents\[NES Business-plan-data-tables-March_2019.xlsb]Validation flags'!#REF!=1</xm:f>
            <x14:dxf>
              <fill>
                <patternFill>
                  <bgColor rgb="FFE0DCD8"/>
                </patternFill>
              </fill>
            </x14:dxf>
          </x14:cfRule>
          <xm:sqref>AE10</xm:sqref>
        </x14:conditionalFormatting>
        <x14:conditionalFormatting xmlns:xm="http://schemas.microsoft.com/office/excel/2006/main">
          <x14:cfRule type="expression" priority="169" id="{706FD95C-72D2-4B9D-99AB-D12A2B9EE7D4}">
            <xm:f>'\Performance and Insights\Sharepoint Upload Files\April 2019 Resubmission Documents\[NES Business-plan-data-tables-March_2019.xlsb]Validation flags'!#REF!=1</xm:f>
            <x14:dxf>
              <fill>
                <patternFill>
                  <bgColor rgb="FFE0DCD8"/>
                </patternFill>
              </fill>
            </x14:dxf>
          </x14:cfRule>
          <xm:sqref>AD11:AE12</xm:sqref>
        </x14:conditionalFormatting>
        <x14:conditionalFormatting xmlns:xm="http://schemas.microsoft.com/office/excel/2006/main">
          <x14:cfRule type="expression" priority="168" id="{52B378A4-26A9-4672-BDE7-4CE978BF4719}">
            <xm:f>'\Performance and Insights\Sharepoint Upload Files\April 2019 Resubmission Documents\[NES Business-plan-data-tables-March_2019.xlsb]Validation flags'!#REF!=1</xm:f>
            <x14:dxf>
              <fill>
                <patternFill>
                  <bgColor rgb="FFE0DCD8"/>
                </patternFill>
              </fill>
            </x14:dxf>
          </x14:cfRule>
          <xm:sqref>AD14:AE14 AD16:AE16</xm:sqref>
        </x14:conditionalFormatting>
        <x14:conditionalFormatting xmlns:xm="http://schemas.microsoft.com/office/excel/2006/main">
          <x14:cfRule type="expression" priority="167" id="{FD506584-B1B0-44DC-80FD-45E632EF3B27}">
            <xm:f>'\Performance and Insights\Sharepoint Upload Files\April 2019 Resubmission Documents\[NES Business-plan-data-tables-March_2019.xlsb]Validation flags'!#REF!=1</xm:f>
            <x14:dxf>
              <fill>
                <patternFill>
                  <bgColor rgb="FFE0DCD8"/>
                </patternFill>
              </fill>
            </x14:dxf>
          </x14:cfRule>
          <xm:sqref>AD13:AE13</xm:sqref>
        </x14:conditionalFormatting>
        <x14:conditionalFormatting xmlns:xm="http://schemas.microsoft.com/office/excel/2006/main">
          <x14:cfRule type="expression" priority="166" id="{D5037B2F-F298-4AB1-A901-D3A2785568DA}">
            <xm:f>'\Performance and Insights\Sharepoint Upload Files\April 2019 Resubmission Documents\[NES Business-plan-data-tables-March_2019.xlsb]Validation flags'!#REF!=1</xm:f>
            <x14:dxf>
              <fill>
                <patternFill>
                  <bgColor rgb="FFE0DCD8"/>
                </patternFill>
              </fill>
            </x14:dxf>
          </x14:cfRule>
          <xm:sqref>AM10</xm:sqref>
        </x14:conditionalFormatting>
        <x14:conditionalFormatting xmlns:xm="http://schemas.microsoft.com/office/excel/2006/main">
          <x14:cfRule type="expression" priority="165" id="{9A3DB1D3-EAE7-4DA1-BDE9-28953619CCAE}">
            <xm:f>'\Performance and Insights\Sharepoint Upload Files\April 2019 Resubmission Documents\[NES Business-plan-data-tables-March_2019.xlsb]Validation flags'!#REF!=1</xm:f>
            <x14:dxf>
              <fill>
                <patternFill>
                  <bgColor rgb="FFE0DCD8"/>
                </patternFill>
              </fill>
            </x14:dxf>
          </x14:cfRule>
          <xm:sqref>AN10</xm:sqref>
        </x14:conditionalFormatting>
        <x14:conditionalFormatting xmlns:xm="http://schemas.microsoft.com/office/excel/2006/main">
          <x14:cfRule type="expression" priority="164" id="{48B25955-73E1-4D78-B085-E18F17703775}">
            <xm:f>'\Performance and Insights\Sharepoint Upload Files\April 2019 Resubmission Documents\[NES Business-plan-data-tables-March_2019.xlsb]Validation flags'!#REF!=1</xm:f>
            <x14:dxf>
              <fill>
                <patternFill>
                  <bgColor rgb="FFE0DCD8"/>
                </patternFill>
              </fill>
            </x14:dxf>
          </x14:cfRule>
          <xm:sqref>AM11:AN12</xm:sqref>
        </x14:conditionalFormatting>
        <x14:conditionalFormatting xmlns:xm="http://schemas.microsoft.com/office/excel/2006/main">
          <x14:cfRule type="expression" priority="163" id="{0FF41EA2-2E0C-4DDD-8856-B8627DCFABCA}">
            <xm:f>'\Performance and Insights\Sharepoint Upload Files\April 2019 Resubmission Documents\[NES Business-plan-data-tables-March_2019.xlsb]Validation flags'!#REF!=1</xm:f>
            <x14:dxf>
              <fill>
                <patternFill>
                  <bgColor rgb="FFE0DCD8"/>
                </patternFill>
              </fill>
            </x14:dxf>
          </x14:cfRule>
          <xm:sqref>AM14:AN14 AM16:AN16</xm:sqref>
        </x14:conditionalFormatting>
        <x14:conditionalFormatting xmlns:xm="http://schemas.microsoft.com/office/excel/2006/main">
          <x14:cfRule type="expression" priority="162" id="{91B12633-3684-4222-BF3C-0C0D96A2D632}">
            <xm:f>'\Performance and Insights\Sharepoint Upload Files\April 2019 Resubmission Documents\[NES Business-plan-data-tables-March_2019.xlsb]Validation flags'!#REF!=1</xm:f>
            <x14:dxf>
              <fill>
                <patternFill>
                  <bgColor rgb="FFE0DCD8"/>
                </patternFill>
              </fill>
            </x14:dxf>
          </x14:cfRule>
          <xm:sqref>AM13:AN13</xm:sqref>
        </x14:conditionalFormatting>
        <x14:conditionalFormatting xmlns:xm="http://schemas.microsoft.com/office/excel/2006/main">
          <x14:cfRule type="expression" priority="161" id="{1D2989A7-123D-400C-B913-6F186EA3D3B6}">
            <xm:f>'\Performance and Insights\Sharepoint Upload Files\April 2019 Resubmission Documents\[NES Business-plan-data-tables-March_2019.xlsb]Validation flags'!#REF!=1</xm:f>
            <x14:dxf>
              <fill>
                <patternFill>
                  <bgColor rgb="FFE0DCD8"/>
                </patternFill>
              </fill>
            </x14:dxf>
          </x14:cfRule>
          <xm:sqref>BE10</xm:sqref>
        </x14:conditionalFormatting>
        <x14:conditionalFormatting xmlns:xm="http://schemas.microsoft.com/office/excel/2006/main">
          <x14:cfRule type="expression" priority="160" id="{BE872ECC-FC3E-4318-B8FF-9534B317C1EC}">
            <xm:f>'\Performance and Insights\Sharepoint Upload Files\April 2019 Resubmission Documents\[NES Business-plan-data-tables-March_2019.xlsb]Validation flags'!#REF!=1</xm:f>
            <x14:dxf>
              <fill>
                <patternFill>
                  <bgColor rgb="FFE0DCD8"/>
                </patternFill>
              </fill>
            </x14:dxf>
          </x14:cfRule>
          <xm:sqref>BF10</xm:sqref>
        </x14:conditionalFormatting>
        <x14:conditionalFormatting xmlns:xm="http://schemas.microsoft.com/office/excel/2006/main">
          <x14:cfRule type="expression" priority="159" id="{38CCF554-9228-4D6A-A74B-3B6C68FF4B66}">
            <xm:f>'\Performance and Insights\Sharepoint Upload Files\April 2019 Resubmission Documents\[NES Business-plan-data-tables-March_2019.xlsb]Validation flags'!#REF!=1</xm:f>
            <x14:dxf>
              <fill>
                <patternFill>
                  <bgColor rgb="FFE0DCD8"/>
                </patternFill>
              </fill>
            </x14:dxf>
          </x14:cfRule>
          <xm:sqref>BE11:BF12</xm:sqref>
        </x14:conditionalFormatting>
        <x14:conditionalFormatting xmlns:xm="http://schemas.microsoft.com/office/excel/2006/main">
          <x14:cfRule type="expression" priority="158" id="{69BC7420-2BA9-4603-A302-6183389B49FB}">
            <xm:f>'\Performance and Insights\Sharepoint Upload Files\April 2019 Resubmission Documents\[NES Business-plan-data-tables-March_2019.xlsb]Validation flags'!#REF!=1</xm:f>
            <x14:dxf>
              <fill>
                <patternFill>
                  <bgColor rgb="FFE0DCD8"/>
                </patternFill>
              </fill>
            </x14:dxf>
          </x14:cfRule>
          <xm:sqref>BE14:BF14 BE16:BF16</xm:sqref>
        </x14:conditionalFormatting>
        <x14:conditionalFormatting xmlns:xm="http://schemas.microsoft.com/office/excel/2006/main">
          <x14:cfRule type="expression" priority="157" id="{4C947BE6-EBCF-4258-801A-9EEA143E6F63}">
            <xm:f>'\Performance and Insights\Sharepoint Upload Files\April 2019 Resubmission Documents\[NES Business-plan-data-tables-March_2019.xlsb]Validation flags'!#REF!=1</xm:f>
            <x14:dxf>
              <fill>
                <patternFill>
                  <bgColor rgb="FFE0DCD8"/>
                </patternFill>
              </fill>
            </x14:dxf>
          </x14:cfRule>
          <xm:sqref>BE13:BF13</xm:sqref>
        </x14:conditionalFormatting>
        <x14:conditionalFormatting xmlns:xm="http://schemas.microsoft.com/office/excel/2006/main">
          <x14:cfRule type="expression" priority="156" id="{06E365F1-65D5-4236-85BF-31DF953588A1}">
            <xm:f>'\Performance and Insights\Sharepoint Upload Files\April 2019 Resubmission Documents\[NES Business-plan-data-tables-March_2019.xlsb]Validation flags'!#REF!=1</xm:f>
            <x14:dxf>
              <fill>
                <patternFill>
                  <bgColor rgb="FFE0DCD8"/>
                </patternFill>
              </fill>
            </x14:dxf>
          </x14:cfRule>
          <xm:sqref>BN10</xm:sqref>
        </x14:conditionalFormatting>
        <x14:conditionalFormatting xmlns:xm="http://schemas.microsoft.com/office/excel/2006/main">
          <x14:cfRule type="expression" priority="155" id="{5F084F47-E9C3-4041-81F6-4A4D707F58E8}">
            <xm:f>'\Performance and Insights\Sharepoint Upload Files\April 2019 Resubmission Documents\[NES Business-plan-data-tables-March_2019.xlsb]Validation flags'!#REF!=1</xm:f>
            <x14:dxf>
              <fill>
                <patternFill>
                  <bgColor rgb="FFE0DCD8"/>
                </patternFill>
              </fill>
            </x14:dxf>
          </x14:cfRule>
          <xm:sqref>BO10</xm:sqref>
        </x14:conditionalFormatting>
        <x14:conditionalFormatting xmlns:xm="http://schemas.microsoft.com/office/excel/2006/main">
          <x14:cfRule type="expression" priority="154" id="{D13C4A7B-67E7-444E-A348-42557DD217D7}">
            <xm:f>'\Performance and Insights\Sharepoint Upload Files\April 2019 Resubmission Documents\[NES Business-plan-data-tables-March_2019.xlsb]Validation flags'!#REF!=1</xm:f>
            <x14:dxf>
              <fill>
                <patternFill>
                  <bgColor rgb="FFE0DCD8"/>
                </patternFill>
              </fill>
            </x14:dxf>
          </x14:cfRule>
          <xm:sqref>BN11:BO12</xm:sqref>
        </x14:conditionalFormatting>
        <x14:conditionalFormatting xmlns:xm="http://schemas.microsoft.com/office/excel/2006/main">
          <x14:cfRule type="expression" priority="153" id="{72E2E1EC-49D8-4A2C-BBFC-BC26F5FEC1F9}">
            <xm:f>'\Performance and Insights\Sharepoint Upload Files\April 2019 Resubmission Documents\[NES Business-plan-data-tables-March_2019.xlsb]Validation flags'!#REF!=1</xm:f>
            <x14:dxf>
              <fill>
                <patternFill>
                  <bgColor rgb="FFE0DCD8"/>
                </patternFill>
              </fill>
            </x14:dxf>
          </x14:cfRule>
          <xm:sqref>BN14:BO14 BN16:BO16</xm:sqref>
        </x14:conditionalFormatting>
        <x14:conditionalFormatting xmlns:xm="http://schemas.microsoft.com/office/excel/2006/main">
          <x14:cfRule type="expression" priority="152" id="{D2EED509-9F7F-4520-B1C2-43E8B4B57605}">
            <xm:f>'\Performance and Insights\Sharepoint Upload Files\April 2019 Resubmission Documents\[NES Business-plan-data-tables-March_2019.xlsb]Validation flags'!#REF!=1</xm:f>
            <x14:dxf>
              <fill>
                <patternFill>
                  <bgColor rgb="FFE0DCD8"/>
                </patternFill>
              </fill>
            </x14:dxf>
          </x14:cfRule>
          <xm:sqref>BN13:BO13</xm:sqref>
        </x14:conditionalFormatting>
        <x14:conditionalFormatting xmlns:xm="http://schemas.microsoft.com/office/excel/2006/main">
          <x14:cfRule type="expression" priority="151" id="{1EFC74F1-60BA-4532-86B6-B653FB4F47D2}">
            <xm:f>'\Performance and Insights\Sharepoint Upload Files\April 2019 Resubmission Documents\[NES Business-plan-data-tables-March_2019.xlsb]Validation flags'!#REF!=1</xm:f>
            <x14:dxf>
              <fill>
                <patternFill>
                  <bgColor rgb="FFE0DCD8"/>
                </patternFill>
              </fill>
            </x14:dxf>
          </x14:cfRule>
          <xm:sqref>BW10</xm:sqref>
        </x14:conditionalFormatting>
        <x14:conditionalFormatting xmlns:xm="http://schemas.microsoft.com/office/excel/2006/main">
          <x14:cfRule type="expression" priority="150" id="{D299090B-EA40-482B-997E-9718BD27F434}">
            <xm:f>'\Performance and Insights\Sharepoint Upload Files\April 2019 Resubmission Documents\[NES Business-plan-data-tables-March_2019.xlsb]Validation flags'!#REF!=1</xm:f>
            <x14:dxf>
              <fill>
                <patternFill>
                  <bgColor rgb="FFE0DCD8"/>
                </patternFill>
              </fill>
            </x14:dxf>
          </x14:cfRule>
          <xm:sqref>BX10</xm:sqref>
        </x14:conditionalFormatting>
        <x14:conditionalFormatting xmlns:xm="http://schemas.microsoft.com/office/excel/2006/main">
          <x14:cfRule type="expression" priority="149" id="{9C3EC978-5E2E-4B57-8EEB-A3A844C88B86}">
            <xm:f>'\Performance and Insights\Sharepoint Upload Files\April 2019 Resubmission Documents\[NES Business-plan-data-tables-March_2019.xlsb]Validation flags'!#REF!=1</xm:f>
            <x14:dxf>
              <fill>
                <patternFill>
                  <bgColor rgb="FFE0DCD8"/>
                </patternFill>
              </fill>
            </x14:dxf>
          </x14:cfRule>
          <xm:sqref>BW11:BX12</xm:sqref>
        </x14:conditionalFormatting>
        <x14:conditionalFormatting xmlns:xm="http://schemas.microsoft.com/office/excel/2006/main">
          <x14:cfRule type="expression" priority="148" id="{5A50E1CC-A857-4C2F-94F2-90778DAA9646}">
            <xm:f>'\Performance and Insights\Sharepoint Upload Files\April 2019 Resubmission Documents\[NES Business-plan-data-tables-March_2019.xlsb]Validation flags'!#REF!=1</xm:f>
            <x14:dxf>
              <fill>
                <patternFill>
                  <bgColor rgb="FFE0DCD8"/>
                </patternFill>
              </fill>
            </x14:dxf>
          </x14:cfRule>
          <xm:sqref>BW14:BX14 BW16:BX16</xm:sqref>
        </x14:conditionalFormatting>
        <x14:conditionalFormatting xmlns:xm="http://schemas.microsoft.com/office/excel/2006/main">
          <x14:cfRule type="expression" priority="147" id="{23D32AB6-86AB-4327-98C7-63457FD495BF}">
            <xm:f>'\Performance and Insights\Sharepoint Upload Files\April 2019 Resubmission Documents\[NES Business-plan-data-tables-March_2019.xlsb]Validation flags'!#REF!=1</xm:f>
            <x14:dxf>
              <fill>
                <patternFill>
                  <bgColor rgb="FFE0DCD8"/>
                </patternFill>
              </fill>
            </x14:dxf>
          </x14:cfRule>
          <xm:sqref>BW13:BX13</xm:sqref>
        </x14:conditionalFormatting>
        <x14:conditionalFormatting xmlns:xm="http://schemas.microsoft.com/office/excel/2006/main">
          <x14:cfRule type="expression" priority="146" id="{98A14BD8-F4F6-43AD-8519-EF8EC3FBCB32}">
            <xm:f>'\Performance and Insights\Sharepoint Upload Files\April 2019 Resubmission Documents\[NES Business-plan-data-tables-March_2019.xlsb]Validation flags'!#REF!=1</xm:f>
            <x14:dxf>
              <fill>
                <patternFill>
                  <bgColor rgb="FFE0DCD8"/>
                </patternFill>
              </fill>
            </x14:dxf>
          </x14:cfRule>
          <xm:sqref>CF10</xm:sqref>
        </x14:conditionalFormatting>
        <x14:conditionalFormatting xmlns:xm="http://schemas.microsoft.com/office/excel/2006/main">
          <x14:cfRule type="expression" priority="145" id="{26F81D43-C92F-461F-907D-3F179FDAF135}">
            <xm:f>'\Performance and Insights\Sharepoint Upload Files\April 2019 Resubmission Documents\[NES Business-plan-data-tables-March_2019.xlsb]Validation flags'!#REF!=1</xm:f>
            <x14:dxf>
              <fill>
                <patternFill>
                  <bgColor rgb="FFE0DCD8"/>
                </patternFill>
              </fill>
            </x14:dxf>
          </x14:cfRule>
          <xm:sqref>CG10</xm:sqref>
        </x14:conditionalFormatting>
        <x14:conditionalFormatting xmlns:xm="http://schemas.microsoft.com/office/excel/2006/main">
          <x14:cfRule type="expression" priority="144" id="{49C85B02-9AFC-4259-B5B3-2331B17720CC}">
            <xm:f>'\Performance and Insights\Sharepoint Upload Files\April 2019 Resubmission Documents\[NES Business-plan-data-tables-March_2019.xlsb]Validation flags'!#REF!=1</xm:f>
            <x14:dxf>
              <fill>
                <patternFill>
                  <bgColor rgb="FFE0DCD8"/>
                </patternFill>
              </fill>
            </x14:dxf>
          </x14:cfRule>
          <xm:sqref>CF11:CG12</xm:sqref>
        </x14:conditionalFormatting>
        <x14:conditionalFormatting xmlns:xm="http://schemas.microsoft.com/office/excel/2006/main">
          <x14:cfRule type="expression" priority="143" id="{F60929D9-7DBA-4908-A1FC-37C7CF75791F}">
            <xm:f>'\Performance and Insights\Sharepoint Upload Files\April 2019 Resubmission Documents\[NES Business-plan-data-tables-March_2019.xlsb]Validation flags'!#REF!=1</xm:f>
            <x14:dxf>
              <fill>
                <patternFill>
                  <bgColor rgb="FFE0DCD8"/>
                </patternFill>
              </fill>
            </x14:dxf>
          </x14:cfRule>
          <xm:sqref>CF14:CG14 CF16:CG16</xm:sqref>
        </x14:conditionalFormatting>
        <x14:conditionalFormatting xmlns:xm="http://schemas.microsoft.com/office/excel/2006/main">
          <x14:cfRule type="expression" priority="142" id="{1EE9AAF3-3B54-42AB-927C-1851C6325A84}">
            <xm:f>'\Performance and Insights\Sharepoint Upload Files\April 2019 Resubmission Documents\[NES Business-plan-data-tables-March_2019.xlsb]Validation flags'!#REF!=1</xm:f>
            <x14:dxf>
              <fill>
                <patternFill>
                  <bgColor rgb="FFE0DCD8"/>
                </patternFill>
              </fill>
            </x14:dxf>
          </x14:cfRule>
          <xm:sqref>CF13:CG13</xm:sqref>
        </x14:conditionalFormatting>
        <x14:conditionalFormatting xmlns:xm="http://schemas.microsoft.com/office/excel/2006/main">
          <x14:cfRule type="expression" priority="141" id="{F86E0927-DD87-4037-8FFE-AC848950F2E0}">
            <xm:f>'\Performance and Insights\Sharepoint Upload Files\April 2019 Resubmission Documents\[NES Business-plan-data-tables-March_2019.xlsb]Validation flags'!#REF!=1</xm:f>
            <x14:dxf>
              <fill>
                <patternFill>
                  <bgColor rgb="FFE0DCD8"/>
                </patternFill>
              </fill>
            </x14:dxf>
          </x14:cfRule>
          <xm:sqref>CO10</xm:sqref>
        </x14:conditionalFormatting>
        <x14:conditionalFormatting xmlns:xm="http://schemas.microsoft.com/office/excel/2006/main">
          <x14:cfRule type="expression" priority="140" id="{A7B7C2DA-6A3C-4D22-8609-66DC11487DCE}">
            <xm:f>'\Performance and Insights\Sharepoint Upload Files\April 2019 Resubmission Documents\[NES Business-plan-data-tables-March_2019.xlsb]Validation flags'!#REF!=1</xm:f>
            <x14:dxf>
              <fill>
                <patternFill>
                  <bgColor rgb="FFE0DCD8"/>
                </patternFill>
              </fill>
            </x14:dxf>
          </x14:cfRule>
          <xm:sqref>CP10</xm:sqref>
        </x14:conditionalFormatting>
        <x14:conditionalFormatting xmlns:xm="http://schemas.microsoft.com/office/excel/2006/main">
          <x14:cfRule type="expression" priority="139" id="{30952924-1F3A-45AE-8331-FC41F6FA7449}">
            <xm:f>'\Performance and Insights\Sharepoint Upload Files\April 2019 Resubmission Documents\[NES Business-plan-data-tables-March_2019.xlsb]Validation flags'!#REF!=1</xm:f>
            <x14:dxf>
              <fill>
                <patternFill>
                  <bgColor rgb="FFE0DCD8"/>
                </patternFill>
              </fill>
            </x14:dxf>
          </x14:cfRule>
          <xm:sqref>CO11:CP12</xm:sqref>
        </x14:conditionalFormatting>
        <x14:conditionalFormatting xmlns:xm="http://schemas.microsoft.com/office/excel/2006/main">
          <x14:cfRule type="expression" priority="138" id="{8919B0B6-AE29-4E68-8E78-56964F556B4B}">
            <xm:f>'\Performance and Insights\Sharepoint Upload Files\April 2019 Resubmission Documents\[NES Business-plan-data-tables-March_2019.xlsb]Validation flags'!#REF!=1</xm:f>
            <x14:dxf>
              <fill>
                <patternFill>
                  <bgColor rgb="FFE0DCD8"/>
                </patternFill>
              </fill>
            </x14:dxf>
          </x14:cfRule>
          <xm:sqref>CO14:CP14 CO16:CP16</xm:sqref>
        </x14:conditionalFormatting>
        <x14:conditionalFormatting xmlns:xm="http://schemas.microsoft.com/office/excel/2006/main">
          <x14:cfRule type="expression" priority="137" id="{22C3BD66-AAE5-41D4-8CBC-6D52903D2CF9}">
            <xm:f>'\Performance and Insights\Sharepoint Upload Files\April 2019 Resubmission Documents\[NES Business-plan-data-tables-March_2019.xlsb]Validation flags'!#REF!=1</xm:f>
            <x14:dxf>
              <fill>
                <patternFill>
                  <bgColor rgb="FFE0DCD8"/>
                </patternFill>
              </fill>
            </x14:dxf>
          </x14:cfRule>
          <xm:sqref>CO13:CP13</xm:sqref>
        </x14:conditionalFormatting>
        <x14:conditionalFormatting xmlns:xm="http://schemas.microsoft.com/office/excel/2006/main">
          <x14:cfRule type="expression" priority="136" id="{C73AE5D7-37EC-4A91-91B1-FAD944214D44}">
            <xm:f>'\Performance and Insights\Sharepoint Upload Files\April 2019 Resubmission Documents\[NES Business-plan-data-tables-March_2019.xlsb]Validation flags'!#REF!=1</xm:f>
            <x14:dxf>
              <fill>
                <patternFill>
                  <bgColor rgb="FFE0DCD8"/>
                </patternFill>
              </fill>
            </x14:dxf>
          </x14:cfRule>
          <xm:sqref>CX10</xm:sqref>
        </x14:conditionalFormatting>
        <x14:conditionalFormatting xmlns:xm="http://schemas.microsoft.com/office/excel/2006/main">
          <x14:cfRule type="expression" priority="135" id="{7E455CDA-428F-4DB0-AABA-BEACCA85CA48}">
            <xm:f>'\Performance and Insights\Sharepoint Upload Files\April 2019 Resubmission Documents\[NES Business-plan-data-tables-March_2019.xlsb]Validation flags'!#REF!=1</xm:f>
            <x14:dxf>
              <fill>
                <patternFill>
                  <bgColor rgb="FFE0DCD8"/>
                </patternFill>
              </fill>
            </x14:dxf>
          </x14:cfRule>
          <xm:sqref>CY10</xm:sqref>
        </x14:conditionalFormatting>
        <x14:conditionalFormatting xmlns:xm="http://schemas.microsoft.com/office/excel/2006/main">
          <x14:cfRule type="expression" priority="134" id="{6A693DA6-2B7A-4FEA-8397-28F9F8BCA399}">
            <xm:f>'\Performance and Insights\Sharepoint Upload Files\April 2019 Resubmission Documents\[NES Business-plan-data-tables-March_2019.xlsb]Validation flags'!#REF!=1</xm:f>
            <x14:dxf>
              <fill>
                <patternFill>
                  <bgColor rgb="FFE0DCD8"/>
                </patternFill>
              </fill>
            </x14:dxf>
          </x14:cfRule>
          <xm:sqref>CX11:CY12</xm:sqref>
        </x14:conditionalFormatting>
        <x14:conditionalFormatting xmlns:xm="http://schemas.microsoft.com/office/excel/2006/main">
          <x14:cfRule type="expression" priority="133" id="{55C58379-DF8B-4427-B225-5352DABB31E0}">
            <xm:f>'\Performance and Insights\Sharepoint Upload Files\April 2019 Resubmission Documents\[NES Business-plan-data-tables-March_2019.xlsb]Validation flags'!#REF!=1</xm:f>
            <x14:dxf>
              <fill>
                <patternFill>
                  <bgColor rgb="FFE0DCD8"/>
                </patternFill>
              </fill>
            </x14:dxf>
          </x14:cfRule>
          <xm:sqref>CX14:CY14 CX16:CY16</xm:sqref>
        </x14:conditionalFormatting>
        <x14:conditionalFormatting xmlns:xm="http://schemas.microsoft.com/office/excel/2006/main">
          <x14:cfRule type="expression" priority="132" id="{AC86434C-A3B3-4E30-858D-68C0DB0C8731}">
            <xm:f>'\Performance and Insights\Sharepoint Upload Files\April 2019 Resubmission Documents\[NES Business-plan-data-tables-March_2019.xlsb]Validation flags'!#REF!=1</xm:f>
            <x14:dxf>
              <fill>
                <patternFill>
                  <bgColor rgb="FFE0DCD8"/>
                </patternFill>
              </fill>
            </x14:dxf>
          </x14:cfRule>
          <xm:sqref>CX13:CY13</xm:sqref>
        </x14:conditionalFormatting>
        <x14:conditionalFormatting xmlns:xm="http://schemas.microsoft.com/office/excel/2006/main">
          <x14:cfRule type="expression" priority="131" id="{0CA208BF-9374-40B2-B698-5A7EF6B11FD1}">
            <xm:f>'\Performance and Insights\Sharepoint Upload Files\April 2019 Resubmission Documents\[NES Business-plan-data-tables-March_2019.xlsb]Validation flags'!#REF!=1</xm:f>
            <x14:dxf>
              <fill>
                <patternFill>
                  <bgColor rgb="FFE0DCD8"/>
                </patternFill>
              </fill>
            </x14:dxf>
          </x14:cfRule>
          <xm:sqref>DG10</xm:sqref>
        </x14:conditionalFormatting>
        <x14:conditionalFormatting xmlns:xm="http://schemas.microsoft.com/office/excel/2006/main">
          <x14:cfRule type="expression" priority="130" id="{E7093606-4404-46DD-A2F8-BD6FA62C0974}">
            <xm:f>'\Performance and Insights\Sharepoint Upload Files\April 2019 Resubmission Documents\[NES Business-plan-data-tables-March_2019.xlsb]Validation flags'!#REF!=1</xm:f>
            <x14:dxf>
              <fill>
                <patternFill>
                  <bgColor rgb="FFE0DCD8"/>
                </patternFill>
              </fill>
            </x14:dxf>
          </x14:cfRule>
          <xm:sqref>DH10</xm:sqref>
        </x14:conditionalFormatting>
        <x14:conditionalFormatting xmlns:xm="http://schemas.microsoft.com/office/excel/2006/main">
          <x14:cfRule type="expression" priority="129" id="{700662A5-2CF7-402C-8B3B-142D341657DE}">
            <xm:f>'\Performance and Insights\Sharepoint Upload Files\April 2019 Resubmission Documents\[NES Business-plan-data-tables-March_2019.xlsb]Validation flags'!#REF!=1</xm:f>
            <x14:dxf>
              <fill>
                <patternFill>
                  <bgColor rgb="FFE0DCD8"/>
                </patternFill>
              </fill>
            </x14:dxf>
          </x14:cfRule>
          <xm:sqref>DG11:DH12</xm:sqref>
        </x14:conditionalFormatting>
        <x14:conditionalFormatting xmlns:xm="http://schemas.microsoft.com/office/excel/2006/main">
          <x14:cfRule type="expression" priority="128" id="{E6AD784B-559E-41A8-9156-CCCD5940620D}">
            <xm:f>'\Performance and Insights\Sharepoint Upload Files\April 2019 Resubmission Documents\[NES Business-plan-data-tables-March_2019.xlsb]Validation flags'!#REF!=1</xm:f>
            <x14:dxf>
              <fill>
                <patternFill>
                  <bgColor rgb="FFE0DCD8"/>
                </patternFill>
              </fill>
            </x14:dxf>
          </x14:cfRule>
          <xm:sqref>DG14:DH14 DG16:DH16</xm:sqref>
        </x14:conditionalFormatting>
        <x14:conditionalFormatting xmlns:xm="http://schemas.microsoft.com/office/excel/2006/main">
          <x14:cfRule type="expression" priority="127" id="{E3B5694A-F367-45F2-80BF-0A6DB5002BBE}">
            <xm:f>'\Performance and Insights\Sharepoint Upload Files\April 2019 Resubmission Documents\[NES Business-plan-data-tables-March_2019.xlsb]Validation flags'!#REF!=1</xm:f>
            <x14:dxf>
              <fill>
                <patternFill>
                  <bgColor rgb="FFE0DCD8"/>
                </patternFill>
              </fill>
            </x14:dxf>
          </x14:cfRule>
          <xm:sqref>DG13:DH13</xm:sqref>
        </x14:conditionalFormatting>
        <x14:conditionalFormatting xmlns:xm="http://schemas.microsoft.com/office/excel/2006/main">
          <x14:cfRule type="expression" priority="126" id="{0A1DB7D4-FC76-4C61-A3C7-294D30B59D8E}">
            <xm:f>'\Performance and Insights\Sharepoint Upload Files\April 2019 Resubmission Documents\[NES Business-plan-data-tables-March_2019.xlsb]Validation flags'!#REF!=1</xm:f>
            <x14:dxf>
              <fill>
                <patternFill>
                  <bgColor rgb="FFE0DCD8"/>
                </patternFill>
              </fill>
            </x14:dxf>
          </x14:cfRule>
          <xm:sqref>DP10</xm:sqref>
        </x14:conditionalFormatting>
        <x14:conditionalFormatting xmlns:xm="http://schemas.microsoft.com/office/excel/2006/main">
          <x14:cfRule type="expression" priority="125" id="{8AE53C2E-4DB2-4224-8D01-4F152CABCD45}">
            <xm:f>'\Performance and Insights\Sharepoint Upload Files\April 2019 Resubmission Documents\[NES Business-plan-data-tables-March_2019.xlsb]Validation flags'!#REF!=1</xm:f>
            <x14:dxf>
              <fill>
                <patternFill>
                  <bgColor rgb="FFE0DCD8"/>
                </patternFill>
              </fill>
            </x14:dxf>
          </x14:cfRule>
          <xm:sqref>DQ10</xm:sqref>
        </x14:conditionalFormatting>
        <x14:conditionalFormatting xmlns:xm="http://schemas.microsoft.com/office/excel/2006/main">
          <x14:cfRule type="expression" priority="124" id="{6223629C-AF7A-4D3D-8AA3-C33D82F51D0F}">
            <xm:f>'\Performance and Insights\Sharepoint Upload Files\April 2019 Resubmission Documents\[NES Business-plan-data-tables-March_2019.xlsb]Validation flags'!#REF!=1</xm:f>
            <x14:dxf>
              <fill>
                <patternFill>
                  <bgColor rgb="FFE0DCD8"/>
                </patternFill>
              </fill>
            </x14:dxf>
          </x14:cfRule>
          <xm:sqref>DP11:DQ12</xm:sqref>
        </x14:conditionalFormatting>
        <x14:conditionalFormatting xmlns:xm="http://schemas.microsoft.com/office/excel/2006/main">
          <x14:cfRule type="expression" priority="123" id="{C6A0AA2D-C53D-4585-A619-CABA5D822993}">
            <xm:f>'\Performance and Insights\Sharepoint Upload Files\April 2019 Resubmission Documents\[NES Business-plan-data-tables-March_2019.xlsb]Validation flags'!#REF!=1</xm:f>
            <x14:dxf>
              <fill>
                <patternFill>
                  <bgColor rgb="FFE0DCD8"/>
                </patternFill>
              </fill>
            </x14:dxf>
          </x14:cfRule>
          <xm:sqref>DP14:DQ14 DP16:DQ16</xm:sqref>
        </x14:conditionalFormatting>
        <x14:conditionalFormatting xmlns:xm="http://schemas.microsoft.com/office/excel/2006/main">
          <x14:cfRule type="expression" priority="122" id="{1EBE40B4-26DC-4C49-9BCE-F4E56C9835B2}">
            <xm:f>'\Performance and Insights\Sharepoint Upload Files\April 2019 Resubmission Documents\[NES Business-plan-data-tables-March_2019.xlsb]Validation flags'!#REF!=1</xm:f>
            <x14:dxf>
              <fill>
                <patternFill>
                  <bgColor rgb="FFE0DCD8"/>
                </patternFill>
              </fill>
            </x14:dxf>
          </x14:cfRule>
          <xm:sqref>DP13:DQ13</xm:sqref>
        </x14:conditionalFormatting>
        <x14:conditionalFormatting xmlns:xm="http://schemas.microsoft.com/office/excel/2006/main">
          <x14:cfRule type="expression" priority="121" id="{2578F28D-D7B4-45FF-B670-D4A89A07BCA2}">
            <xm:f>'\Performance and Insights\Sharepoint Upload Files\April 2019 Resubmission Documents\[NES Business-plan-data-tables-March_2019.xlsb]Validation flags'!#REF!=1</xm:f>
            <x14:dxf>
              <fill>
                <patternFill>
                  <bgColor rgb="FFE0DCD8"/>
                </patternFill>
              </fill>
            </x14:dxf>
          </x14:cfRule>
          <xm:sqref>Q19:R19</xm:sqref>
        </x14:conditionalFormatting>
        <x14:conditionalFormatting xmlns:xm="http://schemas.microsoft.com/office/excel/2006/main">
          <x14:cfRule type="expression" priority="120" id="{8E8A7265-931E-4FCE-B333-C968D4D29A47}">
            <xm:f>'\Performance and Insights\Sharepoint Upload Files\April 2019 Resubmission Documents\[NES Business-plan-data-tables-March_2019.xlsb]Validation flags'!#REF!=1</xm:f>
            <x14:dxf>
              <fill>
                <patternFill>
                  <bgColor rgb="FFE0DCD8"/>
                </patternFill>
              </fill>
            </x14:dxf>
          </x14:cfRule>
          <xm:sqref>U19:V19</xm:sqref>
        </x14:conditionalFormatting>
        <x14:conditionalFormatting xmlns:xm="http://schemas.microsoft.com/office/excel/2006/main">
          <x14:cfRule type="expression" priority="119" id="{E2EDB22A-806E-4D13-8901-5EB112186595}">
            <xm:f>'\Performance and Insights\Sharepoint Upload Files\April 2019 Resubmission Documents\[NES Business-plan-data-tables-March_2019.xlsb]Validation flags'!#REF!=1</xm:f>
            <x14:dxf>
              <fill>
                <patternFill>
                  <bgColor rgb="FFE0DCD8"/>
                </patternFill>
              </fill>
            </x14:dxf>
          </x14:cfRule>
          <xm:sqref>Z19:AA19</xm:sqref>
        </x14:conditionalFormatting>
        <x14:conditionalFormatting xmlns:xm="http://schemas.microsoft.com/office/excel/2006/main">
          <x14:cfRule type="expression" priority="118" id="{31630F8F-E15C-47AB-917F-3CA8C0ACA6EA}">
            <xm:f>'\Performance and Insights\Sharepoint Upload Files\April 2019 Resubmission Documents\[NES Business-plan-data-tables-March_2019.xlsb]Validation flags'!#REF!=1</xm:f>
            <x14:dxf>
              <fill>
                <patternFill>
                  <bgColor rgb="FFE0DCD8"/>
                </patternFill>
              </fill>
            </x14:dxf>
          </x14:cfRule>
          <xm:sqref>AD19:AE19</xm:sqref>
        </x14:conditionalFormatting>
        <x14:conditionalFormatting xmlns:xm="http://schemas.microsoft.com/office/excel/2006/main">
          <x14:cfRule type="expression" priority="117" id="{23FE6043-6EF8-4226-AD9A-7D0B23B8625E}">
            <xm:f>'\Performance and Insights\Sharepoint Upload Files\April 2019 Resubmission Documents\[NES Business-plan-data-tables-March_2019.xlsb]Validation flags'!#REF!=1</xm:f>
            <x14:dxf>
              <fill>
                <patternFill>
                  <bgColor rgb="FFE0DCD8"/>
                </patternFill>
              </fill>
            </x14:dxf>
          </x14:cfRule>
          <xm:sqref>AI19:AJ19</xm:sqref>
        </x14:conditionalFormatting>
        <x14:conditionalFormatting xmlns:xm="http://schemas.microsoft.com/office/excel/2006/main">
          <x14:cfRule type="expression" priority="116" id="{8CC035CC-032A-42EE-A796-05F2B52F5D0E}">
            <xm:f>'\Performance and Insights\Sharepoint Upload Files\April 2019 Resubmission Documents\[NES Business-plan-data-tables-March_2019.xlsb]Validation flags'!#REF!=1</xm:f>
            <x14:dxf>
              <fill>
                <patternFill>
                  <bgColor rgb="FFE0DCD8"/>
                </patternFill>
              </fill>
            </x14:dxf>
          </x14:cfRule>
          <xm:sqref>AM19:AN19</xm:sqref>
        </x14:conditionalFormatting>
        <x14:conditionalFormatting xmlns:xm="http://schemas.microsoft.com/office/excel/2006/main">
          <x14:cfRule type="expression" priority="115" id="{8DE05545-CE26-4CB1-89D7-D78147C3B192}">
            <xm:f>'\Performance and Insights\Sharepoint Upload Files\April 2019 Resubmission Documents\[NES Business-plan-data-tables-March_2019.xlsb]Validation flags'!#REF!=1</xm:f>
            <x14:dxf>
              <fill>
                <patternFill>
                  <bgColor rgb="FFE0DCD8"/>
                </patternFill>
              </fill>
            </x14:dxf>
          </x14:cfRule>
          <xm:sqref>BA19:BB19</xm:sqref>
        </x14:conditionalFormatting>
        <x14:conditionalFormatting xmlns:xm="http://schemas.microsoft.com/office/excel/2006/main">
          <x14:cfRule type="expression" priority="114" id="{A2F57AC8-5D99-4B0C-BFBD-47F073C548E0}">
            <xm:f>'\Performance and Insights\Sharepoint Upload Files\April 2019 Resubmission Documents\[NES Business-plan-data-tables-March_2019.xlsb]Validation flags'!#REF!=1</xm:f>
            <x14:dxf>
              <fill>
                <patternFill>
                  <bgColor rgb="FFE0DCD8"/>
                </patternFill>
              </fill>
            </x14:dxf>
          </x14:cfRule>
          <xm:sqref>BE19:BF19</xm:sqref>
        </x14:conditionalFormatting>
        <x14:conditionalFormatting xmlns:xm="http://schemas.microsoft.com/office/excel/2006/main">
          <x14:cfRule type="expression" priority="113" id="{33E52EC7-0C28-42BC-AFE8-0688913E1E78}">
            <xm:f>'\Performance and Insights\Sharepoint Upload Files\April 2019 Resubmission Documents\[NES Business-plan-data-tables-March_2019.xlsb]Validation flags'!#REF!=1</xm:f>
            <x14:dxf>
              <fill>
                <patternFill>
                  <bgColor rgb="FFE0DCD8"/>
                </patternFill>
              </fill>
            </x14:dxf>
          </x14:cfRule>
          <xm:sqref>BJ19:BK19</xm:sqref>
        </x14:conditionalFormatting>
        <x14:conditionalFormatting xmlns:xm="http://schemas.microsoft.com/office/excel/2006/main">
          <x14:cfRule type="expression" priority="112" id="{38F54704-9341-4609-9F2D-97791DA378D6}">
            <xm:f>'\Performance and Insights\Sharepoint Upload Files\April 2019 Resubmission Documents\[NES Business-plan-data-tables-March_2019.xlsb]Validation flags'!#REF!=1</xm:f>
            <x14:dxf>
              <fill>
                <patternFill>
                  <bgColor rgb="FFE0DCD8"/>
                </patternFill>
              </fill>
            </x14:dxf>
          </x14:cfRule>
          <xm:sqref>BN19:BO19</xm:sqref>
        </x14:conditionalFormatting>
        <x14:conditionalFormatting xmlns:xm="http://schemas.microsoft.com/office/excel/2006/main">
          <x14:cfRule type="expression" priority="111" id="{EE8A1809-2635-4288-A04D-17BEF3AE74F8}">
            <xm:f>'\Performance and Insights\Sharepoint Upload Files\April 2019 Resubmission Documents\[NES Business-plan-data-tables-March_2019.xlsb]Validation flags'!#REF!=1</xm:f>
            <x14:dxf>
              <fill>
                <patternFill>
                  <bgColor rgb="FFE0DCD8"/>
                </patternFill>
              </fill>
            </x14:dxf>
          </x14:cfRule>
          <xm:sqref>BS19:BT19</xm:sqref>
        </x14:conditionalFormatting>
        <x14:conditionalFormatting xmlns:xm="http://schemas.microsoft.com/office/excel/2006/main">
          <x14:cfRule type="expression" priority="110" id="{AC708817-1FB4-40D5-A98C-B2235A8AB13D}">
            <xm:f>'\Performance and Insights\Sharepoint Upload Files\April 2019 Resubmission Documents\[NES Business-plan-data-tables-March_2019.xlsb]Validation flags'!#REF!=1</xm:f>
            <x14:dxf>
              <fill>
                <patternFill>
                  <bgColor rgb="FFE0DCD8"/>
                </patternFill>
              </fill>
            </x14:dxf>
          </x14:cfRule>
          <xm:sqref>BW19:BX19</xm:sqref>
        </x14:conditionalFormatting>
        <x14:conditionalFormatting xmlns:xm="http://schemas.microsoft.com/office/excel/2006/main">
          <x14:cfRule type="expression" priority="109" id="{FFFE9854-0A34-49E1-BCBA-DADC89CE8295}">
            <xm:f>'\Performance and Insights\Sharepoint Upload Files\April 2019 Resubmission Documents\[NES Business-plan-data-tables-March_2019.xlsb]Validation flags'!#REF!=1</xm:f>
            <x14:dxf>
              <fill>
                <patternFill>
                  <bgColor rgb="FFE0DCD8"/>
                </patternFill>
              </fill>
            </x14:dxf>
          </x14:cfRule>
          <xm:sqref>CB19:CC19</xm:sqref>
        </x14:conditionalFormatting>
        <x14:conditionalFormatting xmlns:xm="http://schemas.microsoft.com/office/excel/2006/main">
          <x14:cfRule type="expression" priority="108" id="{79D2A3D2-062A-425A-B590-48F5138A340B}">
            <xm:f>'\Performance and Insights\Sharepoint Upload Files\April 2019 Resubmission Documents\[NES Business-plan-data-tables-March_2019.xlsb]Validation flags'!#REF!=1</xm:f>
            <x14:dxf>
              <fill>
                <patternFill>
                  <bgColor rgb="FFE0DCD8"/>
                </patternFill>
              </fill>
            </x14:dxf>
          </x14:cfRule>
          <xm:sqref>CF19:CG19</xm:sqref>
        </x14:conditionalFormatting>
        <x14:conditionalFormatting xmlns:xm="http://schemas.microsoft.com/office/excel/2006/main">
          <x14:cfRule type="expression" priority="107" id="{D0F28CB0-3721-44E5-A3D2-1F7923571721}">
            <xm:f>'\Performance and Insights\Sharepoint Upload Files\April 2019 Resubmission Documents\[NES Business-plan-data-tables-March_2019.xlsb]Validation flags'!#REF!=1</xm:f>
            <x14:dxf>
              <fill>
                <patternFill>
                  <bgColor rgb="FFE0DCD8"/>
                </patternFill>
              </fill>
            </x14:dxf>
          </x14:cfRule>
          <xm:sqref>CK19:CL19</xm:sqref>
        </x14:conditionalFormatting>
        <x14:conditionalFormatting xmlns:xm="http://schemas.microsoft.com/office/excel/2006/main">
          <x14:cfRule type="expression" priority="106" id="{36D83644-2202-41BA-ABF1-06DE6D3662CF}">
            <xm:f>'\Performance and Insights\Sharepoint Upload Files\April 2019 Resubmission Documents\[NES Business-plan-data-tables-March_2019.xlsb]Validation flags'!#REF!=1</xm:f>
            <x14:dxf>
              <fill>
                <patternFill>
                  <bgColor rgb="FFE0DCD8"/>
                </patternFill>
              </fill>
            </x14:dxf>
          </x14:cfRule>
          <xm:sqref>CO19:CP19</xm:sqref>
        </x14:conditionalFormatting>
        <x14:conditionalFormatting xmlns:xm="http://schemas.microsoft.com/office/excel/2006/main">
          <x14:cfRule type="expression" priority="105" id="{DBC384F3-9338-45A3-818E-C0B5AC07FB02}">
            <xm:f>'\Performance and Insights\Sharepoint Upload Files\April 2019 Resubmission Documents\[NES Business-plan-data-tables-March_2019.xlsb]Validation flags'!#REF!=1</xm:f>
            <x14:dxf>
              <fill>
                <patternFill>
                  <bgColor rgb="FFE0DCD8"/>
                </patternFill>
              </fill>
            </x14:dxf>
          </x14:cfRule>
          <xm:sqref>CT19:CU19</xm:sqref>
        </x14:conditionalFormatting>
        <x14:conditionalFormatting xmlns:xm="http://schemas.microsoft.com/office/excel/2006/main">
          <x14:cfRule type="expression" priority="104" id="{FA15F9B1-10AA-427B-8691-5D1136FA3147}">
            <xm:f>'\Performance and Insights\Sharepoint Upload Files\April 2019 Resubmission Documents\[NES Business-plan-data-tables-March_2019.xlsb]Validation flags'!#REF!=1</xm:f>
            <x14:dxf>
              <fill>
                <patternFill>
                  <bgColor rgb="FFE0DCD8"/>
                </patternFill>
              </fill>
            </x14:dxf>
          </x14:cfRule>
          <xm:sqref>CX19:CY19</xm:sqref>
        </x14:conditionalFormatting>
        <x14:conditionalFormatting xmlns:xm="http://schemas.microsoft.com/office/excel/2006/main">
          <x14:cfRule type="expression" priority="103" id="{52BC382C-7282-43DA-B6F7-16BABE625BDC}">
            <xm:f>'\Performance and Insights\Sharepoint Upload Files\April 2019 Resubmission Documents\[NES Business-plan-data-tables-March_2019.xlsb]Validation flags'!#REF!=1</xm:f>
            <x14:dxf>
              <fill>
                <patternFill>
                  <bgColor rgb="FFE0DCD8"/>
                </patternFill>
              </fill>
            </x14:dxf>
          </x14:cfRule>
          <xm:sqref>DC19:DD19</xm:sqref>
        </x14:conditionalFormatting>
        <x14:conditionalFormatting xmlns:xm="http://schemas.microsoft.com/office/excel/2006/main">
          <x14:cfRule type="expression" priority="102" id="{D8FB5FD6-047F-4591-AE4F-F8EF98F03529}">
            <xm:f>'\Performance and Insights\Sharepoint Upload Files\April 2019 Resubmission Documents\[NES Business-plan-data-tables-March_2019.xlsb]Validation flags'!#REF!=1</xm:f>
            <x14:dxf>
              <fill>
                <patternFill>
                  <bgColor rgb="FFE0DCD8"/>
                </patternFill>
              </fill>
            </x14:dxf>
          </x14:cfRule>
          <xm:sqref>DG19:DH19</xm:sqref>
        </x14:conditionalFormatting>
        <x14:conditionalFormatting xmlns:xm="http://schemas.microsoft.com/office/excel/2006/main">
          <x14:cfRule type="expression" priority="101" id="{320EE979-5A50-4B0B-86CB-152066DA6F62}">
            <xm:f>'\Performance and Insights\Sharepoint Upload Files\April 2019 Resubmission Documents\[NES Business-plan-data-tables-March_2019.xlsb]Validation flags'!#REF!=1</xm:f>
            <x14:dxf>
              <fill>
                <patternFill>
                  <bgColor rgb="FFE0DCD8"/>
                </patternFill>
              </fill>
            </x14:dxf>
          </x14:cfRule>
          <xm:sqref>DL19:DM19</xm:sqref>
        </x14:conditionalFormatting>
        <x14:conditionalFormatting xmlns:xm="http://schemas.microsoft.com/office/excel/2006/main">
          <x14:cfRule type="expression" priority="100" id="{07E284D3-81A1-411F-A3E6-38936CB63925}">
            <xm:f>'\Performance and Insights\Sharepoint Upload Files\April 2019 Resubmission Documents\[NES Business-plan-data-tables-March_2019.xlsb]Validation flags'!#REF!=1</xm:f>
            <x14:dxf>
              <fill>
                <patternFill>
                  <bgColor rgb="FFE0DCD8"/>
                </patternFill>
              </fill>
            </x14:dxf>
          </x14:cfRule>
          <xm:sqref>DP19:DQ19</xm:sqref>
        </x14:conditionalFormatting>
        <x14:conditionalFormatting xmlns:xm="http://schemas.microsoft.com/office/excel/2006/main">
          <x14:cfRule type="expression" priority="99" id="{4D0BD502-FFA3-4A8C-8191-909C9455A9AF}">
            <xm:f>'\Performance and Insights\Sharepoint Upload Files\April 2019 Resubmission Documents\[NES Business-plan-data-tables-March_2019.xlsb]Validation flags'!#REF!=1</xm:f>
            <x14:dxf>
              <fill>
                <patternFill>
                  <bgColor rgb="FFE0DCD8"/>
                </patternFill>
              </fill>
            </x14:dxf>
          </x14:cfRule>
          <xm:sqref>Q22:R22</xm:sqref>
        </x14:conditionalFormatting>
        <x14:conditionalFormatting xmlns:xm="http://schemas.microsoft.com/office/excel/2006/main">
          <x14:cfRule type="expression" priority="98" id="{D2C19B3F-05E1-42D9-9ACE-19553D4A6F94}">
            <xm:f>'\Performance and Insights\Sharepoint Upload Files\April 2019 Resubmission Documents\[NES Business-plan-data-tables-March_2019.xlsb]Validation flags'!#REF!=1</xm:f>
            <x14:dxf>
              <fill>
                <patternFill>
                  <bgColor rgb="FFE0DCD8"/>
                </patternFill>
              </fill>
            </x14:dxf>
          </x14:cfRule>
          <xm:sqref>U22:V22</xm:sqref>
        </x14:conditionalFormatting>
        <x14:conditionalFormatting xmlns:xm="http://schemas.microsoft.com/office/excel/2006/main">
          <x14:cfRule type="expression" priority="97" id="{65A69F01-1D33-4521-A9A5-59C44802770C}">
            <xm:f>'\Performance and Insights\Sharepoint Upload Files\April 2019 Resubmission Documents\[NES Business-plan-data-tables-March_2019.xlsb]Validation flags'!#REF!=1</xm:f>
            <x14:dxf>
              <fill>
                <patternFill>
                  <bgColor rgb="FFE0DCD8"/>
                </patternFill>
              </fill>
            </x14:dxf>
          </x14:cfRule>
          <xm:sqref>Z22:AA22</xm:sqref>
        </x14:conditionalFormatting>
        <x14:conditionalFormatting xmlns:xm="http://schemas.microsoft.com/office/excel/2006/main">
          <x14:cfRule type="expression" priority="96" id="{A23CAA6E-6033-40BB-8F17-EBAEDB700D06}">
            <xm:f>'\Performance and Insights\Sharepoint Upload Files\April 2019 Resubmission Documents\[NES Business-plan-data-tables-March_2019.xlsb]Validation flags'!#REF!=1</xm:f>
            <x14:dxf>
              <fill>
                <patternFill>
                  <bgColor rgb="FFE0DCD8"/>
                </patternFill>
              </fill>
            </x14:dxf>
          </x14:cfRule>
          <xm:sqref>AD22:AE22</xm:sqref>
        </x14:conditionalFormatting>
        <x14:conditionalFormatting xmlns:xm="http://schemas.microsoft.com/office/excel/2006/main">
          <x14:cfRule type="expression" priority="95" id="{7B58BB9F-3C41-49F1-A800-7AB0F19BA3E3}">
            <xm:f>'\Performance and Insights\Sharepoint Upload Files\April 2019 Resubmission Documents\[NES Business-plan-data-tables-March_2019.xlsb]Validation flags'!#REF!=1</xm:f>
            <x14:dxf>
              <fill>
                <patternFill>
                  <bgColor rgb="FFE0DCD8"/>
                </patternFill>
              </fill>
            </x14:dxf>
          </x14:cfRule>
          <xm:sqref>AI22:AJ22</xm:sqref>
        </x14:conditionalFormatting>
        <x14:conditionalFormatting xmlns:xm="http://schemas.microsoft.com/office/excel/2006/main">
          <x14:cfRule type="expression" priority="94" id="{7EA457E3-D774-49D4-9B73-48F1ED2561C7}">
            <xm:f>'\Performance and Insights\Sharepoint Upload Files\April 2019 Resubmission Documents\[NES Business-plan-data-tables-March_2019.xlsb]Validation flags'!#REF!=1</xm:f>
            <x14:dxf>
              <fill>
                <patternFill>
                  <bgColor rgb="FFE0DCD8"/>
                </patternFill>
              </fill>
            </x14:dxf>
          </x14:cfRule>
          <xm:sqref>AM22:AN22</xm:sqref>
        </x14:conditionalFormatting>
        <x14:conditionalFormatting xmlns:xm="http://schemas.microsoft.com/office/excel/2006/main">
          <x14:cfRule type="expression" priority="93" id="{8A0873B5-441F-4655-87A0-DE7F217E00A2}">
            <xm:f>'\Performance and Insights\Sharepoint Upload Files\April 2019 Resubmission Documents\[NES Business-plan-data-tables-March_2019.xlsb]Validation flags'!#REF!=1</xm:f>
            <x14:dxf>
              <fill>
                <patternFill>
                  <bgColor rgb="FFE0DCD8"/>
                </patternFill>
              </fill>
            </x14:dxf>
          </x14:cfRule>
          <xm:sqref>BA22:BB22</xm:sqref>
        </x14:conditionalFormatting>
        <x14:conditionalFormatting xmlns:xm="http://schemas.microsoft.com/office/excel/2006/main">
          <x14:cfRule type="expression" priority="92" id="{8CC02860-6577-46C1-875C-D16A4835E354}">
            <xm:f>'\Performance and Insights\Sharepoint Upload Files\April 2019 Resubmission Documents\[NES Business-plan-data-tables-March_2019.xlsb]Validation flags'!#REF!=1</xm:f>
            <x14:dxf>
              <fill>
                <patternFill>
                  <bgColor rgb="FFE0DCD8"/>
                </patternFill>
              </fill>
            </x14:dxf>
          </x14:cfRule>
          <xm:sqref>BE22:BF22</xm:sqref>
        </x14:conditionalFormatting>
        <x14:conditionalFormatting xmlns:xm="http://schemas.microsoft.com/office/excel/2006/main">
          <x14:cfRule type="expression" priority="91" id="{064AAC6E-34EE-42AD-BA3E-BA3EB8B9E379}">
            <xm:f>'\Performance and Insights\Sharepoint Upload Files\April 2019 Resubmission Documents\[NES Business-plan-data-tables-March_2019.xlsb]Validation flags'!#REF!=1</xm:f>
            <x14:dxf>
              <fill>
                <patternFill>
                  <bgColor rgb="FFE0DCD8"/>
                </patternFill>
              </fill>
            </x14:dxf>
          </x14:cfRule>
          <xm:sqref>BJ22:BK22</xm:sqref>
        </x14:conditionalFormatting>
        <x14:conditionalFormatting xmlns:xm="http://schemas.microsoft.com/office/excel/2006/main">
          <x14:cfRule type="expression" priority="90" id="{F70E248D-7255-47C0-84EE-BE7A7BC98D5C}">
            <xm:f>'\Performance and Insights\Sharepoint Upload Files\April 2019 Resubmission Documents\[NES Business-plan-data-tables-March_2019.xlsb]Validation flags'!#REF!=1</xm:f>
            <x14:dxf>
              <fill>
                <patternFill>
                  <bgColor rgb="FFE0DCD8"/>
                </patternFill>
              </fill>
            </x14:dxf>
          </x14:cfRule>
          <xm:sqref>BN22:BO22</xm:sqref>
        </x14:conditionalFormatting>
        <x14:conditionalFormatting xmlns:xm="http://schemas.microsoft.com/office/excel/2006/main">
          <x14:cfRule type="expression" priority="89" id="{35225A7B-EAA7-4D09-9233-9A134FB3743D}">
            <xm:f>'\Performance and Insights\Sharepoint Upload Files\April 2019 Resubmission Documents\[NES Business-plan-data-tables-March_2019.xlsb]Validation flags'!#REF!=1</xm:f>
            <x14:dxf>
              <fill>
                <patternFill>
                  <bgColor rgb="FFE0DCD8"/>
                </patternFill>
              </fill>
            </x14:dxf>
          </x14:cfRule>
          <xm:sqref>BS22:BT22</xm:sqref>
        </x14:conditionalFormatting>
        <x14:conditionalFormatting xmlns:xm="http://schemas.microsoft.com/office/excel/2006/main">
          <x14:cfRule type="expression" priority="88" id="{28269D32-A87D-4A84-AD09-C2D066B18D0C}">
            <xm:f>'\Performance and Insights\Sharepoint Upload Files\April 2019 Resubmission Documents\[NES Business-plan-data-tables-March_2019.xlsb]Validation flags'!#REF!=1</xm:f>
            <x14:dxf>
              <fill>
                <patternFill>
                  <bgColor rgb="FFE0DCD8"/>
                </patternFill>
              </fill>
            </x14:dxf>
          </x14:cfRule>
          <xm:sqref>BW22:BX22</xm:sqref>
        </x14:conditionalFormatting>
        <x14:conditionalFormatting xmlns:xm="http://schemas.microsoft.com/office/excel/2006/main">
          <x14:cfRule type="expression" priority="87" id="{EED8DF62-C7E2-4B08-9708-D3B1114EFFA1}">
            <xm:f>'\Performance and Insights\Sharepoint Upload Files\April 2019 Resubmission Documents\[NES Business-plan-data-tables-March_2019.xlsb]Validation flags'!#REF!=1</xm:f>
            <x14:dxf>
              <fill>
                <patternFill>
                  <bgColor rgb="FFE0DCD8"/>
                </patternFill>
              </fill>
            </x14:dxf>
          </x14:cfRule>
          <xm:sqref>CB22:CC22</xm:sqref>
        </x14:conditionalFormatting>
        <x14:conditionalFormatting xmlns:xm="http://schemas.microsoft.com/office/excel/2006/main">
          <x14:cfRule type="expression" priority="86" id="{318933D5-EC63-4124-8489-C3CEB27146FA}">
            <xm:f>'\Performance and Insights\Sharepoint Upload Files\April 2019 Resubmission Documents\[NES Business-plan-data-tables-March_2019.xlsb]Validation flags'!#REF!=1</xm:f>
            <x14:dxf>
              <fill>
                <patternFill>
                  <bgColor rgb="FFE0DCD8"/>
                </patternFill>
              </fill>
            </x14:dxf>
          </x14:cfRule>
          <xm:sqref>CF22:CG22</xm:sqref>
        </x14:conditionalFormatting>
        <x14:conditionalFormatting xmlns:xm="http://schemas.microsoft.com/office/excel/2006/main">
          <x14:cfRule type="expression" priority="85" id="{54C0D0B1-788A-4FFC-AB99-D1A91910BAD1}">
            <xm:f>'\Performance and Insights\Sharepoint Upload Files\April 2019 Resubmission Documents\[NES Business-plan-data-tables-March_2019.xlsb]Validation flags'!#REF!=1</xm:f>
            <x14:dxf>
              <fill>
                <patternFill>
                  <bgColor rgb="FFE0DCD8"/>
                </patternFill>
              </fill>
            </x14:dxf>
          </x14:cfRule>
          <xm:sqref>CK22:CL22</xm:sqref>
        </x14:conditionalFormatting>
        <x14:conditionalFormatting xmlns:xm="http://schemas.microsoft.com/office/excel/2006/main">
          <x14:cfRule type="expression" priority="84" id="{D22E94EE-5DA6-485B-A695-36A77156418D}">
            <xm:f>'\Performance and Insights\Sharepoint Upload Files\April 2019 Resubmission Documents\[NES Business-plan-data-tables-March_2019.xlsb]Validation flags'!#REF!=1</xm:f>
            <x14:dxf>
              <fill>
                <patternFill>
                  <bgColor rgb="FFE0DCD8"/>
                </patternFill>
              </fill>
            </x14:dxf>
          </x14:cfRule>
          <xm:sqref>CO22:CP22</xm:sqref>
        </x14:conditionalFormatting>
        <x14:conditionalFormatting xmlns:xm="http://schemas.microsoft.com/office/excel/2006/main">
          <x14:cfRule type="expression" priority="83" id="{0BDF4774-3307-4F94-8CC4-2A328A7AB1CF}">
            <xm:f>'\Performance and Insights\Sharepoint Upload Files\April 2019 Resubmission Documents\[NES Business-plan-data-tables-March_2019.xlsb]Validation flags'!#REF!=1</xm:f>
            <x14:dxf>
              <fill>
                <patternFill>
                  <bgColor rgb="FFE0DCD8"/>
                </patternFill>
              </fill>
            </x14:dxf>
          </x14:cfRule>
          <xm:sqref>CT22:CU22</xm:sqref>
        </x14:conditionalFormatting>
        <x14:conditionalFormatting xmlns:xm="http://schemas.microsoft.com/office/excel/2006/main">
          <x14:cfRule type="expression" priority="82" id="{41F89F87-5866-46DA-A22C-DFF3F0E1C0E3}">
            <xm:f>'\Performance and Insights\Sharepoint Upload Files\April 2019 Resubmission Documents\[NES Business-plan-data-tables-March_2019.xlsb]Validation flags'!#REF!=1</xm:f>
            <x14:dxf>
              <fill>
                <patternFill>
                  <bgColor rgb="FFE0DCD8"/>
                </patternFill>
              </fill>
            </x14:dxf>
          </x14:cfRule>
          <xm:sqref>CX22:CY22</xm:sqref>
        </x14:conditionalFormatting>
        <x14:conditionalFormatting xmlns:xm="http://schemas.microsoft.com/office/excel/2006/main">
          <x14:cfRule type="expression" priority="81" id="{5BC798DC-619F-4CC6-A907-CDAAD99C8776}">
            <xm:f>'\Performance and Insights\Sharepoint Upload Files\April 2019 Resubmission Documents\[NES Business-plan-data-tables-March_2019.xlsb]Validation flags'!#REF!=1</xm:f>
            <x14:dxf>
              <fill>
                <patternFill>
                  <bgColor rgb="FFE0DCD8"/>
                </patternFill>
              </fill>
            </x14:dxf>
          </x14:cfRule>
          <xm:sqref>DC22:DD22</xm:sqref>
        </x14:conditionalFormatting>
        <x14:conditionalFormatting xmlns:xm="http://schemas.microsoft.com/office/excel/2006/main">
          <x14:cfRule type="expression" priority="80" id="{8B9B3C57-3EC5-49F8-B9AA-D5591EB91970}">
            <xm:f>'\Performance and Insights\Sharepoint Upload Files\April 2019 Resubmission Documents\[NES Business-plan-data-tables-March_2019.xlsb]Validation flags'!#REF!=1</xm:f>
            <x14:dxf>
              <fill>
                <patternFill>
                  <bgColor rgb="FFE0DCD8"/>
                </patternFill>
              </fill>
            </x14:dxf>
          </x14:cfRule>
          <xm:sqref>DG22:DH22</xm:sqref>
        </x14:conditionalFormatting>
        <x14:conditionalFormatting xmlns:xm="http://schemas.microsoft.com/office/excel/2006/main">
          <x14:cfRule type="expression" priority="79" id="{354973FA-B101-4341-9492-D0B89E746938}">
            <xm:f>'\Performance and Insights\Sharepoint Upload Files\April 2019 Resubmission Documents\[NES Business-plan-data-tables-March_2019.xlsb]Validation flags'!#REF!=1</xm:f>
            <x14:dxf>
              <fill>
                <patternFill>
                  <bgColor rgb="FFE0DCD8"/>
                </patternFill>
              </fill>
            </x14:dxf>
          </x14:cfRule>
          <xm:sqref>DL22:DM22</xm:sqref>
        </x14:conditionalFormatting>
        <x14:conditionalFormatting xmlns:xm="http://schemas.microsoft.com/office/excel/2006/main">
          <x14:cfRule type="expression" priority="78" id="{A1957707-A315-4E26-8D05-3A5A4913C16B}">
            <xm:f>'\Performance and Insights\Sharepoint Upload Files\April 2019 Resubmission Documents\[NES Business-plan-data-tables-March_2019.xlsb]Validation flags'!#REF!=1</xm:f>
            <x14:dxf>
              <fill>
                <patternFill>
                  <bgColor rgb="FFE0DCD8"/>
                </patternFill>
              </fill>
            </x14:dxf>
          </x14:cfRule>
          <xm:sqref>DP22:DQ22</xm:sqref>
        </x14:conditionalFormatting>
        <x14:conditionalFormatting xmlns:xm="http://schemas.microsoft.com/office/excel/2006/main">
          <x14:cfRule type="expression" priority="77" id="{0DF52F32-BE54-4221-9C18-606A369FDB1D}">
            <xm:f>'\Performance and Insights\Sharepoint Upload Files\April 2019 Resubmission Documents\[NES Business-plan-data-tables-March_2019.xlsb]Validation flags'!#REF!=1</xm:f>
            <x14:dxf>
              <fill>
                <patternFill>
                  <bgColor rgb="FFE0DCD8"/>
                </patternFill>
              </fill>
            </x14:dxf>
          </x14:cfRule>
          <xm:sqref>Q26:R26</xm:sqref>
        </x14:conditionalFormatting>
        <x14:conditionalFormatting xmlns:xm="http://schemas.microsoft.com/office/excel/2006/main">
          <x14:cfRule type="expression" priority="76" id="{0C7DD88D-30D9-44AE-9E3B-9B6DAB3043F1}">
            <xm:f>'\Performance and Insights\Sharepoint Upload Files\April 2019 Resubmission Documents\[NES Business-plan-data-tables-March_2019.xlsb]Validation flags'!#REF!=1</xm:f>
            <x14:dxf>
              <fill>
                <patternFill>
                  <bgColor rgb="FFE0DCD8"/>
                </patternFill>
              </fill>
            </x14:dxf>
          </x14:cfRule>
          <xm:sqref>U26:V26</xm:sqref>
        </x14:conditionalFormatting>
        <x14:conditionalFormatting xmlns:xm="http://schemas.microsoft.com/office/excel/2006/main">
          <x14:cfRule type="expression" priority="75" id="{7D80770D-BD85-4FF7-A812-11FD13347048}">
            <xm:f>'\Performance and Insights\Sharepoint Upload Files\April 2019 Resubmission Documents\[NES Business-plan-data-tables-March_2019.xlsb]Validation flags'!#REF!=1</xm:f>
            <x14:dxf>
              <fill>
                <patternFill>
                  <bgColor rgb="FFE0DCD8"/>
                </patternFill>
              </fill>
            </x14:dxf>
          </x14:cfRule>
          <xm:sqref>Z26:AA26</xm:sqref>
        </x14:conditionalFormatting>
        <x14:conditionalFormatting xmlns:xm="http://schemas.microsoft.com/office/excel/2006/main">
          <x14:cfRule type="expression" priority="74" id="{DFD26E3A-B84D-4C45-9164-4B93103A3A82}">
            <xm:f>'\Performance and Insights\Sharepoint Upload Files\April 2019 Resubmission Documents\[NES Business-plan-data-tables-March_2019.xlsb]Validation flags'!#REF!=1</xm:f>
            <x14:dxf>
              <fill>
                <patternFill>
                  <bgColor rgb="FFE0DCD8"/>
                </patternFill>
              </fill>
            </x14:dxf>
          </x14:cfRule>
          <xm:sqref>AD26:AE26</xm:sqref>
        </x14:conditionalFormatting>
        <x14:conditionalFormatting xmlns:xm="http://schemas.microsoft.com/office/excel/2006/main">
          <x14:cfRule type="expression" priority="73" id="{ACF61DE8-C608-4E6B-AA97-0A67DAF26C7B}">
            <xm:f>'\Performance and Insights\Sharepoint Upload Files\April 2019 Resubmission Documents\[NES Business-plan-data-tables-March_2019.xlsb]Validation flags'!#REF!=1</xm:f>
            <x14:dxf>
              <fill>
                <patternFill>
                  <bgColor rgb="FFE0DCD8"/>
                </patternFill>
              </fill>
            </x14:dxf>
          </x14:cfRule>
          <xm:sqref>AI26:AJ26</xm:sqref>
        </x14:conditionalFormatting>
        <x14:conditionalFormatting xmlns:xm="http://schemas.microsoft.com/office/excel/2006/main">
          <x14:cfRule type="expression" priority="72" id="{034533B6-18B7-42FA-8EF5-5B94CE67D6E6}">
            <xm:f>'\Performance and Insights\Sharepoint Upload Files\April 2019 Resubmission Documents\[NES Business-plan-data-tables-March_2019.xlsb]Validation flags'!#REF!=1</xm:f>
            <x14:dxf>
              <fill>
                <patternFill>
                  <bgColor rgb="FFE0DCD8"/>
                </patternFill>
              </fill>
            </x14:dxf>
          </x14:cfRule>
          <xm:sqref>AM26:AN26</xm:sqref>
        </x14:conditionalFormatting>
        <x14:conditionalFormatting xmlns:xm="http://schemas.microsoft.com/office/excel/2006/main">
          <x14:cfRule type="expression" priority="71" id="{103DCE55-8F99-4148-81D7-E4A516C42E0D}">
            <xm:f>'\Performance and Insights\Sharepoint Upload Files\April 2019 Resubmission Documents\[NES Business-plan-data-tables-March_2019.xlsb]Validation flags'!#REF!=1</xm:f>
            <x14:dxf>
              <fill>
                <patternFill>
                  <bgColor rgb="FFE0DCD8"/>
                </patternFill>
              </fill>
            </x14:dxf>
          </x14:cfRule>
          <xm:sqref>BA26:BB26</xm:sqref>
        </x14:conditionalFormatting>
        <x14:conditionalFormatting xmlns:xm="http://schemas.microsoft.com/office/excel/2006/main">
          <x14:cfRule type="expression" priority="70" id="{2527A9E0-834E-4883-920B-6FED0ED08A09}">
            <xm:f>'\Performance and Insights\Sharepoint Upload Files\April 2019 Resubmission Documents\[NES Business-plan-data-tables-March_2019.xlsb]Validation flags'!#REF!=1</xm:f>
            <x14:dxf>
              <fill>
                <patternFill>
                  <bgColor rgb="FFE0DCD8"/>
                </patternFill>
              </fill>
            </x14:dxf>
          </x14:cfRule>
          <xm:sqref>BE26:BF26</xm:sqref>
        </x14:conditionalFormatting>
        <x14:conditionalFormatting xmlns:xm="http://schemas.microsoft.com/office/excel/2006/main">
          <x14:cfRule type="expression" priority="69" id="{21AFB209-2B7D-48B7-9BF2-1E7BAC0972DC}">
            <xm:f>'\Performance and Insights\Sharepoint Upload Files\April 2019 Resubmission Documents\[NES Business-plan-data-tables-March_2019.xlsb]Validation flags'!#REF!=1</xm:f>
            <x14:dxf>
              <fill>
                <patternFill>
                  <bgColor rgb="FFE0DCD8"/>
                </patternFill>
              </fill>
            </x14:dxf>
          </x14:cfRule>
          <xm:sqref>BJ26:BK26</xm:sqref>
        </x14:conditionalFormatting>
        <x14:conditionalFormatting xmlns:xm="http://schemas.microsoft.com/office/excel/2006/main">
          <x14:cfRule type="expression" priority="68" id="{5AE9A85C-B3CD-4AB2-AA4D-E90A1E0E24FB}">
            <xm:f>'\Performance and Insights\Sharepoint Upload Files\April 2019 Resubmission Documents\[NES Business-plan-data-tables-March_2019.xlsb]Validation flags'!#REF!=1</xm:f>
            <x14:dxf>
              <fill>
                <patternFill>
                  <bgColor rgb="FFE0DCD8"/>
                </patternFill>
              </fill>
            </x14:dxf>
          </x14:cfRule>
          <xm:sqref>BN26:BO26</xm:sqref>
        </x14:conditionalFormatting>
        <x14:conditionalFormatting xmlns:xm="http://schemas.microsoft.com/office/excel/2006/main">
          <x14:cfRule type="expression" priority="67" id="{5EFA9E96-16D3-4081-B73E-B87782FC3E8E}">
            <xm:f>'\Performance and Insights\Sharepoint Upload Files\April 2019 Resubmission Documents\[NES Business-plan-data-tables-March_2019.xlsb]Validation flags'!#REF!=1</xm:f>
            <x14:dxf>
              <fill>
                <patternFill>
                  <bgColor rgb="FFE0DCD8"/>
                </patternFill>
              </fill>
            </x14:dxf>
          </x14:cfRule>
          <xm:sqref>BS26:BT26</xm:sqref>
        </x14:conditionalFormatting>
        <x14:conditionalFormatting xmlns:xm="http://schemas.microsoft.com/office/excel/2006/main">
          <x14:cfRule type="expression" priority="66" id="{ABD3620F-01D3-4173-8D61-D7E099245A7E}">
            <xm:f>'\Performance and Insights\Sharepoint Upload Files\April 2019 Resubmission Documents\[NES Business-plan-data-tables-March_2019.xlsb]Validation flags'!#REF!=1</xm:f>
            <x14:dxf>
              <fill>
                <patternFill>
                  <bgColor rgb="FFE0DCD8"/>
                </patternFill>
              </fill>
            </x14:dxf>
          </x14:cfRule>
          <xm:sqref>BW26:BX26</xm:sqref>
        </x14:conditionalFormatting>
        <x14:conditionalFormatting xmlns:xm="http://schemas.microsoft.com/office/excel/2006/main">
          <x14:cfRule type="expression" priority="65" id="{0CC8A288-F71C-4891-A412-4FEDB662746F}">
            <xm:f>'\Performance and Insights\Sharepoint Upload Files\April 2019 Resubmission Documents\[NES Business-plan-data-tables-March_2019.xlsb]Validation flags'!#REF!=1</xm:f>
            <x14:dxf>
              <fill>
                <patternFill>
                  <bgColor rgb="FFE0DCD8"/>
                </patternFill>
              </fill>
            </x14:dxf>
          </x14:cfRule>
          <xm:sqref>CB26:CC26</xm:sqref>
        </x14:conditionalFormatting>
        <x14:conditionalFormatting xmlns:xm="http://schemas.microsoft.com/office/excel/2006/main">
          <x14:cfRule type="expression" priority="64" id="{A01C1A16-078E-4385-8647-B1DC26B33B24}">
            <xm:f>'\Performance and Insights\Sharepoint Upload Files\April 2019 Resubmission Documents\[NES Business-plan-data-tables-March_2019.xlsb]Validation flags'!#REF!=1</xm:f>
            <x14:dxf>
              <fill>
                <patternFill>
                  <bgColor rgb="FFE0DCD8"/>
                </patternFill>
              </fill>
            </x14:dxf>
          </x14:cfRule>
          <xm:sqref>CF26:CG26</xm:sqref>
        </x14:conditionalFormatting>
        <x14:conditionalFormatting xmlns:xm="http://schemas.microsoft.com/office/excel/2006/main">
          <x14:cfRule type="expression" priority="63" id="{8C68CFD0-0205-4ABE-9267-67C5A758CF32}">
            <xm:f>'\Performance and Insights\Sharepoint Upload Files\April 2019 Resubmission Documents\[NES Business-plan-data-tables-March_2019.xlsb]Validation flags'!#REF!=1</xm:f>
            <x14:dxf>
              <fill>
                <patternFill>
                  <bgColor rgb="FFE0DCD8"/>
                </patternFill>
              </fill>
            </x14:dxf>
          </x14:cfRule>
          <xm:sqref>CK26:CL26</xm:sqref>
        </x14:conditionalFormatting>
        <x14:conditionalFormatting xmlns:xm="http://schemas.microsoft.com/office/excel/2006/main">
          <x14:cfRule type="expression" priority="62" id="{1917A142-8414-4653-8C76-2701F6614B89}">
            <xm:f>'\Performance and Insights\Sharepoint Upload Files\April 2019 Resubmission Documents\[NES Business-plan-data-tables-March_2019.xlsb]Validation flags'!#REF!=1</xm:f>
            <x14:dxf>
              <fill>
                <patternFill>
                  <bgColor rgb="FFE0DCD8"/>
                </patternFill>
              </fill>
            </x14:dxf>
          </x14:cfRule>
          <xm:sqref>CO26:CP26</xm:sqref>
        </x14:conditionalFormatting>
        <x14:conditionalFormatting xmlns:xm="http://schemas.microsoft.com/office/excel/2006/main">
          <x14:cfRule type="expression" priority="61" id="{AA1943E5-0503-45A8-8101-E0D2A34CAC35}">
            <xm:f>'\Performance and Insights\Sharepoint Upload Files\April 2019 Resubmission Documents\[NES Business-plan-data-tables-March_2019.xlsb]Validation flags'!#REF!=1</xm:f>
            <x14:dxf>
              <fill>
                <patternFill>
                  <bgColor rgb="FFE0DCD8"/>
                </patternFill>
              </fill>
            </x14:dxf>
          </x14:cfRule>
          <xm:sqref>CT26:CU26</xm:sqref>
        </x14:conditionalFormatting>
        <x14:conditionalFormatting xmlns:xm="http://schemas.microsoft.com/office/excel/2006/main">
          <x14:cfRule type="expression" priority="60" id="{4A113C4C-EC66-4EE5-8FA3-2C89BEB1B2CC}">
            <xm:f>'\Performance and Insights\Sharepoint Upload Files\April 2019 Resubmission Documents\[NES Business-plan-data-tables-March_2019.xlsb]Validation flags'!#REF!=1</xm:f>
            <x14:dxf>
              <fill>
                <patternFill>
                  <bgColor rgb="FFE0DCD8"/>
                </patternFill>
              </fill>
            </x14:dxf>
          </x14:cfRule>
          <xm:sqref>CX26:CY26</xm:sqref>
        </x14:conditionalFormatting>
        <x14:conditionalFormatting xmlns:xm="http://schemas.microsoft.com/office/excel/2006/main">
          <x14:cfRule type="expression" priority="59" id="{7D281A0E-774E-4DE1-A1B2-D1EDC04A6919}">
            <xm:f>'\Performance and Insights\Sharepoint Upload Files\April 2019 Resubmission Documents\[NES Business-plan-data-tables-March_2019.xlsb]Validation flags'!#REF!=1</xm:f>
            <x14:dxf>
              <fill>
                <patternFill>
                  <bgColor rgb="FFE0DCD8"/>
                </patternFill>
              </fill>
            </x14:dxf>
          </x14:cfRule>
          <xm:sqref>DC26:DD26</xm:sqref>
        </x14:conditionalFormatting>
        <x14:conditionalFormatting xmlns:xm="http://schemas.microsoft.com/office/excel/2006/main">
          <x14:cfRule type="expression" priority="58" id="{566B1FBF-C86E-4DE3-9095-656323CA804E}">
            <xm:f>'\Performance and Insights\Sharepoint Upload Files\April 2019 Resubmission Documents\[NES Business-plan-data-tables-March_2019.xlsb]Validation flags'!#REF!=1</xm:f>
            <x14:dxf>
              <fill>
                <patternFill>
                  <bgColor rgb="FFE0DCD8"/>
                </patternFill>
              </fill>
            </x14:dxf>
          </x14:cfRule>
          <xm:sqref>DG26:DH26</xm:sqref>
        </x14:conditionalFormatting>
        <x14:conditionalFormatting xmlns:xm="http://schemas.microsoft.com/office/excel/2006/main">
          <x14:cfRule type="expression" priority="57" id="{E21986AB-83AC-4FDC-B0E0-97F410308A93}">
            <xm:f>'\Performance and Insights\Sharepoint Upload Files\April 2019 Resubmission Documents\[NES Business-plan-data-tables-March_2019.xlsb]Validation flags'!#REF!=1</xm:f>
            <x14:dxf>
              <fill>
                <patternFill>
                  <bgColor rgb="FFE0DCD8"/>
                </patternFill>
              </fill>
            </x14:dxf>
          </x14:cfRule>
          <xm:sqref>DL26:DM26</xm:sqref>
        </x14:conditionalFormatting>
        <x14:conditionalFormatting xmlns:xm="http://schemas.microsoft.com/office/excel/2006/main">
          <x14:cfRule type="expression" priority="56" id="{1294D648-932C-4C85-8E60-38B47D60E019}">
            <xm:f>'\Performance and Insights\Sharepoint Upload Files\April 2019 Resubmission Documents\[NES Business-plan-data-tables-March_2019.xlsb]Validation flags'!#REF!=1</xm:f>
            <x14:dxf>
              <fill>
                <patternFill>
                  <bgColor rgb="FFE0DCD8"/>
                </patternFill>
              </fill>
            </x14:dxf>
          </x14:cfRule>
          <xm:sqref>DP26:DQ26</xm:sqref>
        </x14:conditionalFormatting>
        <x14:conditionalFormatting xmlns:xm="http://schemas.microsoft.com/office/excel/2006/main">
          <x14:cfRule type="expression" priority="55" id="{D0A48F11-F455-460D-9A45-0C7546A99D86}">
            <xm:f>'\Performance and Insights\Sharepoint Upload Files\April 2019 Resubmission Documents\[NES Business-plan-data-tables-March_2019.xlsb]Validation flags'!#REF!=1</xm:f>
            <x14:dxf>
              <fill>
                <patternFill>
                  <bgColor rgb="FFE0DCD8"/>
                </patternFill>
              </fill>
            </x14:dxf>
          </x14:cfRule>
          <xm:sqref>DP23:DQ24</xm:sqref>
        </x14:conditionalFormatting>
        <x14:conditionalFormatting xmlns:xm="http://schemas.microsoft.com/office/excel/2006/main">
          <x14:cfRule type="expression" priority="54" id="{C6996CC9-F8D6-4A54-A86A-7BEBD61EE14A}">
            <xm:f>'\Performance and Insights\Sharepoint Upload Files\April 2019 Resubmission Documents\[NES Business-plan-data-tables-March_2019.xlsb]Validation flags'!#REF!=1</xm:f>
            <x14:dxf>
              <fill>
                <patternFill>
                  <bgColor rgb="FFE0DCD8"/>
                </patternFill>
              </fill>
            </x14:dxf>
          </x14:cfRule>
          <xm:sqref>DL23:DM24</xm:sqref>
        </x14:conditionalFormatting>
        <x14:conditionalFormatting xmlns:xm="http://schemas.microsoft.com/office/excel/2006/main">
          <x14:cfRule type="expression" priority="53" id="{C2DA3CE6-3BB0-4885-8CB2-9B25C1CD849A}">
            <xm:f>'\Performance and Insights\Sharepoint Upload Files\April 2019 Resubmission Documents\[NES Business-plan-data-tables-March_2019.xlsb]Validation flags'!#REF!=1</xm:f>
            <x14:dxf>
              <fill>
                <patternFill>
                  <bgColor rgb="FFE0DCD8"/>
                </patternFill>
              </fill>
            </x14:dxf>
          </x14:cfRule>
          <xm:sqref>DG23:DH24</xm:sqref>
        </x14:conditionalFormatting>
        <x14:conditionalFormatting xmlns:xm="http://schemas.microsoft.com/office/excel/2006/main">
          <x14:cfRule type="expression" priority="52" id="{E3161B0A-2AEA-4DCA-BF10-96857CE4A5AD}">
            <xm:f>'\Performance and Insights\Sharepoint Upload Files\April 2019 Resubmission Documents\[NES Business-plan-data-tables-March_2019.xlsb]Validation flags'!#REF!=1</xm:f>
            <x14:dxf>
              <fill>
                <patternFill>
                  <bgColor rgb="FFE0DCD8"/>
                </patternFill>
              </fill>
            </x14:dxf>
          </x14:cfRule>
          <xm:sqref>DC23:DD24</xm:sqref>
        </x14:conditionalFormatting>
        <x14:conditionalFormatting xmlns:xm="http://schemas.microsoft.com/office/excel/2006/main">
          <x14:cfRule type="expression" priority="51" id="{CE909AD7-8825-484A-A94D-FF34E684EA27}">
            <xm:f>'\Performance and Insights\Sharepoint Upload Files\April 2019 Resubmission Documents\[NES Business-plan-data-tables-March_2019.xlsb]Validation flags'!#REF!=1</xm:f>
            <x14:dxf>
              <fill>
                <patternFill>
                  <bgColor rgb="FFE0DCD8"/>
                </patternFill>
              </fill>
            </x14:dxf>
          </x14:cfRule>
          <xm:sqref>CX23:CY24</xm:sqref>
        </x14:conditionalFormatting>
        <x14:conditionalFormatting xmlns:xm="http://schemas.microsoft.com/office/excel/2006/main">
          <x14:cfRule type="expression" priority="50" id="{6C7746AA-0DEA-46E9-B407-66711894C922}">
            <xm:f>'\Performance and Insights\Sharepoint Upload Files\April 2019 Resubmission Documents\[NES Business-plan-data-tables-March_2019.xlsb]Validation flags'!#REF!=1</xm:f>
            <x14:dxf>
              <fill>
                <patternFill>
                  <bgColor rgb="FFE0DCD8"/>
                </patternFill>
              </fill>
            </x14:dxf>
          </x14:cfRule>
          <xm:sqref>CT23:CU24</xm:sqref>
        </x14:conditionalFormatting>
        <x14:conditionalFormatting xmlns:xm="http://schemas.microsoft.com/office/excel/2006/main">
          <x14:cfRule type="expression" priority="49" id="{1001B959-3A30-40A3-BB26-7713ADCDBBC2}">
            <xm:f>'\Performance and Insights\Sharepoint Upload Files\April 2019 Resubmission Documents\[NES Business-plan-data-tables-March_2019.xlsb]Validation flags'!#REF!=1</xm:f>
            <x14:dxf>
              <fill>
                <patternFill>
                  <bgColor rgb="FFE0DCD8"/>
                </patternFill>
              </fill>
            </x14:dxf>
          </x14:cfRule>
          <xm:sqref>CO23:CP24</xm:sqref>
        </x14:conditionalFormatting>
        <x14:conditionalFormatting xmlns:xm="http://schemas.microsoft.com/office/excel/2006/main">
          <x14:cfRule type="expression" priority="48" id="{25FB9EE4-BC71-4CCF-900C-2D80B620BD60}">
            <xm:f>'\Performance and Insights\Sharepoint Upload Files\April 2019 Resubmission Documents\[NES Business-plan-data-tables-March_2019.xlsb]Validation flags'!#REF!=1</xm:f>
            <x14:dxf>
              <fill>
                <patternFill>
                  <bgColor rgb="FFE0DCD8"/>
                </patternFill>
              </fill>
            </x14:dxf>
          </x14:cfRule>
          <xm:sqref>CK23:CL24</xm:sqref>
        </x14:conditionalFormatting>
        <x14:conditionalFormatting xmlns:xm="http://schemas.microsoft.com/office/excel/2006/main">
          <x14:cfRule type="expression" priority="47" id="{E2CE4C2C-D68D-41F4-B1FF-49C4CFC7CEEF}">
            <xm:f>'\Performance and Insights\Sharepoint Upload Files\April 2019 Resubmission Documents\[NES Business-plan-data-tables-March_2019.xlsb]Validation flags'!#REF!=1</xm:f>
            <x14:dxf>
              <fill>
                <patternFill>
                  <bgColor rgb="FFE0DCD8"/>
                </patternFill>
              </fill>
            </x14:dxf>
          </x14:cfRule>
          <xm:sqref>CF23:CG24</xm:sqref>
        </x14:conditionalFormatting>
        <x14:conditionalFormatting xmlns:xm="http://schemas.microsoft.com/office/excel/2006/main">
          <x14:cfRule type="expression" priority="46" id="{7631F64A-85E0-4CE6-BC93-43CFECDD2DEF}">
            <xm:f>'\Performance and Insights\Sharepoint Upload Files\April 2019 Resubmission Documents\[NES Business-plan-data-tables-March_2019.xlsb]Validation flags'!#REF!=1</xm:f>
            <x14:dxf>
              <fill>
                <patternFill>
                  <bgColor rgb="FFE0DCD8"/>
                </patternFill>
              </fill>
            </x14:dxf>
          </x14:cfRule>
          <xm:sqref>CB23:CC24</xm:sqref>
        </x14:conditionalFormatting>
        <x14:conditionalFormatting xmlns:xm="http://schemas.microsoft.com/office/excel/2006/main">
          <x14:cfRule type="expression" priority="45" id="{3FC7D661-D941-4781-AB55-BEDC4E6864FD}">
            <xm:f>'\Performance and Insights\Sharepoint Upload Files\April 2019 Resubmission Documents\[NES Business-plan-data-tables-March_2019.xlsb]Validation flags'!#REF!=1</xm:f>
            <x14:dxf>
              <fill>
                <patternFill>
                  <bgColor rgb="FFE0DCD8"/>
                </patternFill>
              </fill>
            </x14:dxf>
          </x14:cfRule>
          <xm:sqref>BA23:BB23</xm:sqref>
        </x14:conditionalFormatting>
        <x14:conditionalFormatting xmlns:xm="http://schemas.microsoft.com/office/excel/2006/main">
          <x14:cfRule type="expression" priority="44" id="{2F4DD503-B67A-42D0-A356-ECA03DFDDCE2}">
            <xm:f>'\Performance and Insights\Sharepoint Upload Files\April 2019 Resubmission Documents\[NES Business-plan-data-tables-March_2019.xlsb]Validation flags'!#REF!=1</xm:f>
            <x14:dxf>
              <fill>
                <patternFill>
                  <bgColor rgb="FFE0DCD8"/>
                </patternFill>
              </fill>
            </x14:dxf>
          </x14:cfRule>
          <xm:sqref>BE23:BF23</xm:sqref>
        </x14:conditionalFormatting>
        <x14:conditionalFormatting xmlns:xm="http://schemas.microsoft.com/office/excel/2006/main">
          <x14:cfRule type="expression" priority="43" id="{31547D8E-C87F-48F7-BB6F-8C38C14D6354}">
            <xm:f>'\Performance and Insights\Sharepoint Upload Files\April 2019 Resubmission Documents\[NES Business-plan-data-tables-March_2019.xlsb]Validation flags'!#REF!=1</xm:f>
            <x14:dxf>
              <fill>
                <patternFill>
                  <bgColor rgb="FFE0DCD8"/>
                </patternFill>
              </fill>
            </x14:dxf>
          </x14:cfRule>
          <xm:sqref>BJ23:BK23</xm:sqref>
        </x14:conditionalFormatting>
        <x14:conditionalFormatting xmlns:xm="http://schemas.microsoft.com/office/excel/2006/main">
          <x14:cfRule type="expression" priority="42" id="{4852C86E-EBDD-4C3C-AEDB-73E2B83755BB}">
            <xm:f>'\Performance and Insights\Sharepoint Upload Files\April 2019 Resubmission Documents\[NES Business-plan-data-tables-March_2019.xlsb]Validation flags'!#REF!=1</xm:f>
            <x14:dxf>
              <fill>
                <patternFill>
                  <bgColor rgb="FFE0DCD8"/>
                </patternFill>
              </fill>
            </x14:dxf>
          </x14:cfRule>
          <xm:sqref>BN23:BO23</xm:sqref>
        </x14:conditionalFormatting>
        <x14:conditionalFormatting xmlns:xm="http://schemas.microsoft.com/office/excel/2006/main">
          <x14:cfRule type="expression" priority="41" id="{14060E10-840A-4F4D-8DB5-C7F07C4B65E9}">
            <xm:f>'\Performance and Insights\Sharepoint Upload Files\April 2019 Resubmission Documents\[NES Business-plan-data-tables-March_2019.xlsb]Validation flags'!#REF!=1</xm:f>
            <x14:dxf>
              <fill>
                <patternFill>
                  <bgColor rgb="FFE0DCD8"/>
                </patternFill>
              </fill>
            </x14:dxf>
          </x14:cfRule>
          <xm:sqref>BS23:BT23</xm:sqref>
        </x14:conditionalFormatting>
        <x14:conditionalFormatting xmlns:xm="http://schemas.microsoft.com/office/excel/2006/main">
          <x14:cfRule type="expression" priority="40" id="{C51491C5-05D1-4C5E-9D34-7848DF6E8609}">
            <xm:f>'\Performance and Insights\Sharepoint Upload Files\April 2019 Resubmission Documents\[NES Business-plan-data-tables-March_2019.xlsb]Validation flags'!#REF!=1</xm:f>
            <x14:dxf>
              <fill>
                <patternFill>
                  <bgColor rgb="FFE0DCD8"/>
                </patternFill>
              </fill>
            </x14:dxf>
          </x14:cfRule>
          <xm:sqref>BW23:BX23</xm:sqref>
        </x14:conditionalFormatting>
        <x14:conditionalFormatting xmlns:xm="http://schemas.microsoft.com/office/excel/2006/main">
          <x14:cfRule type="expression" priority="26" id="{6107B385-1319-421D-A188-E93F8C92E06D}">
            <xm:f>'\Performance and Insights\Sharepoint Upload Files\April 2019 Resubmission Documents\[NES Business-plan-data-tables-March_2019.xlsb]Validation flags'!#REF!=1</xm:f>
            <x14:dxf>
              <fill>
                <patternFill>
                  <bgColor rgb="FFE0DCD8"/>
                </patternFill>
              </fill>
            </x14:dxf>
          </x14:cfRule>
          <xm:sqref>AR26:AS26</xm:sqref>
        </x14:conditionalFormatting>
        <x14:conditionalFormatting xmlns:xm="http://schemas.microsoft.com/office/excel/2006/main">
          <x14:cfRule type="expression" priority="39" id="{9DFCA251-2A8C-4CD1-99DF-B5FFDD7BE238}">
            <xm:f>'\Performance and Insights\Sharepoint Upload Files\April 2019 Resubmission Documents\[NES Business-plan-data-tables-March_2019.xlsb]Validation flags'!#REF!=1</xm:f>
            <x14:dxf>
              <fill>
                <patternFill>
                  <bgColor rgb="FFE0DCD8"/>
                </patternFill>
              </fill>
            </x14:dxf>
          </x14:cfRule>
          <xm:sqref>AR10</xm:sqref>
        </x14:conditionalFormatting>
        <x14:conditionalFormatting xmlns:xm="http://schemas.microsoft.com/office/excel/2006/main">
          <x14:cfRule type="expression" priority="38" id="{7BDE5CF0-9851-4B9C-B6BE-7CAD721EC97C}">
            <xm:f>'\Performance and Insights\Sharepoint Upload Files\April 2019 Resubmission Documents\[NES Business-plan-data-tables-March_2019.xlsb]Validation flags'!#REF!=1</xm:f>
            <x14:dxf>
              <fill>
                <patternFill>
                  <bgColor rgb="FFE0DCD8"/>
                </patternFill>
              </fill>
            </x14:dxf>
          </x14:cfRule>
          <xm:sqref>AS10</xm:sqref>
        </x14:conditionalFormatting>
        <x14:conditionalFormatting xmlns:xm="http://schemas.microsoft.com/office/excel/2006/main">
          <x14:cfRule type="expression" priority="37" id="{49D85925-5C02-4205-80FF-3072D9519EB1}">
            <xm:f>'\Performance and Insights\Sharepoint Upload Files\April 2019 Resubmission Documents\[NES Business-plan-data-tables-March_2019.xlsb]Validation flags'!#REF!=1</xm:f>
            <x14:dxf>
              <fill>
                <patternFill>
                  <bgColor rgb="FFE0DCD8"/>
                </patternFill>
              </fill>
            </x14:dxf>
          </x14:cfRule>
          <xm:sqref>AR11:AS12</xm:sqref>
        </x14:conditionalFormatting>
        <x14:conditionalFormatting xmlns:xm="http://schemas.microsoft.com/office/excel/2006/main">
          <x14:cfRule type="expression" priority="36" id="{3660C29F-AD23-4E35-A0A5-9FB7C6EB9FB8}">
            <xm:f>'\Performance and Insights\Sharepoint Upload Files\April 2019 Resubmission Documents\[NES Business-plan-data-tables-March_2019.xlsb]Validation flags'!#REF!=1</xm:f>
            <x14:dxf>
              <fill>
                <patternFill>
                  <bgColor rgb="FFE0DCD8"/>
                </patternFill>
              </fill>
            </x14:dxf>
          </x14:cfRule>
          <xm:sqref>AR14:AS14 AR16:AS16</xm:sqref>
        </x14:conditionalFormatting>
        <x14:conditionalFormatting xmlns:xm="http://schemas.microsoft.com/office/excel/2006/main">
          <x14:cfRule type="expression" priority="35" id="{451A6F9A-8C09-4D4C-944A-7D0BA8FC2158}">
            <xm:f>'\Performance and Insights\Sharepoint Upload Files\April 2019 Resubmission Documents\[NES Business-plan-data-tables-March_2019.xlsb]Validation flags'!#REF!=1</xm:f>
            <x14:dxf>
              <fill>
                <patternFill>
                  <bgColor rgb="FFE0DCD8"/>
                </patternFill>
              </fill>
            </x14:dxf>
          </x14:cfRule>
          <xm:sqref>AV10</xm:sqref>
        </x14:conditionalFormatting>
        <x14:conditionalFormatting xmlns:xm="http://schemas.microsoft.com/office/excel/2006/main">
          <x14:cfRule type="expression" priority="34" id="{56852595-7DE7-4BDF-B914-B2DAEFDA554B}">
            <xm:f>'\Performance and Insights\Sharepoint Upload Files\April 2019 Resubmission Documents\[NES Business-plan-data-tables-March_2019.xlsb]Validation flags'!#REF!=1</xm:f>
            <x14:dxf>
              <fill>
                <patternFill>
                  <bgColor rgb="FFE0DCD8"/>
                </patternFill>
              </fill>
            </x14:dxf>
          </x14:cfRule>
          <xm:sqref>AW10</xm:sqref>
        </x14:conditionalFormatting>
        <x14:conditionalFormatting xmlns:xm="http://schemas.microsoft.com/office/excel/2006/main">
          <x14:cfRule type="expression" priority="33" id="{0ACF98E6-0BAD-48D6-8F26-DF791F4FDA90}">
            <xm:f>'\Performance and Insights\Sharepoint Upload Files\April 2019 Resubmission Documents\[NES Business-plan-data-tables-March_2019.xlsb]Validation flags'!#REF!=1</xm:f>
            <x14:dxf>
              <fill>
                <patternFill>
                  <bgColor rgb="FFE0DCD8"/>
                </patternFill>
              </fill>
            </x14:dxf>
          </x14:cfRule>
          <xm:sqref>AV11:AW12</xm:sqref>
        </x14:conditionalFormatting>
        <x14:conditionalFormatting xmlns:xm="http://schemas.microsoft.com/office/excel/2006/main">
          <x14:cfRule type="expression" priority="32" id="{3140DCEA-158B-4252-85E0-B2E480D262C4}">
            <xm:f>'\Performance and Insights\Sharepoint Upload Files\April 2019 Resubmission Documents\[NES Business-plan-data-tables-March_2019.xlsb]Validation flags'!#REF!=1</xm:f>
            <x14:dxf>
              <fill>
                <patternFill>
                  <bgColor rgb="FFE0DCD8"/>
                </patternFill>
              </fill>
            </x14:dxf>
          </x14:cfRule>
          <xm:sqref>AV14:AW14 AV16:AW16</xm:sqref>
        </x14:conditionalFormatting>
        <x14:conditionalFormatting xmlns:xm="http://schemas.microsoft.com/office/excel/2006/main">
          <x14:cfRule type="expression" priority="31" id="{4EC34408-E340-4F7A-982D-D22E693A08BA}">
            <xm:f>'\Performance and Insights\Sharepoint Upload Files\April 2019 Resubmission Documents\[NES Business-plan-data-tables-March_2019.xlsb]Validation flags'!#REF!=1</xm:f>
            <x14:dxf>
              <fill>
                <patternFill>
                  <bgColor rgb="FFE0DCD8"/>
                </patternFill>
              </fill>
            </x14:dxf>
          </x14:cfRule>
          <xm:sqref>AV13:AW13</xm:sqref>
        </x14:conditionalFormatting>
        <x14:conditionalFormatting xmlns:xm="http://schemas.microsoft.com/office/excel/2006/main">
          <x14:cfRule type="expression" priority="30" id="{C2F03A78-A52E-4027-ABA3-3FD63581E797}">
            <xm:f>'\Performance and Insights\Sharepoint Upload Files\April 2019 Resubmission Documents\[NES Business-plan-data-tables-March_2019.xlsb]Validation flags'!#REF!=1</xm:f>
            <x14:dxf>
              <fill>
                <patternFill>
                  <bgColor rgb="FFE0DCD8"/>
                </patternFill>
              </fill>
            </x14:dxf>
          </x14:cfRule>
          <xm:sqref>AR19:AS19</xm:sqref>
        </x14:conditionalFormatting>
        <x14:conditionalFormatting xmlns:xm="http://schemas.microsoft.com/office/excel/2006/main">
          <x14:cfRule type="expression" priority="29" id="{60E8A9D0-2517-40C5-A5D7-3AA32A4DDD44}">
            <xm:f>'\Performance and Insights\Sharepoint Upload Files\April 2019 Resubmission Documents\[NES Business-plan-data-tables-March_2019.xlsb]Validation flags'!#REF!=1</xm:f>
            <x14:dxf>
              <fill>
                <patternFill>
                  <bgColor rgb="FFE0DCD8"/>
                </patternFill>
              </fill>
            </x14:dxf>
          </x14:cfRule>
          <xm:sqref>AV19:AW19</xm:sqref>
        </x14:conditionalFormatting>
        <x14:conditionalFormatting xmlns:xm="http://schemas.microsoft.com/office/excel/2006/main">
          <x14:cfRule type="expression" priority="28" id="{D8009C6D-FEDE-4CA4-BEB3-66D2788F71EC}">
            <xm:f>'\Performance and Insights\Sharepoint Upload Files\April 2019 Resubmission Documents\[NES Business-plan-data-tables-March_2019.xlsb]Validation flags'!#REF!=1</xm:f>
            <x14:dxf>
              <fill>
                <patternFill>
                  <bgColor rgb="FFE0DCD8"/>
                </patternFill>
              </fill>
            </x14:dxf>
          </x14:cfRule>
          <xm:sqref>AR22:AS22</xm:sqref>
        </x14:conditionalFormatting>
        <x14:conditionalFormatting xmlns:xm="http://schemas.microsoft.com/office/excel/2006/main">
          <x14:cfRule type="expression" priority="27" id="{A46D03C1-40C8-46E9-977A-2A852959AEBE}">
            <xm:f>'\Performance and Insights\Sharepoint Upload Files\April 2019 Resubmission Documents\[NES Business-plan-data-tables-March_2019.xlsb]Validation flags'!#REF!=1</xm:f>
            <x14:dxf>
              <fill>
                <patternFill>
                  <bgColor rgb="FFE0DCD8"/>
                </patternFill>
              </fill>
            </x14:dxf>
          </x14:cfRule>
          <xm:sqref>AV22:AW22</xm:sqref>
        </x14:conditionalFormatting>
        <x14:conditionalFormatting xmlns:xm="http://schemas.microsoft.com/office/excel/2006/main">
          <x14:cfRule type="expression" priority="24" id="{D1A2CA49-9837-4AE8-B9F8-2FAAF3A204A7}">
            <xm:f>'\Performance and Insights\Sharepoint Upload Files\April 2019 Resubmission Documents\[NES Business-plan-data-tables-March_2019.xlsb]Validation flags'!#REF!=1</xm:f>
            <x14:dxf>
              <fill>
                <patternFill>
                  <bgColor rgb="FFE0DCD8"/>
                </patternFill>
              </fill>
            </x14:dxf>
          </x14:cfRule>
          <xm:sqref>Q15:R15</xm:sqref>
        </x14:conditionalFormatting>
        <x14:conditionalFormatting xmlns:xm="http://schemas.microsoft.com/office/excel/2006/main">
          <x14:cfRule type="expression" priority="23" id="{9DC52BF7-E677-4442-A554-66FF79F07458}">
            <xm:f>'\Performance and Insights\Sharepoint Upload Files\April 2019 Resubmission Documents\[NES Business-plan-data-tables-March_2019.xlsb]Validation flags'!#REF!=1</xm:f>
            <x14:dxf>
              <fill>
                <patternFill>
                  <bgColor rgb="FFE0DCD8"/>
                </patternFill>
              </fill>
            </x14:dxf>
          </x14:cfRule>
          <xm:sqref>Z15:AA15</xm:sqref>
        </x14:conditionalFormatting>
        <x14:conditionalFormatting xmlns:xm="http://schemas.microsoft.com/office/excel/2006/main">
          <x14:cfRule type="expression" priority="22" id="{A5B18766-2F0A-4A6E-B7CF-9E8F6B4F0FA0}">
            <xm:f>'\Performance and Insights\Sharepoint Upload Files\April 2019 Resubmission Documents\[NES Business-plan-data-tables-March_2019.xlsb]Validation flags'!#REF!=1</xm:f>
            <x14:dxf>
              <fill>
                <patternFill>
                  <bgColor rgb="FFE0DCD8"/>
                </patternFill>
              </fill>
            </x14:dxf>
          </x14:cfRule>
          <xm:sqref>AI15:AJ15</xm:sqref>
        </x14:conditionalFormatting>
        <x14:conditionalFormatting xmlns:xm="http://schemas.microsoft.com/office/excel/2006/main">
          <x14:cfRule type="expression" priority="21" id="{68C32C3F-DC85-49AE-B822-8000497E645D}">
            <xm:f>'\Performance and Insights\Sharepoint Upload Files\April 2019 Resubmission Documents\[NES Business-plan-data-tables-March_2019.xlsb]Validation flags'!#REF!=1</xm:f>
            <x14:dxf>
              <fill>
                <patternFill>
                  <bgColor rgb="FFE0DCD8"/>
                </patternFill>
              </fill>
            </x14:dxf>
          </x14:cfRule>
          <xm:sqref>BA15:BB15</xm:sqref>
        </x14:conditionalFormatting>
        <x14:conditionalFormatting xmlns:xm="http://schemas.microsoft.com/office/excel/2006/main">
          <x14:cfRule type="expression" priority="20" id="{82213C08-B769-4ECF-9809-A589FDF6510A}">
            <xm:f>'\Performance and Insights\Sharepoint Upload Files\April 2019 Resubmission Documents\[NES Business-plan-data-tables-March_2019.xlsb]Validation flags'!#REF!=1</xm:f>
            <x14:dxf>
              <fill>
                <patternFill>
                  <bgColor rgb="FFE0DCD8"/>
                </patternFill>
              </fill>
            </x14:dxf>
          </x14:cfRule>
          <xm:sqref>BJ15:BK15</xm:sqref>
        </x14:conditionalFormatting>
        <x14:conditionalFormatting xmlns:xm="http://schemas.microsoft.com/office/excel/2006/main">
          <x14:cfRule type="expression" priority="19" id="{BC7D4C37-5E1D-4F3E-8802-DE8A7D7E0ED8}">
            <xm:f>'\Performance and Insights\Sharepoint Upload Files\April 2019 Resubmission Documents\[NES Business-plan-data-tables-March_2019.xlsb]Validation flags'!#REF!=1</xm:f>
            <x14:dxf>
              <fill>
                <patternFill>
                  <bgColor rgb="FFE0DCD8"/>
                </patternFill>
              </fill>
            </x14:dxf>
          </x14:cfRule>
          <xm:sqref>BS15:BT15</xm:sqref>
        </x14:conditionalFormatting>
        <x14:conditionalFormatting xmlns:xm="http://schemas.microsoft.com/office/excel/2006/main">
          <x14:cfRule type="expression" priority="18" id="{01267884-6C77-4033-A546-13400DF758F1}">
            <xm:f>'\Performance and Insights\Sharepoint Upload Files\April 2019 Resubmission Documents\[NES Business-plan-data-tables-March_2019.xlsb]Validation flags'!#REF!=1</xm:f>
            <x14:dxf>
              <fill>
                <patternFill>
                  <bgColor rgb="FFE0DCD8"/>
                </patternFill>
              </fill>
            </x14:dxf>
          </x14:cfRule>
          <xm:sqref>CB15:CC15</xm:sqref>
        </x14:conditionalFormatting>
        <x14:conditionalFormatting xmlns:xm="http://schemas.microsoft.com/office/excel/2006/main">
          <x14:cfRule type="expression" priority="17" id="{4BA57A92-4551-4D5A-832A-6DE3A3FF096E}">
            <xm:f>'\Performance and Insights\Sharepoint Upload Files\April 2019 Resubmission Documents\[NES Business-plan-data-tables-March_2019.xlsb]Validation flags'!#REF!=1</xm:f>
            <x14:dxf>
              <fill>
                <patternFill>
                  <bgColor rgb="FFE0DCD8"/>
                </patternFill>
              </fill>
            </x14:dxf>
          </x14:cfRule>
          <xm:sqref>CK15:CL15</xm:sqref>
        </x14:conditionalFormatting>
        <x14:conditionalFormatting xmlns:xm="http://schemas.microsoft.com/office/excel/2006/main">
          <x14:cfRule type="expression" priority="16" id="{72562EC9-01FB-45B3-B795-ED4057E4291A}">
            <xm:f>'\Performance and Insights\Sharepoint Upload Files\April 2019 Resubmission Documents\[NES Business-plan-data-tables-March_2019.xlsb]Validation flags'!#REF!=1</xm:f>
            <x14:dxf>
              <fill>
                <patternFill>
                  <bgColor rgb="FFE0DCD8"/>
                </patternFill>
              </fill>
            </x14:dxf>
          </x14:cfRule>
          <xm:sqref>CT15:CU15</xm:sqref>
        </x14:conditionalFormatting>
        <x14:conditionalFormatting xmlns:xm="http://schemas.microsoft.com/office/excel/2006/main">
          <x14:cfRule type="expression" priority="15" id="{476280CD-774F-4347-ACA0-0980E06E6522}">
            <xm:f>'\Performance and Insights\Sharepoint Upload Files\April 2019 Resubmission Documents\[NES Business-plan-data-tables-March_2019.xlsb]Validation flags'!#REF!=1</xm:f>
            <x14:dxf>
              <fill>
                <patternFill>
                  <bgColor rgb="FFE0DCD8"/>
                </patternFill>
              </fill>
            </x14:dxf>
          </x14:cfRule>
          <xm:sqref>DC15:DD15</xm:sqref>
        </x14:conditionalFormatting>
        <x14:conditionalFormatting xmlns:xm="http://schemas.microsoft.com/office/excel/2006/main">
          <x14:cfRule type="expression" priority="14" id="{E58444C2-7C0C-488D-8F1E-DE679355F8C4}">
            <xm:f>'\Performance and Insights\Sharepoint Upload Files\April 2019 Resubmission Documents\[NES Business-plan-data-tables-March_2019.xlsb]Validation flags'!#REF!=1</xm:f>
            <x14:dxf>
              <fill>
                <patternFill>
                  <bgColor rgb="FFE0DCD8"/>
                </patternFill>
              </fill>
            </x14:dxf>
          </x14:cfRule>
          <xm:sqref>DL15:DM15</xm:sqref>
        </x14:conditionalFormatting>
        <x14:conditionalFormatting xmlns:xm="http://schemas.microsoft.com/office/excel/2006/main">
          <x14:cfRule type="expression" priority="13" id="{D8A8D504-B1CB-45B5-9EFE-331EF7C1FB72}">
            <xm:f>'\Performance and Insights\Sharepoint Upload Files\April 2019 Resubmission Documents\[NES Business-plan-data-tables-March_2019.xlsb]Validation flags'!#REF!=1</xm:f>
            <x14:dxf>
              <fill>
                <patternFill>
                  <bgColor rgb="FFE0DCD8"/>
                </patternFill>
              </fill>
            </x14:dxf>
          </x14:cfRule>
          <xm:sqref>U15:V15</xm:sqref>
        </x14:conditionalFormatting>
        <x14:conditionalFormatting xmlns:xm="http://schemas.microsoft.com/office/excel/2006/main">
          <x14:cfRule type="expression" priority="12" id="{8689BB73-0764-49BC-92FA-37AD3E92E6B5}">
            <xm:f>'\Performance and Insights\Sharepoint Upload Files\April 2019 Resubmission Documents\[NES Business-plan-data-tables-March_2019.xlsb]Validation flags'!#REF!=1</xm:f>
            <x14:dxf>
              <fill>
                <patternFill>
                  <bgColor rgb="FFE0DCD8"/>
                </patternFill>
              </fill>
            </x14:dxf>
          </x14:cfRule>
          <xm:sqref>AD15:AE15</xm:sqref>
        </x14:conditionalFormatting>
        <x14:conditionalFormatting xmlns:xm="http://schemas.microsoft.com/office/excel/2006/main">
          <x14:cfRule type="expression" priority="11" id="{32F5D8AD-8AF4-4161-998A-01C271C8F7D9}">
            <xm:f>'\Performance and Insights\Sharepoint Upload Files\April 2019 Resubmission Documents\[NES Business-plan-data-tables-March_2019.xlsb]Validation flags'!#REF!=1</xm:f>
            <x14:dxf>
              <fill>
                <patternFill>
                  <bgColor rgb="FFE0DCD8"/>
                </patternFill>
              </fill>
            </x14:dxf>
          </x14:cfRule>
          <xm:sqref>AM15:AN15</xm:sqref>
        </x14:conditionalFormatting>
        <x14:conditionalFormatting xmlns:xm="http://schemas.microsoft.com/office/excel/2006/main">
          <x14:cfRule type="expression" priority="10" id="{EFD96346-8DE5-48AC-AFF5-8E431138F77F}">
            <xm:f>'\Performance and Insights\Sharepoint Upload Files\April 2019 Resubmission Documents\[NES Business-plan-data-tables-March_2019.xlsb]Validation flags'!#REF!=1</xm:f>
            <x14:dxf>
              <fill>
                <patternFill>
                  <bgColor rgb="FFE0DCD8"/>
                </patternFill>
              </fill>
            </x14:dxf>
          </x14:cfRule>
          <xm:sqref>BE15:BF15</xm:sqref>
        </x14:conditionalFormatting>
        <x14:conditionalFormatting xmlns:xm="http://schemas.microsoft.com/office/excel/2006/main">
          <x14:cfRule type="expression" priority="9" id="{0B2D63C3-8111-4C1E-8593-03CAC6D10D20}">
            <xm:f>'\Performance and Insights\Sharepoint Upload Files\April 2019 Resubmission Documents\[NES Business-plan-data-tables-March_2019.xlsb]Validation flags'!#REF!=1</xm:f>
            <x14:dxf>
              <fill>
                <patternFill>
                  <bgColor rgb="FFE0DCD8"/>
                </patternFill>
              </fill>
            </x14:dxf>
          </x14:cfRule>
          <xm:sqref>BN15:BO15</xm:sqref>
        </x14:conditionalFormatting>
        <x14:conditionalFormatting xmlns:xm="http://schemas.microsoft.com/office/excel/2006/main">
          <x14:cfRule type="expression" priority="8" id="{B4767766-3E08-4273-905B-4A3DC745204A}">
            <xm:f>'\Performance and Insights\Sharepoint Upload Files\April 2019 Resubmission Documents\[NES Business-plan-data-tables-March_2019.xlsb]Validation flags'!#REF!=1</xm:f>
            <x14:dxf>
              <fill>
                <patternFill>
                  <bgColor rgb="FFE0DCD8"/>
                </patternFill>
              </fill>
            </x14:dxf>
          </x14:cfRule>
          <xm:sqref>BW15:BX15</xm:sqref>
        </x14:conditionalFormatting>
        <x14:conditionalFormatting xmlns:xm="http://schemas.microsoft.com/office/excel/2006/main">
          <x14:cfRule type="expression" priority="7" id="{D5168D5F-06A0-4CF8-82D1-BD39F5E10AEE}">
            <xm:f>'\Performance and Insights\Sharepoint Upload Files\April 2019 Resubmission Documents\[NES Business-plan-data-tables-March_2019.xlsb]Validation flags'!#REF!=1</xm:f>
            <x14:dxf>
              <fill>
                <patternFill>
                  <bgColor rgb="FFE0DCD8"/>
                </patternFill>
              </fill>
            </x14:dxf>
          </x14:cfRule>
          <xm:sqref>CF15:CG15</xm:sqref>
        </x14:conditionalFormatting>
        <x14:conditionalFormatting xmlns:xm="http://schemas.microsoft.com/office/excel/2006/main">
          <x14:cfRule type="expression" priority="6" id="{9CB0A21D-6C47-4761-B34B-665AE66E35D3}">
            <xm:f>'\Performance and Insights\Sharepoint Upload Files\April 2019 Resubmission Documents\[NES Business-plan-data-tables-March_2019.xlsb]Validation flags'!#REF!=1</xm:f>
            <x14:dxf>
              <fill>
                <patternFill>
                  <bgColor rgb="FFE0DCD8"/>
                </patternFill>
              </fill>
            </x14:dxf>
          </x14:cfRule>
          <xm:sqref>CO15:CP15</xm:sqref>
        </x14:conditionalFormatting>
        <x14:conditionalFormatting xmlns:xm="http://schemas.microsoft.com/office/excel/2006/main">
          <x14:cfRule type="expression" priority="5" id="{5F98A75E-3699-4990-98D2-C6BB8C5E6525}">
            <xm:f>'\Performance and Insights\Sharepoint Upload Files\April 2019 Resubmission Documents\[NES Business-plan-data-tables-March_2019.xlsb]Validation flags'!#REF!=1</xm:f>
            <x14:dxf>
              <fill>
                <patternFill>
                  <bgColor rgb="FFE0DCD8"/>
                </patternFill>
              </fill>
            </x14:dxf>
          </x14:cfRule>
          <xm:sqref>CX15:CY15</xm:sqref>
        </x14:conditionalFormatting>
        <x14:conditionalFormatting xmlns:xm="http://schemas.microsoft.com/office/excel/2006/main">
          <x14:cfRule type="expression" priority="4" id="{3D8642B0-58F9-419A-BBFB-35B9B3A5AE35}">
            <xm:f>'\Performance and Insights\Sharepoint Upload Files\April 2019 Resubmission Documents\[NES Business-plan-data-tables-March_2019.xlsb]Validation flags'!#REF!=1</xm:f>
            <x14:dxf>
              <fill>
                <patternFill>
                  <bgColor rgb="FFE0DCD8"/>
                </patternFill>
              </fill>
            </x14:dxf>
          </x14:cfRule>
          <xm:sqref>DG15:DH15</xm:sqref>
        </x14:conditionalFormatting>
        <x14:conditionalFormatting xmlns:xm="http://schemas.microsoft.com/office/excel/2006/main">
          <x14:cfRule type="expression" priority="3" id="{717FDDBF-B2A1-4EFE-900C-6139A5008515}">
            <xm:f>'\Performance and Insights\Sharepoint Upload Files\April 2019 Resubmission Documents\[NES Business-plan-data-tables-March_2019.xlsb]Validation flags'!#REF!=1</xm:f>
            <x14:dxf>
              <fill>
                <patternFill>
                  <bgColor rgb="FFE0DCD8"/>
                </patternFill>
              </fill>
            </x14:dxf>
          </x14:cfRule>
          <xm:sqref>DP15:DQ15</xm:sqref>
        </x14:conditionalFormatting>
        <x14:conditionalFormatting xmlns:xm="http://schemas.microsoft.com/office/excel/2006/main">
          <x14:cfRule type="expression" priority="2" id="{3F43CA9D-7726-46F8-808E-0702182105FF}">
            <xm:f>'\Performance and Insights\Sharepoint Upload Files\April 2019 Resubmission Documents\[NES Business-plan-data-tables-March_2019.xlsb]Validation flags'!#REF!=1</xm:f>
            <x14:dxf>
              <fill>
                <patternFill>
                  <bgColor rgb="FFE0DCD8"/>
                </patternFill>
              </fill>
            </x14:dxf>
          </x14:cfRule>
          <xm:sqref>AR15:AS15</xm:sqref>
        </x14:conditionalFormatting>
        <x14:conditionalFormatting xmlns:xm="http://schemas.microsoft.com/office/excel/2006/main">
          <x14:cfRule type="expression" priority="1" id="{77D2BB29-F320-4146-91DE-412A9A782975}">
            <xm:f>'\Performance and Insights\Sharepoint Upload Files\April 2019 Resubmission Documents\[NES Business-plan-data-tables-March_2019.xlsb]Validation flags'!#REF!=1</xm:f>
            <x14:dxf>
              <fill>
                <patternFill>
                  <bgColor rgb="FFE0DCD8"/>
                </patternFill>
              </fill>
            </x14:dxf>
          </x14:cfRule>
          <xm:sqref>AV15:AW15</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App5</vt:lpstr>
      <vt:lpstr>App26</vt:lpstr>
      <vt:lpstr>App27</vt:lpstr>
      <vt:lpstr>WS1</vt:lpstr>
      <vt:lpstr>WS2</vt:lpstr>
      <vt:lpstr>WWS1</vt:lpstr>
      <vt:lpstr>WWS2</vt:lpstr>
      <vt:lpstr>R1</vt:lpstr>
      <vt:lpstr>'App5'!Print_Titles</vt:lpstr>
      <vt:lpstr>'WWS2'!Print_Titles</vt:lpstr>
    </vt:vector>
  </TitlesOfParts>
  <Company>Northumbrian Water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Trevett</dc:creator>
  <cp:lastModifiedBy>Elaine Erskine</cp:lastModifiedBy>
  <dcterms:created xsi:type="dcterms:W3CDTF">2019-08-29T07:21:39Z</dcterms:created>
  <dcterms:modified xsi:type="dcterms:W3CDTF">2019-08-29T07:47:16Z</dcterms:modified>
</cp:coreProperties>
</file>