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snpmfap01\charm\Episerver OneDrive\WRMP\2024\ESW\October 24\"/>
    </mc:Choice>
  </mc:AlternateContent>
  <xr:revisionPtr revIDLastSave="0" documentId="8_{C2E0D0B8-D448-4295-B41B-83871B2C02A3}" xr6:coauthVersionLast="47" xr6:coauthVersionMax="47" xr10:uidLastSave="{00000000-0000-0000-0000-000000000000}"/>
  <bookViews>
    <workbookView xWindow="-120" yWindow="-120" windowWidth="29040" windowHeight="15840" tabRatio="854" xr2:uid="{3ECEA500-09BF-4923-98B1-A436C70B5BFF}"/>
  </bookViews>
  <sheets>
    <sheet name="WE HH" sheetId="70" r:id="rId1"/>
    <sheet name="WE Low" sheetId="1" r:id="rId2"/>
    <sheet name="WE Low 1" sheetId="38" r:id="rId3"/>
    <sheet name="WE Low 2" sheetId="39" r:id="rId4"/>
    <sheet name="WE Low 3" sheetId="40" r:id="rId5"/>
    <sheet name="WE Low 4" sheetId="41" r:id="rId6"/>
    <sheet name="WE Low 5" sheetId="42" r:id="rId7"/>
    <sheet name="WE Low 6" sheetId="43" r:id="rId8"/>
    <sheet name="WE Medium" sheetId="2" r:id="rId9"/>
    <sheet name="WE Medium 1" sheetId="45" r:id="rId10"/>
    <sheet name="WE Medium 2" sheetId="46" r:id="rId11"/>
    <sheet name="WE Medium 3" sheetId="47" r:id="rId12"/>
    <sheet name="WE Medium 4" sheetId="48" r:id="rId13"/>
    <sheet name="WE Medium 5" sheetId="49" r:id="rId14"/>
    <sheet name="WE Medium 6" sheetId="50" r:id="rId15"/>
    <sheet name="WE Medium 7" sheetId="51" r:id="rId16"/>
    <sheet name="WE Medium 8" sheetId="52" r:id="rId17"/>
    <sheet name="WE Medium 9" sheetId="53" r:id="rId18"/>
    <sheet name="WE Medium 10" sheetId="54" r:id="rId19"/>
    <sheet name="WE Medium 11" sheetId="55" r:id="rId20"/>
    <sheet name="WE Medium 12" sheetId="56" r:id="rId21"/>
    <sheet name="WE High" sheetId="3" r:id="rId22"/>
    <sheet name="WE High 1" sheetId="57" r:id="rId23"/>
    <sheet name="WE High 2" sheetId="58" r:id="rId24"/>
    <sheet name="WE High 3" sheetId="59" r:id="rId25"/>
    <sheet name="WE High 4" sheetId="60" r:id="rId26"/>
    <sheet name="WE High 5" sheetId="61" r:id="rId27"/>
    <sheet name="WE High 6" sheetId="62" r:id="rId28"/>
    <sheet name="WE High 7" sheetId="63" r:id="rId29"/>
    <sheet name="WE High 8" sheetId="64" r:id="rId30"/>
    <sheet name="WE High 9" sheetId="65" r:id="rId31"/>
    <sheet name="WE High 10" sheetId="66" r:id="rId32"/>
    <sheet name="WE High 11" sheetId="67" r:id="rId33"/>
    <sheet name="WE High 12" sheetId="68" r:id="rId34"/>
    <sheet name="WE Smart" sheetId="4" r:id="rId35"/>
    <sheet name="WE Smart 1" sheetId="7" r:id="rId36"/>
    <sheet name="WE Smart 2" sheetId="8" r:id="rId37"/>
    <sheet name="WE Smart 3" sheetId="9" r:id="rId38"/>
    <sheet name="WE Smart 4" sheetId="10" r:id="rId39"/>
    <sheet name="WE Smart 5" sheetId="11" r:id="rId40"/>
    <sheet name="WE Smart 6" sheetId="12" r:id="rId41"/>
    <sheet name="WE Smart 7" sheetId="13" r:id="rId42"/>
    <sheet name="WE Smart 8" sheetId="14" r:id="rId43"/>
    <sheet name="NHH" sheetId="5" r:id="rId44"/>
    <sheet name="NHH 1" sheetId="15" r:id="rId45"/>
    <sheet name="NHH 2" sheetId="16" r:id="rId46"/>
    <sheet name="NHH 3" sheetId="17" r:id="rId47"/>
    <sheet name="NHH 4" sheetId="18" r:id="rId48"/>
    <sheet name="NHH 5" sheetId="19" r:id="rId49"/>
    <sheet name="NHH 6" sheetId="20" r:id="rId50"/>
    <sheet name="NHH 7" sheetId="21" r:id="rId51"/>
    <sheet name="NHH 8" sheetId="22" r:id="rId52"/>
    <sheet name="NHH 9" sheetId="23" r:id="rId53"/>
    <sheet name="NHH 10" sheetId="24" r:id="rId54"/>
    <sheet name="NHH 11" sheetId="25" r:id="rId55"/>
    <sheet name="NHH 12" sheetId="26" r:id="rId56"/>
    <sheet name="NHH 13" sheetId="27" r:id="rId57"/>
    <sheet name="NHH 14" sheetId="28" r:id="rId58"/>
    <sheet name="NHH 15" sheetId="29" r:id="rId59"/>
    <sheet name="NHH 16" sheetId="30" r:id="rId60"/>
    <sheet name="NHH 17" sheetId="31" r:id="rId61"/>
    <sheet name="NHH 18" sheetId="32" r:id="rId62"/>
    <sheet name="NHH 19" sheetId="33" r:id="rId63"/>
    <sheet name="NHH 20" sheetId="34" r:id="rId64"/>
    <sheet name="NHH 21" sheetId="35" r:id="rId65"/>
    <sheet name="NHH 22" sheetId="36" r:id="rId66"/>
    <sheet name="NHH 23" sheetId="37" r:id="rId67"/>
  </sheets>
  <externalReferences>
    <externalReference r:id="rId68"/>
    <externalReference r:id="rId69"/>
    <externalReference r:id="rId70"/>
    <externalReference r:id="rId71"/>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8" i="70" l="1"/>
  <c r="Y8" i="70"/>
  <c r="Z8" i="70"/>
  <c r="AA8" i="70"/>
  <c r="AB8" i="70"/>
  <c r="AC8" i="70"/>
  <c r="AD8" i="70"/>
  <c r="AE8" i="70"/>
  <c r="AF8" i="70"/>
  <c r="AG8" i="70"/>
  <c r="AH8" i="70"/>
  <c r="AI8" i="70"/>
  <c r="AJ8" i="70"/>
  <c r="AK8" i="70"/>
  <c r="AL8" i="70"/>
  <c r="H89" i="70"/>
  <c r="F89" i="70"/>
  <c r="E89" i="70"/>
  <c r="D89" i="70"/>
  <c r="D88" i="70"/>
  <c r="D90" i="70" s="1"/>
  <c r="H84" i="70"/>
  <c r="C80" i="70"/>
  <c r="C76" i="70"/>
  <c r="G84" i="70" s="1"/>
  <c r="B72" i="70"/>
  <c r="M20" i="70"/>
  <c r="CO14" i="70"/>
  <c r="CN14" i="70"/>
  <c r="CM14" i="70"/>
  <c r="CL14" i="70"/>
  <c r="CK14" i="70"/>
  <c r="CJ14" i="70"/>
  <c r="CI14" i="70"/>
  <c r="CH14" i="70"/>
  <c r="CG14" i="70"/>
  <c r="CF14" i="70"/>
  <c r="CE14" i="70"/>
  <c r="CD14" i="70"/>
  <c r="CC14" i="70"/>
  <c r="CB14" i="70"/>
  <c r="CA14" i="70"/>
  <c r="BZ14" i="70"/>
  <c r="BY14" i="70"/>
  <c r="BX14" i="70"/>
  <c r="BW14" i="70"/>
  <c r="BV14" i="70"/>
  <c r="BU14" i="70"/>
  <c r="BT14" i="70"/>
  <c r="BS14" i="70"/>
  <c r="BR14" i="70"/>
  <c r="BQ14" i="70"/>
  <c r="BP14" i="70"/>
  <c r="BO14" i="70"/>
  <c r="BN14" i="70"/>
  <c r="BM14" i="70"/>
  <c r="BL14" i="70"/>
  <c r="BK14" i="70"/>
  <c r="BJ14" i="70"/>
  <c r="BI14" i="70"/>
  <c r="BH14" i="70"/>
  <c r="BG14" i="70"/>
  <c r="BF14" i="70"/>
  <c r="BE14" i="70"/>
  <c r="BD14" i="70"/>
  <c r="BC14" i="70"/>
  <c r="BB14" i="70"/>
  <c r="BA14" i="70"/>
  <c r="AZ14" i="70"/>
  <c r="AY14" i="70"/>
  <c r="AX14" i="70"/>
  <c r="AW14" i="70"/>
  <c r="AV14" i="70"/>
  <c r="AU14" i="70"/>
  <c r="AT14" i="70"/>
  <c r="AS14" i="70"/>
  <c r="AR14" i="70"/>
  <c r="AQ14" i="70"/>
  <c r="AP14" i="70"/>
  <c r="AO14" i="70"/>
  <c r="AN14" i="70"/>
  <c r="AL11" i="70"/>
  <c r="AK11" i="70"/>
  <c r="AD11" i="70"/>
  <c r="AC11" i="70"/>
  <c r="V11" i="70"/>
  <c r="U11" i="70"/>
  <c r="N11" i="70"/>
  <c r="AM10" i="70"/>
  <c r="AM11" i="70" s="1"/>
  <c r="AL10" i="70"/>
  <c r="AK10" i="70"/>
  <c r="AJ10" i="70"/>
  <c r="AJ11" i="70" s="1"/>
  <c r="AI10" i="70"/>
  <c r="AI11" i="70" s="1"/>
  <c r="AH10" i="70"/>
  <c r="AH11" i="70" s="1"/>
  <c r="AG10" i="70"/>
  <c r="AG11" i="70" s="1"/>
  <c r="AF10" i="70"/>
  <c r="AF11" i="70" s="1"/>
  <c r="AE10" i="70"/>
  <c r="AE11" i="70" s="1"/>
  <c r="AD10" i="70"/>
  <c r="AC10" i="70"/>
  <c r="AB10" i="70"/>
  <c r="AB11" i="70" s="1"/>
  <c r="AA10" i="70"/>
  <c r="AA11" i="70" s="1"/>
  <c r="Z10" i="70"/>
  <c r="Z11" i="70" s="1"/>
  <c r="Y10" i="70"/>
  <c r="Y11" i="70" s="1"/>
  <c r="X10" i="70"/>
  <c r="X11" i="70" s="1"/>
  <c r="W10" i="70"/>
  <c r="W11" i="70" s="1"/>
  <c r="V10" i="70"/>
  <c r="U10" i="70"/>
  <c r="T10" i="70"/>
  <c r="T11" i="70" s="1"/>
  <c r="S10" i="70"/>
  <c r="S11" i="70" s="1"/>
  <c r="R10" i="70"/>
  <c r="R11" i="70" s="1"/>
  <c r="Q10" i="70"/>
  <c r="Q11" i="70" s="1"/>
  <c r="P10" i="70"/>
  <c r="P11" i="70" s="1"/>
  <c r="O10" i="70"/>
  <c r="O11" i="70" s="1"/>
  <c r="N10" i="70"/>
  <c r="AI8" i="68"/>
  <c r="AJ8" i="68"/>
  <c r="AK8" i="68"/>
  <c r="AL8" i="68"/>
  <c r="AH8" i="68"/>
  <c r="AD8" i="68"/>
  <c r="AE8" i="68"/>
  <c r="AF8" i="68"/>
  <c r="AG8" i="68"/>
  <c r="AC8" i="68"/>
  <c r="Y8" i="68"/>
  <c r="Z8" i="68"/>
  <c r="AA8" i="68"/>
  <c r="AB8" i="68"/>
  <c r="X8" i="68"/>
  <c r="T8" i="68"/>
  <c r="U8" i="68"/>
  <c r="V8" i="68"/>
  <c r="W8" i="68"/>
  <c r="S8" i="68"/>
  <c r="O8" i="68"/>
  <c r="P8" i="68"/>
  <c r="Q8" i="68"/>
  <c r="R8" i="68"/>
  <c r="N8" i="68"/>
  <c r="H87" i="68"/>
  <c r="F87" i="68"/>
  <c r="E87" i="68"/>
  <c r="D87" i="68"/>
  <c r="D86" i="68"/>
  <c r="D88" i="68" s="1"/>
  <c r="H82" i="68"/>
  <c r="C78" i="68"/>
  <c r="C74" i="68"/>
  <c r="G82" i="68" s="1"/>
  <c r="B70" i="68"/>
  <c r="M21" i="68"/>
  <c r="M22" i="68" s="1"/>
  <c r="M20" i="68"/>
  <c r="CO14" i="68"/>
  <c r="CN14" i="68"/>
  <c r="CM14" i="68"/>
  <c r="CL14" i="68"/>
  <c r="CK14" i="68"/>
  <c r="CJ14" i="68"/>
  <c r="CI14" i="68"/>
  <c r="CH14" i="68"/>
  <c r="CG14" i="68"/>
  <c r="CF14" i="68"/>
  <c r="CE14" i="68"/>
  <c r="CD14" i="68"/>
  <c r="CC14" i="68"/>
  <c r="CB14" i="68"/>
  <c r="CA14" i="68"/>
  <c r="BZ14" i="68"/>
  <c r="BY14" i="68"/>
  <c r="BX14" i="68"/>
  <c r="BW14" i="68"/>
  <c r="BV14" i="68"/>
  <c r="BU14" i="68"/>
  <c r="BT14" i="68"/>
  <c r="BS14" i="68"/>
  <c r="BR14" i="68"/>
  <c r="BQ14" i="68"/>
  <c r="BP14" i="68"/>
  <c r="BO14" i="68"/>
  <c r="BN14" i="68"/>
  <c r="BM14" i="68"/>
  <c r="BL14" i="68"/>
  <c r="BK14" i="68"/>
  <c r="BJ14" i="68"/>
  <c r="BI14" i="68"/>
  <c r="BH14" i="68"/>
  <c r="BG14" i="68"/>
  <c r="BF14" i="68"/>
  <c r="BE14" i="68"/>
  <c r="BD14" i="68"/>
  <c r="BC14" i="68"/>
  <c r="BB14" i="68"/>
  <c r="BA14" i="68"/>
  <c r="AZ14" i="68"/>
  <c r="AY14" i="68"/>
  <c r="AX14" i="68"/>
  <c r="AW14" i="68"/>
  <c r="AV14" i="68"/>
  <c r="AU14" i="68"/>
  <c r="AT14" i="68"/>
  <c r="AS14" i="68"/>
  <c r="AR14" i="68"/>
  <c r="AQ14" i="68"/>
  <c r="AP14" i="68"/>
  <c r="AO14" i="68"/>
  <c r="AN14" i="68"/>
  <c r="AL11" i="68"/>
  <c r="AJ11" i="68"/>
  <c r="AI11" i="68"/>
  <c r="AD11" i="68"/>
  <c r="AB11" i="68"/>
  <c r="AA11" i="68"/>
  <c r="V11" i="68"/>
  <c r="T11" i="68"/>
  <c r="S11" i="68"/>
  <c r="N11" i="68"/>
  <c r="AM10" i="68"/>
  <c r="AM11" i="68" s="1"/>
  <c r="AL10" i="68"/>
  <c r="AK10" i="68"/>
  <c r="AK11" i="68" s="1"/>
  <c r="AJ10" i="68"/>
  <c r="AI10" i="68"/>
  <c r="AH10" i="68"/>
  <c r="AH11" i="68" s="1"/>
  <c r="AG10" i="68"/>
  <c r="AG11" i="68" s="1"/>
  <c r="AF10" i="68"/>
  <c r="AF11" i="68" s="1"/>
  <c r="AE10" i="68"/>
  <c r="AE11" i="68" s="1"/>
  <c r="AD10" i="68"/>
  <c r="AC10" i="68"/>
  <c r="AC11" i="68" s="1"/>
  <c r="AB10" i="68"/>
  <c r="AA10" i="68"/>
  <c r="Z10" i="68"/>
  <c r="Z11" i="68" s="1"/>
  <c r="Y10" i="68"/>
  <c r="Y11" i="68" s="1"/>
  <c r="X10" i="68"/>
  <c r="X11" i="68" s="1"/>
  <c r="W10" i="68"/>
  <c r="W11" i="68" s="1"/>
  <c r="V10" i="68"/>
  <c r="U10" i="68"/>
  <c r="U11" i="68" s="1"/>
  <c r="T10" i="68"/>
  <c r="S10" i="68"/>
  <c r="R10" i="68"/>
  <c r="R11" i="68" s="1"/>
  <c r="Q10" i="68"/>
  <c r="Q11" i="68" s="1"/>
  <c r="P10" i="68"/>
  <c r="P11" i="68" s="1"/>
  <c r="O10" i="68"/>
  <c r="O11" i="68" s="1"/>
  <c r="N10" i="68"/>
  <c r="AI8" i="67"/>
  <c r="AJ8" i="67"/>
  <c r="AK8" i="67"/>
  <c r="AL8" i="67"/>
  <c r="AH8" i="67"/>
  <c r="AD8" i="67"/>
  <c r="AE8" i="67"/>
  <c r="AF8" i="67"/>
  <c r="AG8" i="67"/>
  <c r="AC8" i="67"/>
  <c r="Y8" i="67"/>
  <c r="Z8" i="67"/>
  <c r="AA8" i="67"/>
  <c r="AB8" i="67"/>
  <c r="X8" i="67"/>
  <c r="T8" i="67"/>
  <c r="U8" i="67"/>
  <c r="V8" i="67"/>
  <c r="W8" i="67"/>
  <c r="S8" i="67"/>
  <c r="O8" i="67"/>
  <c r="P8" i="67"/>
  <c r="Q8" i="67"/>
  <c r="R8" i="67"/>
  <c r="N8" i="67"/>
  <c r="F87" i="67"/>
  <c r="D86" i="67"/>
  <c r="D87" i="67" s="1"/>
  <c r="D88" i="67" s="1"/>
  <c r="H82" i="67"/>
  <c r="G82" i="67"/>
  <c r="C78" i="67"/>
  <c r="E87" i="67" s="1"/>
  <c r="C74" i="67"/>
  <c r="F82" i="67" s="1"/>
  <c r="B70" i="67"/>
  <c r="M20" i="67"/>
  <c r="CO14" i="67"/>
  <c r="CN14" i="67"/>
  <c r="CM14" i="67"/>
  <c r="CL14" i="67"/>
  <c r="CK14" i="67"/>
  <c r="CJ14" i="67"/>
  <c r="CI14" i="67"/>
  <c r="CH14" i="67"/>
  <c r="CG14" i="67"/>
  <c r="CF14" i="67"/>
  <c r="CE14" i="67"/>
  <c r="CD14" i="67"/>
  <c r="CC14" i="67"/>
  <c r="CB14" i="67"/>
  <c r="CA14" i="67"/>
  <c r="BZ14" i="67"/>
  <c r="BY14" i="67"/>
  <c r="BX14" i="67"/>
  <c r="BW14" i="67"/>
  <c r="BV14" i="67"/>
  <c r="BU14" i="67"/>
  <c r="BT14" i="67"/>
  <c r="BS14" i="67"/>
  <c r="BR14" i="67"/>
  <c r="BQ14" i="67"/>
  <c r="BP14" i="67"/>
  <c r="BO14" i="67"/>
  <c r="BN14" i="67"/>
  <c r="BM14" i="67"/>
  <c r="BL14" i="67"/>
  <c r="BK14" i="67"/>
  <c r="BJ14" i="67"/>
  <c r="BI14" i="67"/>
  <c r="BH14" i="67"/>
  <c r="BG14" i="67"/>
  <c r="BF14" i="67"/>
  <c r="BE14" i="67"/>
  <c r="BD14" i="67"/>
  <c r="BC14" i="67"/>
  <c r="BB14" i="67"/>
  <c r="BA14" i="67"/>
  <c r="AZ14" i="67"/>
  <c r="AY14" i="67"/>
  <c r="AX14" i="67"/>
  <c r="AW14" i="67"/>
  <c r="AV14" i="67"/>
  <c r="AU14" i="67"/>
  <c r="AT14" i="67"/>
  <c r="AS14" i="67"/>
  <c r="AR14" i="67"/>
  <c r="AQ14" i="67"/>
  <c r="AP14" i="67"/>
  <c r="AO14" i="67"/>
  <c r="AN14" i="67"/>
  <c r="AL11" i="67"/>
  <c r="AG11" i="67"/>
  <c r="AD11" i="67"/>
  <c r="Y11" i="67"/>
  <c r="V11" i="67"/>
  <c r="Q11" i="67"/>
  <c r="N11" i="67"/>
  <c r="AM10" i="67"/>
  <c r="AM11" i="67" s="1"/>
  <c r="AL10" i="67"/>
  <c r="AK10" i="67"/>
  <c r="AK11" i="67" s="1"/>
  <c r="AJ10" i="67"/>
  <c r="AJ11" i="67" s="1"/>
  <c r="AI10" i="67"/>
  <c r="AI11" i="67" s="1"/>
  <c r="AH10" i="67"/>
  <c r="AH11" i="67" s="1"/>
  <c r="AG10" i="67"/>
  <c r="AF10" i="67"/>
  <c r="AF11" i="67" s="1"/>
  <c r="AE10" i="67"/>
  <c r="AE11" i="67" s="1"/>
  <c r="AD10" i="67"/>
  <c r="AC10" i="67"/>
  <c r="AC11" i="67" s="1"/>
  <c r="AB10" i="67"/>
  <c r="AB11" i="67" s="1"/>
  <c r="AA10" i="67"/>
  <c r="AA11" i="67" s="1"/>
  <c r="Z10" i="67"/>
  <c r="Z11" i="67" s="1"/>
  <c r="Y10" i="67"/>
  <c r="X10" i="67"/>
  <c r="X11" i="67" s="1"/>
  <c r="W10" i="67"/>
  <c r="W11" i="67" s="1"/>
  <c r="V10" i="67"/>
  <c r="U10" i="67"/>
  <c r="U11" i="67" s="1"/>
  <c r="T10" i="67"/>
  <c r="T11" i="67" s="1"/>
  <c r="S10" i="67"/>
  <c r="S11" i="67" s="1"/>
  <c r="R10" i="67"/>
  <c r="R11" i="67" s="1"/>
  <c r="Q10" i="67"/>
  <c r="P10" i="67"/>
  <c r="P11" i="67" s="1"/>
  <c r="O10" i="67"/>
  <c r="O11" i="67" s="1"/>
  <c r="N10" i="67"/>
  <c r="AI8" i="66"/>
  <c r="AJ8" i="66"/>
  <c r="AK8" i="66"/>
  <c r="AL8" i="66"/>
  <c r="AH8" i="66"/>
  <c r="AD8" i="66"/>
  <c r="AE8" i="66"/>
  <c r="AF8" i="66"/>
  <c r="AG8" i="66"/>
  <c r="AC8" i="66"/>
  <c r="Y8" i="66"/>
  <c r="Z8" i="66"/>
  <c r="AA8" i="66"/>
  <c r="AB8" i="66"/>
  <c r="X8" i="66"/>
  <c r="T8" i="66"/>
  <c r="U8" i="66"/>
  <c r="V8" i="66"/>
  <c r="W8" i="66"/>
  <c r="S8" i="66"/>
  <c r="O8" i="66"/>
  <c r="P8" i="66"/>
  <c r="Q8" i="66"/>
  <c r="R8" i="66"/>
  <c r="N8" i="66"/>
  <c r="H87" i="66"/>
  <c r="F87" i="66"/>
  <c r="E87" i="66"/>
  <c r="D87" i="66"/>
  <c r="D86" i="66"/>
  <c r="D88" i="66" s="1"/>
  <c r="H82" i="66"/>
  <c r="C78" i="66"/>
  <c r="C74" i="66"/>
  <c r="G82" i="66" s="1"/>
  <c r="B70" i="66"/>
  <c r="M21" i="66"/>
  <c r="M22" i="66" s="1"/>
  <c r="M20" i="66"/>
  <c r="CO14" i="66"/>
  <c r="CN14" i="66"/>
  <c r="CM14" i="66"/>
  <c r="CL14" i="66"/>
  <c r="CK14" i="66"/>
  <c r="CJ14" i="66"/>
  <c r="CI14" i="66"/>
  <c r="CH14" i="66"/>
  <c r="CG14" i="66"/>
  <c r="CF14" i="66"/>
  <c r="CE14" i="66"/>
  <c r="CD14" i="66"/>
  <c r="CC14" i="66"/>
  <c r="CB14" i="66"/>
  <c r="CA14" i="66"/>
  <c r="BZ14" i="66"/>
  <c r="BY14" i="66"/>
  <c r="BX14" i="66"/>
  <c r="BW14" i="66"/>
  <c r="BV14" i="66"/>
  <c r="BU14" i="66"/>
  <c r="BT14" i="66"/>
  <c r="BS14" i="66"/>
  <c r="BR14" i="66"/>
  <c r="BQ14" i="66"/>
  <c r="BP14" i="66"/>
  <c r="BO14" i="66"/>
  <c r="BN14" i="66"/>
  <c r="BM14" i="66"/>
  <c r="BL14" i="66"/>
  <c r="BK14" i="66"/>
  <c r="BJ14" i="66"/>
  <c r="BI14" i="66"/>
  <c r="BH14" i="66"/>
  <c r="BG14" i="66"/>
  <c r="BF14" i="66"/>
  <c r="BE14" i="66"/>
  <c r="BD14" i="66"/>
  <c r="BC14" i="66"/>
  <c r="BB14" i="66"/>
  <c r="BA14" i="66"/>
  <c r="AZ14" i="66"/>
  <c r="AY14" i="66"/>
  <c r="AX14" i="66"/>
  <c r="AW14" i="66"/>
  <c r="AV14" i="66"/>
  <c r="AU14" i="66"/>
  <c r="AT14" i="66"/>
  <c r="AS14" i="66"/>
  <c r="AR14" i="66"/>
  <c r="AQ14" i="66"/>
  <c r="AP14" i="66"/>
  <c r="AO14" i="66"/>
  <c r="AN14" i="66"/>
  <c r="AL11" i="66"/>
  <c r="AK11" i="66"/>
  <c r="AJ11" i="66"/>
  <c r="AI11" i="66"/>
  <c r="AD11" i="66"/>
  <c r="AC11" i="66"/>
  <c r="AB11" i="66"/>
  <c r="AA11" i="66"/>
  <c r="V11" i="66"/>
  <c r="U11" i="66"/>
  <c r="T11" i="66"/>
  <c r="S11" i="66"/>
  <c r="N11" i="66"/>
  <c r="AM10" i="66"/>
  <c r="AM11" i="66" s="1"/>
  <c r="AL10" i="66"/>
  <c r="AK10" i="66"/>
  <c r="AJ10" i="66"/>
  <c r="AI10" i="66"/>
  <c r="AH10" i="66"/>
  <c r="AH11" i="66" s="1"/>
  <c r="AG10" i="66"/>
  <c r="AG11" i="66" s="1"/>
  <c r="AF10" i="66"/>
  <c r="AF11" i="66" s="1"/>
  <c r="AE10" i="66"/>
  <c r="AE11" i="66" s="1"/>
  <c r="AD10" i="66"/>
  <c r="AC10" i="66"/>
  <c r="AB10" i="66"/>
  <c r="AA10" i="66"/>
  <c r="Z10" i="66"/>
  <c r="Z11" i="66" s="1"/>
  <c r="Y10" i="66"/>
  <c r="Y11" i="66" s="1"/>
  <c r="X10" i="66"/>
  <c r="X11" i="66" s="1"/>
  <c r="W10" i="66"/>
  <c r="W11" i="66" s="1"/>
  <c r="V10" i="66"/>
  <c r="U10" i="66"/>
  <c r="T10" i="66"/>
  <c r="S10" i="66"/>
  <c r="R10" i="66"/>
  <c r="R11" i="66" s="1"/>
  <c r="Q10" i="66"/>
  <c r="Q11" i="66" s="1"/>
  <c r="P10" i="66"/>
  <c r="P11" i="66" s="1"/>
  <c r="O10" i="66"/>
  <c r="O11" i="66" s="1"/>
  <c r="N10" i="66"/>
  <c r="AI8" i="65"/>
  <c r="AJ8" i="65"/>
  <c r="AK8" i="65"/>
  <c r="AL8" i="65"/>
  <c r="AH8" i="65"/>
  <c r="AD8" i="65"/>
  <c r="AE8" i="65"/>
  <c r="AF8" i="65"/>
  <c r="AG8" i="65"/>
  <c r="AC8" i="65"/>
  <c r="Y8" i="65"/>
  <c r="Z8" i="65"/>
  <c r="AA8" i="65"/>
  <c r="AB8" i="65"/>
  <c r="X8" i="65"/>
  <c r="T8" i="65"/>
  <c r="U8" i="65"/>
  <c r="V8" i="65"/>
  <c r="W8" i="65"/>
  <c r="S8" i="65"/>
  <c r="O8" i="65"/>
  <c r="P8" i="65"/>
  <c r="Q8" i="65"/>
  <c r="R8" i="65"/>
  <c r="N8" i="65"/>
  <c r="H87" i="65"/>
  <c r="F87" i="65"/>
  <c r="E87" i="65"/>
  <c r="D86" i="65"/>
  <c r="D87" i="65" s="1"/>
  <c r="D88" i="65" s="1"/>
  <c r="H82" i="65"/>
  <c r="C78" i="65"/>
  <c r="C74" i="65"/>
  <c r="G82" i="65" s="1"/>
  <c r="B70" i="65"/>
  <c r="M20" i="65"/>
  <c r="CO14" i="65"/>
  <c r="CN14" i="65"/>
  <c r="CM14" i="65"/>
  <c r="CL14" i="65"/>
  <c r="CK14" i="65"/>
  <c r="CJ14" i="65"/>
  <c r="CI14" i="65"/>
  <c r="CH14" i="65"/>
  <c r="CG14" i="65"/>
  <c r="CF14" i="65"/>
  <c r="CE14" i="65"/>
  <c r="CD14" i="65"/>
  <c r="CC14" i="65"/>
  <c r="CB14" i="65"/>
  <c r="CA14" i="65"/>
  <c r="BZ14" i="65"/>
  <c r="BY14" i="65"/>
  <c r="BX14" i="65"/>
  <c r="BW14" i="65"/>
  <c r="BV14" i="65"/>
  <c r="BU14" i="65"/>
  <c r="BT14" i="65"/>
  <c r="BS14" i="65"/>
  <c r="BR14" i="65"/>
  <c r="BQ14" i="65"/>
  <c r="BP14" i="65"/>
  <c r="BO14" i="65"/>
  <c r="BN14" i="65"/>
  <c r="BM14" i="65"/>
  <c r="BL14" i="65"/>
  <c r="BK14" i="65"/>
  <c r="BJ14" i="65"/>
  <c r="BI14" i="65"/>
  <c r="BH14" i="65"/>
  <c r="BG14" i="65"/>
  <c r="BF14" i="65"/>
  <c r="BE14" i="65"/>
  <c r="BD14" i="65"/>
  <c r="BC14" i="65"/>
  <c r="BB14" i="65"/>
  <c r="BA14" i="65"/>
  <c r="AZ14" i="65"/>
  <c r="AY14" i="65"/>
  <c r="AX14" i="65"/>
  <c r="AW14" i="65"/>
  <c r="AV14" i="65"/>
  <c r="AU14" i="65"/>
  <c r="AT14" i="65"/>
  <c r="AS14" i="65"/>
  <c r="AR14" i="65"/>
  <c r="AQ14" i="65"/>
  <c r="AP14" i="65"/>
  <c r="AO14" i="65"/>
  <c r="AN14" i="65"/>
  <c r="AL11" i="65"/>
  <c r="AK11" i="65"/>
  <c r="AD11" i="65"/>
  <c r="AC11" i="65"/>
  <c r="V11" i="65"/>
  <c r="U11" i="65"/>
  <c r="N11" i="65"/>
  <c r="AM10" i="65"/>
  <c r="AM11" i="65" s="1"/>
  <c r="AL10" i="65"/>
  <c r="AK10" i="65"/>
  <c r="AJ10" i="65"/>
  <c r="AJ11" i="65" s="1"/>
  <c r="AI10" i="65"/>
  <c r="AI11" i="65" s="1"/>
  <c r="AH10" i="65"/>
  <c r="AH11" i="65" s="1"/>
  <c r="AG10" i="65"/>
  <c r="AG11" i="65" s="1"/>
  <c r="AF10" i="65"/>
  <c r="AF11" i="65" s="1"/>
  <c r="AE10" i="65"/>
  <c r="AE11" i="65" s="1"/>
  <c r="AD10" i="65"/>
  <c r="AC10" i="65"/>
  <c r="AB10" i="65"/>
  <c r="AB11" i="65" s="1"/>
  <c r="AA10" i="65"/>
  <c r="AA11" i="65" s="1"/>
  <c r="Z10" i="65"/>
  <c r="Z11" i="65" s="1"/>
  <c r="Y10" i="65"/>
  <c r="Y11" i="65" s="1"/>
  <c r="X10" i="65"/>
  <c r="X11" i="65" s="1"/>
  <c r="W10" i="65"/>
  <c r="W11" i="65" s="1"/>
  <c r="V10" i="65"/>
  <c r="U10" i="65"/>
  <c r="T10" i="65"/>
  <c r="T11" i="65" s="1"/>
  <c r="S10" i="65"/>
  <c r="S11" i="65" s="1"/>
  <c r="R10" i="65"/>
  <c r="R11" i="65" s="1"/>
  <c r="Q10" i="65"/>
  <c r="Q11" i="65" s="1"/>
  <c r="P10" i="65"/>
  <c r="P11" i="65" s="1"/>
  <c r="O10" i="65"/>
  <c r="O11" i="65" s="1"/>
  <c r="N10" i="65"/>
  <c r="AI8" i="64"/>
  <c r="AJ8" i="64"/>
  <c r="AK8" i="64"/>
  <c r="AL8" i="64"/>
  <c r="AH8" i="64"/>
  <c r="AD8" i="64"/>
  <c r="AE8" i="64"/>
  <c r="AF8" i="64"/>
  <c r="AG8" i="64"/>
  <c r="AC8" i="64"/>
  <c r="Y8" i="64"/>
  <c r="Z8" i="64"/>
  <c r="AA8" i="64"/>
  <c r="AB8" i="64"/>
  <c r="X8" i="64"/>
  <c r="T8" i="64"/>
  <c r="U8" i="64"/>
  <c r="V8" i="64"/>
  <c r="W8" i="64"/>
  <c r="S8" i="64"/>
  <c r="O8" i="64"/>
  <c r="P8" i="64"/>
  <c r="Q8" i="64"/>
  <c r="R8" i="64"/>
  <c r="N8" i="64"/>
  <c r="H87" i="64"/>
  <c r="F87" i="64"/>
  <c r="E87" i="64"/>
  <c r="D87" i="64"/>
  <c r="D86" i="64"/>
  <c r="D88" i="64" s="1"/>
  <c r="H82" i="64"/>
  <c r="F82" i="64"/>
  <c r="E82" i="64"/>
  <c r="C78" i="64"/>
  <c r="C74" i="64"/>
  <c r="G82" i="64" s="1"/>
  <c r="B70" i="64"/>
  <c r="M21" i="64"/>
  <c r="M22" i="64" s="1"/>
  <c r="M20" i="64"/>
  <c r="CO14" i="64"/>
  <c r="CN14" i="64"/>
  <c r="CM14" i="64"/>
  <c r="CL14" i="64"/>
  <c r="CK14" i="64"/>
  <c r="CJ14" i="64"/>
  <c r="CI14" i="64"/>
  <c r="CH14" i="64"/>
  <c r="CG14" i="64"/>
  <c r="CF14" i="64"/>
  <c r="CE14" i="64"/>
  <c r="CD14" i="64"/>
  <c r="CC14" i="64"/>
  <c r="CB14" i="64"/>
  <c r="CA14" i="64"/>
  <c r="BZ14" i="64"/>
  <c r="BY14" i="64"/>
  <c r="BX14" i="64"/>
  <c r="BW14" i="64"/>
  <c r="BV14" i="64"/>
  <c r="BU14" i="64"/>
  <c r="BT14" i="64"/>
  <c r="BS14" i="64"/>
  <c r="BR14" i="64"/>
  <c r="BQ14" i="64"/>
  <c r="BP14" i="64"/>
  <c r="BO14" i="64"/>
  <c r="BN14" i="64"/>
  <c r="BM14" i="64"/>
  <c r="BL14" i="64"/>
  <c r="BK14" i="64"/>
  <c r="BJ14" i="64"/>
  <c r="BI14" i="64"/>
  <c r="BH14" i="64"/>
  <c r="BG14" i="64"/>
  <c r="BF14" i="64"/>
  <c r="BE14" i="64"/>
  <c r="BD14" i="64"/>
  <c r="BC14" i="64"/>
  <c r="BB14" i="64"/>
  <c r="BA14" i="64"/>
  <c r="AZ14" i="64"/>
  <c r="AY14" i="64"/>
  <c r="AX14" i="64"/>
  <c r="AW14" i="64"/>
  <c r="AV14" i="64"/>
  <c r="AU14" i="64"/>
  <c r="AT14" i="64"/>
  <c r="AS14" i="64"/>
  <c r="AR14" i="64"/>
  <c r="AQ14" i="64"/>
  <c r="AP14" i="64"/>
  <c r="AO14" i="64"/>
  <c r="AN14" i="64"/>
  <c r="AL11" i="64"/>
  <c r="AJ11" i="64"/>
  <c r="AI11" i="64"/>
  <c r="AD11" i="64"/>
  <c r="AB11" i="64"/>
  <c r="AA11" i="64"/>
  <c r="V11" i="64"/>
  <c r="T11" i="64"/>
  <c r="S11" i="64"/>
  <c r="N11" i="64"/>
  <c r="AM10" i="64"/>
  <c r="AM11" i="64" s="1"/>
  <c r="AL10" i="64"/>
  <c r="AK10" i="64"/>
  <c r="AK11" i="64" s="1"/>
  <c r="AJ10" i="64"/>
  <c r="AI10" i="64"/>
  <c r="AH10" i="64"/>
  <c r="AH11" i="64" s="1"/>
  <c r="AG10" i="64"/>
  <c r="AG11" i="64" s="1"/>
  <c r="AF10" i="64"/>
  <c r="AF11" i="64" s="1"/>
  <c r="AE10" i="64"/>
  <c r="AE11" i="64" s="1"/>
  <c r="AD10" i="64"/>
  <c r="AC10" i="64"/>
  <c r="AC11" i="64" s="1"/>
  <c r="AB10" i="64"/>
  <c r="AA10" i="64"/>
  <c r="Z10" i="64"/>
  <c r="Z11" i="64" s="1"/>
  <c r="Y10" i="64"/>
  <c r="Y11" i="64" s="1"/>
  <c r="X10" i="64"/>
  <c r="X11" i="64" s="1"/>
  <c r="W10" i="64"/>
  <c r="W11" i="64" s="1"/>
  <c r="V10" i="64"/>
  <c r="U10" i="64"/>
  <c r="U11" i="64" s="1"/>
  <c r="T10" i="64"/>
  <c r="S10" i="64"/>
  <c r="R10" i="64"/>
  <c r="R11" i="64" s="1"/>
  <c r="Q10" i="64"/>
  <c r="Q11" i="64" s="1"/>
  <c r="P10" i="64"/>
  <c r="P11" i="64" s="1"/>
  <c r="O10" i="64"/>
  <c r="O11" i="64" s="1"/>
  <c r="N10" i="64"/>
  <c r="AI8" i="63"/>
  <c r="AJ8" i="63"/>
  <c r="AK8" i="63"/>
  <c r="AL8" i="63"/>
  <c r="AH8" i="63"/>
  <c r="AD8" i="63"/>
  <c r="AE8" i="63"/>
  <c r="AF8" i="63"/>
  <c r="AG8" i="63"/>
  <c r="AC8" i="63"/>
  <c r="Y8" i="63"/>
  <c r="Z8" i="63"/>
  <c r="AA8" i="63"/>
  <c r="AB8" i="63"/>
  <c r="X8" i="63"/>
  <c r="T8" i="63"/>
  <c r="U8" i="63"/>
  <c r="V8" i="63"/>
  <c r="W8" i="63"/>
  <c r="S8" i="63"/>
  <c r="O8" i="63"/>
  <c r="P8" i="63"/>
  <c r="Q8" i="63"/>
  <c r="R8" i="63"/>
  <c r="N8" i="63"/>
  <c r="F87" i="63"/>
  <c r="D86" i="63"/>
  <c r="E87" i="63" s="1"/>
  <c r="H82" i="63"/>
  <c r="G82" i="63"/>
  <c r="F82" i="63"/>
  <c r="D82" i="63"/>
  <c r="C78" i="63"/>
  <c r="C74" i="63"/>
  <c r="E82" i="63" s="1"/>
  <c r="B70" i="63"/>
  <c r="M20" i="63"/>
  <c r="M21" i="63" s="1"/>
  <c r="M22" i="63" s="1"/>
  <c r="CO14" i="63"/>
  <c r="CN14" i="63"/>
  <c r="CM14" i="63"/>
  <c r="CL14" i="63"/>
  <c r="CK14" i="63"/>
  <c r="CJ14" i="63"/>
  <c r="CI14" i="63"/>
  <c r="CH14" i="63"/>
  <c r="CG14" i="63"/>
  <c r="CF14" i="63"/>
  <c r="CE14" i="63"/>
  <c r="CD14" i="63"/>
  <c r="CC14" i="63"/>
  <c r="CB14" i="63"/>
  <c r="CA14" i="63"/>
  <c r="BZ14" i="63"/>
  <c r="BY14" i="63"/>
  <c r="BX14" i="63"/>
  <c r="BW14" i="63"/>
  <c r="BV14" i="63"/>
  <c r="BU14" i="63"/>
  <c r="BT14" i="63"/>
  <c r="BS14" i="63"/>
  <c r="BR14" i="63"/>
  <c r="BQ14" i="63"/>
  <c r="BP14" i="63"/>
  <c r="BO14" i="63"/>
  <c r="BN14" i="63"/>
  <c r="BM14" i="63"/>
  <c r="BL14" i="63"/>
  <c r="BK14" i="63"/>
  <c r="BJ14" i="63"/>
  <c r="BI14" i="63"/>
  <c r="BH14" i="63"/>
  <c r="BG14" i="63"/>
  <c r="BF14" i="63"/>
  <c r="BE14" i="63"/>
  <c r="BD14" i="63"/>
  <c r="BC14" i="63"/>
  <c r="BB14" i="63"/>
  <c r="BA14" i="63"/>
  <c r="AZ14" i="63"/>
  <c r="AY14" i="63"/>
  <c r="AX14" i="63"/>
  <c r="AW14" i="63"/>
  <c r="AV14" i="63"/>
  <c r="AU14" i="63"/>
  <c r="AT14" i="63"/>
  <c r="AS14" i="63"/>
  <c r="AR14" i="63"/>
  <c r="AQ14" i="63"/>
  <c r="AP14" i="63"/>
  <c r="AO14" i="63"/>
  <c r="AN14" i="63"/>
  <c r="AM11" i="63"/>
  <c r="AL11" i="63"/>
  <c r="AK11" i="63"/>
  <c r="AJ11" i="63"/>
  <c r="AE11" i="63"/>
  <c r="AD11" i="63"/>
  <c r="AC11" i="63"/>
  <c r="AB11" i="63"/>
  <c r="W11" i="63"/>
  <c r="V11" i="63"/>
  <c r="U11" i="63"/>
  <c r="T11" i="63"/>
  <c r="O11" i="63"/>
  <c r="N11" i="63"/>
  <c r="AM10" i="63"/>
  <c r="AL10" i="63"/>
  <c r="AK10" i="63"/>
  <c r="AJ10" i="63"/>
  <c r="AI10" i="63"/>
  <c r="AI11" i="63" s="1"/>
  <c r="AH10" i="63"/>
  <c r="AH11" i="63" s="1"/>
  <c r="AG10" i="63"/>
  <c r="AG11" i="63" s="1"/>
  <c r="AF10" i="63"/>
  <c r="AF11" i="63" s="1"/>
  <c r="AE10" i="63"/>
  <c r="AD10" i="63"/>
  <c r="AC10" i="63"/>
  <c r="AB10" i="63"/>
  <c r="AA10" i="63"/>
  <c r="AA11" i="63" s="1"/>
  <c r="Z10" i="63"/>
  <c r="Z11" i="63" s="1"/>
  <c r="Y10" i="63"/>
  <c r="Y11" i="63" s="1"/>
  <c r="X10" i="63"/>
  <c r="X11" i="63" s="1"/>
  <c r="W10" i="63"/>
  <c r="V10" i="63"/>
  <c r="U10" i="63"/>
  <c r="T10" i="63"/>
  <c r="S10" i="63"/>
  <c r="S11" i="63" s="1"/>
  <c r="R10" i="63"/>
  <c r="R11" i="63" s="1"/>
  <c r="Q10" i="63"/>
  <c r="Q11" i="63" s="1"/>
  <c r="P10" i="63"/>
  <c r="P11" i="63" s="1"/>
  <c r="O10" i="63"/>
  <c r="N10" i="63"/>
  <c r="AI8" i="62"/>
  <c r="AJ8" i="62"/>
  <c r="AK8" i="62"/>
  <c r="AL8" i="62"/>
  <c r="AH8" i="62"/>
  <c r="AD8" i="62"/>
  <c r="AE8" i="62"/>
  <c r="AF8" i="62"/>
  <c r="AG8" i="62"/>
  <c r="AC8" i="62"/>
  <c r="Y8" i="62"/>
  <c r="Z8" i="62"/>
  <c r="AA8" i="62"/>
  <c r="AB8" i="62"/>
  <c r="X8" i="62"/>
  <c r="T8" i="62"/>
  <c r="U8" i="62"/>
  <c r="V8" i="62"/>
  <c r="W8" i="62"/>
  <c r="S8" i="62"/>
  <c r="O8" i="62"/>
  <c r="P8" i="62"/>
  <c r="Q8" i="62"/>
  <c r="R8" i="62"/>
  <c r="N8" i="62"/>
  <c r="F87" i="62"/>
  <c r="D87" i="62"/>
  <c r="D86" i="62"/>
  <c r="E87" i="62" s="1"/>
  <c r="H82" i="62"/>
  <c r="F82" i="62"/>
  <c r="D82" i="62"/>
  <c r="C78" i="62"/>
  <c r="C74" i="62"/>
  <c r="G82" i="62" s="1"/>
  <c r="B70" i="62"/>
  <c r="M20" i="62"/>
  <c r="CO14" i="62"/>
  <c r="CN14" i="62"/>
  <c r="CM14" i="62"/>
  <c r="CL14" i="62"/>
  <c r="CK14" i="62"/>
  <c r="CJ14" i="62"/>
  <c r="CI14" i="62"/>
  <c r="CH14" i="62"/>
  <c r="CG14" i="62"/>
  <c r="CF14" i="62"/>
  <c r="CE14" i="62"/>
  <c r="CD14" i="62"/>
  <c r="CC14" i="62"/>
  <c r="CB14" i="62"/>
  <c r="CA14" i="62"/>
  <c r="BZ14" i="62"/>
  <c r="BY14" i="62"/>
  <c r="BX14" i="62"/>
  <c r="BW14" i="62"/>
  <c r="BV14" i="62"/>
  <c r="BU14" i="62"/>
  <c r="BT14" i="62"/>
  <c r="BS14" i="62"/>
  <c r="BR14" i="62"/>
  <c r="BQ14" i="62"/>
  <c r="BP14" i="62"/>
  <c r="BO14" i="62"/>
  <c r="BN14" i="62"/>
  <c r="BM14" i="62"/>
  <c r="BL14" i="62"/>
  <c r="BK14" i="62"/>
  <c r="BJ14" i="62"/>
  <c r="BI14" i="62"/>
  <c r="BH14" i="62"/>
  <c r="BG14" i="62"/>
  <c r="BF14" i="62"/>
  <c r="BE14" i="62"/>
  <c r="BD14" i="62"/>
  <c r="BC14" i="62"/>
  <c r="BB14" i="62"/>
  <c r="BA14" i="62"/>
  <c r="AZ14" i="62"/>
  <c r="AY14" i="62"/>
  <c r="AX14" i="62"/>
  <c r="AW14" i="62"/>
  <c r="AV14" i="62"/>
  <c r="AU14" i="62"/>
  <c r="AT14" i="62"/>
  <c r="AS14" i="62"/>
  <c r="AR14" i="62"/>
  <c r="AQ14" i="62"/>
  <c r="AP14" i="62"/>
  <c r="AO14" i="62"/>
  <c r="AN14" i="62"/>
  <c r="AL11" i="62"/>
  <c r="AH11" i="62"/>
  <c r="AD11" i="62"/>
  <c r="Z11" i="62"/>
  <c r="V11" i="62"/>
  <c r="R11" i="62"/>
  <c r="N11" i="62"/>
  <c r="AM10" i="62"/>
  <c r="AM11" i="62" s="1"/>
  <c r="AL10" i="62"/>
  <c r="AK10" i="62"/>
  <c r="AK11" i="62" s="1"/>
  <c r="AJ10" i="62"/>
  <c r="AJ11" i="62" s="1"/>
  <c r="AI10" i="62"/>
  <c r="AI11" i="62" s="1"/>
  <c r="AH10" i="62"/>
  <c r="AG10" i="62"/>
  <c r="AG11" i="62" s="1"/>
  <c r="AF10" i="62"/>
  <c r="AF11" i="62" s="1"/>
  <c r="AE10" i="62"/>
  <c r="AE11" i="62" s="1"/>
  <c r="AD10" i="62"/>
  <c r="AC10" i="62"/>
  <c r="AC11" i="62" s="1"/>
  <c r="AB10" i="62"/>
  <c r="AB11" i="62" s="1"/>
  <c r="AA10" i="62"/>
  <c r="AA11" i="62" s="1"/>
  <c r="Z10" i="62"/>
  <c r="Y10" i="62"/>
  <c r="Y11" i="62" s="1"/>
  <c r="X10" i="62"/>
  <c r="X11" i="62" s="1"/>
  <c r="W10" i="62"/>
  <c r="W11" i="62" s="1"/>
  <c r="V10" i="62"/>
  <c r="U10" i="62"/>
  <c r="U11" i="62" s="1"/>
  <c r="T10" i="62"/>
  <c r="T11" i="62" s="1"/>
  <c r="S10" i="62"/>
  <c r="S11" i="62" s="1"/>
  <c r="R10" i="62"/>
  <c r="Q10" i="62"/>
  <c r="Q11" i="62" s="1"/>
  <c r="P10" i="62"/>
  <c r="P11" i="62" s="1"/>
  <c r="O10" i="62"/>
  <c r="O11" i="62" s="1"/>
  <c r="N10" i="62"/>
  <c r="AI8" i="61"/>
  <c r="AJ8" i="61"/>
  <c r="AK8" i="61"/>
  <c r="AL8" i="61"/>
  <c r="AH8" i="61"/>
  <c r="AD8" i="61"/>
  <c r="AE8" i="61"/>
  <c r="AF8" i="61"/>
  <c r="AG8" i="61"/>
  <c r="AC8" i="61"/>
  <c r="Y8" i="61"/>
  <c r="Z8" i="61"/>
  <c r="AA8" i="61"/>
  <c r="AB8" i="61"/>
  <c r="X8" i="61"/>
  <c r="T8" i="61"/>
  <c r="U8" i="61"/>
  <c r="V8" i="61"/>
  <c r="W8" i="61"/>
  <c r="S8" i="61"/>
  <c r="O8" i="61"/>
  <c r="P8" i="61"/>
  <c r="Q8" i="61"/>
  <c r="R8" i="61"/>
  <c r="N8" i="61"/>
  <c r="H87" i="61"/>
  <c r="F87" i="61"/>
  <c r="E87" i="61"/>
  <c r="D86" i="61"/>
  <c r="D87" i="61" s="1"/>
  <c r="H82" i="61"/>
  <c r="C78" i="61"/>
  <c r="C74" i="61"/>
  <c r="G82" i="61" s="1"/>
  <c r="B70" i="61"/>
  <c r="M20" i="61"/>
  <c r="CO14" i="61"/>
  <c r="CN14" i="61"/>
  <c r="CM14" i="61"/>
  <c r="CL14" i="61"/>
  <c r="CK14" i="61"/>
  <c r="CJ14" i="61"/>
  <c r="CI14" i="61"/>
  <c r="CH14" i="61"/>
  <c r="CG14" i="61"/>
  <c r="CF14" i="61"/>
  <c r="CE14" i="61"/>
  <c r="CD14" i="61"/>
  <c r="CC14" i="61"/>
  <c r="CB14" i="61"/>
  <c r="CA14" i="61"/>
  <c r="BZ14" i="61"/>
  <c r="BY14" i="61"/>
  <c r="BX14" i="61"/>
  <c r="BW14" i="61"/>
  <c r="BV14" i="61"/>
  <c r="BU14" i="61"/>
  <c r="BT14" i="61"/>
  <c r="BS14" i="61"/>
  <c r="BR14" i="61"/>
  <c r="BQ14" i="61"/>
  <c r="BP14" i="61"/>
  <c r="BO14" i="61"/>
  <c r="BN14" i="61"/>
  <c r="BM14" i="61"/>
  <c r="BL14" i="61"/>
  <c r="BK14" i="61"/>
  <c r="BJ14" i="61"/>
  <c r="BI14" i="61"/>
  <c r="BH14" i="61"/>
  <c r="BG14" i="61"/>
  <c r="BF14" i="61"/>
  <c r="BE14" i="61"/>
  <c r="BD14" i="61"/>
  <c r="BC14" i="61"/>
  <c r="BB14" i="61"/>
  <c r="BA14" i="61"/>
  <c r="AZ14" i="61"/>
  <c r="AY14" i="61"/>
  <c r="AX14" i="61"/>
  <c r="AW14" i="61"/>
  <c r="AV14" i="61"/>
  <c r="AU14" i="61"/>
  <c r="AT14" i="61"/>
  <c r="AS14" i="61"/>
  <c r="AR14" i="61"/>
  <c r="AQ14" i="61"/>
  <c r="AP14" i="61"/>
  <c r="AO14" i="61"/>
  <c r="AN14" i="61"/>
  <c r="AL11" i="61"/>
  <c r="AK11" i="61"/>
  <c r="AD11" i="61"/>
  <c r="AC11" i="61"/>
  <c r="V11" i="61"/>
  <c r="U11" i="61"/>
  <c r="N11" i="61"/>
  <c r="AM10" i="61"/>
  <c r="AM11" i="61" s="1"/>
  <c r="AL10" i="61"/>
  <c r="AK10" i="61"/>
  <c r="AJ10" i="61"/>
  <c r="AJ11" i="61" s="1"/>
  <c r="AI10" i="61"/>
  <c r="AI11" i="61" s="1"/>
  <c r="AH10" i="61"/>
  <c r="AH11" i="61" s="1"/>
  <c r="AG10" i="61"/>
  <c r="AG11" i="61" s="1"/>
  <c r="AF10" i="61"/>
  <c r="AF11" i="61" s="1"/>
  <c r="AE10" i="61"/>
  <c r="AE11" i="61" s="1"/>
  <c r="AD10" i="61"/>
  <c r="AC10" i="61"/>
  <c r="AB10" i="61"/>
  <c r="AB11" i="61" s="1"/>
  <c r="AA10" i="61"/>
  <c r="AA11" i="61" s="1"/>
  <c r="Z10" i="61"/>
  <c r="Z11" i="61" s="1"/>
  <c r="Y10" i="61"/>
  <c r="Y11" i="61" s="1"/>
  <c r="X10" i="61"/>
  <c r="X11" i="61" s="1"/>
  <c r="W10" i="61"/>
  <c r="W11" i="61" s="1"/>
  <c r="V10" i="61"/>
  <c r="U10" i="61"/>
  <c r="T10" i="61"/>
  <c r="T11" i="61" s="1"/>
  <c r="S10" i="61"/>
  <c r="S11" i="61" s="1"/>
  <c r="R10" i="61"/>
  <c r="R11" i="61" s="1"/>
  <c r="Q10" i="61"/>
  <c r="Q11" i="61" s="1"/>
  <c r="P10" i="61"/>
  <c r="P11" i="61" s="1"/>
  <c r="O10" i="61"/>
  <c r="O11" i="61" s="1"/>
  <c r="N10" i="61"/>
  <c r="AI8" i="60"/>
  <c r="AJ8" i="60"/>
  <c r="AK8" i="60"/>
  <c r="AL8" i="60"/>
  <c r="AH8" i="60"/>
  <c r="AD8" i="60"/>
  <c r="AE8" i="60"/>
  <c r="AF8" i="60"/>
  <c r="AG8" i="60"/>
  <c r="AC8" i="60"/>
  <c r="Y8" i="60"/>
  <c r="Z8" i="60"/>
  <c r="AA8" i="60"/>
  <c r="AB8" i="60"/>
  <c r="X8" i="60"/>
  <c r="T8" i="60"/>
  <c r="U8" i="60"/>
  <c r="V8" i="60"/>
  <c r="W8" i="60"/>
  <c r="S8" i="60"/>
  <c r="O8" i="60"/>
  <c r="P8" i="60"/>
  <c r="Q8" i="60"/>
  <c r="R8" i="60"/>
  <c r="N8" i="60"/>
  <c r="F87" i="60"/>
  <c r="D86" i="60"/>
  <c r="E87" i="60" s="1"/>
  <c r="H82" i="60"/>
  <c r="C78" i="60"/>
  <c r="C74" i="60"/>
  <c r="G82" i="60" s="1"/>
  <c r="B70" i="60"/>
  <c r="M20" i="60"/>
  <c r="CO14" i="60"/>
  <c r="CN14" i="60"/>
  <c r="CM14" i="60"/>
  <c r="CL14" i="60"/>
  <c r="CK14" i="60"/>
  <c r="CJ14" i="60"/>
  <c r="CI14" i="60"/>
  <c r="CH14" i="60"/>
  <c r="CG14" i="60"/>
  <c r="CF14" i="60"/>
  <c r="CE14" i="60"/>
  <c r="CD14" i="60"/>
  <c r="CC14" i="60"/>
  <c r="CB14" i="60"/>
  <c r="CA14" i="60"/>
  <c r="BZ14" i="60"/>
  <c r="BY14" i="60"/>
  <c r="BX14" i="60"/>
  <c r="BW14" i="60"/>
  <c r="BV14" i="60"/>
  <c r="BU14" i="60"/>
  <c r="BT14" i="60"/>
  <c r="BS14" i="60"/>
  <c r="BR14" i="60"/>
  <c r="BQ14" i="60"/>
  <c r="BP14" i="60"/>
  <c r="BO14" i="60"/>
  <c r="BN14" i="60"/>
  <c r="BM14" i="60"/>
  <c r="BL14" i="60"/>
  <c r="BK14" i="60"/>
  <c r="BJ14" i="60"/>
  <c r="BI14" i="60"/>
  <c r="BH14" i="60"/>
  <c r="BG14" i="60"/>
  <c r="BF14" i="60"/>
  <c r="BE14" i="60"/>
  <c r="BD14" i="60"/>
  <c r="BC14" i="60"/>
  <c r="BB14" i="60"/>
  <c r="BA14" i="60"/>
  <c r="AZ14" i="60"/>
  <c r="AY14" i="60"/>
  <c r="AX14" i="60"/>
  <c r="AW14" i="60"/>
  <c r="AV14" i="60"/>
  <c r="AU14" i="60"/>
  <c r="AT14" i="60"/>
  <c r="AS14" i="60"/>
  <c r="AR14" i="60"/>
  <c r="AQ14" i="60"/>
  <c r="AP14" i="60"/>
  <c r="AO14" i="60"/>
  <c r="AN14" i="60"/>
  <c r="AL11" i="60"/>
  <c r="AD11" i="60"/>
  <c r="V11" i="60"/>
  <c r="N11" i="60"/>
  <c r="AM10" i="60"/>
  <c r="AM11" i="60" s="1"/>
  <c r="AL10" i="60"/>
  <c r="AK10" i="60"/>
  <c r="AK11" i="60" s="1"/>
  <c r="AJ10" i="60"/>
  <c r="AJ11" i="60" s="1"/>
  <c r="AI10" i="60"/>
  <c r="AI11" i="60" s="1"/>
  <c r="AH10" i="60"/>
  <c r="AH11" i="60" s="1"/>
  <c r="AG10" i="60"/>
  <c r="AG11" i="60" s="1"/>
  <c r="AF10" i="60"/>
  <c r="AF11" i="60" s="1"/>
  <c r="AE10" i="60"/>
  <c r="AE11" i="60" s="1"/>
  <c r="AD10" i="60"/>
  <c r="AC10" i="60"/>
  <c r="AC11" i="60" s="1"/>
  <c r="AB10" i="60"/>
  <c r="AB11" i="60" s="1"/>
  <c r="AA10" i="60"/>
  <c r="AA11" i="60" s="1"/>
  <c r="Z10" i="60"/>
  <c r="Z11" i="60" s="1"/>
  <c r="Y10" i="60"/>
  <c r="Y11" i="60" s="1"/>
  <c r="X10" i="60"/>
  <c r="X11" i="60" s="1"/>
  <c r="W10" i="60"/>
  <c r="W11" i="60" s="1"/>
  <c r="V10" i="60"/>
  <c r="U10" i="60"/>
  <c r="U11" i="60" s="1"/>
  <c r="T10" i="60"/>
  <c r="T11" i="60" s="1"/>
  <c r="S10" i="60"/>
  <c r="S11" i="60" s="1"/>
  <c r="R10" i="60"/>
  <c r="R11" i="60" s="1"/>
  <c r="Q10" i="60"/>
  <c r="Q11" i="60" s="1"/>
  <c r="P10" i="60"/>
  <c r="P11" i="60" s="1"/>
  <c r="O10" i="60"/>
  <c r="O11" i="60" s="1"/>
  <c r="N10" i="60"/>
  <c r="AI8" i="59"/>
  <c r="AJ8" i="59"/>
  <c r="AK8" i="59"/>
  <c r="AL8" i="59"/>
  <c r="AH8" i="59"/>
  <c r="AD8" i="59"/>
  <c r="AE8" i="59"/>
  <c r="AF8" i="59"/>
  <c r="AG8" i="59"/>
  <c r="AC8" i="59"/>
  <c r="Y8" i="59"/>
  <c r="Z8" i="59"/>
  <c r="AA8" i="59"/>
  <c r="AB8" i="59"/>
  <c r="X8" i="59"/>
  <c r="T8" i="59"/>
  <c r="U8" i="59"/>
  <c r="V8" i="59"/>
  <c r="W8" i="59"/>
  <c r="S8" i="59"/>
  <c r="O8" i="59"/>
  <c r="P8" i="59"/>
  <c r="Q8" i="59"/>
  <c r="R8" i="59"/>
  <c r="N8" i="59"/>
  <c r="F87" i="59"/>
  <c r="D86" i="59"/>
  <c r="E87" i="59" s="1"/>
  <c r="H82" i="59"/>
  <c r="C78" i="59"/>
  <c r="C74" i="59"/>
  <c r="G82" i="59" s="1"/>
  <c r="B70" i="59"/>
  <c r="M20"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L11" i="59"/>
  <c r="AD11" i="59"/>
  <c r="V11" i="59"/>
  <c r="N11" i="59"/>
  <c r="AM10" i="59"/>
  <c r="AM11" i="59" s="1"/>
  <c r="AL10" i="59"/>
  <c r="AK10" i="59"/>
  <c r="AK11" i="59" s="1"/>
  <c r="AJ10" i="59"/>
  <c r="AJ11" i="59" s="1"/>
  <c r="AI10" i="59"/>
  <c r="AI11" i="59" s="1"/>
  <c r="AH10" i="59"/>
  <c r="AH11" i="59" s="1"/>
  <c r="AG10" i="59"/>
  <c r="AG11" i="59" s="1"/>
  <c r="AF10" i="59"/>
  <c r="AF11" i="59" s="1"/>
  <c r="AE10" i="59"/>
  <c r="AE11" i="59" s="1"/>
  <c r="AD10" i="59"/>
  <c r="AC10" i="59"/>
  <c r="AC11" i="59" s="1"/>
  <c r="AB10" i="59"/>
  <c r="AB11" i="59" s="1"/>
  <c r="AA10" i="59"/>
  <c r="AA11" i="59" s="1"/>
  <c r="Z10" i="59"/>
  <c r="Z11" i="59" s="1"/>
  <c r="Y10" i="59"/>
  <c r="Y11" i="59" s="1"/>
  <c r="X10" i="59"/>
  <c r="X11" i="59" s="1"/>
  <c r="W10" i="59"/>
  <c r="W11" i="59" s="1"/>
  <c r="V10" i="59"/>
  <c r="U10" i="59"/>
  <c r="U11" i="59" s="1"/>
  <c r="T10" i="59"/>
  <c r="T11" i="59" s="1"/>
  <c r="S10" i="59"/>
  <c r="S11" i="59" s="1"/>
  <c r="R10" i="59"/>
  <c r="R11" i="59" s="1"/>
  <c r="Q10" i="59"/>
  <c r="Q11" i="59" s="1"/>
  <c r="P10" i="59"/>
  <c r="P11" i="59" s="1"/>
  <c r="O10" i="59"/>
  <c r="O11" i="59" s="1"/>
  <c r="N10" i="59"/>
  <c r="AI8" i="58"/>
  <c r="AJ8" i="58"/>
  <c r="AK8" i="58"/>
  <c r="AL8" i="58"/>
  <c r="AH8" i="58"/>
  <c r="AD8" i="58"/>
  <c r="AE8" i="58"/>
  <c r="AF8" i="58"/>
  <c r="AG8" i="58"/>
  <c r="AC8" i="58"/>
  <c r="Y8" i="58"/>
  <c r="Z8" i="58"/>
  <c r="AA8" i="58"/>
  <c r="AB8" i="58"/>
  <c r="X8" i="58"/>
  <c r="T8" i="58"/>
  <c r="U8" i="58"/>
  <c r="V8" i="58"/>
  <c r="W8" i="58"/>
  <c r="S8" i="58"/>
  <c r="O8" i="58"/>
  <c r="P8" i="58"/>
  <c r="Q8" i="58"/>
  <c r="R8" i="58"/>
  <c r="N8" i="58"/>
  <c r="F87" i="58"/>
  <c r="D86" i="58"/>
  <c r="E87" i="58" s="1"/>
  <c r="H82" i="58"/>
  <c r="C78" i="58"/>
  <c r="C74" i="58"/>
  <c r="G82" i="58" s="1"/>
  <c r="B70" i="58"/>
  <c r="M20" i="58"/>
  <c r="CO14" i="58"/>
  <c r="CN14" i="58"/>
  <c r="CM14" i="58"/>
  <c r="CL14" i="58"/>
  <c r="CK14" i="58"/>
  <c r="CJ14" i="58"/>
  <c r="CI14" i="58"/>
  <c r="CH14" i="58"/>
  <c r="CG14" i="58"/>
  <c r="CF14" i="58"/>
  <c r="CE14" i="58"/>
  <c r="CD14" i="58"/>
  <c r="CC14" i="58"/>
  <c r="CB14" i="58"/>
  <c r="CA14" i="58"/>
  <c r="BZ14" i="58"/>
  <c r="BY14" i="58"/>
  <c r="BX14" i="58"/>
  <c r="BW14" i="58"/>
  <c r="BV14" i="58"/>
  <c r="BU14" i="58"/>
  <c r="BT14" i="58"/>
  <c r="BS14" i="58"/>
  <c r="BR14" i="58"/>
  <c r="BQ14" i="58"/>
  <c r="BP14" i="58"/>
  <c r="BO14" i="58"/>
  <c r="BN14" i="58"/>
  <c r="BM14" i="58"/>
  <c r="BL14" i="58"/>
  <c r="BK14" i="58"/>
  <c r="BJ14" i="58"/>
  <c r="BI14" i="58"/>
  <c r="BH14" i="58"/>
  <c r="BG14" i="58"/>
  <c r="BF14" i="58"/>
  <c r="BE14" i="58"/>
  <c r="BD14" i="58"/>
  <c r="BC14" i="58"/>
  <c r="BB14" i="58"/>
  <c r="BA14" i="58"/>
  <c r="AZ14" i="58"/>
  <c r="AY14" i="58"/>
  <c r="AX14" i="58"/>
  <c r="AW14" i="58"/>
  <c r="AV14" i="58"/>
  <c r="AU14" i="58"/>
  <c r="AT14" i="58"/>
  <c r="AS14" i="58"/>
  <c r="AR14" i="58"/>
  <c r="AQ14" i="58"/>
  <c r="AP14" i="58"/>
  <c r="AO14" i="58"/>
  <c r="AN14" i="58"/>
  <c r="AL11" i="58"/>
  <c r="AD11" i="58"/>
  <c r="V11" i="58"/>
  <c r="N11" i="58"/>
  <c r="AM10" i="58"/>
  <c r="AM11" i="58" s="1"/>
  <c r="AL10" i="58"/>
  <c r="AK10" i="58"/>
  <c r="AK11" i="58" s="1"/>
  <c r="AJ10" i="58"/>
  <c r="AJ11" i="58" s="1"/>
  <c r="AI10" i="58"/>
  <c r="AI11" i="58" s="1"/>
  <c r="AH10" i="58"/>
  <c r="AH11" i="58" s="1"/>
  <c r="AG10" i="58"/>
  <c r="AG11" i="58" s="1"/>
  <c r="AF10" i="58"/>
  <c r="AF11" i="58" s="1"/>
  <c r="AE10" i="58"/>
  <c r="AE11" i="58" s="1"/>
  <c r="AD10" i="58"/>
  <c r="AC10" i="58"/>
  <c r="AC11" i="58" s="1"/>
  <c r="AB10" i="58"/>
  <c r="AB11" i="58" s="1"/>
  <c r="AA10" i="58"/>
  <c r="AA11" i="58" s="1"/>
  <c r="Z10" i="58"/>
  <c r="Z11" i="58" s="1"/>
  <c r="Y10" i="58"/>
  <c r="Y11" i="58" s="1"/>
  <c r="X10" i="58"/>
  <c r="X11" i="58" s="1"/>
  <c r="W10" i="58"/>
  <c r="W11" i="58" s="1"/>
  <c r="V10" i="58"/>
  <c r="U10" i="58"/>
  <c r="U11" i="58" s="1"/>
  <c r="T10" i="58"/>
  <c r="T11" i="58" s="1"/>
  <c r="S10" i="58"/>
  <c r="S11" i="58" s="1"/>
  <c r="R10" i="58"/>
  <c r="R11" i="58" s="1"/>
  <c r="Q10" i="58"/>
  <c r="Q11" i="58" s="1"/>
  <c r="P10" i="58"/>
  <c r="P11" i="58" s="1"/>
  <c r="O10" i="58"/>
  <c r="O11" i="58" s="1"/>
  <c r="N10" i="58"/>
  <c r="AI8" i="57"/>
  <c r="AJ8" i="57"/>
  <c r="AK8" i="57"/>
  <c r="AL8" i="57"/>
  <c r="AH8" i="57"/>
  <c r="AD8" i="57"/>
  <c r="AE8" i="57"/>
  <c r="AF8" i="57"/>
  <c r="AG8" i="57"/>
  <c r="AC8" i="57"/>
  <c r="Y8" i="57"/>
  <c r="Z8" i="57"/>
  <c r="AA8" i="57"/>
  <c r="AB8" i="57"/>
  <c r="X8" i="57"/>
  <c r="T8" i="57"/>
  <c r="U8" i="57"/>
  <c r="V8" i="57"/>
  <c r="W8" i="57"/>
  <c r="S8" i="57"/>
  <c r="O8" i="57"/>
  <c r="P8" i="57"/>
  <c r="Q8" i="57"/>
  <c r="R8" i="57"/>
  <c r="N8" i="57"/>
  <c r="H87" i="57"/>
  <c r="F87" i="57"/>
  <c r="E87" i="57"/>
  <c r="D86" i="57"/>
  <c r="D87" i="57" s="1"/>
  <c r="H82" i="57"/>
  <c r="C78" i="57"/>
  <c r="C74" i="57"/>
  <c r="G82" i="57" s="1"/>
  <c r="B70" i="57"/>
  <c r="M20" i="57"/>
  <c r="CO14" i="57"/>
  <c r="CN14" i="57"/>
  <c r="CM14" i="57"/>
  <c r="CL14" i="57"/>
  <c r="CK14" i="57"/>
  <c r="CJ14" i="57"/>
  <c r="CI14" i="57"/>
  <c r="CH14" i="57"/>
  <c r="CG14" i="57"/>
  <c r="CF14" i="57"/>
  <c r="CE14" i="57"/>
  <c r="CD14" i="57"/>
  <c r="CC14" i="57"/>
  <c r="CB14" i="57"/>
  <c r="CA14" i="57"/>
  <c r="BZ14" i="57"/>
  <c r="BY14" i="57"/>
  <c r="BX14" i="57"/>
  <c r="BW14" i="57"/>
  <c r="BV14" i="57"/>
  <c r="BU14" i="57"/>
  <c r="BT14" i="57"/>
  <c r="BS14" i="57"/>
  <c r="BR14" i="57"/>
  <c r="BQ14" i="57"/>
  <c r="BP14" i="57"/>
  <c r="BO14" i="57"/>
  <c r="BN14" i="57"/>
  <c r="BM14" i="57"/>
  <c r="BL14" i="57"/>
  <c r="BK14" i="57"/>
  <c r="BJ14" i="57"/>
  <c r="BI14" i="57"/>
  <c r="BH14" i="57"/>
  <c r="BG14" i="57"/>
  <c r="BF14" i="57"/>
  <c r="BE14" i="57"/>
  <c r="BD14" i="57"/>
  <c r="BC14" i="57"/>
  <c r="BB14" i="57"/>
  <c r="BA14" i="57"/>
  <c r="AZ14" i="57"/>
  <c r="AY14" i="57"/>
  <c r="AX14" i="57"/>
  <c r="AW14" i="57"/>
  <c r="AV14" i="57"/>
  <c r="AU14" i="57"/>
  <c r="AT14" i="57"/>
  <c r="AS14" i="57"/>
  <c r="AR14" i="57"/>
  <c r="AQ14" i="57"/>
  <c r="AP14" i="57"/>
  <c r="AO14" i="57"/>
  <c r="AN14" i="57"/>
  <c r="AL11" i="57"/>
  <c r="AK11" i="57"/>
  <c r="AD11" i="57"/>
  <c r="AC11" i="57"/>
  <c r="V11" i="57"/>
  <c r="U11" i="57"/>
  <c r="N11" i="57"/>
  <c r="AM10" i="57"/>
  <c r="AM11" i="57" s="1"/>
  <c r="AL10" i="57"/>
  <c r="AK10" i="57"/>
  <c r="AJ10" i="57"/>
  <c r="AJ11" i="57" s="1"/>
  <c r="AI10" i="57"/>
  <c r="AI11" i="57" s="1"/>
  <c r="AH10" i="57"/>
  <c r="AH11" i="57" s="1"/>
  <c r="AG10" i="57"/>
  <c r="AG11" i="57" s="1"/>
  <c r="AF10" i="57"/>
  <c r="AF11" i="57" s="1"/>
  <c r="AE10" i="57"/>
  <c r="AE11" i="57" s="1"/>
  <c r="AD10" i="57"/>
  <c r="AC10" i="57"/>
  <c r="AB10" i="57"/>
  <c r="AB11" i="57" s="1"/>
  <c r="AA10" i="57"/>
  <c r="AA11" i="57" s="1"/>
  <c r="Z10" i="57"/>
  <c r="Z11" i="57" s="1"/>
  <c r="Y10" i="57"/>
  <c r="Y11" i="57" s="1"/>
  <c r="X10" i="57"/>
  <c r="X11" i="57" s="1"/>
  <c r="W10" i="57"/>
  <c r="W11" i="57" s="1"/>
  <c r="V10" i="57"/>
  <c r="U10" i="57"/>
  <c r="T10" i="57"/>
  <c r="T11" i="57" s="1"/>
  <c r="S10" i="57"/>
  <c r="S11" i="57" s="1"/>
  <c r="R10" i="57"/>
  <c r="R11" i="57" s="1"/>
  <c r="Q10" i="57"/>
  <c r="Q11" i="57" s="1"/>
  <c r="P10" i="57"/>
  <c r="P11" i="57" s="1"/>
  <c r="O10" i="57"/>
  <c r="O11" i="57" s="1"/>
  <c r="N10" i="57"/>
  <c r="AI8" i="56"/>
  <c r="AJ8" i="56"/>
  <c r="AK8" i="56"/>
  <c r="AL8" i="56"/>
  <c r="AH8" i="56"/>
  <c r="AD8" i="56"/>
  <c r="AE8" i="56"/>
  <c r="AF8" i="56"/>
  <c r="AG8" i="56"/>
  <c r="AC8" i="56"/>
  <c r="Y8" i="56"/>
  <c r="Z8" i="56"/>
  <c r="AA8" i="56"/>
  <c r="AB8" i="56"/>
  <c r="X8" i="56"/>
  <c r="T8" i="56"/>
  <c r="U8" i="56"/>
  <c r="V8" i="56"/>
  <c r="W8" i="56"/>
  <c r="S8" i="56"/>
  <c r="O8" i="56"/>
  <c r="P8" i="56"/>
  <c r="Q8" i="56"/>
  <c r="R8" i="56"/>
  <c r="N8" i="56"/>
  <c r="F87" i="56"/>
  <c r="D87" i="56"/>
  <c r="D86" i="56"/>
  <c r="E87" i="56" s="1"/>
  <c r="H82" i="56"/>
  <c r="F82" i="56"/>
  <c r="E82" i="56"/>
  <c r="D82" i="56"/>
  <c r="C78" i="56"/>
  <c r="C74" i="56"/>
  <c r="G82" i="56" s="1"/>
  <c r="B70" i="56"/>
  <c r="M20" i="56"/>
  <c r="CO14" i="56"/>
  <c r="CN14" i="56"/>
  <c r="CM14" i="56"/>
  <c r="CL14" i="56"/>
  <c r="CK14" i="56"/>
  <c r="CJ14" i="56"/>
  <c r="CI14" i="56"/>
  <c r="CH14" i="56"/>
  <c r="CG14" i="56"/>
  <c r="CF14" i="56"/>
  <c r="CE14" i="56"/>
  <c r="CD14" i="56"/>
  <c r="CC14" i="56"/>
  <c r="CB14" i="56"/>
  <c r="CA14" i="56"/>
  <c r="BZ14" i="56"/>
  <c r="BY14" i="56"/>
  <c r="BX14" i="56"/>
  <c r="BW14" i="56"/>
  <c r="BV14" i="56"/>
  <c r="BU14" i="56"/>
  <c r="BT14" i="56"/>
  <c r="BS14" i="56"/>
  <c r="BR14" i="56"/>
  <c r="BQ14" i="56"/>
  <c r="BP14" i="56"/>
  <c r="BO14" i="56"/>
  <c r="BN14" i="56"/>
  <c r="BM14" i="56"/>
  <c r="BL14" i="56"/>
  <c r="BK14" i="56"/>
  <c r="BJ14" i="56"/>
  <c r="BI14" i="56"/>
  <c r="BH14" i="56"/>
  <c r="BG14" i="56"/>
  <c r="BF14" i="56"/>
  <c r="BE14" i="56"/>
  <c r="BD14" i="56"/>
  <c r="BC14" i="56"/>
  <c r="BB14" i="56"/>
  <c r="BA14" i="56"/>
  <c r="AZ14" i="56"/>
  <c r="AY14" i="56"/>
  <c r="AX14" i="56"/>
  <c r="AW14" i="56"/>
  <c r="AV14" i="56"/>
  <c r="AU14" i="56"/>
  <c r="AT14" i="56"/>
  <c r="AS14" i="56"/>
  <c r="AR14" i="56"/>
  <c r="AQ14" i="56"/>
  <c r="AP14" i="56"/>
  <c r="AO14" i="56"/>
  <c r="AN14" i="56"/>
  <c r="AM11" i="56"/>
  <c r="AL11" i="56"/>
  <c r="AJ11" i="56"/>
  <c r="AI11" i="56"/>
  <c r="AH11" i="56"/>
  <c r="AE11" i="56"/>
  <c r="AD11" i="56"/>
  <c r="AB11" i="56"/>
  <c r="AA11" i="56"/>
  <c r="Z11" i="56"/>
  <c r="W11" i="56"/>
  <c r="V11" i="56"/>
  <c r="T11" i="56"/>
  <c r="S11" i="56"/>
  <c r="R11" i="56"/>
  <c r="O11" i="56"/>
  <c r="N11" i="56"/>
  <c r="AM10" i="56"/>
  <c r="AL10" i="56"/>
  <c r="AK10" i="56"/>
  <c r="AK11" i="56" s="1"/>
  <c r="AJ10" i="56"/>
  <c r="AI10" i="56"/>
  <c r="AH10" i="56"/>
  <c r="AG10" i="56"/>
  <c r="AG11" i="56" s="1"/>
  <c r="AF10" i="56"/>
  <c r="AF11" i="56" s="1"/>
  <c r="AE10" i="56"/>
  <c r="AD10" i="56"/>
  <c r="AC10" i="56"/>
  <c r="AC11" i="56" s="1"/>
  <c r="AB10" i="56"/>
  <c r="AA10" i="56"/>
  <c r="Z10" i="56"/>
  <c r="Y10" i="56"/>
  <c r="Y11" i="56" s="1"/>
  <c r="X10" i="56"/>
  <c r="X11" i="56" s="1"/>
  <c r="W10" i="56"/>
  <c r="V10" i="56"/>
  <c r="U10" i="56"/>
  <c r="U11" i="56" s="1"/>
  <c r="T10" i="56"/>
  <c r="S10" i="56"/>
  <c r="R10" i="56"/>
  <c r="Q10" i="56"/>
  <c r="Q11" i="56" s="1"/>
  <c r="P10" i="56"/>
  <c r="P11" i="56" s="1"/>
  <c r="O10" i="56"/>
  <c r="N10" i="56"/>
  <c r="AI8" i="55"/>
  <c r="AJ8" i="55"/>
  <c r="AK8" i="55"/>
  <c r="AL8" i="55"/>
  <c r="AH8" i="55"/>
  <c r="AD8" i="55"/>
  <c r="AE8" i="55"/>
  <c r="AF8" i="55"/>
  <c r="AG8" i="55"/>
  <c r="AC8" i="55"/>
  <c r="Y8" i="55"/>
  <c r="Z8" i="55"/>
  <c r="AA8" i="55"/>
  <c r="AB8" i="55"/>
  <c r="X8" i="55"/>
  <c r="T8" i="55"/>
  <c r="U8" i="55"/>
  <c r="V8" i="55"/>
  <c r="W8" i="55"/>
  <c r="S8" i="55"/>
  <c r="O8" i="55"/>
  <c r="P8" i="55"/>
  <c r="Q8" i="55"/>
  <c r="R8" i="55"/>
  <c r="N8" i="55"/>
  <c r="H87" i="55"/>
  <c r="F87" i="55"/>
  <c r="E87" i="55"/>
  <c r="D87" i="55"/>
  <c r="D86" i="55"/>
  <c r="D88" i="55" s="1"/>
  <c r="H82" i="55"/>
  <c r="C78" i="55"/>
  <c r="C74" i="55"/>
  <c r="G82" i="55" s="1"/>
  <c r="B70" i="55"/>
  <c r="M20" i="55"/>
  <c r="CO14" i="55"/>
  <c r="CN14" i="55"/>
  <c r="CM14" i="55"/>
  <c r="CL14" i="55"/>
  <c r="CK14" i="55"/>
  <c r="CJ14" i="55"/>
  <c r="CI14" i="55"/>
  <c r="CH14" i="55"/>
  <c r="CG14" i="55"/>
  <c r="CF14" i="55"/>
  <c r="CE14" i="55"/>
  <c r="CD14" i="55"/>
  <c r="CC14" i="55"/>
  <c r="CB14" i="55"/>
  <c r="CA14" i="55"/>
  <c r="BZ14" i="55"/>
  <c r="BY14" i="55"/>
  <c r="BX14" i="55"/>
  <c r="BW14" i="55"/>
  <c r="BV14" i="55"/>
  <c r="BU14" i="55"/>
  <c r="BT14" i="55"/>
  <c r="BS14" i="55"/>
  <c r="BR14" i="55"/>
  <c r="BQ14" i="55"/>
  <c r="BP14" i="55"/>
  <c r="BO14" i="55"/>
  <c r="BN14" i="55"/>
  <c r="BM14" i="55"/>
  <c r="BL14" i="55"/>
  <c r="BK14" i="55"/>
  <c r="BJ14" i="55"/>
  <c r="BI14" i="55"/>
  <c r="BH14" i="55"/>
  <c r="BG14" i="55"/>
  <c r="BF14" i="55"/>
  <c r="BE14" i="55"/>
  <c r="BD14" i="55"/>
  <c r="BC14" i="55"/>
  <c r="BB14" i="55"/>
  <c r="BA14" i="55"/>
  <c r="AZ14" i="55"/>
  <c r="AY14" i="55"/>
  <c r="AX14" i="55"/>
  <c r="AW14" i="55"/>
  <c r="AV14" i="55"/>
  <c r="AU14" i="55"/>
  <c r="AT14" i="55"/>
  <c r="AS14" i="55"/>
  <c r="AR14" i="55"/>
  <c r="AQ14" i="55"/>
  <c r="AP14" i="55"/>
  <c r="AO14" i="55"/>
  <c r="AN14" i="55"/>
  <c r="AL11" i="55"/>
  <c r="AD11" i="55"/>
  <c r="V11" i="55"/>
  <c r="N11" i="55"/>
  <c r="AM10" i="55"/>
  <c r="AM11" i="55" s="1"/>
  <c r="AL10" i="55"/>
  <c r="AK10" i="55"/>
  <c r="AK11" i="55" s="1"/>
  <c r="AJ10" i="55"/>
  <c r="AJ11" i="55" s="1"/>
  <c r="AI10" i="55"/>
  <c r="AI11" i="55" s="1"/>
  <c r="AH10" i="55"/>
  <c r="AH11" i="55" s="1"/>
  <c r="AG10" i="55"/>
  <c r="AG11" i="55" s="1"/>
  <c r="AF10" i="55"/>
  <c r="AF11" i="55" s="1"/>
  <c r="AE10" i="55"/>
  <c r="AE11" i="55" s="1"/>
  <c r="AD10" i="55"/>
  <c r="AC10" i="55"/>
  <c r="AC11" i="55" s="1"/>
  <c r="AB10" i="55"/>
  <c r="AB11" i="55" s="1"/>
  <c r="AA10" i="55"/>
  <c r="AA11" i="55" s="1"/>
  <c r="Z10" i="55"/>
  <c r="Z11" i="55" s="1"/>
  <c r="Y10" i="55"/>
  <c r="Y11" i="55" s="1"/>
  <c r="X10" i="55"/>
  <c r="X11" i="55" s="1"/>
  <c r="W10" i="55"/>
  <c r="W11" i="55" s="1"/>
  <c r="V10" i="55"/>
  <c r="U10" i="55"/>
  <c r="U11" i="55" s="1"/>
  <c r="T10" i="55"/>
  <c r="T11" i="55" s="1"/>
  <c r="S10" i="55"/>
  <c r="S11" i="55" s="1"/>
  <c r="R10" i="55"/>
  <c r="R11" i="55" s="1"/>
  <c r="Q10" i="55"/>
  <c r="Q11" i="55" s="1"/>
  <c r="P10" i="55"/>
  <c r="P11" i="55" s="1"/>
  <c r="O10" i="55"/>
  <c r="O11" i="55" s="1"/>
  <c r="N10" i="55"/>
  <c r="AI8" i="54"/>
  <c r="AJ8" i="54"/>
  <c r="AK8" i="54"/>
  <c r="AL8" i="54"/>
  <c r="AH8" i="54"/>
  <c r="AD8" i="54"/>
  <c r="AE8" i="54"/>
  <c r="AF8" i="54"/>
  <c r="AG8" i="54"/>
  <c r="AC8" i="54"/>
  <c r="Y8" i="54"/>
  <c r="Z8" i="54"/>
  <c r="AA8" i="54"/>
  <c r="AB8" i="54"/>
  <c r="X8" i="54"/>
  <c r="T8" i="54"/>
  <c r="U8" i="54"/>
  <c r="V8" i="54"/>
  <c r="W8" i="54"/>
  <c r="S8" i="54"/>
  <c r="O8" i="54"/>
  <c r="P8" i="54"/>
  <c r="Q8" i="54"/>
  <c r="R8" i="54"/>
  <c r="N8" i="54"/>
  <c r="H87" i="54"/>
  <c r="D86" i="54"/>
  <c r="E87" i="54" s="1"/>
  <c r="C78" i="54"/>
  <c r="C74" i="54"/>
  <c r="G82" i="54" s="1"/>
  <c r="B70" i="54"/>
  <c r="M20" i="54"/>
  <c r="CO14" i="54"/>
  <c r="CN14" i="54"/>
  <c r="CM14" i="54"/>
  <c r="CL14" i="54"/>
  <c r="CK14" i="54"/>
  <c r="CJ14" i="54"/>
  <c r="CI14" i="54"/>
  <c r="CH14" i="54"/>
  <c r="CG14" i="54"/>
  <c r="CF14" i="54"/>
  <c r="CE14" i="54"/>
  <c r="CD14" i="54"/>
  <c r="CC14" i="54"/>
  <c r="CB14" i="54"/>
  <c r="CA14" i="54"/>
  <c r="BZ14" i="54"/>
  <c r="BY14" i="54"/>
  <c r="BX14" i="54"/>
  <c r="BW14" i="54"/>
  <c r="BV14" i="54"/>
  <c r="BU14" i="54"/>
  <c r="BT14" i="54"/>
  <c r="BS14" i="54"/>
  <c r="BR14" i="54"/>
  <c r="BQ14" i="54"/>
  <c r="BP14" i="54"/>
  <c r="BO14" i="54"/>
  <c r="BN14" i="54"/>
  <c r="BM14" i="54"/>
  <c r="BL14" i="54"/>
  <c r="BK14" i="54"/>
  <c r="BJ14" i="54"/>
  <c r="BI14" i="54"/>
  <c r="BH14" i="54"/>
  <c r="BG14" i="54"/>
  <c r="BF14" i="54"/>
  <c r="BE14" i="54"/>
  <c r="BD14" i="54"/>
  <c r="BC14" i="54"/>
  <c r="BB14" i="54"/>
  <c r="BA14" i="54"/>
  <c r="AZ14" i="54"/>
  <c r="AY14" i="54"/>
  <c r="AX14" i="54"/>
  <c r="AW14" i="54"/>
  <c r="AV14" i="54"/>
  <c r="AU14" i="54"/>
  <c r="AT14" i="54"/>
  <c r="AS14" i="54"/>
  <c r="AR14" i="54"/>
  <c r="AQ14" i="54"/>
  <c r="AP14" i="54"/>
  <c r="AO14" i="54"/>
  <c r="AN14" i="54"/>
  <c r="AF11" i="54"/>
  <c r="X11" i="54"/>
  <c r="P11" i="54"/>
  <c r="AM10" i="54"/>
  <c r="AM11" i="54" s="1"/>
  <c r="AL10" i="54"/>
  <c r="AL11" i="54" s="1"/>
  <c r="AK10" i="54"/>
  <c r="AK11" i="54" s="1"/>
  <c r="AJ10" i="54"/>
  <c r="AJ11" i="54" s="1"/>
  <c r="AI10" i="54"/>
  <c r="AI11" i="54" s="1"/>
  <c r="AH10" i="54"/>
  <c r="AH11" i="54" s="1"/>
  <c r="AG10" i="54"/>
  <c r="AG11" i="54" s="1"/>
  <c r="AF10" i="54"/>
  <c r="AE10" i="54"/>
  <c r="AE11" i="54" s="1"/>
  <c r="AD10" i="54"/>
  <c r="AD11" i="54" s="1"/>
  <c r="AC10" i="54"/>
  <c r="AC11" i="54" s="1"/>
  <c r="AB10" i="54"/>
  <c r="AB11" i="54" s="1"/>
  <c r="AA10" i="54"/>
  <c r="AA11" i="54" s="1"/>
  <c r="Z10" i="54"/>
  <c r="Z11" i="54" s="1"/>
  <c r="Y10" i="54"/>
  <c r="Y11" i="54" s="1"/>
  <c r="X10" i="54"/>
  <c r="W10" i="54"/>
  <c r="W11" i="54" s="1"/>
  <c r="V10" i="54"/>
  <c r="V11" i="54" s="1"/>
  <c r="U10" i="54"/>
  <c r="U11" i="54" s="1"/>
  <c r="T10" i="54"/>
  <c r="T11" i="54" s="1"/>
  <c r="S10" i="54"/>
  <c r="S11" i="54" s="1"/>
  <c r="R10" i="54"/>
  <c r="R11" i="54" s="1"/>
  <c r="Q10" i="54"/>
  <c r="Q11" i="54" s="1"/>
  <c r="P10" i="54"/>
  <c r="O10" i="54"/>
  <c r="O11" i="54" s="1"/>
  <c r="N10" i="54"/>
  <c r="N11" i="54" s="1"/>
  <c r="AI8" i="53"/>
  <c r="AJ8" i="53"/>
  <c r="AK8" i="53"/>
  <c r="AL8" i="53"/>
  <c r="AH8" i="53"/>
  <c r="AD8" i="53"/>
  <c r="AE8" i="53"/>
  <c r="AF8" i="53"/>
  <c r="AG8" i="53"/>
  <c r="AC8" i="53"/>
  <c r="Y8" i="53"/>
  <c r="Z8" i="53"/>
  <c r="AA8" i="53"/>
  <c r="AB8" i="53"/>
  <c r="X8" i="53"/>
  <c r="T8" i="53"/>
  <c r="U8" i="53"/>
  <c r="V8" i="53"/>
  <c r="W8" i="53"/>
  <c r="S8" i="53"/>
  <c r="O8" i="53"/>
  <c r="P8" i="53"/>
  <c r="Q8" i="53"/>
  <c r="R8" i="53"/>
  <c r="N8" i="53"/>
  <c r="F87" i="53"/>
  <c r="D86" i="53"/>
  <c r="G87" i="53" s="1"/>
  <c r="H82" i="53"/>
  <c r="G82" i="53"/>
  <c r="C78" i="53"/>
  <c r="E87" i="53" s="1"/>
  <c r="C74" i="53"/>
  <c r="F82" i="53" s="1"/>
  <c r="B70" i="53"/>
  <c r="M20" i="53"/>
  <c r="M21" i="53" s="1"/>
  <c r="M22" i="53" s="1"/>
  <c r="CO14" i="53"/>
  <c r="CN14" i="53"/>
  <c r="CM14" i="53"/>
  <c r="CL14" i="53"/>
  <c r="CK14" i="53"/>
  <c r="CJ14" i="53"/>
  <c r="CI14" i="53"/>
  <c r="CH14" i="53"/>
  <c r="CG14" i="53"/>
  <c r="CF14" i="53"/>
  <c r="CE14" i="53"/>
  <c r="CD14" i="53"/>
  <c r="CC14" i="53"/>
  <c r="CB14" i="53"/>
  <c r="CA14" i="53"/>
  <c r="BZ14" i="53"/>
  <c r="BY14" i="53"/>
  <c r="BX14" i="53"/>
  <c r="BW14" i="53"/>
  <c r="BV14" i="53"/>
  <c r="BU14" i="53"/>
  <c r="BT14" i="53"/>
  <c r="BS14" i="53"/>
  <c r="BR14" i="53"/>
  <c r="BQ14" i="53"/>
  <c r="BP14" i="53"/>
  <c r="BO14" i="53"/>
  <c r="BN14" i="53"/>
  <c r="BM14" i="53"/>
  <c r="BL14" i="53"/>
  <c r="BK14" i="53"/>
  <c r="BJ14" i="53"/>
  <c r="BI14" i="53"/>
  <c r="BH14" i="53"/>
  <c r="BG14" i="53"/>
  <c r="BF14" i="53"/>
  <c r="BE14" i="53"/>
  <c r="BD14" i="53"/>
  <c r="BC14" i="53"/>
  <c r="BB14" i="53"/>
  <c r="BA14" i="53"/>
  <c r="AZ14" i="53"/>
  <c r="AY14" i="53"/>
  <c r="AX14" i="53"/>
  <c r="AW14" i="53"/>
  <c r="AV14" i="53"/>
  <c r="AU14" i="53"/>
  <c r="AT14" i="53"/>
  <c r="AS14" i="53"/>
  <c r="AR14" i="53"/>
  <c r="AQ14" i="53"/>
  <c r="AP14" i="53"/>
  <c r="AO14" i="53"/>
  <c r="AN14" i="53"/>
  <c r="AL11" i="53"/>
  <c r="AK11" i="53"/>
  <c r="AJ11" i="53"/>
  <c r="AG11" i="53"/>
  <c r="AD11" i="53"/>
  <c r="AC11" i="53"/>
  <c r="AB11" i="53"/>
  <c r="Y11" i="53"/>
  <c r="V11" i="53"/>
  <c r="U11" i="53"/>
  <c r="T11" i="53"/>
  <c r="Q11" i="53"/>
  <c r="N11" i="53"/>
  <c r="AM10" i="53"/>
  <c r="AM11" i="53" s="1"/>
  <c r="AL10" i="53"/>
  <c r="AK10" i="53"/>
  <c r="AJ10" i="53"/>
  <c r="AI10" i="53"/>
  <c r="AI11" i="53" s="1"/>
  <c r="AH10" i="53"/>
  <c r="AH11" i="53" s="1"/>
  <c r="AG10" i="53"/>
  <c r="AF10" i="53"/>
  <c r="AF11" i="53" s="1"/>
  <c r="AE10" i="53"/>
  <c r="AE11" i="53" s="1"/>
  <c r="AD10" i="53"/>
  <c r="AC10" i="53"/>
  <c r="AB10" i="53"/>
  <c r="AA10" i="53"/>
  <c r="AA11" i="53" s="1"/>
  <c r="Z10" i="53"/>
  <c r="Z11" i="53" s="1"/>
  <c r="Y10" i="53"/>
  <c r="X10" i="53"/>
  <c r="X11" i="53" s="1"/>
  <c r="W10" i="53"/>
  <c r="W11" i="53" s="1"/>
  <c r="V10" i="53"/>
  <c r="U10" i="53"/>
  <c r="T10" i="53"/>
  <c r="S10" i="53"/>
  <c r="S11" i="53" s="1"/>
  <c r="R10" i="53"/>
  <c r="R11" i="53" s="1"/>
  <c r="Q10" i="53"/>
  <c r="P10" i="53"/>
  <c r="P11" i="53" s="1"/>
  <c r="O10" i="53"/>
  <c r="O11" i="53" s="1"/>
  <c r="N10" i="53"/>
  <c r="AI8" i="52"/>
  <c r="AJ8" i="52"/>
  <c r="AK8" i="52"/>
  <c r="AL8" i="52"/>
  <c r="AH8" i="52"/>
  <c r="AD8" i="52"/>
  <c r="AE8" i="52"/>
  <c r="AF8" i="52"/>
  <c r="AG8" i="52"/>
  <c r="AC8" i="52"/>
  <c r="Y8" i="52"/>
  <c r="Z8" i="52"/>
  <c r="AA8" i="52"/>
  <c r="AB8" i="52"/>
  <c r="X8" i="52"/>
  <c r="T8" i="52"/>
  <c r="U8" i="52"/>
  <c r="V8" i="52"/>
  <c r="W8" i="52"/>
  <c r="S8" i="52"/>
  <c r="O8" i="52"/>
  <c r="P8" i="52"/>
  <c r="Q8" i="52"/>
  <c r="R8" i="52"/>
  <c r="N8" i="52"/>
  <c r="F87" i="52"/>
  <c r="E87" i="52"/>
  <c r="D86" i="52"/>
  <c r="D87" i="52" s="1"/>
  <c r="H82" i="52"/>
  <c r="G82" i="52"/>
  <c r="E82" i="52"/>
  <c r="C78" i="52"/>
  <c r="C74" i="52"/>
  <c r="F82" i="52" s="1"/>
  <c r="B70" i="52"/>
  <c r="M20" i="52"/>
  <c r="CO14" i="52"/>
  <c r="CN14" i="52"/>
  <c r="CM14" i="52"/>
  <c r="CL14" i="52"/>
  <c r="CK14" i="52"/>
  <c r="CJ14" i="52"/>
  <c r="CI14" i="52"/>
  <c r="CH14" i="52"/>
  <c r="CG14" i="52"/>
  <c r="CF14" i="52"/>
  <c r="CE14" i="52"/>
  <c r="CD14" i="52"/>
  <c r="CC14" i="52"/>
  <c r="CB14" i="52"/>
  <c r="CA14" i="52"/>
  <c r="BZ14" i="52"/>
  <c r="BY14" i="52"/>
  <c r="BX14" i="52"/>
  <c r="BW14" i="52"/>
  <c r="BV14" i="52"/>
  <c r="BU14" i="52"/>
  <c r="BT14" i="52"/>
  <c r="BS14" i="52"/>
  <c r="BR14" i="52"/>
  <c r="BQ14" i="52"/>
  <c r="BP14" i="52"/>
  <c r="BO14" i="52"/>
  <c r="BN14" i="52"/>
  <c r="BM14" i="52"/>
  <c r="BL14" i="52"/>
  <c r="BK14" i="52"/>
  <c r="BJ14" i="52"/>
  <c r="BI14" i="52"/>
  <c r="BH14" i="52"/>
  <c r="BG14" i="52"/>
  <c r="BF14" i="52"/>
  <c r="BE14" i="52"/>
  <c r="BD14" i="52"/>
  <c r="BC14" i="52"/>
  <c r="BB14" i="52"/>
  <c r="BA14" i="52"/>
  <c r="AZ14" i="52"/>
  <c r="AY14" i="52"/>
  <c r="AX14" i="52"/>
  <c r="AW14" i="52"/>
  <c r="AV14" i="52"/>
  <c r="AU14" i="52"/>
  <c r="AT14" i="52"/>
  <c r="AS14" i="52"/>
  <c r="AR14" i="52"/>
  <c r="AQ14" i="52"/>
  <c r="AP14" i="52"/>
  <c r="AO14" i="52"/>
  <c r="AN14" i="52"/>
  <c r="AL11" i="52"/>
  <c r="AI11" i="52"/>
  <c r="AD11" i="52"/>
  <c r="AA11" i="52"/>
  <c r="V11" i="52"/>
  <c r="S11" i="52"/>
  <c r="N11" i="52"/>
  <c r="AM10" i="52"/>
  <c r="AM11" i="52" s="1"/>
  <c r="AL10" i="52"/>
  <c r="AK10" i="52"/>
  <c r="AK11" i="52" s="1"/>
  <c r="AJ10" i="52"/>
  <c r="AJ11" i="52" s="1"/>
  <c r="AI10" i="52"/>
  <c r="AH10" i="52"/>
  <c r="AH11" i="52" s="1"/>
  <c r="AG10" i="52"/>
  <c r="AG11" i="52" s="1"/>
  <c r="AF10" i="52"/>
  <c r="AF11" i="52" s="1"/>
  <c r="AE10" i="52"/>
  <c r="AE11" i="52" s="1"/>
  <c r="AD10" i="52"/>
  <c r="AC10" i="52"/>
  <c r="AC11" i="52" s="1"/>
  <c r="AB10" i="52"/>
  <c r="AB11" i="52" s="1"/>
  <c r="AA10" i="52"/>
  <c r="Z10" i="52"/>
  <c r="Z11" i="52" s="1"/>
  <c r="Y10" i="52"/>
  <c r="Y11" i="52" s="1"/>
  <c r="X10" i="52"/>
  <c r="X11" i="52" s="1"/>
  <c r="W10" i="52"/>
  <c r="W11" i="52" s="1"/>
  <c r="V10" i="52"/>
  <c r="U10" i="52"/>
  <c r="U11" i="52" s="1"/>
  <c r="T10" i="52"/>
  <c r="T11" i="52" s="1"/>
  <c r="S10" i="52"/>
  <c r="R10" i="52"/>
  <c r="R11" i="52" s="1"/>
  <c r="Q10" i="52"/>
  <c r="Q11" i="52" s="1"/>
  <c r="P10" i="52"/>
  <c r="P11" i="52" s="1"/>
  <c r="O10" i="52"/>
  <c r="O11" i="52" s="1"/>
  <c r="N10" i="52"/>
  <c r="AI8" i="51"/>
  <c r="AJ8" i="51"/>
  <c r="AK8" i="51"/>
  <c r="AL8" i="51"/>
  <c r="AH8" i="51"/>
  <c r="AG8" i="51"/>
  <c r="AD8" i="51"/>
  <c r="AE8" i="51"/>
  <c r="AF8" i="51"/>
  <c r="AC8" i="51"/>
  <c r="Y8" i="51"/>
  <c r="Z8" i="51"/>
  <c r="AA8" i="51"/>
  <c r="AB8" i="51"/>
  <c r="X8" i="51"/>
  <c r="T8" i="51"/>
  <c r="U8" i="51"/>
  <c r="V8" i="51"/>
  <c r="W8" i="51"/>
  <c r="S8" i="51"/>
  <c r="O8" i="51"/>
  <c r="P8" i="51"/>
  <c r="Q8" i="51"/>
  <c r="R8" i="51"/>
  <c r="N8" i="51"/>
  <c r="H87" i="51"/>
  <c r="F87" i="51"/>
  <c r="E87" i="51"/>
  <c r="D86" i="51"/>
  <c r="D87" i="51" s="1"/>
  <c r="H82" i="51"/>
  <c r="C78" i="51"/>
  <c r="C74" i="51"/>
  <c r="G82" i="51" s="1"/>
  <c r="B70" i="51"/>
  <c r="M20" i="51"/>
  <c r="CO14" i="51"/>
  <c r="CN14" i="51"/>
  <c r="CM14" i="51"/>
  <c r="CL14" i="51"/>
  <c r="CK14" i="51"/>
  <c r="CJ14" i="51"/>
  <c r="CI14" i="51"/>
  <c r="CH14" i="51"/>
  <c r="CG14" i="51"/>
  <c r="CF14" i="51"/>
  <c r="CE14" i="51"/>
  <c r="CD14" i="51"/>
  <c r="CC14" i="51"/>
  <c r="CB14" i="51"/>
  <c r="CA14" i="51"/>
  <c r="BZ14" i="51"/>
  <c r="BY14" i="51"/>
  <c r="BX14" i="51"/>
  <c r="BW14" i="51"/>
  <c r="BV14" i="51"/>
  <c r="BU14" i="51"/>
  <c r="BT14" i="51"/>
  <c r="BS14" i="51"/>
  <c r="BR14" i="51"/>
  <c r="BQ14" i="51"/>
  <c r="BP14" i="51"/>
  <c r="BO14" i="51"/>
  <c r="BN14" i="51"/>
  <c r="BM14" i="51"/>
  <c r="BL14" i="51"/>
  <c r="BK14" i="51"/>
  <c r="BJ14" i="51"/>
  <c r="BI14" i="51"/>
  <c r="BH14" i="51"/>
  <c r="BG14" i="51"/>
  <c r="BF14" i="51"/>
  <c r="BE14" i="51"/>
  <c r="BD14" i="51"/>
  <c r="BC14" i="51"/>
  <c r="BB14" i="51"/>
  <c r="BA14" i="51"/>
  <c r="AZ14" i="51"/>
  <c r="AY14" i="51"/>
  <c r="AX14" i="51"/>
  <c r="AW14" i="51"/>
  <c r="AV14" i="51"/>
  <c r="AU14" i="51"/>
  <c r="AT14" i="51"/>
  <c r="AS14" i="51"/>
  <c r="AR14" i="51"/>
  <c r="AQ14" i="51"/>
  <c r="AP14" i="51"/>
  <c r="AO14" i="51"/>
  <c r="AN14" i="51"/>
  <c r="AL11" i="51"/>
  <c r="AK11" i="51"/>
  <c r="AD11" i="51"/>
  <c r="AC11" i="51"/>
  <c r="V11" i="51"/>
  <c r="U11" i="51"/>
  <c r="N11" i="51"/>
  <c r="AM10" i="51"/>
  <c r="AM11" i="51" s="1"/>
  <c r="AL10" i="51"/>
  <c r="AK10" i="51"/>
  <c r="AJ10" i="51"/>
  <c r="AJ11" i="51" s="1"/>
  <c r="AI10" i="51"/>
  <c r="AI11" i="51" s="1"/>
  <c r="AH10" i="51"/>
  <c r="AH11" i="51" s="1"/>
  <c r="AG10" i="51"/>
  <c r="AG11" i="51" s="1"/>
  <c r="AF10" i="51"/>
  <c r="AF11" i="51" s="1"/>
  <c r="AE10" i="51"/>
  <c r="AE11" i="51" s="1"/>
  <c r="AD10" i="51"/>
  <c r="AC10" i="51"/>
  <c r="AB10" i="51"/>
  <c r="AB11" i="51" s="1"/>
  <c r="AA10" i="51"/>
  <c r="AA11" i="51" s="1"/>
  <c r="Z10" i="51"/>
  <c r="Z11" i="51" s="1"/>
  <c r="Y10" i="51"/>
  <c r="Y11" i="51" s="1"/>
  <c r="X10" i="51"/>
  <c r="X11" i="51" s="1"/>
  <c r="W10" i="51"/>
  <c r="W11" i="51" s="1"/>
  <c r="V10" i="51"/>
  <c r="U10" i="51"/>
  <c r="T10" i="51"/>
  <c r="T11" i="51" s="1"/>
  <c r="S10" i="51"/>
  <c r="S11" i="51" s="1"/>
  <c r="R10" i="51"/>
  <c r="R11" i="51" s="1"/>
  <c r="Q10" i="51"/>
  <c r="Q11" i="51" s="1"/>
  <c r="P10" i="51"/>
  <c r="P11" i="51" s="1"/>
  <c r="O10" i="51"/>
  <c r="O11" i="51" s="1"/>
  <c r="N10" i="51"/>
  <c r="AI8" i="50"/>
  <c r="AJ8" i="50"/>
  <c r="AK8" i="50"/>
  <c r="AL8" i="50"/>
  <c r="AH8" i="50"/>
  <c r="AD8" i="50"/>
  <c r="AE8" i="50"/>
  <c r="AF8" i="50"/>
  <c r="AG8" i="50"/>
  <c r="AC8" i="50"/>
  <c r="Y8" i="50"/>
  <c r="Z8" i="50"/>
  <c r="AA8" i="50"/>
  <c r="AB8" i="50"/>
  <c r="X8" i="50"/>
  <c r="T8" i="50"/>
  <c r="U8" i="50"/>
  <c r="V8" i="50"/>
  <c r="W8" i="50"/>
  <c r="S8" i="50"/>
  <c r="O8" i="50"/>
  <c r="P8" i="50"/>
  <c r="Q8" i="50"/>
  <c r="R8" i="50"/>
  <c r="N8" i="50"/>
  <c r="H87" i="50"/>
  <c r="F87" i="50"/>
  <c r="E87" i="50"/>
  <c r="D87" i="50"/>
  <c r="D86" i="50"/>
  <c r="D88" i="50" s="1"/>
  <c r="H82" i="50"/>
  <c r="F82" i="50"/>
  <c r="E82" i="50"/>
  <c r="C78" i="50"/>
  <c r="C74" i="50"/>
  <c r="G82" i="50" s="1"/>
  <c r="B70" i="50"/>
  <c r="M20" i="50"/>
  <c r="M21" i="50" s="1"/>
  <c r="M22" i="50" s="1"/>
  <c r="CO14" i="50"/>
  <c r="CN14" i="50"/>
  <c r="CM14" i="50"/>
  <c r="CL14" i="50"/>
  <c r="CK14" i="50"/>
  <c r="CJ14" i="50"/>
  <c r="CI14" i="50"/>
  <c r="CH14" i="50"/>
  <c r="CG14" i="50"/>
  <c r="CF14" i="50"/>
  <c r="CE14" i="50"/>
  <c r="CD14" i="50"/>
  <c r="CC14" i="50"/>
  <c r="CB14" i="50"/>
  <c r="CA14" i="50"/>
  <c r="BZ14" i="50"/>
  <c r="BY14" i="50"/>
  <c r="BX14" i="50"/>
  <c r="BW14" i="50"/>
  <c r="BV14" i="50"/>
  <c r="BU14" i="50"/>
  <c r="BT14" i="50"/>
  <c r="BS14" i="50"/>
  <c r="BR14" i="50"/>
  <c r="BQ14" i="50"/>
  <c r="BP14" i="50"/>
  <c r="BO14" i="50"/>
  <c r="BN14" i="50"/>
  <c r="BM14" i="50"/>
  <c r="BL14" i="50"/>
  <c r="BK14" i="50"/>
  <c r="BJ14" i="50"/>
  <c r="BI14" i="50"/>
  <c r="BH14" i="50"/>
  <c r="BG14" i="50"/>
  <c r="BF14" i="50"/>
  <c r="BE14" i="50"/>
  <c r="BD14" i="50"/>
  <c r="BC14" i="50"/>
  <c r="BB14" i="50"/>
  <c r="BA14" i="50"/>
  <c r="AZ14" i="50"/>
  <c r="AY14" i="50"/>
  <c r="AX14" i="50"/>
  <c r="AW14" i="50"/>
  <c r="AV14" i="50"/>
  <c r="AU14" i="50"/>
  <c r="AT14" i="50"/>
  <c r="AS14" i="50"/>
  <c r="AR14" i="50"/>
  <c r="AQ14" i="50"/>
  <c r="AP14" i="50"/>
  <c r="AO14" i="50"/>
  <c r="AN14" i="50"/>
  <c r="AL11" i="50"/>
  <c r="AJ11" i="50"/>
  <c r="AI11" i="50"/>
  <c r="AG11" i="50"/>
  <c r="AD11" i="50"/>
  <c r="AB11" i="50"/>
  <c r="AA11" i="50"/>
  <c r="Y11" i="50"/>
  <c r="V11" i="50"/>
  <c r="T11" i="50"/>
  <c r="S11" i="50"/>
  <c r="Q11" i="50"/>
  <c r="N11" i="50"/>
  <c r="AM10" i="50"/>
  <c r="AM11" i="50" s="1"/>
  <c r="AL10" i="50"/>
  <c r="AK10" i="50"/>
  <c r="AK11" i="50" s="1"/>
  <c r="AJ10" i="50"/>
  <c r="AI10" i="50"/>
  <c r="AH10" i="50"/>
  <c r="AH11" i="50" s="1"/>
  <c r="AG10" i="50"/>
  <c r="AF10" i="50"/>
  <c r="AF11" i="50" s="1"/>
  <c r="AE10" i="50"/>
  <c r="AE11" i="50" s="1"/>
  <c r="AD10" i="50"/>
  <c r="AC10" i="50"/>
  <c r="AC11" i="50" s="1"/>
  <c r="AB10" i="50"/>
  <c r="AA10" i="50"/>
  <c r="Z10" i="50"/>
  <c r="Z11" i="50" s="1"/>
  <c r="Y10" i="50"/>
  <c r="X10" i="50"/>
  <c r="X11" i="50" s="1"/>
  <c r="W10" i="50"/>
  <c r="W11" i="50" s="1"/>
  <c r="V10" i="50"/>
  <c r="U10" i="50"/>
  <c r="U11" i="50" s="1"/>
  <c r="T10" i="50"/>
  <c r="S10" i="50"/>
  <c r="R10" i="50"/>
  <c r="R11" i="50" s="1"/>
  <c r="Q10" i="50"/>
  <c r="P10" i="50"/>
  <c r="P11" i="50" s="1"/>
  <c r="O10" i="50"/>
  <c r="O11" i="50" s="1"/>
  <c r="N10" i="50"/>
  <c r="AL8" i="49"/>
  <c r="AI8" i="49"/>
  <c r="AJ8" i="49"/>
  <c r="AK8" i="49"/>
  <c r="AH8" i="49"/>
  <c r="AD8" i="49"/>
  <c r="AE8" i="49"/>
  <c r="AF8" i="49"/>
  <c r="AG8" i="49"/>
  <c r="AC8" i="49"/>
  <c r="Y8" i="49"/>
  <c r="Z8" i="49"/>
  <c r="AA8" i="49"/>
  <c r="AB8" i="49"/>
  <c r="X8" i="49"/>
  <c r="T8" i="49"/>
  <c r="U8" i="49"/>
  <c r="V8" i="49"/>
  <c r="W8" i="49"/>
  <c r="S8" i="49"/>
  <c r="O8" i="49"/>
  <c r="P8" i="49"/>
  <c r="Q8" i="49"/>
  <c r="R8" i="49"/>
  <c r="N8" i="49"/>
  <c r="H87" i="49"/>
  <c r="F87" i="49"/>
  <c r="E87" i="49"/>
  <c r="D86" i="49"/>
  <c r="D87" i="49" s="1"/>
  <c r="H82" i="49"/>
  <c r="C78" i="49"/>
  <c r="C74" i="49"/>
  <c r="G82" i="49" s="1"/>
  <c r="B70" i="49"/>
  <c r="M20" i="49"/>
  <c r="CO14" i="49"/>
  <c r="CN14" i="49"/>
  <c r="CM14" i="49"/>
  <c r="CL14" i="49"/>
  <c r="CK14" i="49"/>
  <c r="CJ14" i="49"/>
  <c r="CI14" i="49"/>
  <c r="CH14" i="49"/>
  <c r="CG14" i="49"/>
  <c r="CF14" i="49"/>
  <c r="CE14" i="49"/>
  <c r="CD14" i="49"/>
  <c r="CC14" i="49"/>
  <c r="CB14" i="49"/>
  <c r="CA14" i="49"/>
  <c r="BZ14" i="49"/>
  <c r="BY14" i="49"/>
  <c r="BX14" i="49"/>
  <c r="BW14" i="49"/>
  <c r="BV14" i="49"/>
  <c r="BU14" i="49"/>
  <c r="BT14" i="49"/>
  <c r="BS14" i="49"/>
  <c r="BR14" i="49"/>
  <c r="BQ14" i="49"/>
  <c r="BP14" i="49"/>
  <c r="BO14" i="49"/>
  <c r="BN14" i="49"/>
  <c r="BM14" i="49"/>
  <c r="BL14" i="49"/>
  <c r="BK14" i="49"/>
  <c r="BJ14" i="49"/>
  <c r="BI14" i="49"/>
  <c r="BH14" i="49"/>
  <c r="BG14" i="49"/>
  <c r="BF14" i="49"/>
  <c r="BE14" i="49"/>
  <c r="BD14" i="49"/>
  <c r="BC14" i="49"/>
  <c r="BB14" i="49"/>
  <c r="BA14" i="49"/>
  <c r="AZ14" i="49"/>
  <c r="AY14" i="49"/>
  <c r="AX14" i="49"/>
  <c r="AW14" i="49"/>
  <c r="AV14" i="49"/>
  <c r="AU14" i="49"/>
  <c r="AT14" i="49"/>
  <c r="AS14" i="49"/>
  <c r="AR14" i="49"/>
  <c r="AQ14" i="49"/>
  <c r="AP14" i="49"/>
  <c r="AO14" i="49"/>
  <c r="AN14" i="49"/>
  <c r="AL11" i="49"/>
  <c r="AK11" i="49"/>
  <c r="AD11" i="49"/>
  <c r="AC11" i="49"/>
  <c r="V11" i="49"/>
  <c r="U11" i="49"/>
  <c r="N11" i="49"/>
  <c r="AM10" i="49"/>
  <c r="AM11" i="49" s="1"/>
  <c r="AL10" i="49"/>
  <c r="AK10" i="49"/>
  <c r="AJ10" i="49"/>
  <c r="AJ11" i="49" s="1"/>
  <c r="AI10" i="49"/>
  <c r="AI11" i="49" s="1"/>
  <c r="AH10" i="49"/>
  <c r="AH11" i="49" s="1"/>
  <c r="AG10" i="49"/>
  <c r="AG11" i="49" s="1"/>
  <c r="AF10" i="49"/>
  <c r="AF11" i="49" s="1"/>
  <c r="AE10" i="49"/>
  <c r="AE11" i="49" s="1"/>
  <c r="AD10" i="49"/>
  <c r="AC10" i="49"/>
  <c r="AB10" i="49"/>
  <c r="AB11" i="49" s="1"/>
  <c r="AA10" i="49"/>
  <c r="AA11" i="49" s="1"/>
  <c r="Z10" i="49"/>
  <c r="Z11" i="49" s="1"/>
  <c r="Y10" i="49"/>
  <c r="Y11" i="49" s="1"/>
  <c r="X10" i="49"/>
  <c r="X11" i="49" s="1"/>
  <c r="W10" i="49"/>
  <c r="W11" i="49" s="1"/>
  <c r="V10" i="49"/>
  <c r="U10" i="49"/>
  <c r="T10" i="49"/>
  <c r="T11" i="49" s="1"/>
  <c r="S10" i="49"/>
  <c r="S11" i="49" s="1"/>
  <c r="R10" i="49"/>
  <c r="R11" i="49" s="1"/>
  <c r="Q10" i="49"/>
  <c r="Q11" i="49" s="1"/>
  <c r="P10" i="49"/>
  <c r="P11" i="49" s="1"/>
  <c r="O10" i="49"/>
  <c r="O11" i="49" s="1"/>
  <c r="N10" i="49"/>
  <c r="AI8" i="48"/>
  <c r="AJ8" i="48"/>
  <c r="AK8" i="48"/>
  <c r="AL8" i="48"/>
  <c r="AH8" i="48"/>
  <c r="AD8" i="48"/>
  <c r="AE8" i="48"/>
  <c r="AF8" i="48"/>
  <c r="AG8" i="48"/>
  <c r="AC8" i="48"/>
  <c r="Y8" i="48"/>
  <c r="Z8" i="48"/>
  <c r="AA8" i="48"/>
  <c r="AB8" i="48"/>
  <c r="X8" i="48"/>
  <c r="T8" i="48"/>
  <c r="U8" i="48"/>
  <c r="V8" i="48"/>
  <c r="W8" i="48"/>
  <c r="S8" i="48"/>
  <c r="O8" i="48"/>
  <c r="P8" i="48"/>
  <c r="Q8" i="48"/>
  <c r="R8" i="48"/>
  <c r="N8" i="48"/>
  <c r="F87" i="48"/>
  <c r="D86" i="48"/>
  <c r="E87" i="48" s="1"/>
  <c r="H82" i="48"/>
  <c r="D82" i="48"/>
  <c r="C78" i="48"/>
  <c r="C74" i="48"/>
  <c r="G82" i="48" s="1"/>
  <c r="B70" i="48"/>
  <c r="M20" i="48"/>
  <c r="CO14" i="48"/>
  <c r="CN14" i="48"/>
  <c r="CM14" i="48"/>
  <c r="CL14" i="48"/>
  <c r="CK14" i="48"/>
  <c r="CJ14" i="48"/>
  <c r="CI14" i="48"/>
  <c r="CH14" i="48"/>
  <c r="CG14" i="48"/>
  <c r="CF14" i="48"/>
  <c r="CE14" i="48"/>
  <c r="CD14" i="48"/>
  <c r="CC14" i="48"/>
  <c r="CB14" i="48"/>
  <c r="CA14" i="48"/>
  <c r="BZ14" i="48"/>
  <c r="BY14" i="48"/>
  <c r="BX14" i="48"/>
  <c r="BW14" i="48"/>
  <c r="BV14" i="48"/>
  <c r="BU14" i="48"/>
  <c r="BT14" i="48"/>
  <c r="BS14" i="48"/>
  <c r="BR14" i="48"/>
  <c r="BQ14" i="48"/>
  <c r="BP14" i="48"/>
  <c r="BO14" i="48"/>
  <c r="BN14" i="48"/>
  <c r="BM14" i="48"/>
  <c r="BL14" i="48"/>
  <c r="BK14" i="48"/>
  <c r="BJ14" i="48"/>
  <c r="BI14" i="48"/>
  <c r="BH14" i="48"/>
  <c r="BG14" i="48"/>
  <c r="BF14" i="48"/>
  <c r="BE14" i="48"/>
  <c r="BD14" i="48"/>
  <c r="BC14" i="48"/>
  <c r="BB14" i="48"/>
  <c r="BA14" i="48"/>
  <c r="AZ14" i="48"/>
  <c r="AY14" i="48"/>
  <c r="AX14" i="48"/>
  <c r="AW14" i="48"/>
  <c r="AV14" i="48"/>
  <c r="AU14" i="48"/>
  <c r="AT14" i="48"/>
  <c r="AS14" i="48"/>
  <c r="AR14" i="48"/>
  <c r="AQ14" i="48"/>
  <c r="AP14" i="48"/>
  <c r="AO14" i="48"/>
  <c r="AN14" i="48"/>
  <c r="AL11" i="48"/>
  <c r="AH11" i="48"/>
  <c r="AD11" i="48"/>
  <c r="Z11" i="48"/>
  <c r="V11" i="48"/>
  <c r="R11" i="48"/>
  <c r="N11" i="48"/>
  <c r="AM10" i="48"/>
  <c r="AM11" i="48" s="1"/>
  <c r="AL10" i="48"/>
  <c r="AK10" i="48"/>
  <c r="AK11" i="48" s="1"/>
  <c r="AJ10" i="48"/>
  <c r="AJ11" i="48" s="1"/>
  <c r="AI10" i="48"/>
  <c r="AI11" i="48" s="1"/>
  <c r="AH10" i="48"/>
  <c r="AG10" i="48"/>
  <c r="AG11" i="48" s="1"/>
  <c r="AF10" i="48"/>
  <c r="AF11" i="48" s="1"/>
  <c r="AE10" i="48"/>
  <c r="AE11" i="48" s="1"/>
  <c r="AD10" i="48"/>
  <c r="AC10" i="48"/>
  <c r="AC11" i="48" s="1"/>
  <c r="AB10" i="48"/>
  <c r="AB11" i="48" s="1"/>
  <c r="AA10" i="48"/>
  <c r="AA11" i="48" s="1"/>
  <c r="Z10" i="48"/>
  <c r="Y10" i="48"/>
  <c r="Y11" i="48" s="1"/>
  <c r="X10" i="48"/>
  <c r="X11" i="48" s="1"/>
  <c r="W10" i="48"/>
  <c r="W11" i="48" s="1"/>
  <c r="V10" i="48"/>
  <c r="U10" i="48"/>
  <c r="U11" i="48" s="1"/>
  <c r="T10" i="48"/>
  <c r="T11" i="48" s="1"/>
  <c r="S10" i="48"/>
  <c r="S11" i="48" s="1"/>
  <c r="R10" i="48"/>
  <c r="Q10" i="48"/>
  <c r="Q11" i="48" s="1"/>
  <c r="P10" i="48"/>
  <c r="P11" i="48" s="1"/>
  <c r="O10" i="48"/>
  <c r="O11" i="48" s="1"/>
  <c r="N10" i="48"/>
  <c r="AI8" i="47"/>
  <c r="AJ8" i="47"/>
  <c r="AK8" i="47"/>
  <c r="AL8" i="47"/>
  <c r="AH8" i="47"/>
  <c r="AD8" i="47"/>
  <c r="AE8" i="47"/>
  <c r="AF8" i="47"/>
  <c r="AG8" i="47"/>
  <c r="AC8" i="47"/>
  <c r="Y8" i="47"/>
  <c r="Z8" i="47"/>
  <c r="AA8" i="47"/>
  <c r="AB8" i="47"/>
  <c r="X8" i="47"/>
  <c r="T8" i="47"/>
  <c r="U8" i="47"/>
  <c r="V8" i="47"/>
  <c r="W8" i="47"/>
  <c r="S8" i="47"/>
  <c r="O8" i="47"/>
  <c r="P8" i="47"/>
  <c r="Q8" i="47"/>
  <c r="R8" i="47"/>
  <c r="N8" i="47"/>
  <c r="F87" i="47"/>
  <c r="D86" i="47"/>
  <c r="D87" i="47" s="1"/>
  <c r="D88" i="47" s="1"/>
  <c r="H82" i="47"/>
  <c r="G82" i="47"/>
  <c r="C78" i="47"/>
  <c r="E87" i="47" s="1"/>
  <c r="C74" i="47"/>
  <c r="F82" i="47" s="1"/>
  <c r="B70" i="47"/>
  <c r="M20" i="47"/>
  <c r="CO14" i="47"/>
  <c r="CN14" i="47"/>
  <c r="CM14" i="47"/>
  <c r="CL14" i="47"/>
  <c r="CK14" i="47"/>
  <c r="CJ14" i="47"/>
  <c r="CI14" i="47"/>
  <c r="CH14" i="47"/>
  <c r="CG14" i="47"/>
  <c r="CF14" i="47"/>
  <c r="CE14" i="47"/>
  <c r="CD14" i="47"/>
  <c r="CC14" i="47"/>
  <c r="CB14" i="47"/>
  <c r="CA14" i="47"/>
  <c r="BZ14" i="47"/>
  <c r="BY14" i="47"/>
  <c r="BX14" i="47"/>
  <c r="BW14" i="47"/>
  <c r="BV14" i="47"/>
  <c r="BU14" i="47"/>
  <c r="BT14" i="47"/>
  <c r="BS14" i="47"/>
  <c r="BR14" i="47"/>
  <c r="BQ14" i="47"/>
  <c r="BP14" i="47"/>
  <c r="BO14" i="47"/>
  <c r="BN14" i="47"/>
  <c r="BM14" i="47"/>
  <c r="BL14" i="47"/>
  <c r="BK14" i="47"/>
  <c r="BJ14" i="47"/>
  <c r="BI14" i="47"/>
  <c r="BH14" i="47"/>
  <c r="BG14" i="47"/>
  <c r="BF14" i="47"/>
  <c r="BE14" i="47"/>
  <c r="BD14" i="47"/>
  <c r="BC14" i="47"/>
  <c r="BB14" i="47"/>
  <c r="BA14" i="47"/>
  <c r="AZ14" i="47"/>
  <c r="AY14" i="47"/>
  <c r="AX14" i="47"/>
  <c r="AW14" i="47"/>
  <c r="AV14" i="47"/>
  <c r="AU14" i="47"/>
  <c r="AT14" i="47"/>
  <c r="AS14" i="47"/>
  <c r="AR14" i="47"/>
  <c r="AQ14" i="47"/>
  <c r="AP14" i="47"/>
  <c r="AO14" i="47"/>
  <c r="AN14" i="47"/>
  <c r="AL11" i="47"/>
  <c r="AK11" i="47"/>
  <c r="AG11" i="47"/>
  <c r="AD11" i="47"/>
  <c r="AC11" i="47"/>
  <c r="Y11" i="47"/>
  <c r="V11" i="47"/>
  <c r="U11" i="47"/>
  <c r="Q11" i="47"/>
  <c r="N11" i="47"/>
  <c r="AM10" i="47"/>
  <c r="AM11" i="47" s="1"/>
  <c r="AL10" i="47"/>
  <c r="AK10" i="47"/>
  <c r="AJ10" i="47"/>
  <c r="AJ11" i="47" s="1"/>
  <c r="AI10" i="47"/>
  <c r="AI11" i="47" s="1"/>
  <c r="AH10" i="47"/>
  <c r="AH11" i="47" s="1"/>
  <c r="AG10" i="47"/>
  <c r="AF10" i="47"/>
  <c r="AF11" i="47" s="1"/>
  <c r="AE10" i="47"/>
  <c r="AE11" i="47" s="1"/>
  <c r="AD10" i="47"/>
  <c r="AC10" i="47"/>
  <c r="AB10" i="47"/>
  <c r="AB11" i="47" s="1"/>
  <c r="AA10" i="47"/>
  <c r="AA11" i="47" s="1"/>
  <c r="Z10" i="47"/>
  <c r="Z11" i="47" s="1"/>
  <c r="Y10" i="47"/>
  <c r="X10" i="47"/>
  <c r="X11" i="47" s="1"/>
  <c r="W10" i="47"/>
  <c r="W11" i="47" s="1"/>
  <c r="V10" i="47"/>
  <c r="U10" i="47"/>
  <c r="T10" i="47"/>
  <c r="T11" i="47" s="1"/>
  <c r="S10" i="47"/>
  <c r="S11" i="47" s="1"/>
  <c r="R10" i="47"/>
  <c r="R11" i="47" s="1"/>
  <c r="Q10" i="47"/>
  <c r="P10" i="47"/>
  <c r="P11" i="47" s="1"/>
  <c r="O10" i="47"/>
  <c r="O11" i="47" s="1"/>
  <c r="N10" i="47"/>
  <c r="AI8" i="46"/>
  <c r="AJ8" i="46"/>
  <c r="AK8" i="46"/>
  <c r="AL8" i="46"/>
  <c r="AH8" i="46"/>
  <c r="AD8" i="46"/>
  <c r="AE8" i="46"/>
  <c r="AF8" i="46"/>
  <c r="AG8" i="46"/>
  <c r="AC8" i="46"/>
  <c r="Y8" i="46"/>
  <c r="Z8" i="46"/>
  <c r="AA8" i="46"/>
  <c r="AB8" i="46"/>
  <c r="X8" i="46"/>
  <c r="T8" i="46"/>
  <c r="U8" i="46"/>
  <c r="V8" i="46"/>
  <c r="W8" i="46"/>
  <c r="S8" i="46"/>
  <c r="O8" i="46"/>
  <c r="P8" i="46"/>
  <c r="Q8" i="46"/>
  <c r="R8" i="46"/>
  <c r="N8" i="46"/>
  <c r="F87" i="46"/>
  <c r="D86" i="46"/>
  <c r="E87" i="46" s="1"/>
  <c r="H82" i="46"/>
  <c r="C78" i="46"/>
  <c r="C74" i="46"/>
  <c r="G82" i="46" s="1"/>
  <c r="B70" i="46"/>
  <c r="M20" i="46"/>
  <c r="CO14" i="46"/>
  <c r="CN14" i="46"/>
  <c r="CM14" i="46"/>
  <c r="CL14" i="46"/>
  <c r="CK14" i="46"/>
  <c r="CJ14" i="46"/>
  <c r="CI14" i="46"/>
  <c r="CH14" i="46"/>
  <c r="CG14" i="46"/>
  <c r="CF14" i="46"/>
  <c r="CE14" i="46"/>
  <c r="CD14" i="46"/>
  <c r="CC14" i="46"/>
  <c r="CB14" i="46"/>
  <c r="CA14" i="46"/>
  <c r="BZ14" i="46"/>
  <c r="BY14" i="46"/>
  <c r="BX14" i="46"/>
  <c r="BW14" i="46"/>
  <c r="BV14" i="46"/>
  <c r="BU14" i="46"/>
  <c r="BT14" i="46"/>
  <c r="BS14" i="46"/>
  <c r="BR14" i="46"/>
  <c r="BQ14" i="46"/>
  <c r="BP14" i="46"/>
  <c r="BO14" i="46"/>
  <c r="BN14" i="46"/>
  <c r="BM14" i="46"/>
  <c r="BL14" i="46"/>
  <c r="BK14" i="46"/>
  <c r="BJ14" i="46"/>
  <c r="BI14" i="46"/>
  <c r="BH14" i="46"/>
  <c r="BG14" i="46"/>
  <c r="BF14" i="46"/>
  <c r="BE14" i="46"/>
  <c r="BD14" i="46"/>
  <c r="BC14" i="46"/>
  <c r="BB14" i="46"/>
  <c r="BA14" i="46"/>
  <c r="AZ14" i="46"/>
  <c r="AY14" i="46"/>
  <c r="AX14" i="46"/>
  <c r="AW14" i="46"/>
  <c r="AV14" i="46"/>
  <c r="AU14" i="46"/>
  <c r="AT14" i="46"/>
  <c r="AS14" i="46"/>
  <c r="AR14" i="46"/>
  <c r="AQ14" i="46"/>
  <c r="AP14" i="46"/>
  <c r="AO14" i="46"/>
  <c r="AN14" i="46"/>
  <c r="AL11" i="46"/>
  <c r="AI11" i="46"/>
  <c r="AD11" i="46"/>
  <c r="AA11" i="46"/>
  <c r="V11" i="46"/>
  <c r="S11" i="46"/>
  <c r="N11" i="46"/>
  <c r="AM10" i="46"/>
  <c r="AM11" i="46" s="1"/>
  <c r="AL10" i="46"/>
  <c r="AK10" i="46"/>
  <c r="AK11" i="46" s="1"/>
  <c r="AJ10" i="46"/>
  <c r="AJ11" i="46" s="1"/>
  <c r="AI10" i="46"/>
  <c r="AH10" i="46"/>
  <c r="AH11" i="46" s="1"/>
  <c r="AG10" i="46"/>
  <c r="AG11" i="46" s="1"/>
  <c r="AF10" i="46"/>
  <c r="AF11" i="46" s="1"/>
  <c r="AE10" i="46"/>
  <c r="AE11" i="46" s="1"/>
  <c r="AD10" i="46"/>
  <c r="AC10" i="46"/>
  <c r="AC11" i="46" s="1"/>
  <c r="AB10" i="46"/>
  <c r="AB11" i="46" s="1"/>
  <c r="AA10" i="46"/>
  <c r="Z10" i="46"/>
  <c r="Z11" i="46" s="1"/>
  <c r="Y10" i="46"/>
  <c r="Y11" i="46" s="1"/>
  <c r="X10" i="46"/>
  <c r="X11" i="46" s="1"/>
  <c r="W10" i="46"/>
  <c r="W11" i="46" s="1"/>
  <c r="V10" i="46"/>
  <c r="U10" i="46"/>
  <c r="U11" i="46" s="1"/>
  <c r="T10" i="46"/>
  <c r="T11" i="46" s="1"/>
  <c r="S10" i="46"/>
  <c r="R10" i="46"/>
  <c r="R11" i="46" s="1"/>
  <c r="Q10" i="46"/>
  <c r="Q11" i="46" s="1"/>
  <c r="P10" i="46"/>
  <c r="P11" i="46" s="1"/>
  <c r="O10" i="46"/>
  <c r="O11" i="46" s="1"/>
  <c r="N10" i="46"/>
  <c r="AI8" i="45"/>
  <c r="AJ8" i="45"/>
  <c r="AK8" i="45"/>
  <c r="AL8" i="45"/>
  <c r="AH8" i="45"/>
  <c r="AD8" i="45"/>
  <c r="AE8" i="45"/>
  <c r="AF8" i="45"/>
  <c r="AG8" i="45"/>
  <c r="AC8" i="45"/>
  <c r="Y8" i="45"/>
  <c r="Z8" i="45"/>
  <c r="AA8" i="45"/>
  <c r="AB8" i="45"/>
  <c r="X8" i="45"/>
  <c r="T8" i="45"/>
  <c r="U8" i="45"/>
  <c r="V8" i="45"/>
  <c r="W8" i="45"/>
  <c r="S8" i="45"/>
  <c r="O8" i="45"/>
  <c r="P8" i="45"/>
  <c r="Q8" i="45"/>
  <c r="R8" i="45"/>
  <c r="N8" i="45"/>
  <c r="F87" i="45"/>
  <c r="D86" i="45"/>
  <c r="E87" i="45" s="1"/>
  <c r="H82" i="45"/>
  <c r="C78" i="45"/>
  <c r="C74" i="45"/>
  <c r="G82" i="45" s="1"/>
  <c r="B70" i="45"/>
  <c r="M20" i="45"/>
  <c r="CO14" i="45"/>
  <c r="CN14" i="45"/>
  <c r="CM14" i="45"/>
  <c r="CL14" i="45"/>
  <c r="CK14" i="45"/>
  <c r="CJ14" i="45"/>
  <c r="CI14" i="45"/>
  <c r="CH14" i="45"/>
  <c r="CG14" i="45"/>
  <c r="CF14" i="45"/>
  <c r="CE14" i="45"/>
  <c r="CD14" i="45"/>
  <c r="CC14" i="45"/>
  <c r="CB14" i="45"/>
  <c r="CA14" i="45"/>
  <c r="BZ14" i="45"/>
  <c r="BY14" i="45"/>
  <c r="BX14" i="45"/>
  <c r="BW14" i="45"/>
  <c r="BV14" i="45"/>
  <c r="BU14" i="45"/>
  <c r="BT14" i="45"/>
  <c r="BS14" i="45"/>
  <c r="BR14" i="45"/>
  <c r="BQ14" i="45"/>
  <c r="BP14" i="45"/>
  <c r="BO14" i="45"/>
  <c r="BN14" i="45"/>
  <c r="BM14" i="45"/>
  <c r="BL14" i="45"/>
  <c r="BK14" i="45"/>
  <c r="BJ14" i="45"/>
  <c r="BI14" i="45"/>
  <c r="BH14" i="45"/>
  <c r="BG14" i="45"/>
  <c r="BF14" i="45"/>
  <c r="BE14" i="45"/>
  <c r="BD14" i="45"/>
  <c r="BC14" i="45"/>
  <c r="BB14" i="45"/>
  <c r="BA14" i="45"/>
  <c r="AZ14" i="45"/>
  <c r="AY14" i="45"/>
  <c r="AX14" i="45"/>
  <c r="AW14" i="45"/>
  <c r="AV14" i="45"/>
  <c r="AU14" i="45"/>
  <c r="AT14" i="45"/>
  <c r="AS14" i="45"/>
  <c r="AR14" i="45"/>
  <c r="AQ14" i="45"/>
  <c r="AP14" i="45"/>
  <c r="AO14" i="45"/>
  <c r="AN14" i="45"/>
  <c r="AL11" i="45"/>
  <c r="AG11" i="45"/>
  <c r="AD11" i="45"/>
  <c r="Y11" i="45"/>
  <c r="V11" i="45"/>
  <c r="Q11" i="45"/>
  <c r="N11" i="45"/>
  <c r="AM10" i="45"/>
  <c r="AM11" i="45" s="1"/>
  <c r="AL10" i="45"/>
  <c r="AK10" i="45"/>
  <c r="AK11" i="45" s="1"/>
  <c r="AJ10" i="45"/>
  <c r="AJ11" i="45" s="1"/>
  <c r="AI10" i="45"/>
  <c r="AI11" i="45" s="1"/>
  <c r="AH10" i="45"/>
  <c r="AH11" i="45" s="1"/>
  <c r="AG10" i="45"/>
  <c r="AF10" i="45"/>
  <c r="AF11" i="45" s="1"/>
  <c r="AE10" i="45"/>
  <c r="AE11" i="45" s="1"/>
  <c r="AD10" i="45"/>
  <c r="AC10" i="45"/>
  <c r="AC11" i="45" s="1"/>
  <c r="AB10" i="45"/>
  <c r="AB11" i="45" s="1"/>
  <c r="AA10" i="45"/>
  <c r="AA11" i="45" s="1"/>
  <c r="Z10" i="45"/>
  <c r="Z11" i="45" s="1"/>
  <c r="Y10" i="45"/>
  <c r="X10" i="45"/>
  <c r="X11" i="45" s="1"/>
  <c r="W10" i="45"/>
  <c r="W11" i="45" s="1"/>
  <c r="V10" i="45"/>
  <c r="U10" i="45"/>
  <c r="U11" i="45" s="1"/>
  <c r="T10" i="45"/>
  <c r="T11" i="45" s="1"/>
  <c r="S10" i="45"/>
  <c r="S11" i="45" s="1"/>
  <c r="R10" i="45"/>
  <c r="R11" i="45" s="1"/>
  <c r="Q10" i="45"/>
  <c r="P10" i="45"/>
  <c r="P11" i="45" s="1"/>
  <c r="O10" i="45"/>
  <c r="O11" i="45" s="1"/>
  <c r="N10" i="45"/>
  <c r="E88" i="70" l="1"/>
  <c r="D91" i="70"/>
  <c r="D92" i="70" s="1"/>
  <c r="D93" i="70" s="1"/>
  <c r="G89" i="70"/>
  <c r="D84" i="70"/>
  <c r="M21" i="70"/>
  <c r="M22" i="70" s="1"/>
  <c r="E84" i="70"/>
  <c r="F84" i="70"/>
  <c r="E86" i="68"/>
  <c r="D89" i="68"/>
  <c r="D90" i="68" s="1"/>
  <c r="D91" i="68" s="1"/>
  <c r="M23" i="68"/>
  <c r="M24" i="68" s="1"/>
  <c r="N20" i="68"/>
  <c r="G87" i="68"/>
  <c r="D82" i="68"/>
  <c r="E82" i="68"/>
  <c r="F82" i="68"/>
  <c r="D89" i="67"/>
  <c r="D90" i="67" s="1"/>
  <c r="D91" i="67" s="1"/>
  <c r="E86" i="67"/>
  <c r="G87" i="67"/>
  <c r="H87" i="67"/>
  <c r="D82" i="67"/>
  <c r="M21" i="67"/>
  <c r="M22" i="67" s="1"/>
  <c r="E82" i="67"/>
  <c r="E86" i="66"/>
  <c r="D89" i="66"/>
  <c r="D90" i="66" s="1"/>
  <c r="D91" i="66" s="1"/>
  <c r="M23" i="66"/>
  <c r="M24" i="66" s="1"/>
  <c r="N20" i="66"/>
  <c r="G87" i="66"/>
  <c r="D82" i="66"/>
  <c r="E82" i="66"/>
  <c r="F82" i="66"/>
  <c r="E86" i="65"/>
  <c r="D89" i="65"/>
  <c r="D90" i="65" s="1"/>
  <c r="D91" i="65" s="1"/>
  <c r="G87" i="65"/>
  <c r="D82" i="65"/>
  <c r="M21" i="65"/>
  <c r="M22" i="65" s="1"/>
  <c r="E82" i="65"/>
  <c r="F82" i="65"/>
  <c r="E86" i="64"/>
  <c r="D89" i="64"/>
  <c r="D90" i="64" s="1"/>
  <c r="M23" i="64"/>
  <c r="M24" i="64" s="1"/>
  <c r="N20" i="64"/>
  <c r="G87" i="64"/>
  <c r="D82" i="64"/>
  <c r="M23" i="63"/>
  <c r="M24" i="63" s="1"/>
  <c r="N20" i="63"/>
  <c r="G87" i="63"/>
  <c r="H87" i="63"/>
  <c r="D87" i="63"/>
  <c r="D88" i="63" s="1"/>
  <c r="G87" i="62"/>
  <c r="H87" i="62"/>
  <c r="D88" i="62"/>
  <c r="M21" i="62"/>
  <c r="E82" i="62"/>
  <c r="M22" i="62"/>
  <c r="N20" i="62" s="1"/>
  <c r="G87" i="61"/>
  <c r="D88" i="61"/>
  <c r="D82" i="61"/>
  <c r="M21" i="61"/>
  <c r="M22" i="61" s="1"/>
  <c r="E82" i="61"/>
  <c r="F82" i="61"/>
  <c r="G87" i="60"/>
  <c r="H87" i="60"/>
  <c r="D82" i="60"/>
  <c r="M21" i="60"/>
  <c r="E82" i="60"/>
  <c r="M22" i="60"/>
  <c r="N20" i="60" s="1"/>
  <c r="F82" i="60"/>
  <c r="D87" i="60"/>
  <c r="D88" i="60" s="1"/>
  <c r="G87" i="59"/>
  <c r="H87" i="59"/>
  <c r="D82" i="59"/>
  <c r="M21" i="59"/>
  <c r="E82" i="59"/>
  <c r="M22" i="59"/>
  <c r="N20" i="59" s="1"/>
  <c r="F82" i="59"/>
  <c r="D87" i="59"/>
  <c r="D88" i="59" s="1"/>
  <c r="G87" i="58"/>
  <c r="H87" i="58"/>
  <c r="D82" i="58"/>
  <c r="M21" i="58"/>
  <c r="M22" i="58" s="1"/>
  <c r="E82" i="58"/>
  <c r="F82" i="58"/>
  <c r="D87" i="58"/>
  <c r="D88" i="58" s="1"/>
  <c r="M22" i="57"/>
  <c r="G87" i="57"/>
  <c r="D88" i="57"/>
  <c r="D82" i="57"/>
  <c r="M21" i="57"/>
  <c r="E82" i="57"/>
  <c r="F82" i="57"/>
  <c r="M21" i="56"/>
  <c r="M22" i="56" s="1"/>
  <c r="N20" i="56" s="1"/>
  <c r="N21" i="56" s="1"/>
  <c r="N22" i="56" s="1"/>
  <c r="G87" i="56"/>
  <c r="H87" i="56"/>
  <c r="D88" i="56"/>
  <c r="E86" i="55"/>
  <c r="D89" i="55"/>
  <c r="D90" i="55" s="1"/>
  <c r="G87" i="55"/>
  <c r="D82" i="55"/>
  <c r="M21" i="55"/>
  <c r="M22" i="55" s="1"/>
  <c r="E82" i="55"/>
  <c r="F82" i="55"/>
  <c r="H82" i="54"/>
  <c r="F87" i="54"/>
  <c r="G87" i="54"/>
  <c r="D82" i="54"/>
  <c r="M21" i="54"/>
  <c r="M22" i="54" s="1"/>
  <c r="E82" i="54"/>
  <c r="F82" i="54"/>
  <c r="D87" i="54"/>
  <c r="D88" i="54" s="1"/>
  <c r="E86" i="54" s="1"/>
  <c r="M23" i="53"/>
  <c r="M24" i="53" s="1"/>
  <c r="N20" i="53"/>
  <c r="H87" i="53"/>
  <c r="D82" i="53"/>
  <c r="E82" i="53"/>
  <c r="D87" i="53"/>
  <c r="D88" i="53" s="1"/>
  <c r="M21" i="52"/>
  <c r="M22" i="52" s="1"/>
  <c r="G87" i="52"/>
  <c r="H87" i="52"/>
  <c r="D88" i="52"/>
  <c r="D82" i="52"/>
  <c r="G87" i="51"/>
  <c r="D88" i="51"/>
  <c r="D82" i="51"/>
  <c r="M21" i="51"/>
  <c r="M22" i="51" s="1"/>
  <c r="E82" i="51"/>
  <c r="F82" i="51"/>
  <c r="E86" i="50"/>
  <c r="D89" i="50"/>
  <c r="D90" i="50" s="1"/>
  <c r="D91" i="50" s="1"/>
  <c r="M23" i="50"/>
  <c r="M24" i="50" s="1"/>
  <c r="N20" i="50"/>
  <c r="G87" i="50"/>
  <c r="D82" i="50"/>
  <c r="G87" i="49"/>
  <c r="D88" i="49"/>
  <c r="D82" i="49"/>
  <c r="M21" i="49"/>
  <c r="M22" i="49" s="1"/>
  <c r="E82" i="49"/>
  <c r="F82" i="49"/>
  <c r="G87" i="48"/>
  <c r="H87" i="48"/>
  <c r="M21" i="48"/>
  <c r="M22" i="48" s="1"/>
  <c r="E82" i="48"/>
  <c r="F82" i="48"/>
  <c r="D87" i="48"/>
  <c r="D88" i="48" s="1"/>
  <c r="E86" i="47"/>
  <c r="D89" i="47"/>
  <c r="D90" i="47" s="1"/>
  <c r="D91" i="47" s="1"/>
  <c r="G87" i="47"/>
  <c r="H87" i="47"/>
  <c r="D82" i="47"/>
  <c r="M21" i="47"/>
  <c r="M22" i="47" s="1"/>
  <c r="E82" i="47"/>
  <c r="M23" i="46"/>
  <c r="M24" i="46" s="1"/>
  <c r="G87" i="46"/>
  <c r="H87" i="46"/>
  <c r="D82" i="46"/>
  <c r="M21" i="46"/>
  <c r="E82" i="46"/>
  <c r="M22" i="46"/>
  <c r="N20" i="46" s="1"/>
  <c r="F82" i="46"/>
  <c r="D87" i="46"/>
  <c r="D88" i="46" s="1"/>
  <c r="G87" i="45"/>
  <c r="H87" i="45"/>
  <c r="D82" i="45"/>
  <c r="M21" i="45"/>
  <c r="M22" i="45" s="1"/>
  <c r="E82" i="45"/>
  <c r="F82" i="45"/>
  <c r="D87" i="45"/>
  <c r="D88" i="45" s="1"/>
  <c r="N20" i="70" l="1"/>
  <c r="M23" i="70"/>
  <c r="M24" i="70" s="1"/>
  <c r="E90" i="70"/>
  <c r="F88" i="70" s="1"/>
  <c r="E91" i="70"/>
  <c r="E92" i="70" s="1"/>
  <c r="E93" i="70" s="1"/>
  <c r="N22" i="68"/>
  <c r="O20" i="68" s="1"/>
  <c r="N21" i="68"/>
  <c r="N23" i="68"/>
  <c r="N24" i="68" s="1"/>
  <c r="N9" i="68" s="1"/>
  <c r="N14" i="68" s="1"/>
  <c r="E88" i="68"/>
  <c r="F86" i="68" s="1"/>
  <c r="N20" i="67"/>
  <c r="M23" i="67"/>
  <c r="M24" i="67" s="1"/>
  <c r="E88" i="67"/>
  <c r="F86" i="67" s="1"/>
  <c r="E89" i="67"/>
  <c r="E90" i="67" s="1"/>
  <c r="E91" i="67" s="1"/>
  <c r="N21" i="66"/>
  <c r="N22" i="66" s="1"/>
  <c r="E88" i="66"/>
  <c r="F86" i="66" s="1"/>
  <c r="E89" i="66"/>
  <c r="E90" i="66" s="1"/>
  <c r="E91" i="66" s="1"/>
  <c r="M23" i="65"/>
  <c r="M24" i="65" s="1"/>
  <c r="N20" i="65"/>
  <c r="E88" i="65"/>
  <c r="F86" i="65" s="1"/>
  <c r="E89" i="65"/>
  <c r="E90" i="65" s="1"/>
  <c r="E91" i="65" s="1"/>
  <c r="E88" i="64"/>
  <c r="F86" i="64" s="1"/>
  <c r="E89" i="64"/>
  <c r="E90" i="64" s="1"/>
  <c r="E91" i="64" s="1"/>
  <c r="N21" i="64"/>
  <c r="N22" i="64" s="1"/>
  <c r="D91" i="64"/>
  <c r="E86" i="63"/>
  <c r="D89" i="63"/>
  <c r="D90" i="63" s="1"/>
  <c r="D91" i="63" s="1"/>
  <c r="N21" i="63"/>
  <c r="N22" i="63" s="1"/>
  <c r="E86" i="62"/>
  <c r="D89" i="62"/>
  <c r="D90" i="62" s="1"/>
  <c r="D91" i="62" s="1"/>
  <c r="N21" i="62"/>
  <c r="N22" i="62" s="1"/>
  <c r="M23" i="62"/>
  <c r="M24" i="62" s="1"/>
  <c r="M23" i="61"/>
  <c r="M24" i="61" s="1"/>
  <c r="N20" i="61"/>
  <c r="E86" i="61"/>
  <c r="D89" i="61"/>
  <c r="D90" i="61" s="1"/>
  <c r="D91" i="61" s="1"/>
  <c r="E86" i="60"/>
  <c r="D89" i="60"/>
  <c r="D90" i="60" s="1"/>
  <c r="D91" i="60" s="1"/>
  <c r="N21" i="60"/>
  <c r="N22" i="60" s="1"/>
  <c r="M23" i="60"/>
  <c r="M24" i="60" s="1"/>
  <c r="E86" i="59"/>
  <c r="D89" i="59"/>
  <c r="D90" i="59" s="1"/>
  <c r="D91" i="59" s="1"/>
  <c r="M23" i="59"/>
  <c r="M24" i="59" s="1"/>
  <c r="N21" i="59"/>
  <c r="N22" i="59" s="1"/>
  <c r="D89" i="58"/>
  <c r="D90" i="58" s="1"/>
  <c r="D91" i="58" s="1"/>
  <c r="E86" i="58"/>
  <c r="N20" i="58"/>
  <c r="M23" i="58"/>
  <c r="M24" i="58" s="1"/>
  <c r="M23" i="57"/>
  <c r="M24" i="57" s="1"/>
  <c r="N20" i="57"/>
  <c r="D89" i="57"/>
  <c r="D90" i="57" s="1"/>
  <c r="D91" i="57" s="1"/>
  <c r="E86" i="57"/>
  <c r="M23" i="56"/>
  <c r="M24" i="56" s="1"/>
  <c r="O20" i="56"/>
  <c r="N23" i="56"/>
  <c r="N24" i="56" s="1"/>
  <c r="N9" i="56" s="1"/>
  <c r="N14" i="56" s="1"/>
  <c r="E86" i="56"/>
  <c r="D89" i="56"/>
  <c r="D90" i="56" s="1"/>
  <c r="D91" i="56" s="1"/>
  <c r="N20" i="55"/>
  <c r="M23" i="55"/>
  <c r="M24" i="55" s="1"/>
  <c r="D91" i="55"/>
  <c r="E88" i="55"/>
  <c r="F86" i="55" s="1"/>
  <c r="E89" i="55"/>
  <c r="E90" i="55" s="1"/>
  <c r="E91" i="55" s="1"/>
  <c r="N20" i="54"/>
  <c r="M23" i="54"/>
  <c r="M24" i="54" s="1"/>
  <c r="E88" i="54"/>
  <c r="F86" i="54" s="1"/>
  <c r="D89" i="54"/>
  <c r="D90" i="54" s="1"/>
  <c r="D91" i="54" s="1"/>
  <c r="N21" i="53"/>
  <c r="N22" i="53" s="1"/>
  <c r="E86" i="53"/>
  <c r="D89" i="53"/>
  <c r="D90" i="53" s="1"/>
  <c r="D91" i="53" s="1"/>
  <c r="M23" i="52"/>
  <c r="M24" i="52" s="1"/>
  <c r="N20" i="52"/>
  <c r="N21" i="52"/>
  <c r="N22" i="52" s="1"/>
  <c r="E86" i="52"/>
  <c r="D89" i="52"/>
  <c r="D90" i="52" s="1"/>
  <c r="D91" i="52" s="1"/>
  <c r="M23" i="51"/>
  <c r="M24" i="51" s="1"/>
  <c r="N20" i="51"/>
  <c r="E86" i="51"/>
  <c r="D89" i="51"/>
  <c r="D90" i="51" s="1"/>
  <c r="D91" i="51" s="1"/>
  <c r="E88" i="50"/>
  <c r="F86" i="50" s="1"/>
  <c r="E89" i="50"/>
  <c r="E90" i="50" s="1"/>
  <c r="E91" i="50" s="1"/>
  <c r="N21" i="50"/>
  <c r="N22" i="50" s="1"/>
  <c r="O20" i="50" s="1"/>
  <c r="M23" i="49"/>
  <c r="M24" i="49" s="1"/>
  <c r="N20" i="49"/>
  <c r="E86" i="49"/>
  <c r="D89" i="49"/>
  <c r="D90" i="49" s="1"/>
  <c r="D91" i="49" s="1"/>
  <c r="D89" i="48"/>
  <c r="D90" i="48" s="1"/>
  <c r="D91" i="48" s="1"/>
  <c r="E86" i="48"/>
  <c r="N20" i="48"/>
  <c r="M23" i="48"/>
  <c r="M24" i="48" s="1"/>
  <c r="M23" i="47"/>
  <c r="M24" i="47" s="1"/>
  <c r="N20" i="47"/>
  <c r="E88" i="47"/>
  <c r="F86" i="47" s="1"/>
  <c r="E89" i="47"/>
  <c r="E90" i="47" s="1"/>
  <c r="E91" i="47" s="1"/>
  <c r="E86" i="46"/>
  <c r="D89" i="46"/>
  <c r="D90" i="46" s="1"/>
  <c r="D91" i="46" s="1"/>
  <c r="N21" i="46"/>
  <c r="N22" i="46" s="1"/>
  <c r="N20" i="45"/>
  <c r="M23" i="45"/>
  <c r="M24" i="45" s="1"/>
  <c r="E86" i="45"/>
  <c r="D89" i="45"/>
  <c r="D90" i="45" s="1"/>
  <c r="D91" i="45" s="1"/>
  <c r="N21" i="70" l="1"/>
  <c r="N22" i="70" s="1"/>
  <c r="F90" i="70"/>
  <c r="G88" i="70" s="1"/>
  <c r="F91" i="70"/>
  <c r="F92" i="70" s="1"/>
  <c r="F93" i="70" s="1"/>
  <c r="O21" i="68"/>
  <c r="O22" i="68"/>
  <c r="P20" i="68" s="1"/>
  <c r="O23" i="68"/>
  <c r="O24" i="68" s="1"/>
  <c r="O9" i="68" s="1"/>
  <c r="O14" i="68" s="1"/>
  <c r="E89" i="68"/>
  <c r="E90" i="68" s="1"/>
  <c r="E91" i="68" s="1"/>
  <c r="F88" i="68"/>
  <c r="G86" i="68" s="1"/>
  <c r="F89" i="68"/>
  <c r="F90" i="68" s="1"/>
  <c r="F91" i="68" s="1"/>
  <c r="F88" i="67"/>
  <c r="G86" i="67" s="1"/>
  <c r="N21" i="67"/>
  <c r="N22" i="67" s="1"/>
  <c r="O20" i="66"/>
  <c r="N23" i="66"/>
  <c r="N24" i="66" s="1"/>
  <c r="N9" i="66" s="1"/>
  <c r="N14" i="66" s="1"/>
  <c r="F88" i="66"/>
  <c r="G86" i="66" s="1"/>
  <c r="F89" i="66"/>
  <c r="F90" i="66" s="1"/>
  <c r="F91" i="66" s="1"/>
  <c r="F88" i="65"/>
  <c r="G86" i="65" s="1"/>
  <c r="N21" i="65"/>
  <c r="N22" i="65" s="1"/>
  <c r="O20" i="64"/>
  <c r="N23" i="64"/>
  <c r="N24" i="64" s="1"/>
  <c r="N9" i="64" s="1"/>
  <c r="N14" i="64" s="1"/>
  <c r="F88" i="64"/>
  <c r="G86" i="64" s="1"/>
  <c r="F89" i="64"/>
  <c r="F90" i="64" s="1"/>
  <c r="F91" i="64" s="1"/>
  <c r="O20" i="63"/>
  <c r="N23" i="63"/>
  <c r="N24" i="63" s="1"/>
  <c r="N9" i="63" s="1"/>
  <c r="N14" i="63" s="1"/>
  <c r="E88" i="63"/>
  <c r="F86" i="63" s="1"/>
  <c r="E89" i="63"/>
  <c r="E90" i="63" s="1"/>
  <c r="E91" i="63" s="1"/>
  <c r="O20" i="62"/>
  <c r="N23" i="62"/>
  <c r="N24" i="62" s="1"/>
  <c r="N9" i="62" s="1"/>
  <c r="N14" i="62" s="1"/>
  <c r="E88" i="62"/>
  <c r="F86" i="62" s="1"/>
  <c r="E89" i="62"/>
  <c r="E90" i="62" s="1"/>
  <c r="E91" i="62" s="1"/>
  <c r="E88" i="61"/>
  <c r="F86" i="61" s="1"/>
  <c r="N21" i="61"/>
  <c r="N22" i="61" s="1"/>
  <c r="O20" i="60"/>
  <c r="N23" i="60"/>
  <c r="N24" i="60" s="1"/>
  <c r="N9" i="60" s="1"/>
  <c r="N14" i="60" s="1"/>
  <c r="E88" i="60"/>
  <c r="F86" i="60" s="1"/>
  <c r="E89" i="60"/>
  <c r="E90" i="60" s="1"/>
  <c r="E91" i="60" s="1"/>
  <c r="O20" i="59"/>
  <c r="N23" i="59"/>
  <c r="N24" i="59" s="1"/>
  <c r="N9" i="59" s="1"/>
  <c r="N14" i="59" s="1"/>
  <c r="E88" i="59"/>
  <c r="F86" i="59" s="1"/>
  <c r="E89" i="59"/>
  <c r="E90" i="59" s="1"/>
  <c r="E91" i="59" s="1"/>
  <c r="N21" i="58"/>
  <c r="N22" i="58" s="1"/>
  <c r="E88" i="58"/>
  <c r="F86" i="58" s="1"/>
  <c r="E89" i="58"/>
  <c r="E90" i="58" s="1"/>
  <c r="E91" i="58" s="1"/>
  <c r="E88" i="57"/>
  <c r="F86" i="57" s="1"/>
  <c r="E89" i="57"/>
  <c r="E90" i="57" s="1"/>
  <c r="E91" i="57" s="1"/>
  <c r="N21" i="57"/>
  <c r="N22" i="57" s="1"/>
  <c r="E88" i="56"/>
  <c r="F86" i="56" s="1"/>
  <c r="E89" i="56"/>
  <c r="E90" i="56" s="1"/>
  <c r="E91" i="56" s="1"/>
  <c r="O21" i="56"/>
  <c r="O22" i="56" s="1"/>
  <c r="F88" i="55"/>
  <c r="G86" i="55" s="1"/>
  <c r="F89" i="55"/>
  <c r="F90" i="55" s="1"/>
  <c r="F91" i="55" s="1"/>
  <c r="N21" i="55"/>
  <c r="N22" i="55" s="1"/>
  <c r="O20" i="55" s="1"/>
  <c r="E89" i="54"/>
  <c r="E90" i="54" s="1"/>
  <c r="E91" i="54" s="1"/>
  <c r="F88" i="54"/>
  <c r="G86" i="54" s="1"/>
  <c r="N21" i="54"/>
  <c r="N22" i="54" s="1"/>
  <c r="O20" i="53"/>
  <c r="N23" i="53"/>
  <c r="N24" i="53" s="1"/>
  <c r="N9" i="53" s="1"/>
  <c r="N14" i="53" s="1"/>
  <c r="E88" i="53"/>
  <c r="F86" i="53" s="1"/>
  <c r="O20" i="52"/>
  <c r="N23" i="52"/>
  <c r="N24" i="52" s="1"/>
  <c r="N9" i="52" s="1"/>
  <c r="N14" i="52" s="1"/>
  <c r="E88" i="52"/>
  <c r="F86" i="52" s="1"/>
  <c r="E89" i="52"/>
  <c r="E90" i="52" s="1"/>
  <c r="E91" i="52" s="1"/>
  <c r="E88" i="51"/>
  <c r="F86" i="51" s="1"/>
  <c r="E89" i="51"/>
  <c r="E90" i="51" s="1"/>
  <c r="E91" i="51" s="1"/>
  <c r="N21" i="51"/>
  <c r="N22" i="51" s="1"/>
  <c r="N23" i="50"/>
  <c r="N24" i="50" s="1"/>
  <c r="N9" i="50" s="1"/>
  <c r="N14" i="50" s="1"/>
  <c r="O21" i="50"/>
  <c r="O22" i="50" s="1"/>
  <c r="F88" i="50"/>
  <c r="G86" i="50" s="1"/>
  <c r="F89" i="50"/>
  <c r="F90" i="50" s="1"/>
  <c r="F91" i="50" s="1"/>
  <c r="N21" i="49"/>
  <c r="N22" i="49" s="1"/>
  <c r="O20" i="49" s="1"/>
  <c r="E88" i="49"/>
  <c r="F86" i="49" s="1"/>
  <c r="E89" i="49"/>
  <c r="E90" i="49" s="1"/>
  <c r="E91" i="49" s="1"/>
  <c r="N21" i="48"/>
  <c r="N22" i="48" s="1"/>
  <c r="E88" i="48"/>
  <c r="F86" i="48" s="1"/>
  <c r="E89" i="48"/>
  <c r="E90" i="48" s="1"/>
  <c r="E91" i="48" s="1"/>
  <c r="F88" i="47"/>
  <c r="G86" i="47" s="1"/>
  <c r="F89" i="47"/>
  <c r="F90" i="47" s="1"/>
  <c r="F91" i="47" s="1"/>
  <c r="N21" i="47"/>
  <c r="N22" i="47" s="1"/>
  <c r="O20" i="46"/>
  <c r="N23" i="46"/>
  <c r="N24" i="46" s="1"/>
  <c r="N9" i="46" s="1"/>
  <c r="N14" i="46" s="1"/>
  <c r="E88" i="46"/>
  <c r="F86" i="46" s="1"/>
  <c r="E89" i="46"/>
  <c r="E90" i="46" s="1"/>
  <c r="E91" i="46" s="1"/>
  <c r="E88" i="45"/>
  <c r="F86" i="45" s="1"/>
  <c r="E89" i="45"/>
  <c r="E90" i="45" s="1"/>
  <c r="E91" i="45" s="1"/>
  <c r="N21" i="45"/>
  <c r="N22" i="45" s="1"/>
  <c r="O20" i="70" l="1"/>
  <c r="N23" i="70"/>
  <c r="N24" i="70" s="1"/>
  <c r="N9" i="70" s="1"/>
  <c r="G90" i="70"/>
  <c r="H88" i="70" s="1"/>
  <c r="G88" i="68"/>
  <c r="H86" i="68" s="1"/>
  <c r="G89" i="68"/>
  <c r="G90" i="68" s="1"/>
  <c r="G91" i="68" s="1"/>
  <c r="P21" i="68"/>
  <c r="P22" i="68"/>
  <c r="Q20" i="68" s="1"/>
  <c r="O20" i="67"/>
  <c r="N23" i="67"/>
  <c r="N24" i="67" s="1"/>
  <c r="N9" i="67" s="1"/>
  <c r="N14" i="67" s="1"/>
  <c r="F89" i="67"/>
  <c r="F90" i="67" s="1"/>
  <c r="F91" i="67" s="1"/>
  <c r="G88" i="67"/>
  <c r="H86" i="67" s="1"/>
  <c r="G89" i="67"/>
  <c r="G90" i="67" s="1"/>
  <c r="G91" i="67" s="1"/>
  <c r="G88" i="66"/>
  <c r="H86" i="66" s="1"/>
  <c r="G89" i="66"/>
  <c r="G90" i="66" s="1"/>
  <c r="G91" i="66" s="1"/>
  <c r="O21" i="66"/>
  <c r="O22" i="66" s="1"/>
  <c r="O20" i="65"/>
  <c r="N23" i="65"/>
  <c r="N24" i="65" s="1"/>
  <c r="N9" i="65" s="1"/>
  <c r="N14" i="65" s="1"/>
  <c r="F89" i="65"/>
  <c r="F90" i="65" s="1"/>
  <c r="F91" i="65" s="1"/>
  <c r="G88" i="65"/>
  <c r="H86" i="65" s="1"/>
  <c r="G89" i="65"/>
  <c r="G90" i="65" s="1"/>
  <c r="G91" i="65" s="1"/>
  <c r="O21" i="64"/>
  <c r="O22" i="64" s="1"/>
  <c r="G88" i="64"/>
  <c r="H86" i="64" s="1"/>
  <c r="O21" i="63"/>
  <c r="O22" i="63"/>
  <c r="P20" i="63" s="1"/>
  <c r="F88" i="63"/>
  <c r="G86" i="63" s="1"/>
  <c r="F89" i="63"/>
  <c r="F90" i="63" s="1"/>
  <c r="F91" i="63" s="1"/>
  <c r="F88" i="62"/>
  <c r="G86" i="62" s="1"/>
  <c r="F89" i="62"/>
  <c r="F90" i="62" s="1"/>
  <c r="F91" i="62" s="1"/>
  <c r="O21" i="62"/>
  <c r="O22" i="62"/>
  <c r="P20" i="62" s="1"/>
  <c r="O20" i="61"/>
  <c r="N23" i="61"/>
  <c r="N24" i="61" s="1"/>
  <c r="N9" i="61" s="1"/>
  <c r="N14" i="61" s="1"/>
  <c r="E89" i="61"/>
  <c r="E90" i="61" s="1"/>
  <c r="E91" i="61" s="1"/>
  <c r="F88" i="61"/>
  <c r="G86" i="61" s="1"/>
  <c r="F89" i="61"/>
  <c r="F90" i="61" s="1"/>
  <c r="F91" i="61" s="1"/>
  <c r="F88" i="60"/>
  <c r="G86" i="60" s="1"/>
  <c r="F89" i="60"/>
  <c r="F90" i="60" s="1"/>
  <c r="F91" i="60" s="1"/>
  <c r="O21" i="60"/>
  <c r="O22" i="60" s="1"/>
  <c r="F88" i="59"/>
  <c r="G86" i="59" s="1"/>
  <c r="O21" i="59"/>
  <c r="O22" i="59"/>
  <c r="P20" i="59" s="1"/>
  <c r="O20" i="58"/>
  <c r="N23" i="58"/>
  <c r="N24" i="58" s="1"/>
  <c r="N9" i="58" s="1"/>
  <c r="N14" i="58" s="1"/>
  <c r="F88" i="58"/>
  <c r="G86" i="58" s="1"/>
  <c r="F89" i="58"/>
  <c r="F90" i="58" s="1"/>
  <c r="F91" i="58" s="1"/>
  <c r="O20" i="57"/>
  <c r="N23" i="57"/>
  <c r="N24" i="57" s="1"/>
  <c r="N9" i="57" s="1"/>
  <c r="N14" i="57" s="1"/>
  <c r="F88" i="57"/>
  <c r="G86" i="57" s="1"/>
  <c r="F89" i="57"/>
  <c r="F90" i="57" s="1"/>
  <c r="F91" i="57" s="1"/>
  <c r="P20" i="56"/>
  <c r="O23" i="56"/>
  <c r="O24" i="56" s="1"/>
  <c r="O9" i="56" s="1"/>
  <c r="O14" i="56" s="1"/>
  <c r="F88" i="56"/>
  <c r="G86" i="56" s="1"/>
  <c r="F89" i="56"/>
  <c r="F90" i="56" s="1"/>
  <c r="F91" i="56" s="1"/>
  <c r="O21" i="55"/>
  <c r="O22" i="55" s="1"/>
  <c r="G88" i="55"/>
  <c r="H86" i="55" s="1"/>
  <c r="G89" i="55"/>
  <c r="G90" i="55" s="1"/>
  <c r="G91" i="55" s="1"/>
  <c r="N23" i="55"/>
  <c r="N24" i="55" s="1"/>
  <c r="N9" i="55" s="1"/>
  <c r="N14" i="55" s="1"/>
  <c r="O20" i="54"/>
  <c r="N23" i="54"/>
  <c r="N24" i="54" s="1"/>
  <c r="N9" i="54" s="1"/>
  <c r="N14" i="54" s="1"/>
  <c r="F89" i="54"/>
  <c r="F90" i="54" s="1"/>
  <c r="F91" i="54" s="1"/>
  <c r="G88" i="54"/>
  <c r="H86" i="54" s="1"/>
  <c r="G89" i="54"/>
  <c r="G90" i="54" s="1"/>
  <c r="G91" i="54" s="1"/>
  <c r="E89" i="53"/>
  <c r="E90" i="53" s="1"/>
  <c r="E91" i="53" s="1"/>
  <c r="F88" i="53"/>
  <c r="G86" i="53" s="1"/>
  <c r="F89" i="53"/>
  <c r="F90" i="53" s="1"/>
  <c r="F91" i="53" s="1"/>
  <c r="O21" i="53"/>
  <c r="O22" i="53" s="1"/>
  <c r="P20" i="53" s="1"/>
  <c r="F88" i="52"/>
  <c r="G86" i="52" s="1"/>
  <c r="F89" i="52"/>
  <c r="F90" i="52" s="1"/>
  <c r="F91" i="52" s="1"/>
  <c r="O21" i="52"/>
  <c r="O22" i="52" s="1"/>
  <c r="O20" i="51"/>
  <c r="N23" i="51"/>
  <c r="N24" i="51" s="1"/>
  <c r="N9" i="51" s="1"/>
  <c r="N14" i="51" s="1"/>
  <c r="F88" i="51"/>
  <c r="G86" i="51" s="1"/>
  <c r="F89" i="51"/>
  <c r="F90" i="51" s="1"/>
  <c r="F91" i="51" s="1"/>
  <c r="P20" i="50"/>
  <c r="P21" i="50" s="1"/>
  <c r="P22" i="50" s="1"/>
  <c r="Q20" i="50" s="1"/>
  <c r="O23" i="50"/>
  <c r="O24" i="50" s="1"/>
  <c r="O9" i="50" s="1"/>
  <c r="O14" i="50" s="1"/>
  <c r="G88" i="50"/>
  <c r="H86" i="50" s="1"/>
  <c r="G89" i="50"/>
  <c r="G90" i="50" s="1"/>
  <c r="G91" i="50" s="1"/>
  <c r="O21" i="49"/>
  <c r="O22" i="49" s="1"/>
  <c r="N23" i="49"/>
  <c r="N24" i="49" s="1"/>
  <c r="N9" i="49" s="1"/>
  <c r="N14" i="49" s="1"/>
  <c r="F88" i="49"/>
  <c r="G86" i="49" s="1"/>
  <c r="O20" i="48"/>
  <c r="N23" i="48"/>
  <c r="N24" i="48" s="1"/>
  <c r="N9" i="48" s="1"/>
  <c r="N14" i="48" s="1"/>
  <c r="F88" i="48"/>
  <c r="G86" i="48" s="1"/>
  <c r="F89" i="48"/>
  <c r="F90" i="48" s="1"/>
  <c r="F91" i="48" s="1"/>
  <c r="O20" i="47"/>
  <c r="N23" i="47"/>
  <c r="N24" i="47" s="1"/>
  <c r="N9" i="47" s="1"/>
  <c r="N14" i="47" s="1"/>
  <c r="G88" i="47"/>
  <c r="H86" i="47" s="1"/>
  <c r="G89" i="47"/>
  <c r="G90" i="47" s="1"/>
  <c r="G91" i="47" s="1"/>
  <c r="O21" i="46"/>
  <c r="O22" i="46" s="1"/>
  <c r="F88" i="46"/>
  <c r="G86" i="46" s="1"/>
  <c r="O20" i="45"/>
  <c r="N23" i="45"/>
  <c r="N24" i="45" s="1"/>
  <c r="N9" i="45" s="1"/>
  <c r="N14" i="45" s="1"/>
  <c r="F88" i="45"/>
  <c r="G86" i="45" s="1"/>
  <c r="F89" i="45"/>
  <c r="F90" i="45" s="1"/>
  <c r="F91" i="45" s="1"/>
  <c r="O21" i="70" l="1"/>
  <c r="O22" i="70"/>
  <c r="P20" i="70" s="1"/>
  <c r="G91" i="70"/>
  <c r="G92" i="70" s="1"/>
  <c r="G93" i="70" s="1"/>
  <c r="H90" i="70"/>
  <c r="H91" i="70"/>
  <c r="H92" i="70" s="1"/>
  <c r="H93" i="70" s="1"/>
  <c r="Q22" i="68"/>
  <c r="R20" i="68" s="1"/>
  <c r="Q21" i="68"/>
  <c r="P23" i="68"/>
  <c r="P24" i="68" s="1"/>
  <c r="P9" i="68" s="1"/>
  <c r="P14" i="68" s="1"/>
  <c r="H88" i="68"/>
  <c r="H89" i="68"/>
  <c r="H90" i="68" s="1"/>
  <c r="H91" i="68" s="1"/>
  <c r="D93" i="68" s="1"/>
  <c r="O21" i="67"/>
  <c r="O22" i="67"/>
  <c r="P20" i="67" s="1"/>
  <c r="H88" i="67"/>
  <c r="H89" i="67"/>
  <c r="H90" i="67" s="1"/>
  <c r="H91" i="67" s="1"/>
  <c r="D93" i="67"/>
  <c r="P20" i="66"/>
  <c r="O23" i="66"/>
  <c r="O24" i="66" s="1"/>
  <c r="O9" i="66" s="1"/>
  <c r="O14" i="66" s="1"/>
  <c r="H88" i="66"/>
  <c r="H89" i="66"/>
  <c r="H90" i="66" s="1"/>
  <c r="H91" i="66" s="1"/>
  <c r="D93" i="66" s="1"/>
  <c r="H88" i="65"/>
  <c r="H89" i="65"/>
  <c r="H90" i="65" s="1"/>
  <c r="H91" i="65" s="1"/>
  <c r="D93" i="65" s="1"/>
  <c r="O21" i="65"/>
  <c r="O22" i="65"/>
  <c r="P20" i="65" s="1"/>
  <c r="P20" i="64"/>
  <c r="O23" i="64"/>
  <c r="O24" i="64" s="1"/>
  <c r="O9" i="64" s="1"/>
  <c r="O14" i="64" s="1"/>
  <c r="G89" i="64"/>
  <c r="G90" i="64" s="1"/>
  <c r="G91" i="64" s="1"/>
  <c r="H88" i="64"/>
  <c r="H89" i="64"/>
  <c r="H90" i="64" s="1"/>
  <c r="H91" i="64" s="1"/>
  <c r="G88" i="63"/>
  <c r="H86" i="63" s="1"/>
  <c r="P21" i="63"/>
  <c r="P22" i="63" s="1"/>
  <c r="O23" i="63"/>
  <c r="O24" i="63" s="1"/>
  <c r="O9" i="63" s="1"/>
  <c r="O14" i="63" s="1"/>
  <c r="P21" i="62"/>
  <c r="P22" i="62" s="1"/>
  <c r="O23" i="62"/>
  <c r="O24" i="62" s="1"/>
  <c r="O9" i="62" s="1"/>
  <c r="O14" i="62" s="1"/>
  <c r="G88" i="62"/>
  <c r="H86" i="62" s="1"/>
  <c r="G89" i="62"/>
  <c r="G90" i="62" s="1"/>
  <c r="G91" i="62" s="1"/>
  <c r="O21" i="61"/>
  <c r="O22" i="61"/>
  <c r="P20" i="61" s="1"/>
  <c r="O23" i="61"/>
  <c r="O24" i="61" s="1"/>
  <c r="O9" i="61" s="1"/>
  <c r="O14" i="61" s="1"/>
  <c r="G88" i="61"/>
  <c r="H86" i="61" s="1"/>
  <c r="G89" i="61"/>
  <c r="G90" i="61" s="1"/>
  <c r="G91" i="61" s="1"/>
  <c r="P20" i="60"/>
  <c r="O23" i="60"/>
  <c r="O24" i="60" s="1"/>
  <c r="O9" i="60" s="1"/>
  <c r="O14" i="60" s="1"/>
  <c r="G88" i="60"/>
  <c r="H86" i="60" s="1"/>
  <c r="G89" i="60"/>
  <c r="G90" i="60" s="1"/>
  <c r="G91" i="60" s="1"/>
  <c r="O23" i="59"/>
  <c r="O24" i="59" s="1"/>
  <c r="O9" i="59" s="1"/>
  <c r="O14" i="59" s="1"/>
  <c r="G88" i="59"/>
  <c r="H86" i="59" s="1"/>
  <c r="P21" i="59"/>
  <c r="P22" i="59"/>
  <c r="Q20" i="59" s="1"/>
  <c r="F89" i="59"/>
  <c r="F90" i="59" s="1"/>
  <c r="F91" i="59" s="1"/>
  <c r="G88" i="58"/>
  <c r="H86" i="58" s="1"/>
  <c r="G89" i="58"/>
  <c r="G90" i="58" s="1"/>
  <c r="G91" i="58" s="1"/>
  <c r="O21" i="58"/>
  <c r="O22" i="58"/>
  <c r="P20" i="58" s="1"/>
  <c r="G88" i="57"/>
  <c r="H86" i="57" s="1"/>
  <c r="O21" i="57"/>
  <c r="O22" i="57"/>
  <c r="P20" i="57" s="1"/>
  <c r="G88" i="56"/>
  <c r="H86" i="56" s="1"/>
  <c r="G89" i="56"/>
  <c r="G90" i="56" s="1"/>
  <c r="G91" i="56" s="1"/>
  <c r="P21" i="56"/>
  <c r="P22" i="56" s="1"/>
  <c r="P20" i="55"/>
  <c r="O23" i="55"/>
  <c r="O24" i="55" s="1"/>
  <c r="O9" i="55" s="1"/>
  <c r="O14" i="55" s="1"/>
  <c r="H88" i="55"/>
  <c r="H89" i="55"/>
  <c r="H90" i="55" s="1"/>
  <c r="H91" i="55" s="1"/>
  <c r="D93" i="55" s="1"/>
  <c r="O21" i="54"/>
  <c r="O23" i="54"/>
  <c r="O24" i="54" s="1"/>
  <c r="O9" i="54" s="1"/>
  <c r="O14" i="54" s="1"/>
  <c r="O22" i="54"/>
  <c r="P20" i="54" s="1"/>
  <c r="H88" i="54"/>
  <c r="H89" i="54"/>
  <c r="H90" i="54" s="1"/>
  <c r="H91" i="54" s="1"/>
  <c r="D93" i="54"/>
  <c r="P21" i="53"/>
  <c r="P22" i="53" s="1"/>
  <c r="Q20" i="53" s="1"/>
  <c r="O23" i="53"/>
  <c r="O24" i="53" s="1"/>
  <c r="O9" i="53" s="1"/>
  <c r="O14" i="53" s="1"/>
  <c r="G88" i="53"/>
  <c r="H86" i="53" s="1"/>
  <c r="G89" i="53"/>
  <c r="G90" i="53" s="1"/>
  <c r="G91" i="53" s="1"/>
  <c r="P20" i="52"/>
  <c r="O23" i="52"/>
  <c r="O24" i="52" s="1"/>
  <c r="O9" i="52" s="1"/>
  <c r="O14" i="52" s="1"/>
  <c r="G88" i="52"/>
  <c r="H86" i="52" s="1"/>
  <c r="G89" i="52"/>
  <c r="G90" i="52" s="1"/>
  <c r="G91" i="52" s="1"/>
  <c r="G88" i="51"/>
  <c r="H86" i="51" s="1"/>
  <c r="O21" i="51"/>
  <c r="O22" i="51"/>
  <c r="P20" i="51" s="1"/>
  <c r="D93" i="50"/>
  <c r="H88" i="50"/>
  <c r="H89" i="50"/>
  <c r="H90" i="50" s="1"/>
  <c r="H91" i="50" s="1"/>
  <c r="Q21" i="50"/>
  <c r="Q22" i="50" s="1"/>
  <c r="P23" i="50"/>
  <c r="P24" i="50" s="1"/>
  <c r="P9" i="50" s="1"/>
  <c r="P14" i="50" s="1"/>
  <c r="P20" i="49"/>
  <c r="O23" i="49"/>
  <c r="O24" i="49" s="1"/>
  <c r="O9" i="49" s="1"/>
  <c r="O14" i="49" s="1"/>
  <c r="F89" i="49"/>
  <c r="F90" i="49" s="1"/>
  <c r="F91" i="49" s="1"/>
  <c r="G88" i="49"/>
  <c r="H86" i="49" s="1"/>
  <c r="G89" i="49"/>
  <c r="G90" i="49" s="1"/>
  <c r="G91" i="49" s="1"/>
  <c r="G88" i="48"/>
  <c r="H86" i="48" s="1"/>
  <c r="G89" i="48"/>
  <c r="G90" i="48" s="1"/>
  <c r="G91" i="48" s="1"/>
  <c r="O21" i="48"/>
  <c r="O22" i="48" s="1"/>
  <c r="H88" i="47"/>
  <c r="H89" i="47"/>
  <c r="H90" i="47" s="1"/>
  <c r="H91" i="47" s="1"/>
  <c r="D93" i="47" s="1"/>
  <c r="O21" i="47"/>
  <c r="O22" i="47" s="1"/>
  <c r="P20" i="46"/>
  <c r="O23" i="46"/>
  <c r="O24" i="46" s="1"/>
  <c r="O9" i="46" s="1"/>
  <c r="O14" i="46" s="1"/>
  <c r="F89" i="46"/>
  <c r="F90" i="46" s="1"/>
  <c r="F91" i="46" s="1"/>
  <c r="G88" i="46"/>
  <c r="H86" i="46" s="1"/>
  <c r="G88" i="45"/>
  <c r="H86" i="45" s="1"/>
  <c r="G89" i="45"/>
  <c r="G90" i="45" s="1"/>
  <c r="G91" i="45" s="1"/>
  <c r="O21" i="45"/>
  <c r="O22" i="45"/>
  <c r="P20" i="45" s="1"/>
  <c r="D95" i="70" l="1"/>
  <c r="P22" i="70"/>
  <c r="Q20" i="70" s="1"/>
  <c r="P21" i="70"/>
  <c r="O23" i="70"/>
  <c r="O24" i="70" s="1"/>
  <c r="O9" i="70" s="1"/>
  <c r="R21" i="68"/>
  <c r="R22" i="68" s="1"/>
  <c r="Q23" i="68"/>
  <c r="Q24" i="68" s="1"/>
  <c r="Q9" i="68" s="1"/>
  <c r="Q14" i="68" s="1"/>
  <c r="O23" i="67"/>
  <c r="O24" i="67" s="1"/>
  <c r="O9" i="67" s="1"/>
  <c r="O14" i="67" s="1"/>
  <c r="P21" i="67"/>
  <c r="P22" i="67" s="1"/>
  <c r="P21" i="66"/>
  <c r="P22" i="66" s="1"/>
  <c r="O23" i="65"/>
  <c r="O24" i="65" s="1"/>
  <c r="O9" i="65" s="1"/>
  <c r="O14" i="65" s="1"/>
  <c r="P21" i="65"/>
  <c r="P22" i="65" s="1"/>
  <c r="P21" i="64"/>
  <c r="P22" i="64" s="1"/>
  <c r="D93" i="64"/>
  <c r="Q20" i="63"/>
  <c r="P23" i="63"/>
  <c r="P24" i="63" s="1"/>
  <c r="P9" i="63" s="1"/>
  <c r="P14" i="63" s="1"/>
  <c r="H88" i="63"/>
  <c r="H89" i="63"/>
  <c r="H90" i="63" s="1"/>
  <c r="H91" i="63" s="1"/>
  <c r="G89" i="63"/>
  <c r="G90" i="63" s="1"/>
  <c r="G91" i="63" s="1"/>
  <c r="Q20" i="62"/>
  <c r="P23" i="62"/>
  <c r="P24" i="62" s="1"/>
  <c r="P9" i="62" s="1"/>
  <c r="P14" i="62" s="1"/>
  <c r="H88" i="62"/>
  <c r="H89" i="62"/>
  <c r="H90" i="62" s="1"/>
  <c r="H91" i="62" s="1"/>
  <c r="D93" i="62" s="1"/>
  <c r="H88" i="61"/>
  <c r="H89" i="61"/>
  <c r="H90" i="61" s="1"/>
  <c r="H91" i="61" s="1"/>
  <c r="D93" i="61" s="1"/>
  <c r="P21" i="61"/>
  <c r="P22" i="61" s="1"/>
  <c r="H88" i="60"/>
  <c r="H89" i="60"/>
  <c r="H90" i="60" s="1"/>
  <c r="H91" i="60" s="1"/>
  <c r="D93" i="60" s="1"/>
  <c r="P21" i="60"/>
  <c r="P22" i="60"/>
  <c r="Q20" i="60" s="1"/>
  <c r="P23" i="59"/>
  <c r="P24" i="59" s="1"/>
  <c r="P9" i="59" s="1"/>
  <c r="P14" i="59" s="1"/>
  <c r="Q21" i="59"/>
  <c r="Q22" i="59" s="1"/>
  <c r="G89" i="59"/>
  <c r="G90" i="59" s="1"/>
  <c r="G91" i="59" s="1"/>
  <c r="H88" i="59"/>
  <c r="H89" i="59"/>
  <c r="H90" i="59" s="1"/>
  <c r="H91" i="59" s="1"/>
  <c r="D93" i="59" s="1"/>
  <c r="P21" i="58"/>
  <c r="P22" i="58"/>
  <c r="Q20" i="58" s="1"/>
  <c r="O23" i="58"/>
  <c r="O24" i="58" s="1"/>
  <c r="O9" i="58" s="1"/>
  <c r="O14" i="58" s="1"/>
  <c r="H88" i="58"/>
  <c r="H89" i="58"/>
  <c r="H90" i="58" s="1"/>
  <c r="H91" i="58" s="1"/>
  <c r="D93" i="58" s="1"/>
  <c r="O23" i="57"/>
  <c r="O24" i="57" s="1"/>
  <c r="O9" i="57" s="1"/>
  <c r="O14" i="57" s="1"/>
  <c r="P21" i="57"/>
  <c r="P22" i="57"/>
  <c r="Q20" i="57" s="1"/>
  <c r="G89" i="57"/>
  <c r="G90" i="57" s="1"/>
  <c r="G91" i="57" s="1"/>
  <c r="H88" i="57"/>
  <c r="H89" i="57"/>
  <c r="H90" i="57" s="1"/>
  <c r="H91" i="57" s="1"/>
  <c r="D93" i="57" s="1"/>
  <c r="Q20" i="56"/>
  <c r="P23" i="56"/>
  <c r="P24" i="56" s="1"/>
  <c r="P9" i="56" s="1"/>
  <c r="P14" i="56" s="1"/>
  <c r="D93" i="56"/>
  <c r="H88" i="56"/>
  <c r="H89" i="56"/>
  <c r="H90" i="56" s="1"/>
  <c r="H91" i="56" s="1"/>
  <c r="P21" i="55"/>
  <c r="P22" i="55" s="1"/>
  <c r="Q20" i="55" s="1"/>
  <c r="P21" i="54"/>
  <c r="P22" i="54" s="1"/>
  <c r="H88" i="53"/>
  <c r="H89" i="53"/>
  <c r="H90" i="53" s="1"/>
  <c r="H91" i="53" s="1"/>
  <c r="D93" i="53" s="1"/>
  <c r="Q21" i="53"/>
  <c r="Q22" i="53" s="1"/>
  <c r="P23" i="53"/>
  <c r="P24" i="53" s="1"/>
  <c r="P9" i="53" s="1"/>
  <c r="P14" i="53" s="1"/>
  <c r="H88" i="52"/>
  <c r="H89" i="52"/>
  <c r="H90" i="52" s="1"/>
  <c r="H91" i="52" s="1"/>
  <c r="D93" i="52" s="1"/>
  <c r="P21" i="52"/>
  <c r="P22" i="52" s="1"/>
  <c r="O23" i="51"/>
  <c r="O24" i="51" s="1"/>
  <c r="O9" i="51" s="1"/>
  <c r="O14" i="51" s="1"/>
  <c r="P21" i="51"/>
  <c r="P22" i="51" s="1"/>
  <c r="G89" i="51"/>
  <c r="G90" i="51" s="1"/>
  <c r="G91" i="51" s="1"/>
  <c r="H88" i="51"/>
  <c r="H89" i="51"/>
  <c r="H90" i="51" s="1"/>
  <c r="H91" i="51" s="1"/>
  <c r="D93" i="51" s="1"/>
  <c r="R20" i="50"/>
  <c r="Q23" i="50"/>
  <c r="Q24" i="50" s="1"/>
  <c r="Q9" i="50" s="1"/>
  <c r="Q14" i="50" s="1"/>
  <c r="H88" i="49"/>
  <c r="H89" i="49"/>
  <c r="H90" i="49" s="1"/>
  <c r="H91" i="49" s="1"/>
  <c r="D93" i="49" s="1"/>
  <c r="P21" i="49"/>
  <c r="P22" i="49" s="1"/>
  <c r="Q20" i="49" s="1"/>
  <c r="P20" i="48"/>
  <c r="O23" i="48"/>
  <c r="O24" i="48" s="1"/>
  <c r="O9" i="48" s="1"/>
  <c r="O14" i="48" s="1"/>
  <c r="H88" i="48"/>
  <c r="H89" i="48"/>
  <c r="H90" i="48" s="1"/>
  <c r="H91" i="48" s="1"/>
  <c r="D93" i="48" s="1"/>
  <c r="P20" i="47"/>
  <c r="O23" i="47"/>
  <c r="O24" i="47" s="1"/>
  <c r="O9" i="47" s="1"/>
  <c r="O14" i="47" s="1"/>
  <c r="D93" i="46"/>
  <c r="P21" i="46"/>
  <c r="P22" i="46" s="1"/>
  <c r="H88" i="46"/>
  <c r="H89" i="46"/>
  <c r="H90" i="46" s="1"/>
  <c r="H91" i="46" s="1"/>
  <c r="G89" i="46"/>
  <c r="G90" i="46" s="1"/>
  <c r="G91" i="46" s="1"/>
  <c r="O23" i="45"/>
  <c r="O24" i="45" s="1"/>
  <c r="O9" i="45" s="1"/>
  <c r="O14" i="45" s="1"/>
  <c r="P21" i="45"/>
  <c r="P22" i="45" s="1"/>
  <c r="H88" i="45"/>
  <c r="H89" i="45"/>
  <c r="H90" i="45" s="1"/>
  <c r="H91" i="45" s="1"/>
  <c r="D93" i="45" s="1"/>
  <c r="Q21" i="70" l="1"/>
  <c r="Q22" i="70" s="1"/>
  <c r="P23" i="70"/>
  <c r="P24" i="70" s="1"/>
  <c r="P9" i="70" s="1"/>
  <c r="S20" i="68"/>
  <c r="R23" i="68"/>
  <c r="R24" i="68" s="1"/>
  <c r="R9" i="68" s="1"/>
  <c r="R14" i="68" s="1"/>
  <c r="Q20" i="67"/>
  <c r="P23" i="67"/>
  <c r="P24" i="67" s="1"/>
  <c r="P9" i="67" s="1"/>
  <c r="P14" i="67" s="1"/>
  <c r="Q20" i="66"/>
  <c r="P23" i="66"/>
  <c r="P24" i="66" s="1"/>
  <c r="P9" i="66" s="1"/>
  <c r="P14" i="66" s="1"/>
  <c r="Q20" i="65"/>
  <c r="P23" i="65"/>
  <c r="P24" i="65" s="1"/>
  <c r="P9" i="65" s="1"/>
  <c r="P14" i="65" s="1"/>
  <c r="Q20" i="64"/>
  <c r="P23" i="64"/>
  <c r="P24" i="64" s="1"/>
  <c r="P9" i="64" s="1"/>
  <c r="P14" i="64" s="1"/>
  <c r="D93" i="63"/>
  <c r="Q21" i="63"/>
  <c r="Q22" i="63" s="1"/>
  <c r="Q21" i="62"/>
  <c r="Q22" i="62" s="1"/>
  <c r="Q20" i="61"/>
  <c r="P23" i="61"/>
  <c r="P24" i="61" s="1"/>
  <c r="P9" i="61" s="1"/>
  <c r="P14" i="61" s="1"/>
  <c r="Q21" i="60"/>
  <c r="Q22" i="60" s="1"/>
  <c r="P23" i="60"/>
  <c r="P24" i="60" s="1"/>
  <c r="P9" i="60" s="1"/>
  <c r="P14" i="60" s="1"/>
  <c r="R20" i="59"/>
  <c r="Q23" i="59"/>
  <c r="Q24" i="59" s="1"/>
  <c r="Q9" i="59" s="1"/>
  <c r="Q14" i="59" s="1"/>
  <c r="Q21" i="58"/>
  <c r="Q22" i="58" s="1"/>
  <c r="P23" i="58"/>
  <c r="P24" i="58" s="1"/>
  <c r="P9" i="58" s="1"/>
  <c r="P14" i="58" s="1"/>
  <c r="Q21" i="57"/>
  <c r="Q22" i="57" s="1"/>
  <c r="P23" i="57"/>
  <c r="P24" i="57" s="1"/>
  <c r="P9" i="57" s="1"/>
  <c r="P14" i="57" s="1"/>
  <c r="Q21" i="56"/>
  <c r="Q22" i="56" s="1"/>
  <c r="Q21" i="55"/>
  <c r="Q22" i="55" s="1"/>
  <c r="P23" i="55"/>
  <c r="P24" i="55" s="1"/>
  <c r="P9" i="55" s="1"/>
  <c r="P14" i="55" s="1"/>
  <c r="Q20" i="54"/>
  <c r="P23" i="54"/>
  <c r="P24" i="54" s="1"/>
  <c r="P9" i="54" s="1"/>
  <c r="P14" i="54" s="1"/>
  <c r="R20" i="53"/>
  <c r="Q23" i="53"/>
  <c r="Q24" i="53" s="1"/>
  <c r="Q9" i="53" s="1"/>
  <c r="Q14" i="53" s="1"/>
  <c r="Q20" i="52"/>
  <c r="P23" i="52"/>
  <c r="P24" i="52" s="1"/>
  <c r="P9" i="52" s="1"/>
  <c r="P14" i="52" s="1"/>
  <c r="Q20" i="51"/>
  <c r="P23" i="51"/>
  <c r="P24" i="51" s="1"/>
  <c r="P9" i="51" s="1"/>
  <c r="P14" i="51" s="1"/>
  <c r="R21" i="50"/>
  <c r="R22" i="50" s="1"/>
  <c r="Q21" i="49"/>
  <c r="Q22" i="49" s="1"/>
  <c r="R20" i="49" s="1"/>
  <c r="P23" i="49"/>
  <c r="P24" i="49" s="1"/>
  <c r="P9" i="49" s="1"/>
  <c r="P14" i="49" s="1"/>
  <c r="P21" i="48"/>
  <c r="P22" i="48" s="1"/>
  <c r="Q20" i="48" s="1"/>
  <c r="P21" i="47"/>
  <c r="P22" i="47"/>
  <c r="Q20" i="47" s="1"/>
  <c r="Q20" i="46"/>
  <c r="P23" i="46"/>
  <c r="P24" i="46" s="1"/>
  <c r="P9" i="46" s="1"/>
  <c r="P14" i="46" s="1"/>
  <c r="Q20" i="45"/>
  <c r="P23" i="45"/>
  <c r="P24" i="45" s="1"/>
  <c r="P9" i="45" s="1"/>
  <c r="P14" i="45" s="1"/>
  <c r="R20" i="70" l="1"/>
  <c r="Q23" i="70"/>
  <c r="Q24" i="70" s="1"/>
  <c r="Q9" i="70" s="1"/>
  <c r="S21" i="68"/>
  <c r="S22" i="68" s="1"/>
  <c r="Q21" i="67"/>
  <c r="Q22" i="67" s="1"/>
  <c r="Q21" i="66"/>
  <c r="Q22" i="66" s="1"/>
  <c r="Q21" i="65"/>
  <c r="Q22" i="65" s="1"/>
  <c r="Q21" i="64"/>
  <c r="Q22" i="64" s="1"/>
  <c r="R20" i="63"/>
  <c r="Q23" i="63"/>
  <c r="Q24" i="63" s="1"/>
  <c r="Q9" i="63" s="1"/>
  <c r="Q14" i="63" s="1"/>
  <c r="R20" i="62"/>
  <c r="Q23" i="62"/>
  <c r="Q24" i="62" s="1"/>
  <c r="Q9" i="62" s="1"/>
  <c r="Q14" i="62" s="1"/>
  <c r="Q21" i="61"/>
  <c r="Q22" i="61" s="1"/>
  <c r="R20" i="60"/>
  <c r="Q23" i="60"/>
  <c r="Q24" i="60" s="1"/>
  <c r="Q9" i="60" s="1"/>
  <c r="Q14" i="60" s="1"/>
  <c r="R21" i="59"/>
  <c r="R22" i="59" s="1"/>
  <c r="R20" i="58"/>
  <c r="Q23" i="58"/>
  <c r="Q24" i="58" s="1"/>
  <c r="Q9" i="58" s="1"/>
  <c r="Q14" i="58" s="1"/>
  <c r="R20" i="57"/>
  <c r="Q23" i="57"/>
  <c r="Q24" i="57" s="1"/>
  <c r="Q9" i="57" s="1"/>
  <c r="Q14" i="57" s="1"/>
  <c r="R20" i="56"/>
  <c r="Q23" i="56"/>
  <c r="Q24" i="56" s="1"/>
  <c r="Q9" i="56" s="1"/>
  <c r="Q14" i="56" s="1"/>
  <c r="R20" i="55"/>
  <c r="Q23" i="55"/>
  <c r="Q24" i="55" s="1"/>
  <c r="Q9" i="55" s="1"/>
  <c r="Q14" i="55" s="1"/>
  <c r="Q21" i="54"/>
  <c r="Q22" i="54" s="1"/>
  <c r="R21" i="53"/>
  <c r="R22" i="53" s="1"/>
  <c r="Q21" i="52"/>
  <c r="Q22" i="52" s="1"/>
  <c r="Q21" i="51"/>
  <c r="Q22" i="51" s="1"/>
  <c r="S20" i="50"/>
  <c r="R23" i="50"/>
  <c r="R24" i="50" s="1"/>
  <c r="R9" i="50" s="1"/>
  <c r="R14" i="50" s="1"/>
  <c r="R21" i="49"/>
  <c r="R22" i="49" s="1"/>
  <c r="Q23" i="49"/>
  <c r="Q24" i="49" s="1"/>
  <c r="Q9" i="49" s="1"/>
  <c r="Q14" i="49" s="1"/>
  <c r="Q21" i="48"/>
  <c r="Q22" i="48" s="1"/>
  <c r="P23" i="48"/>
  <c r="P24" i="48" s="1"/>
  <c r="P9" i="48" s="1"/>
  <c r="P14" i="48" s="1"/>
  <c r="Q21" i="47"/>
  <c r="Q22" i="47" s="1"/>
  <c r="P23" i="47"/>
  <c r="P24" i="47" s="1"/>
  <c r="P9" i="47" s="1"/>
  <c r="P14" i="47" s="1"/>
  <c r="Q22" i="46"/>
  <c r="R20" i="46" s="1"/>
  <c r="Q21" i="46"/>
  <c r="Q21" i="45"/>
  <c r="Q22" i="45" s="1"/>
  <c r="R21" i="70" l="1"/>
  <c r="R22" i="70" s="1"/>
  <c r="T20" i="68"/>
  <c r="S23" i="68"/>
  <c r="S24" i="68" s="1"/>
  <c r="S9" i="68" s="1"/>
  <c r="S14" i="68" s="1"/>
  <c r="R20" i="67"/>
  <c r="Q23" i="67"/>
  <c r="Q24" i="67" s="1"/>
  <c r="Q9" i="67" s="1"/>
  <c r="Q14" i="67" s="1"/>
  <c r="R20" i="66"/>
  <c r="Q23" i="66"/>
  <c r="Q24" i="66" s="1"/>
  <c r="Q9" i="66" s="1"/>
  <c r="Q14" i="66" s="1"/>
  <c r="R20" i="65"/>
  <c r="Q23" i="65"/>
  <c r="Q24" i="65" s="1"/>
  <c r="Q9" i="65" s="1"/>
  <c r="Q14" i="65" s="1"/>
  <c r="R20" i="64"/>
  <c r="Q23" i="64"/>
  <c r="Q24" i="64" s="1"/>
  <c r="Q9" i="64" s="1"/>
  <c r="Q14" i="64" s="1"/>
  <c r="R21" i="63"/>
  <c r="R22" i="63" s="1"/>
  <c r="R21" i="62"/>
  <c r="R22" i="62" s="1"/>
  <c r="R20" i="61"/>
  <c r="Q23" i="61"/>
  <c r="Q24" i="61" s="1"/>
  <c r="Q9" i="61" s="1"/>
  <c r="Q14" i="61" s="1"/>
  <c r="R21" i="60"/>
  <c r="R22" i="60" s="1"/>
  <c r="S20" i="59"/>
  <c r="R23" i="59"/>
  <c r="R24" i="59" s="1"/>
  <c r="R9" i="59" s="1"/>
  <c r="R14" i="59" s="1"/>
  <c r="R21" i="58"/>
  <c r="R22" i="58" s="1"/>
  <c r="R21" i="57"/>
  <c r="R22" i="57" s="1"/>
  <c r="R21" i="56"/>
  <c r="R22" i="56" s="1"/>
  <c r="R21" i="55"/>
  <c r="R22" i="55" s="1"/>
  <c r="R20" i="54"/>
  <c r="Q23" i="54"/>
  <c r="Q24" i="54" s="1"/>
  <c r="Q9" i="54" s="1"/>
  <c r="Q14" i="54" s="1"/>
  <c r="S20" i="53"/>
  <c r="R23" i="53"/>
  <c r="R24" i="53" s="1"/>
  <c r="R9" i="53" s="1"/>
  <c r="R14" i="53" s="1"/>
  <c r="R20" i="52"/>
  <c r="Q23" i="52"/>
  <c r="Q24" i="52" s="1"/>
  <c r="Q9" i="52" s="1"/>
  <c r="Q14" i="52" s="1"/>
  <c r="R20" i="51"/>
  <c r="Q23" i="51"/>
  <c r="Q24" i="51" s="1"/>
  <c r="Q9" i="51" s="1"/>
  <c r="Q14" i="51" s="1"/>
  <c r="S21" i="50"/>
  <c r="S22" i="50" s="1"/>
  <c r="S20" i="49"/>
  <c r="R23" i="49"/>
  <c r="R24" i="49" s="1"/>
  <c r="R9" i="49" s="1"/>
  <c r="R14" i="49" s="1"/>
  <c r="R20" i="48"/>
  <c r="Q23" i="48"/>
  <c r="Q24" i="48" s="1"/>
  <c r="Q9" i="48" s="1"/>
  <c r="Q14" i="48" s="1"/>
  <c r="R20" i="47"/>
  <c r="Q23" i="47"/>
  <c r="Q24" i="47" s="1"/>
  <c r="Q9" i="47" s="1"/>
  <c r="Q14" i="47" s="1"/>
  <c r="R21" i="46"/>
  <c r="R22" i="46" s="1"/>
  <c r="Q23" i="46"/>
  <c r="Q24" i="46" s="1"/>
  <c r="Q9" i="46" s="1"/>
  <c r="Q14" i="46" s="1"/>
  <c r="R20" i="45"/>
  <c r="Q23" i="45"/>
  <c r="Q24" i="45" s="1"/>
  <c r="Q9" i="45" s="1"/>
  <c r="Q14" i="45" s="1"/>
  <c r="S20" i="70" l="1"/>
  <c r="R23" i="70"/>
  <c r="R24" i="70" s="1"/>
  <c r="R9" i="70" s="1"/>
  <c r="T22" i="68"/>
  <c r="U20" i="68" s="1"/>
  <c r="T21" i="68"/>
  <c r="R21" i="67"/>
  <c r="R22" i="67" s="1"/>
  <c r="R22" i="66"/>
  <c r="S20" i="66" s="1"/>
  <c r="R21" i="66"/>
  <c r="R22" i="65"/>
  <c r="S20" i="65" s="1"/>
  <c r="R21" i="65"/>
  <c r="R21" i="64"/>
  <c r="R22" i="64" s="1"/>
  <c r="S20" i="63"/>
  <c r="R23" i="63"/>
  <c r="R24" i="63" s="1"/>
  <c r="R9" i="63" s="1"/>
  <c r="R14" i="63" s="1"/>
  <c r="S20" i="62"/>
  <c r="R23" i="62"/>
  <c r="R24" i="62" s="1"/>
  <c r="R9" i="62" s="1"/>
  <c r="R14" i="62" s="1"/>
  <c r="R21" i="61"/>
  <c r="R22" i="61" s="1"/>
  <c r="S20" i="60"/>
  <c r="R23" i="60"/>
  <c r="R24" i="60" s="1"/>
  <c r="R9" i="60" s="1"/>
  <c r="R14" i="60" s="1"/>
  <c r="S22" i="59"/>
  <c r="T20" i="59" s="1"/>
  <c r="S21" i="59"/>
  <c r="S20" i="58"/>
  <c r="R23" i="58"/>
  <c r="R24" i="58" s="1"/>
  <c r="R9" i="58" s="1"/>
  <c r="R14" i="58" s="1"/>
  <c r="S20" i="57"/>
  <c r="R23" i="57"/>
  <c r="R24" i="57" s="1"/>
  <c r="R9" i="57" s="1"/>
  <c r="R14" i="57" s="1"/>
  <c r="S20" i="56"/>
  <c r="R23" i="56"/>
  <c r="R24" i="56" s="1"/>
  <c r="R9" i="56" s="1"/>
  <c r="R14" i="56" s="1"/>
  <c r="S20" i="55"/>
  <c r="R23" i="55"/>
  <c r="R24" i="55" s="1"/>
  <c r="R9" i="55" s="1"/>
  <c r="R14" i="55" s="1"/>
  <c r="R21" i="54"/>
  <c r="R22" i="54" s="1"/>
  <c r="S21" i="53"/>
  <c r="S22" i="53" s="1"/>
  <c r="R21" i="52"/>
  <c r="R22" i="52" s="1"/>
  <c r="R21" i="51"/>
  <c r="R22" i="51" s="1"/>
  <c r="T20" i="50"/>
  <c r="S23" i="50"/>
  <c r="S24" i="50" s="1"/>
  <c r="S9" i="50" s="1"/>
  <c r="S14" i="50" s="1"/>
  <c r="S21" i="49"/>
  <c r="S22" i="49" s="1"/>
  <c r="R22" i="48"/>
  <c r="S20" i="48" s="1"/>
  <c r="R21" i="48"/>
  <c r="R21" i="47"/>
  <c r="R22" i="47" s="1"/>
  <c r="S20" i="46"/>
  <c r="R23" i="46"/>
  <c r="R24" i="46" s="1"/>
  <c r="R9" i="46" s="1"/>
  <c r="R14" i="46" s="1"/>
  <c r="R21" i="45"/>
  <c r="R22" i="45" s="1"/>
  <c r="S21" i="70" l="1"/>
  <c r="S22" i="70" s="1"/>
  <c r="U22" i="68"/>
  <c r="V20" i="68" s="1"/>
  <c r="U21" i="68"/>
  <c r="T23" i="68"/>
  <c r="T24" i="68" s="1"/>
  <c r="T9" i="68" s="1"/>
  <c r="T14" i="68" s="1"/>
  <c r="S20" i="67"/>
  <c r="R23" i="67"/>
  <c r="R24" i="67" s="1"/>
  <c r="R9" i="67" s="1"/>
  <c r="R14" i="67" s="1"/>
  <c r="S21" i="66"/>
  <c r="S22" i="66" s="1"/>
  <c r="R23" i="66"/>
  <c r="R24" i="66" s="1"/>
  <c r="R9" i="66" s="1"/>
  <c r="R14" i="66" s="1"/>
  <c r="S22" i="65"/>
  <c r="T20" i="65" s="1"/>
  <c r="S21" i="65"/>
  <c r="R23" i="65"/>
  <c r="R24" i="65" s="1"/>
  <c r="R9" i="65" s="1"/>
  <c r="R14" i="65" s="1"/>
  <c r="S20" i="64"/>
  <c r="R23" i="64"/>
  <c r="R24" i="64" s="1"/>
  <c r="R9" i="64" s="1"/>
  <c r="R14" i="64" s="1"/>
  <c r="S21" i="63"/>
  <c r="S22" i="63" s="1"/>
  <c r="S21" i="62"/>
  <c r="S22" i="62" s="1"/>
  <c r="S20" i="61"/>
  <c r="R23" i="61"/>
  <c r="R24" i="61" s="1"/>
  <c r="R9" i="61" s="1"/>
  <c r="R14" i="61" s="1"/>
  <c r="S21" i="60"/>
  <c r="S22" i="60" s="1"/>
  <c r="T21" i="59"/>
  <c r="T22" i="59" s="1"/>
  <c r="S23" i="59"/>
  <c r="S24" i="59" s="1"/>
  <c r="S9" i="59" s="1"/>
  <c r="S14" i="59" s="1"/>
  <c r="S21" i="58"/>
  <c r="S22" i="58" s="1"/>
  <c r="S21" i="57"/>
  <c r="S22" i="57" s="1"/>
  <c r="S21" i="56"/>
  <c r="S22" i="56" s="1"/>
  <c r="S21" i="55"/>
  <c r="S22" i="55" s="1"/>
  <c r="S20" i="54"/>
  <c r="R23" i="54"/>
  <c r="R24" i="54" s="1"/>
  <c r="R9" i="54" s="1"/>
  <c r="R14" i="54" s="1"/>
  <c r="T20" i="53"/>
  <c r="S23" i="53"/>
  <c r="S24" i="53" s="1"/>
  <c r="S9" i="53" s="1"/>
  <c r="S14" i="53" s="1"/>
  <c r="S20" i="52"/>
  <c r="R23" i="52"/>
  <c r="R24" i="52" s="1"/>
  <c r="R9" i="52" s="1"/>
  <c r="R14" i="52" s="1"/>
  <c r="S20" i="51"/>
  <c r="R23" i="51"/>
  <c r="R24" i="51" s="1"/>
  <c r="R9" i="51" s="1"/>
  <c r="R14" i="51" s="1"/>
  <c r="T21" i="50"/>
  <c r="T22" i="50" s="1"/>
  <c r="T20" i="49"/>
  <c r="S23" i="49"/>
  <c r="S24" i="49" s="1"/>
  <c r="S9" i="49" s="1"/>
  <c r="S14" i="49" s="1"/>
  <c r="S21" i="48"/>
  <c r="S22" i="48" s="1"/>
  <c r="R23" i="48"/>
  <c r="R24" i="48" s="1"/>
  <c r="R9" i="48" s="1"/>
  <c r="R14" i="48" s="1"/>
  <c r="S20" i="47"/>
  <c r="R23" i="47"/>
  <c r="R24" i="47" s="1"/>
  <c r="R9" i="47" s="1"/>
  <c r="R14" i="47" s="1"/>
  <c r="S21" i="46"/>
  <c r="S22" i="46" s="1"/>
  <c r="S20" i="45"/>
  <c r="R23" i="45"/>
  <c r="R24" i="45" s="1"/>
  <c r="R9" i="45" s="1"/>
  <c r="R14" i="45" s="1"/>
  <c r="T20" i="70" l="1"/>
  <c r="S23" i="70"/>
  <c r="S24" i="70" s="1"/>
  <c r="S9" i="70" s="1"/>
  <c r="V21" i="68"/>
  <c r="V22" i="68" s="1"/>
  <c r="U23" i="68"/>
  <c r="U24" i="68" s="1"/>
  <c r="U9" i="68" s="1"/>
  <c r="U14" i="68" s="1"/>
  <c r="S21" i="67"/>
  <c r="S22" i="67" s="1"/>
  <c r="T20" i="66"/>
  <c r="S23" i="66"/>
  <c r="S24" i="66" s="1"/>
  <c r="S9" i="66" s="1"/>
  <c r="S14" i="66" s="1"/>
  <c r="T22" i="65"/>
  <c r="U20" i="65" s="1"/>
  <c r="T21" i="65"/>
  <c r="S23" i="65"/>
  <c r="S24" i="65" s="1"/>
  <c r="S9" i="65" s="1"/>
  <c r="S14" i="65" s="1"/>
  <c r="S21" i="64"/>
  <c r="S22" i="64" s="1"/>
  <c r="T20" i="63"/>
  <c r="S23" i="63"/>
  <c r="S24" i="63" s="1"/>
  <c r="S9" i="63" s="1"/>
  <c r="S14" i="63" s="1"/>
  <c r="T20" i="62"/>
  <c r="S23" i="62"/>
  <c r="S24" i="62" s="1"/>
  <c r="S9" i="62" s="1"/>
  <c r="S14" i="62" s="1"/>
  <c r="S21" i="61"/>
  <c r="S22" i="61" s="1"/>
  <c r="T20" i="60"/>
  <c r="S23" i="60"/>
  <c r="S24" i="60" s="1"/>
  <c r="S9" i="60" s="1"/>
  <c r="S14" i="60" s="1"/>
  <c r="U20" i="59"/>
  <c r="T23" i="59"/>
  <c r="T24" i="59" s="1"/>
  <c r="T9" i="59" s="1"/>
  <c r="T14" i="59" s="1"/>
  <c r="T20" i="58"/>
  <c r="S23" i="58"/>
  <c r="S24" i="58" s="1"/>
  <c r="S9" i="58" s="1"/>
  <c r="S14" i="58" s="1"/>
  <c r="T20" i="57"/>
  <c r="S23" i="57"/>
  <c r="S24" i="57" s="1"/>
  <c r="S9" i="57" s="1"/>
  <c r="S14" i="57" s="1"/>
  <c r="T20" i="56"/>
  <c r="S23" i="56"/>
  <c r="S24" i="56" s="1"/>
  <c r="S9" i="56" s="1"/>
  <c r="S14" i="56" s="1"/>
  <c r="T20" i="55"/>
  <c r="S23" i="55"/>
  <c r="S24" i="55" s="1"/>
  <c r="S9" i="55" s="1"/>
  <c r="S14" i="55" s="1"/>
  <c r="S21" i="54"/>
  <c r="S22" i="54" s="1"/>
  <c r="T21" i="53"/>
  <c r="T22" i="53" s="1"/>
  <c r="S21" i="52"/>
  <c r="S22" i="52" s="1"/>
  <c r="S21" i="51"/>
  <c r="S22" i="51" s="1"/>
  <c r="U20" i="50"/>
  <c r="T23" i="50"/>
  <c r="T24" i="50" s="1"/>
  <c r="T9" i="50" s="1"/>
  <c r="T14" i="50" s="1"/>
  <c r="T21" i="49"/>
  <c r="T22" i="49" s="1"/>
  <c r="T20" i="48"/>
  <c r="S23" i="48"/>
  <c r="S24" i="48" s="1"/>
  <c r="S9" i="48" s="1"/>
  <c r="S14" i="48" s="1"/>
  <c r="S21" i="47"/>
  <c r="S22" i="47" s="1"/>
  <c r="T20" i="46"/>
  <c r="S23" i="46"/>
  <c r="S24" i="46" s="1"/>
  <c r="S9" i="46" s="1"/>
  <c r="S14" i="46" s="1"/>
  <c r="S21" i="45"/>
  <c r="S22" i="45" s="1"/>
  <c r="T22" i="70" l="1"/>
  <c r="U20" i="70" s="1"/>
  <c r="T21" i="70"/>
  <c r="W20" i="68"/>
  <c r="V23" i="68"/>
  <c r="V24" i="68" s="1"/>
  <c r="V9" i="68" s="1"/>
  <c r="V14" i="68" s="1"/>
  <c r="T20" i="67"/>
  <c r="S23" i="67"/>
  <c r="S24" i="67" s="1"/>
  <c r="S9" i="67" s="1"/>
  <c r="S14" i="67" s="1"/>
  <c r="T21" i="66"/>
  <c r="T22" i="66" s="1"/>
  <c r="U22" i="65"/>
  <c r="V20" i="65" s="1"/>
  <c r="U21" i="65"/>
  <c r="T23" i="65"/>
  <c r="T24" i="65" s="1"/>
  <c r="T9" i="65" s="1"/>
  <c r="T14" i="65" s="1"/>
  <c r="T20" i="64"/>
  <c r="S23" i="64"/>
  <c r="S24" i="64" s="1"/>
  <c r="S9" i="64" s="1"/>
  <c r="S14" i="64" s="1"/>
  <c r="T21" i="63"/>
  <c r="T22" i="63" s="1"/>
  <c r="T21" i="62"/>
  <c r="T22" i="62" s="1"/>
  <c r="T20" i="61"/>
  <c r="S23" i="61"/>
  <c r="S24" i="61" s="1"/>
  <c r="S9" i="61" s="1"/>
  <c r="S14" i="61" s="1"/>
  <c r="T21" i="60"/>
  <c r="T22" i="60" s="1"/>
  <c r="U22" i="59"/>
  <c r="V20" i="59" s="1"/>
  <c r="U21" i="59"/>
  <c r="T21" i="58"/>
  <c r="T22" i="58" s="1"/>
  <c r="T21" i="57"/>
  <c r="T22" i="57" s="1"/>
  <c r="T21" i="56"/>
  <c r="T22" i="56" s="1"/>
  <c r="T21" i="55"/>
  <c r="T22" i="55" s="1"/>
  <c r="T20" i="54"/>
  <c r="S23" i="54"/>
  <c r="S24" i="54" s="1"/>
  <c r="S9" i="54" s="1"/>
  <c r="S14" i="54" s="1"/>
  <c r="U20" i="53"/>
  <c r="T23" i="53"/>
  <c r="T24" i="53" s="1"/>
  <c r="T9" i="53" s="1"/>
  <c r="T14" i="53" s="1"/>
  <c r="T20" i="52"/>
  <c r="S23" i="52"/>
  <c r="S24" i="52" s="1"/>
  <c r="S9" i="52" s="1"/>
  <c r="S14" i="52" s="1"/>
  <c r="T20" i="51"/>
  <c r="S23" i="51"/>
  <c r="S24" i="51" s="1"/>
  <c r="S9" i="51" s="1"/>
  <c r="S14" i="51" s="1"/>
  <c r="U21" i="50"/>
  <c r="U22" i="50" s="1"/>
  <c r="U20" i="49"/>
  <c r="T23" i="49"/>
  <c r="T24" i="49" s="1"/>
  <c r="T9" i="49" s="1"/>
  <c r="T14" i="49" s="1"/>
  <c r="T21" i="48"/>
  <c r="T22" i="48" s="1"/>
  <c r="T20" i="47"/>
  <c r="S23" i="47"/>
  <c r="S24" i="47" s="1"/>
  <c r="S9" i="47" s="1"/>
  <c r="S14" i="47" s="1"/>
  <c r="T21" i="46"/>
  <c r="T22" i="46" s="1"/>
  <c r="T20" i="45"/>
  <c r="S23" i="45"/>
  <c r="S24" i="45" s="1"/>
  <c r="S9" i="45" s="1"/>
  <c r="S14" i="45" s="1"/>
  <c r="U23" i="70" l="1"/>
  <c r="U24" i="70" s="1"/>
  <c r="U9" i="70" s="1"/>
  <c r="U22" i="70"/>
  <c r="V20" i="70" s="1"/>
  <c r="U21" i="70"/>
  <c r="T23" i="70"/>
  <c r="T24" i="70" s="1"/>
  <c r="T9" i="70" s="1"/>
  <c r="W21" i="68"/>
  <c r="W22" i="68"/>
  <c r="X20" i="68" s="1"/>
  <c r="W23" i="68"/>
  <c r="W24" i="68" s="1"/>
  <c r="W9" i="68" s="1"/>
  <c r="W14" i="68" s="1"/>
  <c r="T21" i="67"/>
  <c r="T22" i="67" s="1"/>
  <c r="U20" i="66"/>
  <c r="T23" i="66"/>
  <c r="T24" i="66" s="1"/>
  <c r="T9" i="66" s="1"/>
  <c r="T14" i="66" s="1"/>
  <c r="V21" i="65"/>
  <c r="V22" i="65" s="1"/>
  <c r="U23" i="65"/>
  <c r="U24" i="65" s="1"/>
  <c r="U9" i="65" s="1"/>
  <c r="U14" i="65" s="1"/>
  <c r="T21" i="64"/>
  <c r="T22" i="64" s="1"/>
  <c r="U20" i="63"/>
  <c r="T23" i="63"/>
  <c r="T24" i="63" s="1"/>
  <c r="T9" i="63" s="1"/>
  <c r="T14" i="63" s="1"/>
  <c r="U20" i="62"/>
  <c r="T23" i="62"/>
  <c r="T24" i="62" s="1"/>
  <c r="T9" i="62" s="1"/>
  <c r="T14" i="62" s="1"/>
  <c r="T21" i="61"/>
  <c r="T22" i="61" s="1"/>
  <c r="U20" i="60"/>
  <c r="T23" i="60"/>
  <c r="T24" i="60" s="1"/>
  <c r="T9" i="60" s="1"/>
  <c r="T14" i="60" s="1"/>
  <c r="V21" i="59"/>
  <c r="V22" i="59" s="1"/>
  <c r="U23" i="59"/>
  <c r="U24" i="59" s="1"/>
  <c r="U9" i="59" s="1"/>
  <c r="U14" i="59" s="1"/>
  <c r="U20" i="58"/>
  <c r="T23" i="58"/>
  <c r="T24" i="58" s="1"/>
  <c r="T9" i="58" s="1"/>
  <c r="T14" i="58" s="1"/>
  <c r="U20" i="57"/>
  <c r="T23" i="57"/>
  <c r="T24" i="57" s="1"/>
  <c r="T9" i="57" s="1"/>
  <c r="T14" i="57" s="1"/>
  <c r="U20" i="56"/>
  <c r="T23" i="56"/>
  <c r="T24" i="56" s="1"/>
  <c r="T9" i="56" s="1"/>
  <c r="T14" i="56" s="1"/>
  <c r="U20" i="55"/>
  <c r="T23" i="55"/>
  <c r="T24" i="55" s="1"/>
  <c r="T9" i="55" s="1"/>
  <c r="T14" i="55" s="1"/>
  <c r="T21" i="54"/>
  <c r="T22" i="54" s="1"/>
  <c r="U21" i="53"/>
  <c r="U22" i="53" s="1"/>
  <c r="T21" i="52"/>
  <c r="T22" i="52" s="1"/>
  <c r="T21" i="51"/>
  <c r="T22" i="51" s="1"/>
  <c r="V20" i="50"/>
  <c r="U23" i="50"/>
  <c r="U24" i="50" s="1"/>
  <c r="U9" i="50" s="1"/>
  <c r="U14" i="50" s="1"/>
  <c r="U21" i="49"/>
  <c r="U22" i="49" s="1"/>
  <c r="U20" i="48"/>
  <c r="T23" i="48"/>
  <c r="T24" i="48" s="1"/>
  <c r="T9" i="48" s="1"/>
  <c r="T14" i="48" s="1"/>
  <c r="T21" i="47"/>
  <c r="T22" i="47" s="1"/>
  <c r="U20" i="46"/>
  <c r="T23" i="46"/>
  <c r="T24" i="46" s="1"/>
  <c r="T9" i="46" s="1"/>
  <c r="T14" i="46" s="1"/>
  <c r="T22" i="45"/>
  <c r="U20" i="45" s="1"/>
  <c r="T21" i="45"/>
  <c r="V21" i="70" l="1"/>
  <c r="V22" i="70" s="1"/>
  <c r="X21" i="68"/>
  <c r="X22" i="68"/>
  <c r="Y20" i="68" s="1"/>
  <c r="U20" i="67"/>
  <c r="T23" i="67"/>
  <c r="T24" i="67" s="1"/>
  <c r="T9" i="67" s="1"/>
  <c r="T14" i="67" s="1"/>
  <c r="U21" i="66"/>
  <c r="U22" i="66" s="1"/>
  <c r="W20" i="65"/>
  <c r="V23" i="65"/>
  <c r="V24" i="65" s="1"/>
  <c r="V9" i="65" s="1"/>
  <c r="V14" i="65" s="1"/>
  <c r="U20" i="64"/>
  <c r="T23" i="64"/>
  <c r="T24" i="64" s="1"/>
  <c r="T9" i="64" s="1"/>
  <c r="T14" i="64" s="1"/>
  <c r="U21" i="63"/>
  <c r="U22" i="63" s="1"/>
  <c r="U21" i="62"/>
  <c r="U22" i="62" s="1"/>
  <c r="U20" i="61"/>
  <c r="T23" i="61"/>
  <c r="T24" i="61" s="1"/>
  <c r="T9" i="61" s="1"/>
  <c r="T14" i="61" s="1"/>
  <c r="U21" i="60"/>
  <c r="U22" i="60" s="1"/>
  <c r="W20" i="59"/>
  <c r="V23" i="59"/>
  <c r="V24" i="59" s="1"/>
  <c r="V9" i="59" s="1"/>
  <c r="V14" i="59" s="1"/>
  <c r="U21" i="58"/>
  <c r="U22" i="58" s="1"/>
  <c r="U21" i="57"/>
  <c r="U22" i="57" s="1"/>
  <c r="U21" i="56"/>
  <c r="U22" i="56" s="1"/>
  <c r="U21" i="55"/>
  <c r="U22" i="55" s="1"/>
  <c r="U20" i="54"/>
  <c r="T23" i="54"/>
  <c r="T24" i="54" s="1"/>
  <c r="T9" i="54" s="1"/>
  <c r="T14" i="54" s="1"/>
  <c r="V20" i="53"/>
  <c r="U23" i="53"/>
  <c r="U24" i="53" s="1"/>
  <c r="U9" i="53" s="1"/>
  <c r="U14" i="53" s="1"/>
  <c r="U20" i="52"/>
  <c r="T23" i="52"/>
  <c r="T24" i="52" s="1"/>
  <c r="T9" i="52" s="1"/>
  <c r="T14" i="52" s="1"/>
  <c r="U20" i="51"/>
  <c r="T23" i="51"/>
  <c r="T24" i="51" s="1"/>
  <c r="T9" i="51" s="1"/>
  <c r="T14" i="51" s="1"/>
  <c r="V21" i="50"/>
  <c r="V22" i="50" s="1"/>
  <c r="V20" i="49"/>
  <c r="U23" i="49"/>
  <c r="U24" i="49" s="1"/>
  <c r="U9" i="49" s="1"/>
  <c r="U14" i="49" s="1"/>
  <c r="U21" i="48"/>
  <c r="U22" i="48" s="1"/>
  <c r="U20" i="47"/>
  <c r="T23" i="47"/>
  <c r="T24" i="47" s="1"/>
  <c r="T9" i="47" s="1"/>
  <c r="T14" i="47" s="1"/>
  <c r="U22" i="46"/>
  <c r="V20" i="46" s="1"/>
  <c r="U21" i="46"/>
  <c r="U21" i="45"/>
  <c r="U22" i="45" s="1"/>
  <c r="T23" i="45"/>
  <c r="T24" i="45" s="1"/>
  <c r="T9" i="45" s="1"/>
  <c r="T14" i="45" s="1"/>
  <c r="W20" i="70" l="1"/>
  <c r="V23" i="70"/>
  <c r="V24" i="70" s="1"/>
  <c r="V9" i="70" s="1"/>
  <c r="Y21" i="68"/>
  <c r="Y22" i="68" s="1"/>
  <c r="X23" i="68"/>
  <c r="X24" i="68" s="1"/>
  <c r="X9" i="68" s="1"/>
  <c r="X14" i="68" s="1"/>
  <c r="U21" i="67"/>
  <c r="U22" i="67" s="1"/>
  <c r="V20" i="66"/>
  <c r="U23" i="66"/>
  <c r="U24" i="66" s="1"/>
  <c r="U9" i="66" s="1"/>
  <c r="U14" i="66" s="1"/>
  <c r="W21" i="65"/>
  <c r="W22" i="65"/>
  <c r="X20" i="65" s="1"/>
  <c r="U21" i="64"/>
  <c r="U22" i="64" s="1"/>
  <c r="V20" i="63"/>
  <c r="U23" i="63"/>
  <c r="U24" i="63" s="1"/>
  <c r="U9" i="63" s="1"/>
  <c r="U14" i="63" s="1"/>
  <c r="V20" i="62"/>
  <c r="U23" i="62"/>
  <c r="U24" i="62" s="1"/>
  <c r="U9" i="62" s="1"/>
  <c r="U14" i="62" s="1"/>
  <c r="U21" i="61"/>
  <c r="U22" i="61" s="1"/>
  <c r="V20" i="60"/>
  <c r="U23" i="60"/>
  <c r="U24" i="60" s="1"/>
  <c r="U9" i="60" s="1"/>
  <c r="U14" i="60" s="1"/>
  <c r="W21" i="59"/>
  <c r="W22" i="59"/>
  <c r="X20" i="59" s="1"/>
  <c r="V20" i="58"/>
  <c r="U23" i="58"/>
  <c r="U24" i="58" s="1"/>
  <c r="U9" i="58" s="1"/>
  <c r="U14" i="58" s="1"/>
  <c r="V20" i="57"/>
  <c r="U23" i="57"/>
  <c r="U24" i="57" s="1"/>
  <c r="U9" i="57" s="1"/>
  <c r="U14" i="57" s="1"/>
  <c r="V20" i="56"/>
  <c r="U23" i="56"/>
  <c r="U24" i="56" s="1"/>
  <c r="U9" i="56" s="1"/>
  <c r="U14" i="56" s="1"/>
  <c r="V20" i="55"/>
  <c r="U23" i="55"/>
  <c r="U24" i="55" s="1"/>
  <c r="U9" i="55" s="1"/>
  <c r="U14" i="55" s="1"/>
  <c r="U21" i="54"/>
  <c r="U22" i="54" s="1"/>
  <c r="V21" i="53"/>
  <c r="V22" i="53" s="1"/>
  <c r="U21" i="52"/>
  <c r="U22" i="52" s="1"/>
  <c r="U21" i="51"/>
  <c r="U22" i="51" s="1"/>
  <c r="W20" i="50"/>
  <c r="V23" i="50"/>
  <c r="V24" i="50" s="1"/>
  <c r="V9" i="50" s="1"/>
  <c r="V14" i="50" s="1"/>
  <c r="V21" i="49"/>
  <c r="V22" i="49" s="1"/>
  <c r="V20" i="48"/>
  <c r="U23" i="48"/>
  <c r="U24" i="48" s="1"/>
  <c r="U9" i="48" s="1"/>
  <c r="U14" i="48" s="1"/>
  <c r="U21" i="47"/>
  <c r="U22" i="47" s="1"/>
  <c r="V21" i="46"/>
  <c r="V22" i="46" s="1"/>
  <c r="U23" i="46"/>
  <c r="U24" i="46" s="1"/>
  <c r="U9" i="46" s="1"/>
  <c r="U14" i="46" s="1"/>
  <c r="V20" i="45"/>
  <c r="U23" i="45"/>
  <c r="U24" i="45" s="1"/>
  <c r="U9" i="45" s="1"/>
  <c r="U14" i="45" s="1"/>
  <c r="W21" i="70" l="1"/>
  <c r="W22" i="70"/>
  <c r="X20" i="70" s="1"/>
  <c r="Z20" i="68"/>
  <c r="Y23" i="68"/>
  <c r="Y24" i="68" s="1"/>
  <c r="Y9" i="68" s="1"/>
  <c r="Y14" i="68" s="1"/>
  <c r="V20" i="67"/>
  <c r="U23" i="67"/>
  <c r="U24" i="67" s="1"/>
  <c r="U9" i="67" s="1"/>
  <c r="U14" i="67" s="1"/>
  <c r="V21" i="66"/>
  <c r="V22" i="66" s="1"/>
  <c r="W23" i="65"/>
  <c r="W24" i="65" s="1"/>
  <c r="W9" i="65" s="1"/>
  <c r="W14" i="65" s="1"/>
  <c r="X21" i="65"/>
  <c r="X22" i="65" s="1"/>
  <c r="V20" i="64"/>
  <c r="U23" i="64"/>
  <c r="U24" i="64" s="1"/>
  <c r="U9" i="64" s="1"/>
  <c r="U14" i="64" s="1"/>
  <c r="V21" i="63"/>
  <c r="V22" i="63" s="1"/>
  <c r="V21" i="62"/>
  <c r="V22" i="62" s="1"/>
  <c r="V20" i="61"/>
  <c r="U23" i="61"/>
  <c r="U24" i="61" s="1"/>
  <c r="U9" i="61" s="1"/>
  <c r="U14" i="61" s="1"/>
  <c r="V21" i="60"/>
  <c r="V22" i="60" s="1"/>
  <c r="W23" i="59"/>
  <c r="W24" i="59" s="1"/>
  <c r="W9" i="59" s="1"/>
  <c r="W14" i="59" s="1"/>
  <c r="X21" i="59"/>
  <c r="X22" i="59"/>
  <c r="Y20" i="59" s="1"/>
  <c r="V21" i="58"/>
  <c r="V22" i="58" s="1"/>
  <c r="V22" i="57"/>
  <c r="W20" i="57" s="1"/>
  <c r="V21" i="57"/>
  <c r="V21" i="56"/>
  <c r="V22" i="56" s="1"/>
  <c r="V21" i="55"/>
  <c r="V22" i="55" s="1"/>
  <c r="V20" i="54"/>
  <c r="U23" i="54"/>
  <c r="U24" i="54" s="1"/>
  <c r="U9" i="54" s="1"/>
  <c r="U14" i="54" s="1"/>
  <c r="W20" i="53"/>
  <c r="V23" i="53"/>
  <c r="V24" i="53" s="1"/>
  <c r="V9" i="53" s="1"/>
  <c r="V14" i="53" s="1"/>
  <c r="V20" i="52"/>
  <c r="U23" i="52"/>
  <c r="U24" i="52" s="1"/>
  <c r="U9" i="52" s="1"/>
  <c r="U14" i="52" s="1"/>
  <c r="V20" i="51"/>
  <c r="U23" i="51"/>
  <c r="U24" i="51" s="1"/>
  <c r="U9" i="51" s="1"/>
  <c r="U14" i="51" s="1"/>
  <c r="W21" i="50"/>
  <c r="W22" i="50" s="1"/>
  <c r="W20" i="49"/>
  <c r="V23" i="49"/>
  <c r="V24" i="49" s="1"/>
  <c r="V9" i="49" s="1"/>
  <c r="V14" i="49" s="1"/>
  <c r="V21" i="48"/>
  <c r="V22" i="48" s="1"/>
  <c r="V20" i="47"/>
  <c r="U23" i="47"/>
  <c r="U24" i="47" s="1"/>
  <c r="U9" i="47" s="1"/>
  <c r="U14" i="47" s="1"/>
  <c r="W20" i="46"/>
  <c r="V23" i="46"/>
  <c r="V24" i="46" s="1"/>
  <c r="V9" i="46" s="1"/>
  <c r="V14" i="46" s="1"/>
  <c r="V21" i="45"/>
  <c r="V22" i="45" s="1"/>
  <c r="X21" i="70" l="1"/>
  <c r="X22" i="70" s="1"/>
  <c r="W23" i="70"/>
  <c r="W24" i="70" s="1"/>
  <c r="W9" i="70" s="1"/>
  <c r="Z21" i="68"/>
  <c r="Z22" i="68" s="1"/>
  <c r="V21" i="67"/>
  <c r="V22" i="67" s="1"/>
  <c r="W20" i="66"/>
  <c r="V23" i="66"/>
  <c r="V24" i="66" s="1"/>
  <c r="V9" i="66" s="1"/>
  <c r="V14" i="66" s="1"/>
  <c r="Y20" i="65"/>
  <c r="X23" i="65"/>
  <c r="X24" i="65" s="1"/>
  <c r="X9" i="65" s="1"/>
  <c r="X14" i="65" s="1"/>
  <c r="V21" i="64"/>
  <c r="V22" i="64" s="1"/>
  <c r="W20" i="63"/>
  <c r="V23" i="63"/>
  <c r="V24" i="63" s="1"/>
  <c r="V9" i="63" s="1"/>
  <c r="V14" i="63" s="1"/>
  <c r="W20" i="62"/>
  <c r="V23" i="62"/>
  <c r="V24" i="62" s="1"/>
  <c r="V9" i="62" s="1"/>
  <c r="V14" i="62" s="1"/>
  <c r="V21" i="61"/>
  <c r="V22" i="61" s="1"/>
  <c r="W20" i="60"/>
  <c r="V23" i="60"/>
  <c r="V24" i="60" s="1"/>
  <c r="V9" i="60" s="1"/>
  <c r="V14" i="60" s="1"/>
  <c r="Y21" i="59"/>
  <c r="Y22" i="59" s="1"/>
  <c r="X23" i="59"/>
  <c r="X24" i="59" s="1"/>
  <c r="X9" i="59" s="1"/>
  <c r="X14" i="59" s="1"/>
  <c r="W20" i="58"/>
  <c r="V23" i="58"/>
  <c r="V24" i="58" s="1"/>
  <c r="V9" i="58" s="1"/>
  <c r="V14" i="58" s="1"/>
  <c r="W21" i="57"/>
  <c r="W22" i="57" s="1"/>
  <c r="V23" i="57"/>
  <c r="V24" i="57" s="1"/>
  <c r="V9" i="57" s="1"/>
  <c r="V14" i="57" s="1"/>
  <c r="W20" i="56"/>
  <c r="V23" i="56"/>
  <c r="V24" i="56" s="1"/>
  <c r="V9" i="56" s="1"/>
  <c r="V14" i="56" s="1"/>
  <c r="W20" i="55"/>
  <c r="V23" i="55"/>
  <c r="V24" i="55" s="1"/>
  <c r="V9" i="55" s="1"/>
  <c r="V14" i="55" s="1"/>
  <c r="V21" i="54"/>
  <c r="V22" i="54" s="1"/>
  <c r="W20" i="54" s="1"/>
  <c r="W21" i="53"/>
  <c r="W22" i="53"/>
  <c r="X20" i="53" s="1"/>
  <c r="W23" i="53"/>
  <c r="W24" i="53" s="1"/>
  <c r="W9" i="53" s="1"/>
  <c r="W14" i="53" s="1"/>
  <c r="V21" i="52"/>
  <c r="V22" i="52" s="1"/>
  <c r="V21" i="51"/>
  <c r="V22" i="51" s="1"/>
  <c r="X20" i="50"/>
  <c r="W23" i="50"/>
  <c r="W24" i="50" s="1"/>
  <c r="W9" i="50" s="1"/>
  <c r="W14" i="50" s="1"/>
  <c r="W21" i="49"/>
  <c r="W22" i="49" s="1"/>
  <c r="W20" i="48"/>
  <c r="V23" i="48"/>
  <c r="V24" i="48" s="1"/>
  <c r="V9" i="48" s="1"/>
  <c r="V14" i="48" s="1"/>
  <c r="V21" i="47"/>
  <c r="V22" i="47" s="1"/>
  <c r="W21" i="46"/>
  <c r="W22" i="46" s="1"/>
  <c r="W20" i="45"/>
  <c r="V23" i="45"/>
  <c r="V24" i="45" s="1"/>
  <c r="V9" i="45" s="1"/>
  <c r="V14" i="45" s="1"/>
  <c r="Y20" i="70" l="1"/>
  <c r="X23" i="70"/>
  <c r="X24" i="70" s="1"/>
  <c r="X9" i="70" s="1"/>
  <c r="X14" i="70" s="1"/>
  <c r="AA20" i="68"/>
  <c r="Z23" i="68"/>
  <c r="Z24" i="68" s="1"/>
  <c r="Z9" i="68" s="1"/>
  <c r="Z14" i="68" s="1"/>
  <c r="W20" i="67"/>
  <c r="V23" i="67"/>
  <c r="V24" i="67" s="1"/>
  <c r="V9" i="67" s="1"/>
  <c r="V14" i="67" s="1"/>
  <c r="W21" i="66"/>
  <c r="W22" i="66" s="1"/>
  <c r="Y21" i="65"/>
  <c r="Y22" i="65" s="1"/>
  <c r="W20" i="64"/>
  <c r="V23" i="64"/>
  <c r="V24" i="64" s="1"/>
  <c r="V9" i="64" s="1"/>
  <c r="V14" i="64" s="1"/>
  <c r="W21" i="63"/>
  <c r="W22" i="63" s="1"/>
  <c r="W21" i="62"/>
  <c r="W22" i="62" s="1"/>
  <c r="W20" i="61"/>
  <c r="V23" i="61"/>
  <c r="V24" i="61" s="1"/>
  <c r="V9" i="61" s="1"/>
  <c r="V14" i="61" s="1"/>
  <c r="W21" i="60"/>
  <c r="W22" i="60"/>
  <c r="X20" i="60" s="1"/>
  <c r="Z20" i="59"/>
  <c r="Y23" i="59"/>
  <c r="Y24" i="59" s="1"/>
  <c r="Y9" i="59" s="1"/>
  <c r="Y14" i="59" s="1"/>
  <c r="W21" i="58"/>
  <c r="W22" i="58"/>
  <c r="X20" i="58" s="1"/>
  <c r="W23" i="58"/>
  <c r="W24" i="58" s="1"/>
  <c r="W9" i="58" s="1"/>
  <c r="W14" i="58" s="1"/>
  <c r="X20" i="57"/>
  <c r="W23" i="57"/>
  <c r="W24" i="57" s="1"/>
  <c r="W9" i="57" s="1"/>
  <c r="W14" i="57" s="1"/>
  <c r="W21" i="56"/>
  <c r="W22" i="56" s="1"/>
  <c r="W21" i="55"/>
  <c r="W22" i="55" s="1"/>
  <c r="V23" i="54"/>
  <c r="V24" i="54" s="1"/>
  <c r="V9" i="54" s="1"/>
  <c r="V14" i="54" s="1"/>
  <c r="W21" i="54"/>
  <c r="W22" i="54" s="1"/>
  <c r="X20" i="54" s="1"/>
  <c r="X21" i="53"/>
  <c r="X22" i="53"/>
  <c r="Y20" i="53" s="1"/>
  <c r="W20" i="52"/>
  <c r="V23" i="52"/>
  <c r="V24" i="52" s="1"/>
  <c r="V9" i="52" s="1"/>
  <c r="V14" i="52" s="1"/>
  <c r="W20" i="51"/>
  <c r="V23" i="51"/>
  <c r="V24" i="51" s="1"/>
  <c r="V9" i="51" s="1"/>
  <c r="V14" i="51" s="1"/>
  <c r="X21" i="50"/>
  <c r="X22" i="50"/>
  <c r="Y20" i="50" s="1"/>
  <c r="X20" i="49"/>
  <c r="X21" i="49" s="1"/>
  <c r="W23" i="49"/>
  <c r="W24" i="49" s="1"/>
  <c r="W9" i="49" s="1"/>
  <c r="W14" i="49" s="1"/>
  <c r="W21" i="48"/>
  <c r="W22" i="48"/>
  <c r="X20" i="48" s="1"/>
  <c r="W23" i="48"/>
  <c r="W24" i="48" s="1"/>
  <c r="W9" i="48" s="1"/>
  <c r="W14" i="48" s="1"/>
  <c r="W20" i="47"/>
  <c r="V23" i="47"/>
  <c r="V24" i="47" s="1"/>
  <c r="V9" i="47" s="1"/>
  <c r="V14" i="47" s="1"/>
  <c r="X20" i="46"/>
  <c r="W23" i="46"/>
  <c r="W24" i="46" s="1"/>
  <c r="W9" i="46" s="1"/>
  <c r="W14" i="46" s="1"/>
  <c r="W21" i="45"/>
  <c r="W22" i="45" s="1"/>
  <c r="Y21" i="70" l="1"/>
  <c r="Y22" i="70" s="1"/>
  <c r="AA21" i="68"/>
  <c r="AA22" i="68" s="1"/>
  <c r="W21" i="67"/>
  <c r="W22" i="67"/>
  <c r="X20" i="67" s="1"/>
  <c r="W23" i="67"/>
  <c r="W24" i="67" s="1"/>
  <c r="W9" i="67" s="1"/>
  <c r="W14" i="67" s="1"/>
  <c r="X20" i="66"/>
  <c r="W23" i="66"/>
  <c r="W24" i="66" s="1"/>
  <c r="W9" i="66" s="1"/>
  <c r="W14" i="66" s="1"/>
  <c r="Z20" i="65"/>
  <c r="Y23" i="65"/>
  <c r="Y24" i="65" s="1"/>
  <c r="Y9" i="65" s="1"/>
  <c r="Y14" i="65" s="1"/>
  <c r="W21" i="64"/>
  <c r="W22" i="64" s="1"/>
  <c r="X20" i="63"/>
  <c r="W23" i="63"/>
  <c r="W24" i="63" s="1"/>
  <c r="W9" i="63" s="1"/>
  <c r="W14" i="63" s="1"/>
  <c r="X20" i="62"/>
  <c r="W23" i="62"/>
  <c r="W24" i="62" s="1"/>
  <c r="W9" i="62" s="1"/>
  <c r="W14" i="62" s="1"/>
  <c r="W21" i="61"/>
  <c r="W22" i="61"/>
  <c r="X20" i="61" s="1"/>
  <c r="X21" i="60"/>
  <c r="X22" i="60"/>
  <c r="Y20" i="60" s="1"/>
  <c r="W23" i="60"/>
  <c r="W24" i="60" s="1"/>
  <c r="W9" i="60" s="1"/>
  <c r="W14" i="60" s="1"/>
  <c r="Z21" i="59"/>
  <c r="Z22" i="59" s="1"/>
  <c r="X21" i="58"/>
  <c r="X22" i="58"/>
  <c r="Y20" i="58" s="1"/>
  <c r="X21" i="57"/>
  <c r="X22" i="57" s="1"/>
  <c r="X20" i="56"/>
  <c r="W23" i="56"/>
  <c r="W24" i="56" s="1"/>
  <c r="W9" i="56" s="1"/>
  <c r="W14" i="56" s="1"/>
  <c r="X21" i="56"/>
  <c r="X22" i="56" s="1"/>
  <c r="Y20" i="56" s="1"/>
  <c r="X20" i="55"/>
  <c r="W23" i="55"/>
  <c r="W24" i="55" s="1"/>
  <c r="W9" i="55" s="1"/>
  <c r="W14" i="55" s="1"/>
  <c r="X21" i="54"/>
  <c r="X22" i="54" s="1"/>
  <c r="Y20" i="54" s="1"/>
  <c r="W23" i="54"/>
  <c r="W24" i="54" s="1"/>
  <c r="W9" i="54" s="1"/>
  <c r="W14" i="54" s="1"/>
  <c r="Y21" i="53"/>
  <c r="Y22" i="53" s="1"/>
  <c r="X23" i="53"/>
  <c r="X24" i="53" s="1"/>
  <c r="X9" i="53" s="1"/>
  <c r="X14" i="53" s="1"/>
  <c r="W21" i="52"/>
  <c r="W22" i="52"/>
  <c r="X20" i="52" s="1"/>
  <c r="W23" i="52"/>
  <c r="W24" i="52" s="1"/>
  <c r="W9" i="52" s="1"/>
  <c r="W14" i="52" s="1"/>
  <c r="W21" i="51"/>
  <c r="W22" i="51" s="1"/>
  <c r="Y21" i="50"/>
  <c r="Y22" i="50" s="1"/>
  <c r="X23" i="50"/>
  <c r="X24" i="50" s="1"/>
  <c r="X9" i="50" s="1"/>
  <c r="X14" i="50" s="1"/>
  <c r="X22" i="49"/>
  <c r="Y20" i="49" s="1"/>
  <c r="Y21" i="49"/>
  <c r="Y22" i="49" s="1"/>
  <c r="X23" i="49"/>
  <c r="X24" i="49" s="1"/>
  <c r="X9" i="49" s="1"/>
  <c r="X14" i="49" s="1"/>
  <c r="X21" i="48"/>
  <c r="X22" i="48" s="1"/>
  <c r="W21" i="47"/>
  <c r="W22" i="47" s="1"/>
  <c r="X21" i="46"/>
  <c r="X22" i="46"/>
  <c r="Y20" i="46" s="1"/>
  <c r="X20" i="45"/>
  <c r="W23" i="45"/>
  <c r="W24" i="45" s="1"/>
  <c r="W9" i="45" s="1"/>
  <c r="W14" i="45" s="1"/>
  <c r="Z20" i="70" l="1"/>
  <c r="Y23" i="70"/>
  <c r="Y24" i="70" s="1"/>
  <c r="Y9" i="70" s="1"/>
  <c r="Y14" i="70" s="1"/>
  <c r="AB20" i="68"/>
  <c r="AA23" i="68"/>
  <c r="AA24" i="68" s="1"/>
  <c r="AA9" i="68" s="1"/>
  <c r="AA14" i="68" s="1"/>
  <c r="X21" i="67"/>
  <c r="X22" i="67"/>
  <c r="Y20" i="67" s="1"/>
  <c r="X21" i="66"/>
  <c r="X22" i="66"/>
  <c r="Y20" i="66" s="1"/>
  <c r="Z21" i="65"/>
  <c r="Z22" i="65" s="1"/>
  <c r="X20" i="64"/>
  <c r="W23" i="64"/>
  <c r="W24" i="64" s="1"/>
  <c r="W9" i="64" s="1"/>
  <c r="W14" i="64" s="1"/>
  <c r="X21" i="63"/>
  <c r="X22" i="63"/>
  <c r="Y20" i="63" s="1"/>
  <c r="X21" i="62"/>
  <c r="X22" i="62"/>
  <c r="Y20" i="62" s="1"/>
  <c r="X21" i="61"/>
  <c r="X22" i="61" s="1"/>
  <c r="W23" i="61"/>
  <c r="W24" i="61" s="1"/>
  <c r="W9" i="61" s="1"/>
  <c r="W14" i="61" s="1"/>
  <c r="Y21" i="60"/>
  <c r="Y22" i="60" s="1"/>
  <c r="X23" i="60"/>
  <c r="X24" i="60" s="1"/>
  <c r="X9" i="60" s="1"/>
  <c r="X14" i="60" s="1"/>
  <c r="AA20" i="59"/>
  <c r="Z23" i="59"/>
  <c r="Z24" i="59" s="1"/>
  <c r="Z9" i="59" s="1"/>
  <c r="Z14" i="59" s="1"/>
  <c r="Y21" i="58"/>
  <c r="Y22" i="58" s="1"/>
  <c r="X23" i="58"/>
  <c r="X24" i="58" s="1"/>
  <c r="X9" i="58" s="1"/>
  <c r="X14" i="58" s="1"/>
  <c r="Y20" i="57"/>
  <c r="X23" i="57"/>
  <c r="X24" i="57" s="1"/>
  <c r="X9" i="57" s="1"/>
  <c r="X14" i="57" s="1"/>
  <c r="Y21" i="56"/>
  <c r="Y22" i="56" s="1"/>
  <c r="X23" i="56"/>
  <c r="X24" i="56" s="1"/>
  <c r="X9" i="56" s="1"/>
  <c r="X14" i="56" s="1"/>
  <c r="X21" i="55"/>
  <c r="X22" i="55" s="1"/>
  <c r="Y20" i="55" s="1"/>
  <c r="X23" i="54"/>
  <c r="X24" i="54" s="1"/>
  <c r="X9" i="54" s="1"/>
  <c r="X14" i="54" s="1"/>
  <c r="Y21" i="54"/>
  <c r="Y22" i="54" s="1"/>
  <c r="Z20" i="53"/>
  <c r="Y23" i="53"/>
  <c r="Y24" i="53" s="1"/>
  <c r="Y9" i="53" s="1"/>
  <c r="Y14" i="53" s="1"/>
  <c r="X21" i="52"/>
  <c r="X22" i="52"/>
  <c r="Y20" i="52" s="1"/>
  <c r="X20" i="51"/>
  <c r="W23" i="51"/>
  <c r="W24" i="51" s="1"/>
  <c r="W9" i="51" s="1"/>
  <c r="W14" i="51" s="1"/>
  <c r="X21" i="51"/>
  <c r="X22" i="51" s="1"/>
  <c r="Z20" i="50"/>
  <c r="Y23" i="50"/>
  <c r="Y24" i="50" s="1"/>
  <c r="Y9" i="50" s="1"/>
  <c r="Y14" i="50" s="1"/>
  <c r="Z20" i="49"/>
  <c r="Y23" i="49"/>
  <c r="Y24" i="49" s="1"/>
  <c r="Y9" i="49" s="1"/>
  <c r="Y14" i="49" s="1"/>
  <c r="Y20" i="48"/>
  <c r="X23" i="48"/>
  <c r="X24" i="48" s="1"/>
  <c r="X9" i="48" s="1"/>
  <c r="X14" i="48" s="1"/>
  <c r="X20" i="47"/>
  <c r="W23" i="47"/>
  <c r="W24" i="47" s="1"/>
  <c r="W9" i="47" s="1"/>
  <c r="W14" i="47" s="1"/>
  <c r="Y21" i="46"/>
  <c r="Y22" i="46" s="1"/>
  <c r="X23" i="46"/>
  <c r="X24" i="46" s="1"/>
  <c r="X9" i="46" s="1"/>
  <c r="X14" i="46" s="1"/>
  <c r="X21" i="45"/>
  <c r="X22" i="45"/>
  <c r="Y20" i="45" s="1"/>
  <c r="Z21" i="70" l="1"/>
  <c r="Z22" i="70" s="1"/>
  <c r="AB21" i="68"/>
  <c r="AB22" i="68" s="1"/>
  <c r="Y21" i="67"/>
  <c r="Y22" i="67" s="1"/>
  <c r="X23" i="67"/>
  <c r="X24" i="67" s="1"/>
  <c r="X9" i="67" s="1"/>
  <c r="X14" i="67" s="1"/>
  <c r="Y21" i="66"/>
  <c r="Y22" i="66" s="1"/>
  <c r="X23" i="66"/>
  <c r="X24" i="66" s="1"/>
  <c r="X9" i="66" s="1"/>
  <c r="X14" i="66" s="1"/>
  <c r="AA20" i="65"/>
  <c r="Z23" i="65"/>
  <c r="Z24" i="65" s="1"/>
  <c r="Z9" i="65" s="1"/>
  <c r="Z14" i="65" s="1"/>
  <c r="X21" i="64"/>
  <c r="X22" i="64" s="1"/>
  <c r="Y21" i="63"/>
  <c r="Y22" i="63" s="1"/>
  <c r="X23" i="63"/>
  <c r="X24" i="63" s="1"/>
  <c r="X9" i="63" s="1"/>
  <c r="X14" i="63" s="1"/>
  <c r="Y21" i="62"/>
  <c r="Y22" i="62" s="1"/>
  <c r="X23" i="62"/>
  <c r="X24" i="62" s="1"/>
  <c r="X9" i="62" s="1"/>
  <c r="X14" i="62" s="1"/>
  <c r="Y20" i="61"/>
  <c r="X23" i="61"/>
  <c r="X24" i="61" s="1"/>
  <c r="X9" i="61" s="1"/>
  <c r="X14" i="61" s="1"/>
  <c r="Z20" i="60"/>
  <c r="Y23" i="60"/>
  <c r="Y24" i="60" s="1"/>
  <c r="Y9" i="60" s="1"/>
  <c r="Y14" i="60" s="1"/>
  <c r="AA21" i="59"/>
  <c r="AA22" i="59" s="1"/>
  <c r="Z20" i="58"/>
  <c r="Y23" i="58"/>
  <c r="Y24" i="58" s="1"/>
  <c r="Y9" i="58" s="1"/>
  <c r="Y14" i="58" s="1"/>
  <c r="Y21" i="57"/>
  <c r="Y22" i="57" s="1"/>
  <c r="Z20" i="56"/>
  <c r="Y23" i="56"/>
  <c r="Y24" i="56" s="1"/>
  <c r="Y9" i="56" s="1"/>
  <c r="Y14" i="56" s="1"/>
  <c r="Y21" i="55"/>
  <c r="Y22" i="55" s="1"/>
  <c r="X23" i="55"/>
  <c r="X24" i="55" s="1"/>
  <c r="X9" i="55" s="1"/>
  <c r="X14" i="55" s="1"/>
  <c r="Z20" i="54"/>
  <c r="Y23" i="54"/>
  <c r="Y24" i="54" s="1"/>
  <c r="Y9" i="54" s="1"/>
  <c r="Y14" i="54" s="1"/>
  <c r="Z21" i="53"/>
  <c r="Z22" i="53" s="1"/>
  <c r="X23" i="52"/>
  <c r="X24" i="52" s="1"/>
  <c r="X9" i="52" s="1"/>
  <c r="X14" i="52" s="1"/>
  <c r="Y21" i="52"/>
  <c r="Y22" i="52" s="1"/>
  <c r="Y20" i="51"/>
  <c r="X23" i="51"/>
  <c r="X24" i="51" s="1"/>
  <c r="X9" i="51" s="1"/>
  <c r="X14" i="51" s="1"/>
  <c r="Z21" i="50"/>
  <c r="Z22" i="50" s="1"/>
  <c r="Z21" i="49"/>
  <c r="Z22" i="49" s="1"/>
  <c r="Y21" i="48"/>
  <c r="Y22" i="48" s="1"/>
  <c r="X21" i="47"/>
  <c r="X22" i="47" s="1"/>
  <c r="Z20" i="46"/>
  <c r="Y23" i="46"/>
  <c r="Y24" i="46" s="1"/>
  <c r="Y9" i="46" s="1"/>
  <c r="Y14" i="46" s="1"/>
  <c r="Y21" i="45"/>
  <c r="Y22" i="45" s="1"/>
  <c r="X23" i="45"/>
  <c r="X24" i="45" s="1"/>
  <c r="X9" i="45" s="1"/>
  <c r="X14" i="45" s="1"/>
  <c r="AA20" i="70" l="1"/>
  <c r="Z23" i="70"/>
  <c r="Z24" i="70" s="1"/>
  <c r="Z9" i="70" s="1"/>
  <c r="Z14" i="70" s="1"/>
  <c r="AC20" i="68"/>
  <c r="AB23" i="68"/>
  <c r="AB24" i="68" s="1"/>
  <c r="AB9" i="68" s="1"/>
  <c r="AB14" i="68" s="1"/>
  <c r="Z20" i="67"/>
  <c r="Y23" i="67"/>
  <c r="Y24" i="67" s="1"/>
  <c r="Y9" i="67" s="1"/>
  <c r="Y14" i="67" s="1"/>
  <c r="Z20" i="66"/>
  <c r="Y23" i="66"/>
  <c r="Y24" i="66" s="1"/>
  <c r="Y9" i="66" s="1"/>
  <c r="Y14" i="66" s="1"/>
  <c r="AA21" i="65"/>
  <c r="AA22" i="65" s="1"/>
  <c r="Y20" i="64"/>
  <c r="X23" i="64"/>
  <c r="X24" i="64" s="1"/>
  <c r="X9" i="64" s="1"/>
  <c r="X14" i="64" s="1"/>
  <c r="Z20" i="63"/>
  <c r="Y23" i="63"/>
  <c r="Y24" i="63" s="1"/>
  <c r="Y9" i="63" s="1"/>
  <c r="Y14" i="63" s="1"/>
  <c r="Z20" i="62"/>
  <c r="Y23" i="62"/>
  <c r="Y24" i="62" s="1"/>
  <c r="Y9" i="62" s="1"/>
  <c r="Y14" i="62" s="1"/>
  <c r="Y21" i="61"/>
  <c r="Y22" i="61" s="1"/>
  <c r="Z21" i="60"/>
  <c r="Z22" i="60" s="1"/>
  <c r="AB20" i="59"/>
  <c r="AA23" i="59"/>
  <c r="AA24" i="59" s="1"/>
  <c r="AA9" i="59" s="1"/>
  <c r="AA14" i="59" s="1"/>
  <c r="Z21" i="58"/>
  <c r="Z22" i="58" s="1"/>
  <c r="Z20" i="57"/>
  <c r="Y23" i="57"/>
  <c r="Y24" i="57" s="1"/>
  <c r="Y9" i="57" s="1"/>
  <c r="Y14" i="57" s="1"/>
  <c r="Z21" i="56"/>
  <c r="Z22" i="56" s="1"/>
  <c r="Z20" i="55"/>
  <c r="Y23" i="55"/>
  <c r="Y24" i="55" s="1"/>
  <c r="Y9" i="55" s="1"/>
  <c r="Y14" i="55" s="1"/>
  <c r="Z21" i="54"/>
  <c r="Z22" i="54" s="1"/>
  <c r="AA20" i="53"/>
  <c r="Z23" i="53"/>
  <c r="Z24" i="53" s="1"/>
  <c r="Z9" i="53" s="1"/>
  <c r="Z14" i="53" s="1"/>
  <c r="Z20" i="52"/>
  <c r="Y23" i="52"/>
  <c r="Y24" i="52" s="1"/>
  <c r="Y9" i="52" s="1"/>
  <c r="Y14" i="52" s="1"/>
  <c r="Y21" i="51"/>
  <c r="Y22" i="51" s="1"/>
  <c r="AA20" i="50"/>
  <c r="Z23" i="50"/>
  <c r="Z24" i="50" s="1"/>
  <c r="Z9" i="50" s="1"/>
  <c r="Z14" i="50" s="1"/>
  <c r="AA20" i="49"/>
  <c r="Z23" i="49"/>
  <c r="Z24" i="49" s="1"/>
  <c r="Z9" i="49" s="1"/>
  <c r="Z14" i="49" s="1"/>
  <c r="Z20" i="48"/>
  <c r="Y23" i="48"/>
  <c r="Y24" i="48" s="1"/>
  <c r="Y9" i="48" s="1"/>
  <c r="Y14" i="48" s="1"/>
  <c r="Y20" i="47"/>
  <c r="X23" i="47"/>
  <c r="X24" i="47" s="1"/>
  <c r="X9" i="47" s="1"/>
  <c r="X14" i="47" s="1"/>
  <c r="Z21" i="46"/>
  <c r="Z22" i="46" s="1"/>
  <c r="Z20" i="45"/>
  <c r="Y23" i="45"/>
  <c r="Y24" i="45" s="1"/>
  <c r="Y9" i="45" s="1"/>
  <c r="Y14" i="45" s="1"/>
  <c r="AA21" i="70" l="1"/>
  <c r="AA22" i="70" s="1"/>
  <c r="AC21" i="68"/>
  <c r="AC22" i="68" s="1"/>
  <c r="Z21" i="67"/>
  <c r="Z22" i="67" s="1"/>
  <c r="Z21" i="66"/>
  <c r="Z22" i="66" s="1"/>
  <c r="AB20" i="65"/>
  <c r="AA23" i="65"/>
  <c r="AA24" i="65" s="1"/>
  <c r="AA9" i="65" s="1"/>
  <c r="AA14" i="65" s="1"/>
  <c r="Y21" i="64"/>
  <c r="Y22" i="64" s="1"/>
  <c r="Z21" i="63"/>
  <c r="Z22" i="63" s="1"/>
  <c r="Z21" i="62"/>
  <c r="Z22" i="62" s="1"/>
  <c r="Z20" i="61"/>
  <c r="Y23" i="61"/>
  <c r="Y24" i="61" s="1"/>
  <c r="Y9" i="61" s="1"/>
  <c r="Y14" i="61" s="1"/>
  <c r="AA20" i="60"/>
  <c r="Z23" i="60"/>
  <c r="Z24" i="60" s="1"/>
  <c r="Z9" i="60" s="1"/>
  <c r="Z14" i="60" s="1"/>
  <c r="AB21" i="59"/>
  <c r="AB22" i="59" s="1"/>
  <c r="AA20" i="58"/>
  <c r="Z23" i="58"/>
  <c r="Z24" i="58" s="1"/>
  <c r="Z9" i="58" s="1"/>
  <c r="Z14" i="58" s="1"/>
  <c r="Z21" i="57"/>
  <c r="Z22" i="57" s="1"/>
  <c r="AA20" i="56"/>
  <c r="Z23" i="56"/>
  <c r="Z24" i="56" s="1"/>
  <c r="Z9" i="56" s="1"/>
  <c r="Z14" i="56" s="1"/>
  <c r="Z21" i="55"/>
  <c r="Z22" i="55" s="1"/>
  <c r="AA20" i="54"/>
  <c r="Z23" i="54"/>
  <c r="Z24" i="54" s="1"/>
  <c r="Z9" i="54" s="1"/>
  <c r="Z14" i="54" s="1"/>
  <c r="AA21" i="53"/>
  <c r="AA22" i="53" s="1"/>
  <c r="Z21" i="52"/>
  <c r="Z22" i="52" s="1"/>
  <c r="Z20" i="51"/>
  <c r="Y23" i="51"/>
  <c r="Y24" i="51" s="1"/>
  <c r="Y9" i="51" s="1"/>
  <c r="Y14" i="51" s="1"/>
  <c r="AA21" i="50"/>
  <c r="AA22" i="50" s="1"/>
  <c r="AA21" i="49"/>
  <c r="AA22" i="49" s="1"/>
  <c r="Z21" i="48"/>
  <c r="Z22" i="48" s="1"/>
  <c r="Y21" i="47"/>
  <c r="Y22" i="47" s="1"/>
  <c r="AA20" i="46"/>
  <c r="Z23" i="46"/>
  <c r="Z24" i="46" s="1"/>
  <c r="Z9" i="46" s="1"/>
  <c r="Z14" i="46" s="1"/>
  <c r="Z21" i="45"/>
  <c r="Z22" i="45" s="1"/>
  <c r="AB20" i="70" l="1"/>
  <c r="AA23" i="70"/>
  <c r="AA24" i="70" s="1"/>
  <c r="AA9" i="70" s="1"/>
  <c r="AA14" i="70" s="1"/>
  <c r="AD20" i="68"/>
  <c r="AC23" i="68"/>
  <c r="AC24" i="68" s="1"/>
  <c r="AC9" i="68" s="1"/>
  <c r="AC14" i="68" s="1"/>
  <c r="AA20" i="67"/>
  <c r="Z23" i="67"/>
  <c r="Z24" i="67" s="1"/>
  <c r="Z9" i="67" s="1"/>
  <c r="Z14" i="67" s="1"/>
  <c r="AA20" i="66"/>
  <c r="Z23" i="66"/>
  <c r="Z24" i="66" s="1"/>
  <c r="Z9" i="66" s="1"/>
  <c r="Z14" i="66" s="1"/>
  <c r="AB21" i="65"/>
  <c r="AB22" i="65" s="1"/>
  <c r="Z20" i="64"/>
  <c r="Y23" i="64"/>
  <c r="Y24" i="64" s="1"/>
  <c r="Y9" i="64" s="1"/>
  <c r="Y14" i="64" s="1"/>
  <c r="AA20" i="63"/>
  <c r="Z23" i="63"/>
  <c r="Z24" i="63" s="1"/>
  <c r="Z9" i="63" s="1"/>
  <c r="Z14" i="63" s="1"/>
  <c r="AA20" i="62"/>
  <c r="Z23" i="62"/>
  <c r="Z24" i="62" s="1"/>
  <c r="Z9" i="62" s="1"/>
  <c r="Z14" i="62" s="1"/>
  <c r="Z21" i="61"/>
  <c r="Z22" i="61" s="1"/>
  <c r="AA21" i="60"/>
  <c r="AA22" i="60" s="1"/>
  <c r="AC20" i="59"/>
  <c r="AB23" i="59"/>
  <c r="AB24" i="59" s="1"/>
  <c r="AB9" i="59" s="1"/>
  <c r="AB14" i="59" s="1"/>
  <c r="AA21" i="58"/>
  <c r="AA22" i="58" s="1"/>
  <c r="AA20" i="57"/>
  <c r="Z23" i="57"/>
  <c r="Z24" i="57" s="1"/>
  <c r="Z9" i="57" s="1"/>
  <c r="Z14" i="57" s="1"/>
  <c r="AA21" i="56"/>
  <c r="AA22" i="56" s="1"/>
  <c r="AA20" i="55"/>
  <c r="Z23" i="55"/>
  <c r="Z24" i="55" s="1"/>
  <c r="Z9" i="55" s="1"/>
  <c r="Z14" i="55" s="1"/>
  <c r="AA21" i="54"/>
  <c r="AA22" i="54" s="1"/>
  <c r="AB20" i="53"/>
  <c r="AA23" i="53"/>
  <c r="AA24" i="53" s="1"/>
  <c r="AA9" i="53" s="1"/>
  <c r="AA14" i="53" s="1"/>
  <c r="AA20" i="52"/>
  <c r="Z23" i="52"/>
  <c r="Z24" i="52" s="1"/>
  <c r="Z9" i="52" s="1"/>
  <c r="Z14" i="52" s="1"/>
  <c r="Z21" i="51"/>
  <c r="Z22" i="51" s="1"/>
  <c r="AB20" i="50"/>
  <c r="AA23" i="50"/>
  <c r="AA24" i="50" s="1"/>
  <c r="AA9" i="50" s="1"/>
  <c r="AA14" i="50" s="1"/>
  <c r="AB20" i="49"/>
  <c r="AA23" i="49"/>
  <c r="AA24" i="49" s="1"/>
  <c r="AA9" i="49" s="1"/>
  <c r="AA14" i="49" s="1"/>
  <c r="AA20" i="48"/>
  <c r="Z23" i="48"/>
  <c r="Z24" i="48" s="1"/>
  <c r="Z9" i="48" s="1"/>
  <c r="Z14" i="48" s="1"/>
  <c r="Z20" i="47"/>
  <c r="Y23" i="47"/>
  <c r="Y24" i="47" s="1"/>
  <c r="Y9" i="47" s="1"/>
  <c r="Y14" i="47" s="1"/>
  <c r="AA21" i="46"/>
  <c r="AA22" i="46" s="1"/>
  <c r="AA20" i="45"/>
  <c r="Z23" i="45"/>
  <c r="Z24" i="45" s="1"/>
  <c r="Z9" i="45" s="1"/>
  <c r="Z14" i="45" s="1"/>
  <c r="AB21" i="70" l="1"/>
  <c r="AB22" i="70" s="1"/>
  <c r="AD21" i="68"/>
  <c r="AD22" i="68" s="1"/>
  <c r="AA21" i="67"/>
  <c r="AA22" i="67" s="1"/>
  <c r="AA21" i="66"/>
  <c r="AA22" i="66" s="1"/>
  <c r="AC20" i="65"/>
  <c r="AB23" i="65"/>
  <c r="AB24" i="65" s="1"/>
  <c r="AB9" i="65" s="1"/>
  <c r="AB14" i="65" s="1"/>
  <c r="Z21" i="64"/>
  <c r="Z22" i="64" s="1"/>
  <c r="AA21" i="63"/>
  <c r="AA22" i="63" s="1"/>
  <c r="AA21" i="62"/>
  <c r="AA22" i="62" s="1"/>
  <c r="AA20" i="61"/>
  <c r="Z23" i="61"/>
  <c r="Z24" i="61" s="1"/>
  <c r="Z9" i="61" s="1"/>
  <c r="Z14" i="61" s="1"/>
  <c r="AB20" i="60"/>
  <c r="AA23" i="60"/>
  <c r="AA24" i="60" s="1"/>
  <c r="AA9" i="60" s="1"/>
  <c r="AA14" i="60" s="1"/>
  <c r="AC22" i="59"/>
  <c r="AD20" i="59" s="1"/>
  <c r="AC21" i="59"/>
  <c r="AB20" i="58"/>
  <c r="AA23" i="58"/>
  <c r="AA24" i="58" s="1"/>
  <c r="AA9" i="58" s="1"/>
  <c r="AA14" i="58" s="1"/>
  <c r="AA21" i="57"/>
  <c r="AA22" i="57" s="1"/>
  <c r="AB20" i="56"/>
  <c r="AA23" i="56"/>
  <c r="AA24" i="56" s="1"/>
  <c r="AA9" i="56" s="1"/>
  <c r="AA14" i="56" s="1"/>
  <c r="AA21" i="55"/>
  <c r="AA22" i="55" s="1"/>
  <c r="AB20" i="54"/>
  <c r="AA23" i="54"/>
  <c r="AA24" i="54" s="1"/>
  <c r="AA9" i="54" s="1"/>
  <c r="AA14" i="54" s="1"/>
  <c r="AB21" i="53"/>
  <c r="AB22" i="53" s="1"/>
  <c r="AA21" i="52"/>
  <c r="AA22" i="52" s="1"/>
  <c r="AA20" i="51"/>
  <c r="Z23" i="51"/>
  <c r="Z24" i="51" s="1"/>
  <c r="Z9" i="51" s="1"/>
  <c r="Z14" i="51" s="1"/>
  <c r="AB21" i="50"/>
  <c r="AB22" i="50" s="1"/>
  <c r="AB21" i="49"/>
  <c r="AB22" i="49" s="1"/>
  <c r="AA21" i="48"/>
  <c r="AA22" i="48" s="1"/>
  <c r="Z21" i="47"/>
  <c r="Z22" i="47" s="1"/>
  <c r="AB20" i="46"/>
  <c r="AA23" i="46"/>
  <c r="AA24" i="46" s="1"/>
  <c r="AA9" i="46" s="1"/>
  <c r="AA14" i="46" s="1"/>
  <c r="AA21" i="45"/>
  <c r="AA22" i="45" s="1"/>
  <c r="AC20" i="70" l="1"/>
  <c r="AB23" i="70"/>
  <c r="AB24" i="70" s="1"/>
  <c r="AB9" i="70" s="1"/>
  <c r="AB14" i="70" s="1"/>
  <c r="AE20" i="68"/>
  <c r="AD23" i="68"/>
  <c r="AD24" i="68" s="1"/>
  <c r="AD9" i="68" s="1"/>
  <c r="AD14" i="68" s="1"/>
  <c r="AB20" i="67"/>
  <c r="AA23" i="67"/>
  <c r="AA24" i="67" s="1"/>
  <c r="AA9" i="67" s="1"/>
  <c r="AA14" i="67" s="1"/>
  <c r="AB20" i="66"/>
  <c r="AA23" i="66"/>
  <c r="AA24" i="66" s="1"/>
  <c r="AA9" i="66" s="1"/>
  <c r="AA14" i="66" s="1"/>
  <c r="AC21" i="65"/>
  <c r="AC22" i="65" s="1"/>
  <c r="AA20" i="64"/>
  <c r="Z23" i="64"/>
  <c r="Z24" i="64" s="1"/>
  <c r="Z9" i="64" s="1"/>
  <c r="Z14" i="64" s="1"/>
  <c r="AB20" i="63"/>
  <c r="AA23" i="63"/>
  <c r="AA24" i="63" s="1"/>
  <c r="AA9" i="63" s="1"/>
  <c r="AA14" i="63" s="1"/>
  <c r="AB20" i="62"/>
  <c r="AA23" i="62"/>
  <c r="AA24" i="62" s="1"/>
  <c r="AA9" i="62" s="1"/>
  <c r="AA14" i="62" s="1"/>
  <c r="AA21" i="61"/>
  <c r="AA22" i="61" s="1"/>
  <c r="AB21" i="60"/>
  <c r="AB22" i="60" s="1"/>
  <c r="AD21" i="59"/>
  <c r="AD22" i="59" s="1"/>
  <c r="AC23" i="59"/>
  <c r="AC24" i="59" s="1"/>
  <c r="AC9" i="59" s="1"/>
  <c r="AC14" i="59" s="1"/>
  <c r="AB21" i="58"/>
  <c r="AB22" i="58" s="1"/>
  <c r="AB20" i="57"/>
  <c r="AA23" i="57"/>
  <c r="AA24" i="57" s="1"/>
  <c r="AA9" i="57" s="1"/>
  <c r="AA14" i="57" s="1"/>
  <c r="AB21" i="56"/>
  <c r="AB22" i="56" s="1"/>
  <c r="AB20" i="55"/>
  <c r="AA23" i="55"/>
  <c r="AA24" i="55" s="1"/>
  <c r="AA9" i="55" s="1"/>
  <c r="AA14" i="55" s="1"/>
  <c r="AB21" i="54"/>
  <c r="AB22" i="54" s="1"/>
  <c r="AC20" i="53"/>
  <c r="AB23" i="53"/>
  <c r="AB24" i="53" s="1"/>
  <c r="AB9" i="53" s="1"/>
  <c r="AB14" i="53" s="1"/>
  <c r="AB20" i="52"/>
  <c r="AA23" i="52"/>
  <c r="AA24" i="52" s="1"/>
  <c r="AA9" i="52" s="1"/>
  <c r="AA14" i="52" s="1"/>
  <c r="AA21" i="51"/>
  <c r="AA22" i="51" s="1"/>
  <c r="AC20" i="50"/>
  <c r="AB23" i="50"/>
  <c r="AB24" i="50" s="1"/>
  <c r="AB9" i="50" s="1"/>
  <c r="AB14" i="50" s="1"/>
  <c r="AC20" i="49"/>
  <c r="AB23" i="49"/>
  <c r="AB24" i="49" s="1"/>
  <c r="AB9" i="49" s="1"/>
  <c r="AB14" i="49" s="1"/>
  <c r="AB20" i="48"/>
  <c r="AA23" i="48"/>
  <c r="AA24" i="48" s="1"/>
  <c r="AA9" i="48" s="1"/>
  <c r="AA14" i="48" s="1"/>
  <c r="AA20" i="47"/>
  <c r="Z23" i="47"/>
  <c r="Z24" i="47" s="1"/>
  <c r="Z9" i="47" s="1"/>
  <c r="Z14" i="47" s="1"/>
  <c r="AB21" i="46"/>
  <c r="AB22" i="46" s="1"/>
  <c r="AB20" i="45"/>
  <c r="AA23" i="45"/>
  <c r="AA24" i="45" s="1"/>
  <c r="AA9" i="45" s="1"/>
  <c r="AA14" i="45" s="1"/>
  <c r="AC21" i="70" l="1"/>
  <c r="AC22" i="70" s="1"/>
  <c r="AE21" i="68"/>
  <c r="AE22" i="68" s="1"/>
  <c r="AB21" i="67"/>
  <c r="AB22" i="67" s="1"/>
  <c r="AB21" i="66"/>
  <c r="AB22" i="66" s="1"/>
  <c r="AD20" i="65"/>
  <c r="AC23" i="65"/>
  <c r="AC24" i="65" s="1"/>
  <c r="AC9" i="65" s="1"/>
  <c r="AC14" i="65" s="1"/>
  <c r="AA21" i="64"/>
  <c r="AA22" i="64" s="1"/>
  <c r="AB21" i="63"/>
  <c r="AB22" i="63" s="1"/>
  <c r="AB21" i="62"/>
  <c r="AB22" i="62" s="1"/>
  <c r="AB20" i="61"/>
  <c r="AA23" i="61"/>
  <c r="AA24" i="61" s="1"/>
  <c r="AA9" i="61" s="1"/>
  <c r="AA14" i="61" s="1"/>
  <c r="AC20" i="60"/>
  <c r="AB23" i="60"/>
  <c r="AB24" i="60" s="1"/>
  <c r="AB9" i="60" s="1"/>
  <c r="AB14" i="60" s="1"/>
  <c r="AE20" i="59"/>
  <c r="AD23" i="59"/>
  <c r="AD24" i="59" s="1"/>
  <c r="AD9" i="59" s="1"/>
  <c r="AD14" i="59" s="1"/>
  <c r="AC20" i="58"/>
  <c r="AB23" i="58"/>
  <c r="AB24" i="58" s="1"/>
  <c r="AB9" i="58" s="1"/>
  <c r="AB14" i="58" s="1"/>
  <c r="AB21" i="57"/>
  <c r="AB22" i="57" s="1"/>
  <c r="AC20" i="56"/>
  <c r="AB23" i="56"/>
  <c r="AB24" i="56" s="1"/>
  <c r="AB9" i="56" s="1"/>
  <c r="AB14" i="56" s="1"/>
  <c r="AB21" i="55"/>
  <c r="AB22" i="55" s="1"/>
  <c r="AC20" i="54"/>
  <c r="AB23" i="54"/>
  <c r="AB24" i="54" s="1"/>
  <c r="AB9" i="54" s="1"/>
  <c r="AB14" i="54" s="1"/>
  <c r="AC21" i="53"/>
  <c r="AC22" i="53" s="1"/>
  <c r="AB21" i="52"/>
  <c r="AB22" i="52" s="1"/>
  <c r="AB20" i="51"/>
  <c r="AA23" i="51"/>
  <c r="AA24" i="51" s="1"/>
  <c r="AA9" i="51" s="1"/>
  <c r="AA14" i="51" s="1"/>
  <c r="AC21" i="50"/>
  <c r="AC22" i="50" s="1"/>
  <c r="AC21" i="49"/>
  <c r="AC22" i="49" s="1"/>
  <c r="AB21" i="48"/>
  <c r="AB22" i="48" s="1"/>
  <c r="AA21" i="47"/>
  <c r="AA22" i="47" s="1"/>
  <c r="AC20" i="46"/>
  <c r="AB23" i="46"/>
  <c r="AB24" i="46" s="1"/>
  <c r="AB9" i="46" s="1"/>
  <c r="AB14" i="46" s="1"/>
  <c r="AB21" i="45"/>
  <c r="AB22" i="45" s="1"/>
  <c r="AD20" i="70" l="1"/>
  <c r="AC23" i="70"/>
  <c r="AC24" i="70" s="1"/>
  <c r="AC9" i="70" s="1"/>
  <c r="AC14" i="70" s="1"/>
  <c r="AF20" i="68"/>
  <c r="AE23" i="68"/>
  <c r="AE24" i="68" s="1"/>
  <c r="AE9" i="68" s="1"/>
  <c r="AE14" i="68" s="1"/>
  <c r="AC20" i="67"/>
  <c r="AB23" i="67"/>
  <c r="AB24" i="67" s="1"/>
  <c r="AB9" i="67" s="1"/>
  <c r="AB14" i="67" s="1"/>
  <c r="AC20" i="66"/>
  <c r="AB23" i="66"/>
  <c r="AB24" i="66" s="1"/>
  <c r="AB9" i="66" s="1"/>
  <c r="AB14" i="66" s="1"/>
  <c r="AD21" i="65"/>
  <c r="AD22" i="65" s="1"/>
  <c r="AB20" i="64"/>
  <c r="AA23" i="64"/>
  <c r="AA24" i="64" s="1"/>
  <c r="AA9" i="64" s="1"/>
  <c r="AA14" i="64" s="1"/>
  <c r="AC20" i="63"/>
  <c r="AB23" i="63"/>
  <c r="AB24" i="63" s="1"/>
  <c r="AB9" i="63" s="1"/>
  <c r="AB14" i="63" s="1"/>
  <c r="AC20" i="62"/>
  <c r="AB23" i="62"/>
  <c r="AB24" i="62" s="1"/>
  <c r="AB9" i="62" s="1"/>
  <c r="AB14" i="62" s="1"/>
  <c r="AB21" i="61"/>
  <c r="AB22" i="61" s="1"/>
  <c r="AC21" i="60"/>
  <c r="AC22" i="60" s="1"/>
  <c r="AE21" i="59"/>
  <c r="AE22" i="59"/>
  <c r="AF20" i="59" s="1"/>
  <c r="AE23" i="59"/>
  <c r="AE24" i="59" s="1"/>
  <c r="AE9" i="59" s="1"/>
  <c r="AE14" i="59" s="1"/>
  <c r="AC21" i="58"/>
  <c r="AC22" i="58" s="1"/>
  <c r="AC20" i="57"/>
  <c r="AB23" i="57"/>
  <c r="AB24" i="57" s="1"/>
  <c r="AB9" i="57" s="1"/>
  <c r="AB14" i="57" s="1"/>
  <c r="AC21" i="56"/>
  <c r="AC22" i="56" s="1"/>
  <c r="AC20" i="55"/>
  <c r="AB23" i="55"/>
  <c r="AB24" i="55" s="1"/>
  <c r="AB9" i="55" s="1"/>
  <c r="AB14" i="55" s="1"/>
  <c r="AC21" i="54"/>
  <c r="AC22" i="54" s="1"/>
  <c r="AD20" i="53"/>
  <c r="AC23" i="53"/>
  <c r="AC24" i="53" s="1"/>
  <c r="AC9" i="53" s="1"/>
  <c r="AC14" i="53" s="1"/>
  <c r="AC20" i="52"/>
  <c r="AB23" i="52"/>
  <c r="AB24" i="52" s="1"/>
  <c r="AB9" i="52" s="1"/>
  <c r="AB14" i="52" s="1"/>
  <c r="AB21" i="51"/>
  <c r="AB22" i="51" s="1"/>
  <c r="AD20" i="50"/>
  <c r="AC23" i="50"/>
  <c r="AC24" i="50" s="1"/>
  <c r="AC9" i="50" s="1"/>
  <c r="AC14" i="50" s="1"/>
  <c r="AD20" i="49"/>
  <c r="AC23" i="49"/>
  <c r="AC24" i="49" s="1"/>
  <c r="AC9" i="49" s="1"/>
  <c r="AC14" i="49" s="1"/>
  <c r="AC20" i="48"/>
  <c r="AB23" i="48"/>
  <c r="AB24" i="48" s="1"/>
  <c r="AB9" i="48" s="1"/>
  <c r="AB14" i="48" s="1"/>
  <c r="AB20" i="47"/>
  <c r="AA23" i="47"/>
  <c r="AA24" i="47" s="1"/>
  <c r="AA9" i="47" s="1"/>
  <c r="AA14" i="47" s="1"/>
  <c r="AC21" i="46"/>
  <c r="AC22" i="46" s="1"/>
  <c r="AC20" i="45"/>
  <c r="AB23" i="45"/>
  <c r="AB24" i="45" s="1"/>
  <c r="AB9" i="45" s="1"/>
  <c r="AB14" i="45" s="1"/>
  <c r="AD21" i="70" l="1"/>
  <c r="AD22" i="70" s="1"/>
  <c r="AF21" i="68"/>
  <c r="AF22" i="68" s="1"/>
  <c r="AC21" i="67"/>
  <c r="AC22" i="67" s="1"/>
  <c r="AC21" i="66"/>
  <c r="AC22" i="66" s="1"/>
  <c r="AE20" i="65"/>
  <c r="AD23" i="65"/>
  <c r="AD24" i="65" s="1"/>
  <c r="AD9" i="65" s="1"/>
  <c r="AD14" i="65" s="1"/>
  <c r="AB21" i="64"/>
  <c r="AB22" i="64" s="1"/>
  <c r="AC21" i="63"/>
  <c r="AC22" i="63" s="1"/>
  <c r="AC21" i="62"/>
  <c r="AC22" i="62" s="1"/>
  <c r="AC20" i="61"/>
  <c r="AB23" i="61"/>
  <c r="AB24" i="61" s="1"/>
  <c r="AB9" i="61" s="1"/>
  <c r="AB14" i="61" s="1"/>
  <c r="AD20" i="60"/>
  <c r="AC23" i="60"/>
  <c r="AC24" i="60" s="1"/>
  <c r="AC9" i="60" s="1"/>
  <c r="AC14" i="60" s="1"/>
  <c r="AF21" i="59"/>
  <c r="AF23" i="59"/>
  <c r="AF24" i="59" s="1"/>
  <c r="AF9" i="59" s="1"/>
  <c r="AF14" i="59" s="1"/>
  <c r="AF22" i="59"/>
  <c r="AG20" i="59" s="1"/>
  <c r="AD20" i="58"/>
  <c r="AC23" i="58"/>
  <c r="AC24" i="58" s="1"/>
  <c r="AC9" i="58" s="1"/>
  <c r="AC14" i="58" s="1"/>
  <c r="AC21" i="57"/>
  <c r="AC22" i="57" s="1"/>
  <c r="AD20" i="56"/>
  <c r="AC23" i="56"/>
  <c r="AC24" i="56" s="1"/>
  <c r="AC9" i="56" s="1"/>
  <c r="AC14" i="56" s="1"/>
  <c r="AC21" i="55"/>
  <c r="AC22" i="55" s="1"/>
  <c r="AD20" i="54"/>
  <c r="AC23" i="54"/>
  <c r="AC24" i="54" s="1"/>
  <c r="AC9" i="54" s="1"/>
  <c r="AC14" i="54" s="1"/>
  <c r="AD21" i="53"/>
  <c r="AD22" i="53" s="1"/>
  <c r="AC21" i="52"/>
  <c r="AC22" i="52" s="1"/>
  <c r="AC20" i="51"/>
  <c r="AB23" i="51"/>
  <c r="AB24" i="51" s="1"/>
  <c r="AB9" i="51" s="1"/>
  <c r="AB14" i="51" s="1"/>
  <c r="AD21" i="50"/>
  <c r="AD22" i="50" s="1"/>
  <c r="AD21" i="49"/>
  <c r="AD22" i="49" s="1"/>
  <c r="AC21" i="48"/>
  <c r="AC22" i="48" s="1"/>
  <c r="AB21" i="47"/>
  <c r="AB22" i="47" s="1"/>
  <c r="AD20" i="46"/>
  <c r="AC23" i="46"/>
  <c r="AC24" i="46" s="1"/>
  <c r="AC9" i="46" s="1"/>
  <c r="AC14" i="46" s="1"/>
  <c r="AC21" i="45"/>
  <c r="AC22" i="45" s="1"/>
  <c r="AE20" i="70" l="1"/>
  <c r="AD23" i="70"/>
  <c r="AD24" i="70" s="1"/>
  <c r="AD9" i="70" s="1"/>
  <c r="AD14" i="70" s="1"/>
  <c r="AG20" i="68"/>
  <c r="AF23" i="68"/>
  <c r="AF24" i="68" s="1"/>
  <c r="AF9" i="68" s="1"/>
  <c r="AF14" i="68" s="1"/>
  <c r="AD20" i="67"/>
  <c r="AC23" i="67"/>
  <c r="AC24" i="67" s="1"/>
  <c r="AC9" i="67" s="1"/>
  <c r="AC14" i="67" s="1"/>
  <c r="AD20" i="66"/>
  <c r="AC23" i="66"/>
  <c r="AC24" i="66" s="1"/>
  <c r="AC9" i="66" s="1"/>
  <c r="AC14" i="66" s="1"/>
  <c r="AE21" i="65"/>
  <c r="AE22" i="65"/>
  <c r="AF20" i="65" s="1"/>
  <c r="AC20" i="64"/>
  <c r="AB23" i="64"/>
  <c r="AB24" i="64" s="1"/>
  <c r="AB9" i="64" s="1"/>
  <c r="AB14" i="64" s="1"/>
  <c r="AD20" i="63"/>
  <c r="AC23" i="63"/>
  <c r="AC24" i="63" s="1"/>
  <c r="AC9" i="63" s="1"/>
  <c r="AC14" i="63" s="1"/>
  <c r="AD20" i="62"/>
  <c r="AC23" i="62"/>
  <c r="AC24" i="62" s="1"/>
  <c r="AC9" i="62" s="1"/>
  <c r="AC14" i="62" s="1"/>
  <c r="AC21" i="61"/>
  <c r="AC22" i="61" s="1"/>
  <c r="AD21" i="60"/>
  <c r="AD22" i="60" s="1"/>
  <c r="AG21" i="59"/>
  <c r="AG22" i="59" s="1"/>
  <c r="AD21" i="58"/>
  <c r="AD22" i="58" s="1"/>
  <c r="AD20" i="57"/>
  <c r="AC23" i="57"/>
  <c r="AC24" i="57" s="1"/>
  <c r="AC9" i="57" s="1"/>
  <c r="AC14" i="57" s="1"/>
  <c r="AD21" i="56"/>
  <c r="AD22" i="56" s="1"/>
  <c r="AD20" i="55"/>
  <c r="AC23" i="55"/>
  <c r="AC24" i="55" s="1"/>
  <c r="AC9" i="55" s="1"/>
  <c r="AC14" i="55" s="1"/>
  <c r="AD21" i="54"/>
  <c r="AD22" i="54" s="1"/>
  <c r="AE20" i="54" s="1"/>
  <c r="AE20" i="53"/>
  <c r="AD23" i="53"/>
  <c r="AD24" i="53" s="1"/>
  <c r="AD9" i="53" s="1"/>
  <c r="AD14" i="53" s="1"/>
  <c r="AD20" i="52"/>
  <c r="AC23" i="52"/>
  <c r="AC24" i="52" s="1"/>
  <c r="AC9" i="52" s="1"/>
  <c r="AC14" i="52" s="1"/>
  <c r="AC21" i="51"/>
  <c r="AC22" i="51" s="1"/>
  <c r="AE20" i="50"/>
  <c r="AD23" i="50"/>
  <c r="AD24" i="50" s="1"/>
  <c r="AD9" i="50" s="1"/>
  <c r="AD14" i="50" s="1"/>
  <c r="AE20" i="49"/>
  <c r="AD23" i="49"/>
  <c r="AD24" i="49" s="1"/>
  <c r="AD9" i="49" s="1"/>
  <c r="AD14" i="49" s="1"/>
  <c r="AD20" i="48"/>
  <c r="AC23" i="48"/>
  <c r="AC24" i="48" s="1"/>
  <c r="AC9" i="48" s="1"/>
  <c r="AC14" i="48" s="1"/>
  <c r="AC20" i="47"/>
  <c r="AB23" i="47"/>
  <c r="AB24" i="47" s="1"/>
  <c r="AB9" i="47" s="1"/>
  <c r="AB14" i="47" s="1"/>
  <c r="AD21" i="46"/>
  <c r="AD22" i="46" s="1"/>
  <c r="AD20" i="45"/>
  <c r="AC23" i="45"/>
  <c r="AC24" i="45" s="1"/>
  <c r="AC9" i="45" s="1"/>
  <c r="AC14" i="45" s="1"/>
  <c r="AE21" i="70" l="1"/>
  <c r="AE22" i="70"/>
  <c r="AF20" i="70" s="1"/>
  <c r="AG21" i="68"/>
  <c r="AG22" i="68" s="1"/>
  <c r="AD21" i="67"/>
  <c r="AD22" i="67" s="1"/>
  <c r="AD21" i="66"/>
  <c r="AD22" i="66" s="1"/>
  <c r="AF21" i="65"/>
  <c r="AF22" i="65"/>
  <c r="AG20" i="65" s="1"/>
  <c r="AE23" i="65"/>
  <c r="AE24" i="65" s="1"/>
  <c r="AE9" i="65" s="1"/>
  <c r="AE14" i="65" s="1"/>
  <c r="AC21" i="64"/>
  <c r="AC22" i="64" s="1"/>
  <c r="AD21" i="63"/>
  <c r="AD22" i="63" s="1"/>
  <c r="AD21" i="62"/>
  <c r="AD22" i="62" s="1"/>
  <c r="AD20" i="61"/>
  <c r="AC23" i="61"/>
  <c r="AC24" i="61" s="1"/>
  <c r="AC9" i="61" s="1"/>
  <c r="AC14" i="61" s="1"/>
  <c r="AE20" i="60"/>
  <c r="AD23" i="60"/>
  <c r="AD24" i="60" s="1"/>
  <c r="AD9" i="60" s="1"/>
  <c r="AD14" i="60" s="1"/>
  <c r="AH20" i="59"/>
  <c r="AG23" i="59"/>
  <c r="AG24" i="59" s="1"/>
  <c r="AG9" i="59" s="1"/>
  <c r="AG14" i="59" s="1"/>
  <c r="AE20" i="58"/>
  <c r="AD23" i="58"/>
  <c r="AD24" i="58" s="1"/>
  <c r="AD9" i="58" s="1"/>
  <c r="AD14" i="58" s="1"/>
  <c r="AD21" i="57"/>
  <c r="AD22" i="57" s="1"/>
  <c r="AE20" i="56"/>
  <c r="AD23" i="56"/>
  <c r="AD24" i="56" s="1"/>
  <c r="AD9" i="56" s="1"/>
  <c r="AD14" i="56" s="1"/>
  <c r="AD21" i="55"/>
  <c r="AD22" i="55" s="1"/>
  <c r="AD23" i="54"/>
  <c r="AD24" i="54" s="1"/>
  <c r="AD9" i="54" s="1"/>
  <c r="AD14" i="54" s="1"/>
  <c r="AE21" i="54"/>
  <c r="AE22" i="54"/>
  <c r="AF20" i="54" s="1"/>
  <c r="AE21" i="53"/>
  <c r="AE22" i="53"/>
  <c r="AF20" i="53" s="1"/>
  <c r="AE23" i="53"/>
  <c r="AE24" i="53" s="1"/>
  <c r="AE9" i="53" s="1"/>
  <c r="AE14" i="53" s="1"/>
  <c r="AD21" i="52"/>
  <c r="AD22" i="52" s="1"/>
  <c r="AD20" i="51"/>
  <c r="AC23" i="51"/>
  <c r="AC24" i="51" s="1"/>
  <c r="AC9" i="51" s="1"/>
  <c r="AC14" i="51" s="1"/>
  <c r="AE21" i="50"/>
  <c r="AE22" i="50" s="1"/>
  <c r="AE21" i="49"/>
  <c r="AE22" i="49" s="1"/>
  <c r="AD21" i="48"/>
  <c r="AD22" i="48" s="1"/>
  <c r="AC21" i="47"/>
  <c r="AC22" i="47" s="1"/>
  <c r="AE20" i="46"/>
  <c r="AD23" i="46"/>
  <c r="AD24" i="46" s="1"/>
  <c r="AD9" i="46" s="1"/>
  <c r="AD14" i="46" s="1"/>
  <c r="AD21" i="45"/>
  <c r="AD22" i="45" s="1"/>
  <c r="AF21" i="70" l="1"/>
  <c r="AF22" i="70" s="1"/>
  <c r="AE23" i="70"/>
  <c r="AE24" i="70" s="1"/>
  <c r="AE9" i="70" s="1"/>
  <c r="AE14" i="70" s="1"/>
  <c r="AH20" i="68"/>
  <c r="AG23" i="68"/>
  <c r="AG24" i="68" s="1"/>
  <c r="AG9" i="68" s="1"/>
  <c r="AG14" i="68" s="1"/>
  <c r="AE20" i="67"/>
  <c r="AD23" i="67"/>
  <c r="AD24" i="67" s="1"/>
  <c r="AD9" i="67" s="1"/>
  <c r="AD14" i="67" s="1"/>
  <c r="AE20" i="66"/>
  <c r="AD23" i="66"/>
  <c r="AD24" i="66" s="1"/>
  <c r="AD9" i="66" s="1"/>
  <c r="AD14" i="66" s="1"/>
  <c r="AG21" i="65"/>
  <c r="AG22" i="65" s="1"/>
  <c r="AF23" i="65"/>
  <c r="AF24" i="65" s="1"/>
  <c r="AF9" i="65" s="1"/>
  <c r="AF14" i="65" s="1"/>
  <c r="AD20" i="64"/>
  <c r="AC23" i="64"/>
  <c r="AC24" i="64" s="1"/>
  <c r="AC9" i="64" s="1"/>
  <c r="AC14" i="64" s="1"/>
  <c r="AE20" i="63"/>
  <c r="AD23" i="63"/>
  <c r="AD24" i="63" s="1"/>
  <c r="AD9" i="63" s="1"/>
  <c r="AD14" i="63" s="1"/>
  <c r="AE20" i="62"/>
  <c r="AD23" i="62"/>
  <c r="AD24" i="62" s="1"/>
  <c r="AD9" i="62" s="1"/>
  <c r="AD14" i="62" s="1"/>
  <c r="AD21" i="61"/>
  <c r="AD22" i="61" s="1"/>
  <c r="AE21" i="60"/>
  <c r="AE22" i="60" s="1"/>
  <c r="AH21" i="59"/>
  <c r="AH22" i="59" s="1"/>
  <c r="AE21" i="58"/>
  <c r="AE22" i="58" s="1"/>
  <c r="AE20" i="57"/>
  <c r="AD23" i="57"/>
  <c r="AD24" i="57" s="1"/>
  <c r="AD9" i="57" s="1"/>
  <c r="AD14" i="57" s="1"/>
  <c r="AE21" i="56"/>
  <c r="AE22" i="56" s="1"/>
  <c r="AE20" i="55"/>
  <c r="AD23" i="55"/>
  <c r="AD24" i="55" s="1"/>
  <c r="AD9" i="55" s="1"/>
  <c r="AD14" i="55" s="1"/>
  <c r="AF21" i="54"/>
  <c r="AF22" i="54" s="1"/>
  <c r="AE23" i="54"/>
  <c r="AE24" i="54" s="1"/>
  <c r="AE9" i="54" s="1"/>
  <c r="AE14" i="54" s="1"/>
  <c r="AF21" i="53"/>
  <c r="AF22" i="53"/>
  <c r="AG20" i="53" s="1"/>
  <c r="AE20" i="52"/>
  <c r="AD23" i="52"/>
  <c r="AD24" i="52" s="1"/>
  <c r="AD9" i="52" s="1"/>
  <c r="AD14" i="52" s="1"/>
  <c r="AD21" i="51"/>
  <c r="AD22" i="51" s="1"/>
  <c r="AF20" i="50"/>
  <c r="AE23" i="50"/>
  <c r="AE24" i="50" s="1"/>
  <c r="AE9" i="50" s="1"/>
  <c r="AE14" i="50" s="1"/>
  <c r="AF20" i="49"/>
  <c r="AE23" i="49"/>
  <c r="AE24" i="49" s="1"/>
  <c r="AE9" i="49" s="1"/>
  <c r="AE14" i="49" s="1"/>
  <c r="AE20" i="48"/>
  <c r="AD23" i="48"/>
  <c r="AD24" i="48" s="1"/>
  <c r="AD9" i="48" s="1"/>
  <c r="AD14" i="48" s="1"/>
  <c r="AD20" i="47"/>
  <c r="AC23" i="47"/>
  <c r="AC24" i="47" s="1"/>
  <c r="AC9" i="47" s="1"/>
  <c r="AC14" i="47" s="1"/>
  <c r="AE21" i="46"/>
  <c r="AE22" i="46" s="1"/>
  <c r="AE20" i="45"/>
  <c r="AD23" i="45"/>
  <c r="AD24" i="45" s="1"/>
  <c r="AD9" i="45" s="1"/>
  <c r="AD14" i="45" s="1"/>
  <c r="AG20" i="70" l="1"/>
  <c r="AF23" i="70"/>
  <c r="AF24" i="70" s="1"/>
  <c r="AF9" i="70" s="1"/>
  <c r="AF14" i="70" s="1"/>
  <c r="AH21" i="68"/>
  <c r="AH22" i="68" s="1"/>
  <c r="AE21" i="67"/>
  <c r="AE22" i="67"/>
  <c r="AF20" i="67" s="1"/>
  <c r="AE23" i="67"/>
  <c r="AE24" i="67" s="1"/>
  <c r="AE9" i="67" s="1"/>
  <c r="AE14" i="67" s="1"/>
  <c r="AE21" i="66"/>
  <c r="AE22" i="66"/>
  <c r="AF20" i="66" s="1"/>
  <c r="AE23" i="66"/>
  <c r="AE24" i="66" s="1"/>
  <c r="AE9" i="66" s="1"/>
  <c r="AE14" i="66" s="1"/>
  <c r="AH20" i="65"/>
  <c r="AG23" i="65"/>
  <c r="AG24" i="65" s="1"/>
  <c r="AG9" i="65" s="1"/>
  <c r="AG14" i="65" s="1"/>
  <c r="AD21" i="64"/>
  <c r="AD22" i="64" s="1"/>
  <c r="AE21" i="63"/>
  <c r="AE22" i="63"/>
  <c r="AF20" i="63" s="1"/>
  <c r="AE23" i="63"/>
  <c r="AE24" i="63" s="1"/>
  <c r="AE9" i="63" s="1"/>
  <c r="AE14" i="63" s="1"/>
  <c r="AE21" i="62"/>
  <c r="AE22" i="62"/>
  <c r="AF20" i="62" s="1"/>
  <c r="AE23" i="62"/>
  <c r="AE24" i="62" s="1"/>
  <c r="AE9" i="62" s="1"/>
  <c r="AE14" i="62" s="1"/>
  <c r="AE20" i="61"/>
  <c r="AD23" i="61"/>
  <c r="AD24" i="61" s="1"/>
  <c r="AD9" i="61" s="1"/>
  <c r="AD14" i="61" s="1"/>
  <c r="AF20" i="60"/>
  <c r="AE23" i="60"/>
  <c r="AE24" i="60" s="1"/>
  <c r="AE9" i="60" s="1"/>
  <c r="AE14" i="60" s="1"/>
  <c r="AI20" i="59"/>
  <c r="AH23" i="59"/>
  <c r="AH24" i="59" s="1"/>
  <c r="AH9" i="59" s="1"/>
  <c r="AH14" i="59" s="1"/>
  <c r="AF20" i="58"/>
  <c r="AE23" i="58"/>
  <c r="AE24" i="58" s="1"/>
  <c r="AE9" i="58" s="1"/>
  <c r="AE14" i="58" s="1"/>
  <c r="AE21" i="57"/>
  <c r="AE22" i="57" s="1"/>
  <c r="AF20" i="56"/>
  <c r="AE23" i="56"/>
  <c r="AE24" i="56" s="1"/>
  <c r="AE9" i="56" s="1"/>
  <c r="AE14" i="56" s="1"/>
  <c r="AF21" i="56"/>
  <c r="AF22" i="56" s="1"/>
  <c r="AE21" i="55"/>
  <c r="AE22" i="55" s="1"/>
  <c r="AG20" i="54"/>
  <c r="AF23" i="54"/>
  <c r="AF24" i="54" s="1"/>
  <c r="AF9" i="54" s="1"/>
  <c r="AF14" i="54" s="1"/>
  <c r="AG21" i="53"/>
  <c r="AG22" i="53" s="1"/>
  <c r="AF23" i="53"/>
  <c r="AF24" i="53" s="1"/>
  <c r="AF9" i="53" s="1"/>
  <c r="AF14" i="53" s="1"/>
  <c r="AE21" i="52"/>
  <c r="AE22" i="52" s="1"/>
  <c r="AE20" i="51"/>
  <c r="AD23" i="51"/>
  <c r="AD24" i="51" s="1"/>
  <c r="AD9" i="51" s="1"/>
  <c r="AD14" i="51" s="1"/>
  <c r="AF21" i="50"/>
  <c r="AF22" i="50" s="1"/>
  <c r="AF21" i="49"/>
  <c r="AF22" i="49" s="1"/>
  <c r="AG20" i="49" s="1"/>
  <c r="AE21" i="48"/>
  <c r="AE22" i="48" s="1"/>
  <c r="AD22" i="47"/>
  <c r="AE20" i="47" s="1"/>
  <c r="AD21" i="47"/>
  <c r="AF20" i="46"/>
  <c r="AE23" i="46"/>
  <c r="AE24" i="46" s="1"/>
  <c r="AE9" i="46" s="1"/>
  <c r="AE14" i="46" s="1"/>
  <c r="AE21" i="45"/>
  <c r="AE22" i="45"/>
  <c r="AF20" i="45" s="1"/>
  <c r="AG21" i="70" l="1"/>
  <c r="AG22" i="70" s="1"/>
  <c r="AI20" i="68"/>
  <c r="AH23" i="68"/>
  <c r="AH24" i="68" s="1"/>
  <c r="AH9" i="68" s="1"/>
  <c r="AH14" i="68" s="1"/>
  <c r="AF21" i="67"/>
  <c r="AF22" i="67"/>
  <c r="AG20" i="67" s="1"/>
  <c r="AF21" i="66"/>
  <c r="AF22" i="66" s="1"/>
  <c r="AH21" i="65"/>
  <c r="AH22" i="65" s="1"/>
  <c r="AE20" i="64"/>
  <c r="AD23" i="64"/>
  <c r="AD24" i="64" s="1"/>
  <c r="AD9" i="64" s="1"/>
  <c r="AD14" i="64" s="1"/>
  <c r="AF21" i="63"/>
  <c r="AF22" i="63"/>
  <c r="AG20" i="63" s="1"/>
  <c r="AF21" i="62"/>
  <c r="AF22" i="62"/>
  <c r="AG20" i="62" s="1"/>
  <c r="AE21" i="61"/>
  <c r="AE22" i="61" s="1"/>
  <c r="AF21" i="60"/>
  <c r="AF22" i="60"/>
  <c r="AG20" i="60" s="1"/>
  <c r="AI21" i="59"/>
  <c r="AI22" i="59" s="1"/>
  <c r="AF21" i="58"/>
  <c r="AF22" i="58"/>
  <c r="AG20" i="58" s="1"/>
  <c r="AF20" i="57"/>
  <c r="AE23" i="57"/>
  <c r="AE24" i="57" s="1"/>
  <c r="AE9" i="57" s="1"/>
  <c r="AE14" i="57" s="1"/>
  <c r="AG20" i="56"/>
  <c r="AF23" i="56"/>
  <c r="AF24" i="56" s="1"/>
  <c r="AF9" i="56" s="1"/>
  <c r="AF14" i="56" s="1"/>
  <c r="AF20" i="55"/>
  <c r="AE23" i="55"/>
  <c r="AE24" i="55" s="1"/>
  <c r="AE9" i="55" s="1"/>
  <c r="AE14" i="55" s="1"/>
  <c r="AF21" i="55"/>
  <c r="AF22" i="55" s="1"/>
  <c r="AG21" i="54"/>
  <c r="AG22" i="54" s="1"/>
  <c r="AH20" i="53"/>
  <c r="AG23" i="53"/>
  <c r="AG24" i="53" s="1"/>
  <c r="AG9" i="53" s="1"/>
  <c r="AG14" i="53" s="1"/>
  <c r="AF20" i="52"/>
  <c r="AE23" i="52"/>
  <c r="AE24" i="52" s="1"/>
  <c r="AE9" i="52" s="1"/>
  <c r="AE14" i="52" s="1"/>
  <c r="AE21" i="51"/>
  <c r="AE22" i="51" s="1"/>
  <c r="AG20" i="50"/>
  <c r="AF23" i="50"/>
  <c r="AF24" i="50" s="1"/>
  <c r="AF9" i="50" s="1"/>
  <c r="AF14" i="50" s="1"/>
  <c r="AG21" i="49"/>
  <c r="AG22" i="49" s="1"/>
  <c r="AF23" i="49"/>
  <c r="AF24" i="49" s="1"/>
  <c r="AF9" i="49" s="1"/>
  <c r="AF14" i="49" s="1"/>
  <c r="AF20" i="48"/>
  <c r="AE23" i="48"/>
  <c r="AE24" i="48" s="1"/>
  <c r="AE9" i="48" s="1"/>
  <c r="AE14" i="48" s="1"/>
  <c r="AD23" i="47"/>
  <c r="AD24" i="47" s="1"/>
  <c r="AD9" i="47" s="1"/>
  <c r="AD14" i="47" s="1"/>
  <c r="AE21" i="47"/>
  <c r="AE22" i="47"/>
  <c r="AF20" i="47" s="1"/>
  <c r="AE23" i="47"/>
  <c r="AE24" i="47" s="1"/>
  <c r="AE9" i="47" s="1"/>
  <c r="AE14" i="47" s="1"/>
  <c r="AF21" i="46"/>
  <c r="AF22" i="46"/>
  <c r="AG20" i="46" s="1"/>
  <c r="AF21" i="45"/>
  <c r="AF22" i="45"/>
  <c r="AG20" i="45" s="1"/>
  <c r="AE23" i="45"/>
  <c r="AE24" i="45" s="1"/>
  <c r="AE9" i="45" s="1"/>
  <c r="AE14" i="45" s="1"/>
  <c r="AH20" i="70" l="1"/>
  <c r="AG23" i="70"/>
  <c r="AG24" i="70" s="1"/>
  <c r="AG9" i="70" s="1"/>
  <c r="AG14" i="70" s="1"/>
  <c r="AI21" i="68"/>
  <c r="AI22" i="68" s="1"/>
  <c r="AG21" i="67"/>
  <c r="AG22" i="67" s="1"/>
  <c r="AF23" i="67"/>
  <c r="AF24" i="67" s="1"/>
  <c r="AF9" i="67" s="1"/>
  <c r="AF14" i="67" s="1"/>
  <c r="AG20" i="66"/>
  <c r="AF23" i="66"/>
  <c r="AF24" i="66" s="1"/>
  <c r="AF9" i="66" s="1"/>
  <c r="AF14" i="66" s="1"/>
  <c r="AI20" i="65"/>
  <c r="AH23" i="65"/>
  <c r="AH24" i="65" s="1"/>
  <c r="AH9" i="65" s="1"/>
  <c r="AH14" i="65" s="1"/>
  <c r="AE21" i="64"/>
  <c r="AE22" i="64"/>
  <c r="AF20" i="64" s="1"/>
  <c r="AE23" i="64"/>
  <c r="AE24" i="64" s="1"/>
  <c r="AE9" i="64" s="1"/>
  <c r="AE14" i="64" s="1"/>
  <c r="AG21" i="63"/>
  <c r="AG22" i="63" s="1"/>
  <c r="AF23" i="63"/>
  <c r="AF24" i="63" s="1"/>
  <c r="AF9" i="63" s="1"/>
  <c r="AF14" i="63" s="1"/>
  <c r="AG21" i="62"/>
  <c r="AG22" i="62" s="1"/>
  <c r="AF23" i="62"/>
  <c r="AF24" i="62" s="1"/>
  <c r="AF9" i="62" s="1"/>
  <c r="AF14" i="62" s="1"/>
  <c r="AF20" i="61"/>
  <c r="AE23" i="61"/>
  <c r="AE24" i="61" s="1"/>
  <c r="AE9" i="61" s="1"/>
  <c r="AE14" i="61" s="1"/>
  <c r="AG21" i="60"/>
  <c r="AG22" i="60" s="1"/>
  <c r="AF23" i="60"/>
  <c r="AF24" i="60" s="1"/>
  <c r="AF9" i="60" s="1"/>
  <c r="AF14" i="60" s="1"/>
  <c r="AJ20" i="59"/>
  <c r="AI23" i="59"/>
  <c r="AI24" i="59" s="1"/>
  <c r="AI9" i="59" s="1"/>
  <c r="AI14" i="59" s="1"/>
  <c r="AG21" i="58"/>
  <c r="AG22" i="58" s="1"/>
  <c r="AF23" i="58"/>
  <c r="AF24" i="58" s="1"/>
  <c r="AF9" i="58" s="1"/>
  <c r="AF14" i="58" s="1"/>
  <c r="AF21" i="57"/>
  <c r="AF23" i="57"/>
  <c r="AF24" i="57" s="1"/>
  <c r="AF9" i="57" s="1"/>
  <c r="AF14" i="57" s="1"/>
  <c r="AF22" i="57"/>
  <c r="AG20" i="57" s="1"/>
  <c r="AG21" i="56"/>
  <c r="AG22" i="56" s="1"/>
  <c r="AG20" i="55"/>
  <c r="AF23" i="55"/>
  <c r="AF24" i="55" s="1"/>
  <c r="AF9" i="55" s="1"/>
  <c r="AF14" i="55" s="1"/>
  <c r="AH20" i="54"/>
  <c r="AG23" i="54"/>
  <c r="AG24" i="54" s="1"/>
  <c r="AG9" i="54" s="1"/>
  <c r="AG14" i="54" s="1"/>
  <c r="AH21" i="53"/>
  <c r="AH22" i="53" s="1"/>
  <c r="AF21" i="52"/>
  <c r="AF22" i="52"/>
  <c r="AG20" i="52" s="1"/>
  <c r="AF20" i="51"/>
  <c r="AE23" i="51"/>
  <c r="AE24" i="51" s="1"/>
  <c r="AE9" i="51" s="1"/>
  <c r="AE14" i="51" s="1"/>
  <c r="AG21" i="50"/>
  <c r="AG22" i="50" s="1"/>
  <c r="AH20" i="49"/>
  <c r="AG23" i="49"/>
  <c r="AG24" i="49" s="1"/>
  <c r="AG9" i="49" s="1"/>
  <c r="AG14" i="49" s="1"/>
  <c r="AF21" i="48"/>
  <c r="AF22" i="48"/>
  <c r="AG20" i="48" s="1"/>
  <c r="AF21" i="47"/>
  <c r="AF22" i="47"/>
  <c r="AG20" i="47" s="1"/>
  <c r="AG21" i="46"/>
  <c r="AG22" i="46" s="1"/>
  <c r="AF23" i="46"/>
  <c r="AF24" i="46" s="1"/>
  <c r="AF9" i="46" s="1"/>
  <c r="AF14" i="46" s="1"/>
  <c r="AG21" i="45"/>
  <c r="AG22" i="45" s="1"/>
  <c r="AF23" i="45"/>
  <c r="AF24" i="45" s="1"/>
  <c r="AF9" i="45" s="1"/>
  <c r="AF14" i="45" s="1"/>
  <c r="AH21" i="70" l="1"/>
  <c r="AH22" i="70" s="1"/>
  <c r="AJ20" i="68"/>
  <c r="AI23" i="68"/>
  <c r="AI24" i="68" s="1"/>
  <c r="AI9" i="68" s="1"/>
  <c r="AI14" i="68" s="1"/>
  <c r="AH20" i="67"/>
  <c r="AG23" i="67"/>
  <c r="AG24" i="67" s="1"/>
  <c r="AG9" i="67" s="1"/>
  <c r="AG14" i="67" s="1"/>
  <c r="AG21" i="66"/>
  <c r="AG22" i="66" s="1"/>
  <c r="AI21" i="65"/>
  <c r="AI22" i="65" s="1"/>
  <c r="AF21" i="64"/>
  <c r="AF22" i="64"/>
  <c r="AG20" i="64" s="1"/>
  <c r="AH20" i="63"/>
  <c r="AG23" i="63"/>
  <c r="AG24" i="63" s="1"/>
  <c r="AG9" i="63" s="1"/>
  <c r="AG14" i="63" s="1"/>
  <c r="AH20" i="62"/>
  <c r="AG23" i="62"/>
  <c r="AG24" i="62" s="1"/>
  <c r="AG9" i="62" s="1"/>
  <c r="AG14" i="62" s="1"/>
  <c r="AF21" i="61"/>
  <c r="AF22" i="61"/>
  <c r="AG20" i="61" s="1"/>
  <c r="AH20" i="60"/>
  <c r="AG23" i="60"/>
  <c r="AG24" i="60" s="1"/>
  <c r="AG9" i="60" s="1"/>
  <c r="AG14" i="60" s="1"/>
  <c r="AJ21" i="59"/>
  <c r="AJ22" i="59" s="1"/>
  <c r="AH20" i="58"/>
  <c r="AG23" i="58"/>
  <c r="AG24" i="58" s="1"/>
  <c r="AG9" i="58" s="1"/>
  <c r="AG14" i="58" s="1"/>
  <c r="AG21" i="57"/>
  <c r="AG22" i="57" s="1"/>
  <c r="AH20" i="56"/>
  <c r="AG23" i="56"/>
  <c r="AG24" i="56" s="1"/>
  <c r="AG9" i="56" s="1"/>
  <c r="AG14" i="56" s="1"/>
  <c r="AG21" i="55"/>
  <c r="AG22" i="55" s="1"/>
  <c r="AH21" i="54"/>
  <c r="AH22" i="54"/>
  <c r="AI20" i="54" s="1"/>
  <c r="AI20" i="53"/>
  <c r="AH23" i="53"/>
  <c r="AH24" i="53" s="1"/>
  <c r="AH9" i="53" s="1"/>
  <c r="AH14" i="53" s="1"/>
  <c r="AG21" i="52"/>
  <c r="AG22" i="52" s="1"/>
  <c r="AF23" i="52"/>
  <c r="AF24" i="52" s="1"/>
  <c r="AF9" i="52" s="1"/>
  <c r="AF14" i="52" s="1"/>
  <c r="AF21" i="51"/>
  <c r="AF22" i="51" s="1"/>
  <c r="AG20" i="51" s="1"/>
  <c r="AH20" i="50"/>
  <c r="AG23" i="50"/>
  <c r="AG24" i="50" s="1"/>
  <c r="AG9" i="50" s="1"/>
  <c r="AG14" i="50" s="1"/>
  <c r="AH21" i="49"/>
  <c r="AH22" i="49" s="1"/>
  <c r="AG21" i="48"/>
  <c r="AG22" i="48" s="1"/>
  <c r="AF23" i="48"/>
  <c r="AF24" i="48" s="1"/>
  <c r="AF9" i="48" s="1"/>
  <c r="AF14" i="48" s="1"/>
  <c r="AG21" i="47"/>
  <c r="AG22" i="47" s="1"/>
  <c r="AF23" i="47"/>
  <c r="AF24" i="47" s="1"/>
  <c r="AF9" i="47" s="1"/>
  <c r="AF14" i="47" s="1"/>
  <c r="AH20" i="46"/>
  <c r="AG23" i="46"/>
  <c r="AG24" i="46" s="1"/>
  <c r="AG9" i="46" s="1"/>
  <c r="AG14" i="46" s="1"/>
  <c r="AH20" i="45"/>
  <c r="AG23" i="45"/>
  <c r="AG24" i="45" s="1"/>
  <c r="AG9" i="45" s="1"/>
  <c r="AG14" i="45" s="1"/>
  <c r="AI20" i="70" l="1"/>
  <c r="AH23" i="70"/>
  <c r="AH24" i="70" s="1"/>
  <c r="AH9" i="70" s="1"/>
  <c r="AH14" i="70" s="1"/>
  <c r="AJ21" i="68"/>
  <c r="AJ22" i="68" s="1"/>
  <c r="AH21" i="67"/>
  <c r="AH22" i="67" s="1"/>
  <c r="AH20" i="66"/>
  <c r="AG23" i="66"/>
  <c r="AG24" i="66" s="1"/>
  <c r="AG9" i="66" s="1"/>
  <c r="AG14" i="66" s="1"/>
  <c r="AJ20" i="65"/>
  <c r="AI23" i="65"/>
  <c r="AI24" i="65" s="1"/>
  <c r="AI9" i="65" s="1"/>
  <c r="AI14" i="65" s="1"/>
  <c r="AG21" i="64"/>
  <c r="AG22" i="64" s="1"/>
  <c r="AF23" i="64"/>
  <c r="AF24" i="64" s="1"/>
  <c r="AF9" i="64" s="1"/>
  <c r="AF14" i="64" s="1"/>
  <c r="AH21" i="63"/>
  <c r="AH22" i="63" s="1"/>
  <c r="AH21" i="62"/>
  <c r="AH22" i="62" s="1"/>
  <c r="AG21" i="61"/>
  <c r="AG22" i="61" s="1"/>
  <c r="AF23" i="61"/>
  <c r="AF24" i="61" s="1"/>
  <c r="AF9" i="61" s="1"/>
  <c r="AF14" i="61" s="1"/>
  <c r="AH21" i="60"/>
  <c r="AH22" i="60" s="1"/>
  <c r="AK20" i="59"/>
  <c r="AJ23" i="59"/>
  <c r="AJ24" i="59" s="1"/>
  <c r="AJ9" i="59" s="1"/>
  <c r="AJ14" i="59" s="1"/>
  <c r="AH21" i="58"/>
  <c r="AH22" i="58" s="1"/>
  <c r="AH20" i="57"/>
  <c r="AG23" i="57"/>
  <c r="AG24" i="57" s="1"/>
  <c r="AG9" i="57" s="1"/>
  <c r="AG14" i="57" s="1"/>
  <c r="AH21" i="56"/>
  <c r="AH22" i="56" s="1"/>
  <c r="AH20" i="55"/>
  <c r="AG23" i="55"/>
  <c r="AG24" i="55" s="1"/>
  <c r="AG9" i="55" s="1"/>
  <c r="AG14" i="55" s="1"/>
  <c r="AH23" i="54"/>
  <c r="AH24" i="54" s="1"/>
  <c r="AH9" i="54" s="1"/>
  <c r="AH14" i="54" s="1"/>
  <c r="AI21" i="54"/>
  <c r="AI22" i="54" s="1"/>
  <c r="AI21" i="53"/>
  <c r="AI22" i="53" s="1"/>
  <c r="AH20" i="52"/>
  <c r="AG23" i="52"/>
  <c r="AG24" i="52" s="1"/>
  <c r="AG9" i="52" s="1"/>
  <c r="AG14" i="52" s="1"/>
  <c r="AG21" i="51"/>
  <c r="AG22" i="51" s="1"/>
  <c r="AF23" i="51"/>
  <c r="AF24" i="51" s="1"/>
  <c r="AF9" i="51" s="1"/>
  <c r="AF14" i="51" s="1"/>
  <c r="AH21" i="50"/>
  <c r="AH22" i="50" s="1"/>
  <c r="AI20" i="49"/>
  <c r="AH23" i="49"/>
  <c r="AH24" i="49" s="1"/>
  <c r="AH9" i="49" s="1"/>
  <c r="AH14" i="49" s="1"/>
  <c r="AH20" i="48"/>
  <c r="AG23" i="48"/>
  <c r="AG24" i="48" s="1"/>
  <c r="AG9" i="48" s="1"/>
  <c r="AG14" i="48" s="1"/>
  <c r="AH20" i="47"/>
  <c r="AG23" i="47"/>
  <c r="AG24" i="47" s="1"/>
  <c r="AG9" i="47" s="1"/>
  <c r="AG14" i="47" s="1"/>
  <c r="AH21" i="46"/>
  <c r="AH22" i="46" s="1"/>
  <c r="AH21" i="45"/>
  <c r="AH22" i="45" s="1"/>
  <c r="AI21" i="70" l="1"/>
  <c r="AI22" i="70" s="1"/>
  <c r="AK20" i="68"/>
  <c r="AJ23" i="68"/>
  <c r="AJ24" i="68" s="1"/>
  <c r="AJ9" i="68" s="1"/>
  <c r="AJ14" i="68" s="1"/>
  <c r="AI20" i="67"/>
  <c r="AH23" i="67"/>
  <c r="AH24" i="67" s="1"/>
  <c r="AH9" i="67" s="1"/>
  <c r="AH14" i="67" s="1"/>
  <c r="AH21" i="66"/>
  <c r="AH22" i="66" s="1"/>
  <c r="AJ21" i="65"/>
  <c r="AJ22" i="65" s="1"/>
  <c r="AH20" i="64"/>
  <c r="AG23" i="64"/>
  <c r="AG24" i="64" s="1"/>
  <c r="AG9" i="64" s="1"/>
  <c r="AG14" i="64" s="1"/>
  <c r="AI20" i="63"/>
  <c r="AH23" i="63"/>
  <c r="AH24" i="63" s="1"/>
  <c r="AH9" i="63" s="1"/>
  <c r="AH14" i="63" s="1"/>
  <c r="AI20" i="62"/>
  <c r="AH23" i="62"/>
  <c r="AH24" i="62" s="1"/>
  <c r="AH9" i="62" s="1"/>
  <c r="AH14" i="62" s="1"/>
  <c r="AH20" i="61"/>
  <c r="AG23" i="61"/>
  <c r="AG24" i="61" s="1"/>
  <c r="AG9" i="61" s="1"/>
  <c r="AG14" i="61" s="1"/>
  <c r="AI20" i="60"/>
  <c r="AH23" i="60"/>
  <c r="AH24" i="60" s="1"/>
  <c r="AH9" i="60" s="1"/>
  <c r="AH14" i="60" s="1"/>
  <c r="AK21" i="59"/>
  <c r="AK22" i="59" s="1"/>
  <c r="AI20" i="58"/>
  <c r="AH23" i="58"/>
  <c r="AH24" i="58" s="1"/>
  <c r="AH9" i="58" s="1"/>
  <c r="AH14" i="58" s="1"/>
  <c r="AH21" i="57"/>
  <c r="AH22" i="57" s="1"/>
  <c r="AI20" i="56"/>
  <c r="AH23" i="56"/>
  <c r="AH24" i="56" s="1"/>
  <c r="AH9" i="56" s="1"/>
  <c r="AH14" i="56" s="1"/>
  <c r="AH21" i="55"/>
  <c r="AH22" i="55" s="1"/>
  <c r="AJ20" i="54"/>
  <c r="AI23" i="54"/>
  <c r="AI24" i="54" s="1"/>
  <c r="AI9" i="54" s="1"/>
  <c r="AI14" i="54" s="1"/>
  <c r="AJ20" i="53"/>
  <c r="AI23" i="53"/>
  <c r="AI24" i="53" s="1"/>
  <c r="AI9" i="53" s="1"/>
  <c r="AI14" i="53" s="1"/>
  <c r="AH21" i="52"/>
  <c r="AH22" i="52" s="1"/>
  <c r="AH20" i="51"/>
  <c r="AG23" i="51"/>
  <c r="AG24" i="51" s="1"/>
  <c r="AG9" i="51" s="1"/>
  <c r="AG14" i="51" s="1"/>
  <c r="AI20" i="50"/>
  <c r="AH23" i="50"/>
  <c r="AH24" i="50" s="1"/>
  <c r="AH9" i="50" s="1"/>
  <c r="AH14" i="50" s="1"/>
  <c r="AI21" i="49"/>
  <c r="AI22" i="49" s="1"/>
  <c r="AH21" i="48"/>
  <c r="AH22" i="48" s="1"/>
  <c r="AH21" i="47"/>
  <c r="AH22" i="47" s="1"/>
  <c r="AI20" i="46"/>
  <c r="AH23" i="46"/>
  <c r="AH24" i="46" s="1"/>
  <c r="AH9" i="46" s="1"/>
  <c r="AH14" i="46" s="1"/>
  <c r="AI20" i="45"/>
  <c r="AH23" i="45"/>
  <c r="AH24" i="45" s="1"/>
  <c r="AH9" i="45" s="1"/>
  <c r="AH14" i="45" s="1"/>
  <c r="AJ20" i="70" l="1"/>
  <c r="AI23" i="70"/>
  <c r="AI24" i="70" s="1"/>
  <c r="AI9" i="70" s="1"/>
  <c r="AI14" i="70" s="1"/>
  <c r="AK21" i="68"/>
  <c r="AK22" i="68" s="1"/>
  <c r="AI21" i="67"/>
  <c r="AI22" i="67" s="1"/>
  <c r="AI20" i="66"/>
  <c r="AH23" i="66"/>
  <c r="AH24" i="66" s="1"/>
  <c r="AH9" i="66" s="1"/>
  <c r="AH14" i="66" s="1"/>
  <c r="AK20" i="65"/>
  <c r="AJ23" i="65"/>
  <c r="AJ24" i="65" s="1"/>
  <c r="AJ9" i="65" s="1"/>
  <c r="AJ14" i="65" s="1"/>
  <c r="AH21" i="64"/>
  <c r="AH22" i="64" s="1"/>
  <c r="AI21" i="63"/>
  <c r="AI22" i="63" s="1"/>
  <c r="AI21" i="62"/>
  <c r="AI22" i="62" s="1"/>
  <c r="AH21" i="61"/>
  <c r="AH22" i="61" s="1"/>
  <c r="AI21" i="60"/>
  <c r="AI22" i="60" s="1"/>
  <c r="AL20" i="59"/>
  <c r="AK23" i="59"/>
  <c r="AK24" i="59" s="1"/>
  <c r="AK9" i="59" s="1"/>
  <c r="AK14" i="59" s="1"/>
  <c r="AI21" i="58"/>
  <c r="AI22" i="58" s="1"/>
  <c r="AI20" i="57"/>
  <c r="AH23" i="57"/>
  <c r="AH24" i="57" s="1"/>
  <c r="AH9" i="57" s="1"/>
  <c r="AH14" i="57" s="1"/>
  <c r="AI21" i="56"/>
  <c r="AI22" i="56" s="1"/>
  <c r="AI20" i="55"/>
  <c r="AH23" i="55"/>
  <c r="AH24" i="55" s="1"/>
  <c r="AH9" i="55" s="1"/>
  <c r="AH14" i="55" s="1"/>
  <c r="AJ21" i="54"/>
  <c r="AJ22" i="54" s="1"/>
  <c r="AJ21" i="53"/>
  <c r="AJ22" i="53" s="1"/>
  <c r="AI20" i="52"/>
  <c r="AH23" i="52"/>
  <c r="AH24" i="52" s="1"/>
  <c r="AH9" i="52" s="1"/>
  <c r="AH14" i="52" s="1"/>
  <c r="AH21" i="51"/>
  <c r="AH22" i="51" s="1"/>
  <c r="AI21" i="50"/>
  <c r="AI22" i="50" s="1"/>
  <c r="AJ20" i="49"/>
  <c r="AI23" i="49"/>
  <c r="AI24" i="49" s="1"/>
  <c r="AI9" i="49" s="1"/>
  <c r="AI14" i="49" s="1"/>
  <c r="AI20" i="48"/>
  <c r="AH23" i="48"/>
  <c r="AH24" i="48" s="1"/>
  <c r="AH9" i="48" s="1"/>
  <c r="AH14" i="48" s="1"/>
  <c r="AI20" i="47"/>
  <c r="AH23" i="47"/>
  <c r="AH24" i="47" s="1"/>
  <c r="AH9" i="47" s="1"/>
  <c r="AH14" i="47" s="1"/>
  <c r="AI21" i="46"/>
  <c r="AI22" i="46" s="1"/>
  <c r="AI21" i="45"/>
  <c r="AI22" i="45" s="1"/>
  <c r="AJ21" i="70" l="1"/>
  <c r="AJ22" i="70" s="1"/>
  <c r="AL20" i="68"/>
  <c r="AK23" i="68"/>
  <c r="AK24" i="68" s="1"/>
  <c r="AK9" i="68" s="1"/>
  <c r="AK14" i="68" s="1"/>
  <c r="AJ20" i="67"/>
  <c r="AI23" i="67"/>
  <c r="AI24" i="67" s="1"/>
  <c r="AI9" i="67" s="1"/>
  <c r="AI14" i="67" s="1"/>
  <c r="AI21" i="66"/>
  <c r="AI22" i="66" s="1"/>
  <c r="AK21" i="65"/>
  <c r="AK22" i="65" s="1"/>
  <c r="AI20" i="64"/>
  <c r="AH23" i="64"/>
  <c r="AH24" i="64" s="1"/>
  <c r="AH9" i="64" s="1"/>
  <c r="AH14" i="64" s="1"/>
  <c r="AJ20" i="63"/>
  <c r="AI23" i="63"/>
  <c r="AI24" i="63" s="1"/>
  <c r="AI9" i="63" s="1"/>
  <c r="AI14" i="63" s="1"/>
  <c r="AJ20" i="62"/>
  <c r="AI23" i="62"/>
  <c r="AI24" i="62" s="1"/>
  <c r="AI9" i="62" s="1"/>
  <c r="AI14" i="62" s="1"/>
  <c r="AI20" i="61"/>
  <c r="AH23" i="61"/>
  <c r="AH24" i="61" s="1"/>
  <c r="AH9" i="61" s="1"/>
  <c r="AH14" i="61" s="1"/>
  <c r="AJ20" i="60"/>
  <c r="AI23" i="60"/>
  <c r="AI24" i="60" s="1"/>
  <c r="AI9" i="60" s="1"/>
  <c r="AI14" i="60" s="1"/>
  <c r="AL21" i="59"/>
  <c r="AL22" i="59" s="1"/>
  <c r="AJ20" i="58"/>
  <c r="AI23" i="58"/>
  <c r="AI24" i="58" s="1"/>
  <c r="AI9" i="58" s="1"/>
  <c r="AI14" i="58" s="1"/>
  <c r="AI21" i="57"/>
  <c r="AI22" i="57" s="1"/>
  <c r="AJ20" i="56"/>
  <c r="AI23" i="56"/>
  <c r="AI24" i="56" s="1"/>
  <c r="AI9" i="56" s="1"/>
  <c r="AI14" i="56" s="1"/>
  <c r="AI21" i="55"/>
  <c r="AI22" i="55" s="1"/>
  <c r="AK20" i="54"/>
  <c r="AJ23" i="54"/>
  <c r="AJ24" i="54" s="1"/>
  <c r="AJ9" i="54" s="1"/>
  <c r="AJ14" i="54" s="1"/>
  <c r="AK20" i="53"/>
  <c r="AJ23" i="53"/>
  <c r="AJ24" i="53" s="1"/>
  <c r="AJ9" i="53" s="1"/>
  <c r="AJ14" i="53" s="1"/>
  <c r="AI21" i="52"/>
  <c r="AI22" i="52" s="1"/>
  <c r="AI20" i="51"/>
  <c r="AH23" i="51"/>
  <c r="AH24" i="51" s="1"/>
  <c r="AH9" i="51" s="1"/>
  <c r="AH14" i="51" s="1"/>
  <c r="AJ20" i="50"/>
  <c r="AI23" i="50"/>
  <c r="AI24" i="50" s="1"/>
  <c r="AI9" i="50" s="1"/>
  <c r="AI14" i="50" s="1"/>
  <c r="AJ21" i="49"/>
  <c r="AJ22" i="49" s="1"/>
  <c r="AI21" i="48"/>
  <c r="AI22" i="48" s="1"/>
  <c r="AI21" i="47"/>
  <c r="AI22" i="47" s="1"/>
  <c r="AJ20" i="46"/>
  <c r="AI23" i="46"/>
  <c r="AI24" i="46" s="1"/>
  <c r="AI9" i="46" s="1"/>
  <c r="AI14" i="46" s="1"/>
  <c r="AJ20" i="45"/>
  <c r="AI23" i="45"/>
  <c r="AI24" i="45" s="1"/>
  <c r="AI9" i="45" s="1"/>
  <c r="AI14" i="45" s="1"/>
  <c r="AK20" i="70" l="1"/>
  <c r="AJ23" i="70"/>
  <c r="AJ24" i="70" s="1"/>
  <c r="AJ9" i="70" s="1"/>
  <c r="AJ14" i="70" s="1"/>
  <c r="AL21" i="68"/>
  <c r="AL22" i="68" s="1"/>
  <c r="AJ21" i="67"/>
  <c r="AJ22" i="67" s="1"/>
  <c r="AJ20" i="66"/>
  <c r="AI23" i="66"/>
  <c r="AI24" i="66" s="1"/>
  <c r="AI9" i="66" s="1"/>
  <c r="AI14" i="66" s="1"/>
  <c r="AL20" i="65"/>
  <c r="AK23" i="65"/>
  <c r="AK24" i="65" s="1"/>
  <c r="AK9" i="65" s="1"/>
  <c r="AK14" i="65" s="1"/>
  <c r="AI21" i="64"/>
  <c r="AI22" i="64" s="1"/>
  <c r="AJ21" i="63"/>
  <c r="AJ22" i="63" s="1"/>
  <c r="AJ21" i="62"/>
  <c r="AJ22" i="62" s="1"/>
  <c r="AI21" i="61"/>
  <c r="AI22" i="61" s="1"/>
  <c r="AJ21" i="60"/>
  <c r="AJ22" i="60" s="1"/>
  <c r="AM20" i="59"/>
  <c r="AL23" i="59"/>
  <c r="AL24" i="59" s="1"/>
  <c r="AL9" i="59" s="1"/>
  <c r="AL14" i="59" s="1"/>
  <c r="AJ22" i="58"/>
  <c r="AK20" i="58" s="1"/>
  <c r="AJ21" i="58"/>
  <c r="AJ20" i="57"/>
  <c r="AI23" i="57"/>
  <c r="AI24" i="57" s="1"/>
  <c r="AI9" i="57" s="1"/>
  <c r="AI14" i="57" s="1"/>
  <c r="AJ21" i="56"/>
  <c r="AJ22" i="56" s="1"/>
  <c r="AJ20" i="55"/>
  <c r="AI23" i="55"/>
  <c r="AI24" i="55" s="1"/>
  <c r="AI9" i="55" s="1"/>
  <c r="AI14" i="55" s="1"/>
  <c r="AK21" i="54"/>
  <c r="AK22" i="54" s="1"/>
  <c r="AK21" i="53"/>
  <c r="AK22" i="53" s="1"/>
  <c r="AJ20" i="52"/>
  <c r="AI23" i="52"/>
  <c r="AI24" i="52" s="1"/>
  <c r="AI9" i="52" s="1"/>
  <c r="AI14" i="52" s="1"/>
  <c r="AI21" i="51"/>
  <c r="AI22" i="51" s="1"/>
  <c r="AJ21" i="50"/>
  <c r="AJ22" i="50" s="1"/>
  <c r="AK20" i="49"/>
  <c r="AJ23" i="49"/>
  <c r="AJ24" i="49" s="1"/>
  <c r="AJ9" i="49" s="1"/>
  <c r="AJ14" i="49" s="1"/>
  <c r="AJ20" i="48"/>
  <c r="AI23" i="48"/>
  <c r="AI24" i="48" s="1"/>
  <c r="AI9" i="48" s="1"/>
  <c r="AI14" i="48" s="1"/>
  <c r="AJ20" i="47"/>
  <c r="AI23" i="47"/>
  <c r="AI24" i="47" s="1"/>
  <c r="AI9" i="47" s="1"/>
  <c r="AI14" i="47" s="1"/>
  <c r="AJ21" i="46"/>
  <c r="AJ22" i="46" s="1"/>
  <c r="AJ21" i="45"/>
  <c r="AJ22" i="45" s="1"/>
  <c r="AK21" i="70" l="1"/>
  <c r="AK22" i="70" s="1"/>
  <c r="AM20" i="68"/>
  <c r="AL23" i="68"/>
  <c r="AL24" i="68" s="1"/>
  <c r="AL9" i="68" s="1"/>
  <c r="AL14" i="68" s="1"/>
  <c r="AK20" i="67"/>
  <c r="AJ23" i="67"/>
  <c r="AJ24" i="67" s="1"/>
  <c r="AJ9" i="67" s="1"/>
  <c r="AJ14" i="67" s="1"/>
  <c r="AJ21" i="66"/>
  <c r="AJ22" i="66" s="1"/>
  <c r="AL21" i="65"/>
  <c r="AL22" i="65" s="1"/>
  <c r="AJ20" i="64"/>
  <c r="AI23" i="64"/>
  <c r="AI24" i="64" s="1"/>
  <c r="AI9" i="64" s="1"/>
  <c r="AI14" i="64" s="1"/>
  <c r="AK20" i="63"/>
  <c r="AJ23" i="63"/>
  <c r="AJ24" i="63" s="1"/>
  <c r="AJ9" i="63" s="1"/>
  <c r="AJ14" i="63" s="1"/>
  <c r="AK20" i="62"/>
  <c r="AJ23" i="62"/>
  <c r="AJ24" i="62" s="1"/>
  <c r="AJ9" i="62" s="1"/>
  <c r="AJ14" i="62" s="1"/>
  <c r="AJ20" i="61"/>
  <c r="AI23" i="61"/>
  <c r="AI24" i="61" s="1"/>
  <c r="AI9" i="61" s="1"/>
  <c r="AI14" i="61" s="1"/>
  <c r="AK20" i="60"/>
  <c r="AJ23" i="60"/>
  <c r="AJ24" i="60" s="1"/>
  <c r="AJ9" i="60" s="1"/>
  <c r="AJ14" i="60" s="1"/>
  <c r="AM21" i="59"/>
  <c r="AM22" i="59"/>
  <c r="AN20" i="59" s="1"/>
  <c r="AM23" i="59"/>
  <c r="AM24" i="59" s="1"/>
  <c r="AM9" i="59" s="1"/>
  <c r="AM14" i="59" s="1"/>
  <c r="H15" i="59" s="1"/>
  <c r="H16" i="59" s="1"/>
  <c r="AK21" i="58"/>
  <c r="AK22" i="58" s="1"/>
  <c r="AJ23" i="58"/>
  <c r="AJ24" i="58" s="1"/>
  <c r="AJ9" i="58" s="1"/>
  <c r="AJ14" i="58" s="1"/>
  <c r="AJ21" i="57"/>
  <c r="AJ22" i="57" s="1"/>
  <c r="AK20" i="56"/>
  <c r="AJ23" i="56"/>
  <c r="AJ24" i="56" s="1"/>
  <c r="AJ9" i="56" s="1"/>
  <c r="AJ14" i="56" s="1"/>
  <c r="AJ21" i="55"/>
  <c r="AJ22" i="55" s="1"/>
  <c r="AL20" i="54"/>
  <c r="AK23" i="54"/>
  <c r="AK24" i="54" s="1"/>
  <c r="AK9" i="54" s="1"/>
  <c r="AK14" i="54" s="1"/>
  <c r="AL20" i="53"/>
  <c r="AK23" i="53"/>
  <c r="AK24" i="53" s="1"/>
  <c r="AK9" i="53" s="1"/>
  <c r="AK14" i="53" s="1"/>
  <c r="AJ21" i="52"/>
  <c r="AJ22" i="52" s="1"/>
  <c r="AJ20" i="51"/>
  <c r="AI23" i="51"/>
  <c r="AI24" i="51" s="1"/>
  <c r="AI9" i="51" s="1"/>
  <c r="AI14" i="51" s="1"/>
  <c r="AK20" i="50"/>
  <c r="AJ23" i="50"/>
  <c r="AJ24" i="50" s="1"/>
  <c r="AJ9" i="50" s="1"/>
  <c r="AJ14" i="50" s="1"/>
  <c r="AK21" i="49"/>
  <c r="AK22" i="49" s="1"/>
  <c r="AJ21" i="48"/>
  <c r="AJ22" i="48" s="1"/>
  <c r="AJ21" i="47"/>
  <c r="AJ22" i="47" s="1"/>
  <c r="AK20" i="46"/>
  <c r="AJ23" i="46"/>
  <c r="AJ24" i="46" s="1"/>
  <c r="AJ9" i="46" s="1"/>
  <c r="AJ14" i="46" s="1"/>
  <c r="AK20" i="45"/>
  <c r="AJ23" i="45"/>
  <c r="AJ24" i="45" s="1"/>
  <c r="AJ9" i="45" s="1"/>
  <c r="AJ14" i="45" s="1"/>
  <c r="AL20" i="70" l="1"/>
  <c r="AK23" i="70"/>
  <c r="AK24" i="70" s="1"/>
  <c r="AK9" i="70" s="1"/>
  <c r="AK14" i="70" s="1"/>
  <c r="AM21" i="68"/>
  <c r="AM22" i="68" s="1"/>
  <c r="AK21" i="67"/>
  <c r="AK22" i="67" s="1"/>
  <c r="AK20" i="66"/>
  <c r="AJ23" i="66"/>
  <c r="AJ24" i="66" s="1"/>
  <c r="AJ9" i="66" s="1"/>
  <c r="AJ14" i="66" s="1"/>
  <c r="AM20" i="65"/>
  <c r="AL23" i="65"/>
  <c r="AL24" i="65" s="1"/>
  <c r="AL9" i="65" s="1"/>
  <c r="AL14" i="65" s="1"/>
  <c r="AJ21" i="64"/>
  <c r="AJ22" i="64" s="1"/>
  <c r="AK21" i="63"/>
  <c r="AK22" i="63" s="1"/>
  <c r="AK21" i="62"/>
  <c r="AK22" i="62" s="1"/>
  <c r="AJ21" i="61"/>
  <c r="AJ22" i="61" s="1"/>
  <c r="AK21" i="60"/>
  <c r="AK22" i="60" s="1"/>
  <c r="AN21" i="59"/>
  <c r="AN22" i="59"/>
  <c r="AO20" i="59" s="1"/>
  <c r="AL20" i="58"/>
  <c r="AK23" i="58"/>
  <c r="AK24" i="58" s="1"/>
  <c r="AK9" i="58" s="1"/>
  <c r="AK14" i="58" s="1"/>
  <c r="AK20" i="57"/>
  <c r="AJ23" i="57"/>
  <c r="AJ24" i="57" s="1"/>
  <c r="AJ9" i="57" s="1"/>
  <c r="AJ14" i="57" s="1"/>
  <c r="AK21" i="56"/>
  <c r="AK22" i="56" s="1"/>
  <c r="AK20" i="55"/>
  <c r="AJ23" i="55"/>
  <c r="AJ24" i="55" s="1"/>
  <c r="AJ9" i="55" s="1"/>
  <c r="AJ14" i="55" s="1"/>
  <c r="AL21" i="54"/>
  <c r="AL22" i="54" s="1"/>
  <c r="AM20" i="54" s="1"/>
  <c r="AL21" i="53"/>
  <c r="AL22" i="53" s="1"/>
  <c r="AK20" i="52"/>
  <c r="AJ23" i="52"/>
  <c r="AJ24" i="52" s="1"/>
  <c r="AJ9" i="52" s="1"/>
  <c r="AJ14" i="52" s="1"/>
  <c r="AJ21" i="51"/>
  <c r="AJ22" i="51" s="1"/>
  <c r="AK21" i="50"/>
  <c r="AK22" i="50" s="1"/>
  <c r="AL20" i="49"/>
  <c r="AK23" i="49"/>
  <c r="AK24" i="49" s="1"/>
  <c r="AK9" i="49" s="1"/>
  <c r="AK14" i="49" s="1"/>
  <c r="AK20" i="48"/>
  <c r="AJ23" i="48"/>
  <c r="AJ24" i="48" s="1"/>
  <c r="AJ9" i="48" s="1"/>
  <c r="AJ14" i="48" s="1"/>
  <c r="AK20" i="47"/>
  <c r="AJ23" i="47"/>
  <c r="AJ24" i="47" s="1"/>
  <c r="AJ9" i="47" s="1"/>
  <c r="AJ14" i="47" s="1"/>
  <c r="AK21" i="46"/>
  <c r="AK22" i="46" s="1"/>
  <c r="AK21" i="45"/>
  <c r="AK22" i="45" s="1"/>
  <c r="AL21" i="70" l="1"/>
  <c r="AL22" i="70" s="1"/>
  <c r="AN20" i="68"/>
  <c r="AM23" i="68"/>
  <c r="AM24" i="68" s="1"/>
  <c r="AM9" i="68" s="1"/>
  <c r="AM14" i="68" s="1"/>
  <c r="H15" i="68" s="1"/>
  <c r="H16" i="68" s="1"/>
  <c r="AL20" i="67"/>
  <c r="AK23" i="67"/>
  <c r="AK24" i="67" s="1"/>
  <c r="AK9" i="67" s="1"/>
  <c r="AK14" i="67" s="1"/>
  <c r="AK21" i="66"/>
  <c r="AK22" i="66" s="1"/>
  <c r="AM21" i="65"/>
  <c r="AM22" i="65"/>
  <c r="AN20" i="65" s="1"/>
  <c r="AM23" i="65"/>
  <c r="AM24" i="65" s="1"/>
  <c r="AM9" i="65" s="1"/>
  <c r="AM14" i="65" s="1"/>
  <c r="H15" i="65" s="1"/>
  <c r="H16" i="65" s="1"/>
  <c r="AK20" i="64"/>
  <c r="AJ23" i="64"/>
  <c r="AJ24" i="64" s="1"/>
  <c r="AJ9" i="64" s="1"/>
  <c r="AJ14" i="64" s="1"/>
  <c r="AL20" i="63"/>
  <c r="AK23" i="63"/>
  <c r="AK24" i="63" s="1"/>
  <c r="AK9" i="63" s="1"/>
  <c r="AK14" i="63" s="1"/>
  <c r="AL20" i="62"/>
  <c r="AK23" i="62"/>
  <c r="AK24" i="62" s="1"/>
  <c r="AK9" i="62" s="1"/>
  <c r="AK14" i="62" s="1"/>
  <c r="AK20" i="61"/>
  <c r="AJ23" i="61"/>
  <c r="AJ24" i="61" s="1"/>
  <c r="AJ9" i="61" s="1"/>
  <c r="AJ14" i="61" s="1"/>
  <c r="AL20" i="60"/>
  <c r="AK23" i="60"/>
  <c r="AK24" i="60" s="1"/>
  <c r="AK9" i="60" s="1"/>
  <c r="AK14" i="60" s="1"/>
  <c r="AO21" i="59"/>
  <c r="AO22" i="59" s="1"/>
  <c r="AN23" i="59"/>
  <c r="AN24" i="59" s="1"/>
  <c r="AL21" i="58"/>
  <c r="AL22" i="58" s="1"/>
  <c r="AK21" i="57"/>
  <c r="AK22" i="57" s="1"/>
  <c r="AL20" i="56"/>
  <c r="AK23" i="56"/>
  <c r="AK24" i="56" s="1"/>
  <c r="AK9" i="56" s="1"/>
  <c r="AK14" i="56" s="1"/>
  <c r="AK21" i="55"/>
  <c r="AK22" i="55" s="1"/>
  <c r="AL23" i="54"/>
  <c r="AL24" i="54" s="1"/>
  <c r="AL9" i="54" s="1"/>
  <c r="AL14" i="54" s="1"/>
  <c r="AM21" i="54"/>
  <c r="AM22" i="54"/>
  <c r="AN20" i="54" s="1"/>
  <c r="AM20" i="53"/>
  <c r="AL23" i="53"/>
  <c r="AL24" i="53" s="1"/>
  <c r="AL9" i="53" s="1"/>
  <c r="AL14" i="53" s="1"/>
  <c r="AK21" i="52"/>
  <c r="AK22" i="52" s="1"/>
  <c r="AK20" i="51"/>
  <c r="AJ23" i="51"/>
  <c r="AJ24" i="51" s="1"/>
  <c r="AJ9" i="51" s="1"/>
  <c r="AJ14" i="51" s="1"/>
  <c r="AL20" i="50"/>
  <c r="AK23" i="50"/>
  <c r="AK24" i="50" s="1"/>
  <c r="AK9" i="50" s="1"/>
  <c r="AK14" i="50" s="1"/>
  <c r="AL21" i="49"/>
  <c r="AL22" i="49" s="1"/>
  <c r="AK21" i="48"/>
  <c r="AK22" i="48" s="1"/>
  <c r="AK21" i="47"/>
  <c r="AK22" i="47" s="1"/>
  <c r="AL20" i="46"/>
  <c r="AK23" i="46"/>
  <c r="AK24" i="46" s="1"/>
  <c r="AK9" i="46" s="1"/>
  <c r="AK14" i="46" s="1"/>
  <c r="AL20" i="45"/>
  <c r="AK23" i="45"/>
  <c r="AK24" i="45" s="1"/>
  <c r="AK9" i="45" s="1"/>
  <c r="AK14" i="45" s="1"/>
  <c r="AM20" i="70" l="1"/>
  <c r="AL23" i="70"/>
  <c r="AL24" i="70" s="1"/>
  <c r="AL9" i="70" s="1"/>
  <c r="AL14" i="70" s="1"/>
  <c r="AN21" i="68"/>
  <c r="AN22" i="68"/>
  <c r="AO20" i="68" s="1"/>
  <c r="AL21" i="67"/>
  <c r="AL22" i="67" s="1"/>
  <c r="AL20" i="66"/>
  <c r="AK23" i="66"/>
  <c r="AK24" i="66" s="1"/>
  <c r="AK9" i="66" s="1"/>
  <c r="AK14" i="66" s="1"/>
  <c r="AN21" i="65"/>
  <c r="AN22" i="65"/>
  <c r="AO20" i="65" s="1"/>
  <c r="AK21" i="64"/>
  <c r="AK22" i="64" s="1"/>
  <c r="AL21" i="63"/>
  <c r="AL22" i="63" s="1"/>
  <c r="AL21" i="62"/>
  <c r="AL22" i="62" s="1"/>
  <c r="AK21" i="61"/>
  <c r="AK22" i="61" s="1"/>
  <c r="AL21" i="60"/>
  <c r="AL22" i="60" s="1"/>
  <c r="AP20" i="59"/>
  <c r="AO23" i="59"/>
  <c r="AO24" i="59" s="1"/>
  <c r="AM20" i="58"/>
  <c r="AL23" i="58"/>
  <c r="AL24" i="58" s="1"/>
  <c r="AL9" i="58" s="1"/>
  <c r="AL14" i="58" s="1"/>
  <c r="AL20" i="57"/>
  <c r="AK23" i="57"/>
  <c r="AK24" i="57" s="1"/>
  <c r="AK9" i="57" s="1"/>
  <c r="AK14" i="57" s="1"/>
  <c r="AL21" i="56"/>
  <c r="AL22" i="56" s="1"/>
  <c r="AL20" i="55"/>
  <c r="AK23" i="55"/>
  <c r="AK24" i="55" s="1"/>
  <c r="AK9" i="55" s="1"/>
  <c r="AK14" i="55" s="1"/>
  <c r="AN21" i="54"/>
  <c r="AN22" i="54" s="1"/>
  <c r="AM23" i="54"/>
  <c r="AM24" i="54" s="1"/>
  <c r="AM9" i="54" s="1"/>
  <c r="AM14" i="54" s="1"/>
  <c r="H15" i="54" s="1"/>
  <c r="H16" i="54" s="1"/>
  <c r="AM21" i="53"/>
  <c r="AM22" i="53"/>
  <c r="AN20" i="53" s="1"/>
  <c r="AM23" i="53"/>
  <c r="AM24" i="53" s="1"/>
  <c r="AM9" i="53" s="1"/>
  <c r="AM14" i="53" s="1"/>
  <c r="H15" i="53" s="1"/>
  <c r="H16" i="53" s="1"/>
  <c r="AL20" i="52"/>
  <c r="AK23" i="52"/>
  <c r="AK24" i="52" s="1"/>
  <c r="AK9" i="52" s="1"/>
  <c r="AK14" i="52" s="1"/>
  <c r="AK21" i="51"/>
  <c r="AK22" i="51" s="1"/>
  <c r="AL21" i="50"/>
  <c r="AL22" i="50" s="1"/>
  <c r="AM20" i="49"/>
  <c r="AL23" i="49"/>
  <c r="AL24" i="49" s="1"/>
  <c r="AL9" i="49" s="1"/>
  <c r="AL14" i="49" s="1"/>
  <c r="AL20" i="48"/>
  <c r="AK23" i="48"/>
  <c r="AK24" i="48" s="1"/>
  <c r="AK9" i="48" s="1"/>
  <c r="AK14" i="48" s="1"/>
  <c r="AL20" i="47"/>
  <c r="AK23" i="47"/>
  <c r="AK24" i="47" s="1"/>
  <c r="AK9" i="47" s="1"/>
  <c r="AK14" i="47" s="1"/>
  <c r="AL21" i="46"/>
  <c r="AL22" i="46" s="1"/>
  <c r="AL21" i="45"/>
  <c r="AL22" i="45" s="1"/>
  <c r="AM21" i="70" l="1"/>
  <c r="AM22" i="70"/>
  <c r="AN20" i="70" s="1"/>
  <c r="AO21" i="68"/>
  <c r="AO22" i="68" s="1"/>
  <c r="AN23" i="68"/>
  <c r="AN24" i="68" s="1"/>
  <c r="AM20" i="67"/>
  <c r="AL23" i="67"/>
  <c r="AL24" i="67" s="1"/>
  <c r="AL9" i="67" s="1"/>
  <c r="AL14" i="67" s="1"/>
  <c r="AL21" i="66"/>
  <c r="AL22" i="66" s="1"/>
  <c r="AN23" i="65"/>
  <c r="AN24" i="65" s="1"/>
  <c r="AO21" i="65"/>
  <c r="AO22" i="65" s="1"/>
  <c r="AL20" i="64"/>
  <c r="AK23" i="64"/>
  <c r="AK24" i="64" s="1"/>
  <c r="AK9" i="64" s="1"/>
  <c r="AK14" i="64" s="1"/>
  <c r="AM20" i="63"/>
  <c r="AL23" i="63"/>
  <c r="AL24" i="63" s="1"/>
  <c r="AL9" i="63" s="1"/>
  <c r="AL14" i="63" s="1"/>
  <c r="AM20" i="62"/>
  <c r="AL23" i="62"/>
  <c r="AL24" i="62" s="1"/>
  <c r="AL9" i="62" s="1"/>
  <c r="AL14" i="62" s="1"/>
  <c r="AL20" i="61"/>
  <c r="AK23" i="61"/>
  <c r="AK24" i="61" s="1"/>
  <c r="AK9" i="61" s="1"/>
  <c r="AK14" i="61" s="1"/>
  <c r="AM20" i="60"/>
  <c r="AL23" i="60"/>
  <c r="AL24" i="60" s="1"/>
  <c r="AL9" i="60" s="1"/>
  <c r="AL14" i="60" s="1"/>
  <c r="AP21" i="59"/>
  <c r="AP22" i="59" s="1"/>
  <c r="AM21" i="58"/>
  <c r="AM22" i="58" s="1"/>
  <c r="AL21" i="57"/>
  <c r="AL22" i="57" s="1"/>
  <c r="AM20" i="56"/>
  <c r="AL23" i="56"/>
  <c r="AL24" i="56" s="1"/>
  <c r="AL9" i="56" s="1"/>
  <c r="AL14" i="56" s="1"/>
  <c r="AL21" i="55"/>
  <c r="AL22" i="55" s="1"/>
  <c r="AO20" i="54"/>
  <c r="AN23" i="54"/>
  <c r="AN24" i="54" s="1"/>
  <c r="AN21" i="53"/>
  <c r="AN22" i="53"/>
  <c r="AO20" i="53" s="1"/>
  <c r="AL21" i="52"/>
  <c r="AL22" i="52" s="1"/>
  <c r="AL20" i="51"/>
  <c r="AK23" i="51"/>
  <c r="AK24" i="51" s="1"/>
  <c r="AK9" i="51" s="1"/>
  <c r="AK14" i="51" s="1"/>
  <c r="AM20" i="50"/>
  <c r="AL23" i="50"/>
  <c r="AL24" i="50" s="1"/>
  <c r="AL9" i="50" s="1"/>
  <c r="AL14" i="50" s="1"/>
  <c r="AM21" i="49"/>
  <c r="AM22" i="49" s="1"/>
  <c r="AL21" i="48"/>
  <c r="AL22" i="48" s="1"/>
  <c r="AL21" i="47"/>
  <c r="AL22" i="47" s="1"/>
  <c r="AM20" i="46"/>
  <c r="AL23" i="46"/>
  <c r="AL24" i="46" s="1"/>
  <c r="AL9" i="46" s="1"/>
  <c r="AL14" i="46" s="1"/>
  <c r="AM20" i="45"/>
  <c r="AL23" i="45"/>
  <c r="AL24" i="45" s="1"/>
  <c r="AL9" i="45" s="1"/>
  <c r="AL14" i="45" s="1"/>
  <c r="AN21" i="70" l="1"/>
  <c r="AN22" i="70" s="1"/>
  <c r="AM23" i="70"/>
  <c r="AM24" i="70" s="1"/>
  <c r="AM9" i="70" s="1"/>
  <c r="AM14" i="70" s="1"/>
  <c r="AP20" i="68"/>
  <c r="AO23" i="68"/>
  <c r="AO24" i="68" s="1"/>
  <c r="AM21" i="67"/>
  <c r="AM22" i="67"/>
  <c r="AN20" i="67" s="1"/>
  <c r="AM20" i="66"/>
  <c r="AL23" i="66"/>
  <c r="AL24" i="66" s="1"/>
  <c r="AL9" i="66" s="1"/>
  <c r="AL14" i="66" s="1"/>
  <c r="AP20" i="65"/>
  <c r="AO23" i="65"/>
  <c r="AO24" i="65" s="1"/>
  <c r="AL21" i="64"/>
  <c r="AL22" i="64" s="1"/>
  <c r="AM21" i="63"/>
  <c r="AM22" i="63"/>
  <c r="AN20" i="63" s="1"/>
  <c r="AM23" i="63"/>
  <c r="AM24" i="63" s="1"/>
  <c r="AM9" i="63" s="1"/>
  <c r="AM14" i="63" s="1"/>
  <c r="H15" i="63" s="1"/>
  <c r="H16" i="63" s="1"/>
  <c r="AM21" i="62"/>
  <c r="AM22" i="62"/>
  <c r="AN20" i="62" s="1"/>
  <c r="AM23" i="62"/>
  <c r="AM24" i="62" s="1"/>
  <c r="AM9" i="62" s="1"/>
  <c r="AM14" i="62" s="1"/>
  <c r="H15" i="62" s="1"/>
  <c r="H16" i="62" s="1"/>
  <c r="AL21" i="61"/>
  <c r="AL22" i="61" s="1"/>
  <c r="AM21" i="60"/>
  <c r="AM22" i="60" s="1"/>
  <c r="AQ20" i="59"/>
  <c r="AP23" i="59"/>
  <c r="AP24" i="59" s="1"/>
  <c r="AN20" i="58"/>
  <c r="AM23" i="58"/>
  <c r="AM24" i="58" s="1"/>
  <c r="AM9" i="58" s="1"/>
  <c r="AM14" i="58" s="1"/>
  <c r="H15" i="58" s="1"/>
  <c r="H16" i="58" s="1"/>
  <c r="AM20" i="57"/>
  <c r="AL23" i="57"/>
  <c r="AL24" i="57" s="1"/>
  <c r="AL9" i="57" s="1"/>
  <c r="AL14" i="57" s="1"/>
  <c r="AM21" i="56"/>
  <c r="AM22" i="56" s="1"/>
  <c r="AN20" i="56" s="1"/>
  <c r="AM20" i="55"/>
  <c r="AL23" i="55"/>
  <c r="AL24" i="55" s="1"/>
  <c r="AL9" i="55" s="1"/>
  <c r="AL14" i="55" s="1"/>
  <c r="AO21" i="54"/>
  <c r="AO22" i="54"/>
  <c r="AP20" i="54" s="1"/>
  <c r="AO21" i="53"/>
  <c r="AO22" i="53" s="1"/>
  <c r="AN23" i="53"/>
  <c r="AN24" i="53" s="1"/>
  <c r="AM20" i="52"/>
  <c r="AL23" i="52"/>
  <c r="AL24" i="52" s="1"/>
  <c r="AL9" i="52" s="1"/>
  <c r="AL14" i="52" s="1"/>
  <c r="AL21" i="51"/>
  <c r="AL22" i="51" s="1"/>
  <c r="AM21" i="50"/>
  <c r="AM22" i="50" s="1"/>
  <c r="AN20" i="49"/>
  <c r="AM23" i="49"/>
  <c r="AM24" i="49" s="1"/>
  <c r="AM9" i="49" s="1"/>
  <c r="AM14" i="49" s="1"/>
  <c r="H15" i="49" s="1"/>
  <c r="H16" i="49" s="1"/>
  <c r="AN21" i="49"/>
  <c r="AN22" i="49" s="1"/>
  <c r="AO20" i="49" s="1"/>
  <c r="AM20" i="48"/>
  <c r="AL23" i="48"/>
  <c r="AL24" i="48" s="1"/>
  <c r="AL9" i="48" s="1"/>
  <c r="AL14" i="48" s="1"/>
  <c r="AM20" i="47"/>
  <c r="AL23" i="47"/>
  <c r="AL24" i="47" s="1"/>
  <c r="AL9" i="47" s="1"/>
  <c r="AL14" i="47" s="1"/>
  <c r="AM21" i="46"/>
  <c r="AM22" i="46"/>
  <c r="AN20" i="46" s="1"/>
  <c r="AM23" i="46"/>
  <c r="AM24" i="46" s="1"/>
  <c r="AM9" i="46" s="1"/>
  <c r="AM14" i="46" s="1"/>
  <c r="H15" i="46" s="1"/>
  <c r="H16" i="46" s="1"/>
  <c r="AM21" i="45"/>
  <c r="AM22" i="45"/>
  <c r="AN20" i="45" s="1"/>
  <c r="AM23" i="45"/>
  <c r="AM24" i="45" s="1"/>
  <c r="AM9" i="45" s="1"/>
  <c r="AM14" i="45" s="1"/>
  <c r="H15" i="45" s="1"/>
  <c r="H16" i="45" s="1"/>
  <c r="AO20" i="70" l="1"/>
  <c r="AN23" i="70"/>
  <c r="AN24" i="70" s="1"/>
  <c r="AP21" i="68"/>
  <c r="AP22" i="68" s="1"/>
  <c r="AN21" i="67"/>
  <c r="AN22" i="67"/>
  <c r="AO20" i="67" s="1"/>
  <c r="AM23" i="67"/>
  <c r="AM24" i="67" s="1"/>
  <c r="AM9" i="67" s="1"/>
  <c r="AM14" i="67" s="1"/>
  <c r="H15" i="67" s="1"/>
  <c r="H16" i="67" s="1"/>
  <c r="AM21" i="66"/>
  <c r="AM22" i="66"/>
  <c r="AN20" i="66" s="1"/>
  <c r="AM23" i="66"/>
  <c r="AM24" i="66" s="1"/>
  <c r="AM9" i="66" s="1"/>
  <c r="AM14" i="66" s="1"/>
  <c r="H15" i="66" s="1"/>
  <c r="H16" i="66" s="1"/>
  <c r="AP21" i="65"/>
  <c r="AP22" i="65" s="1"/>
  <c r="AM20" i="64"/>
  <c r="AL23" i="64"/>
  <c r="AL24" i="64" s="1"/>
  <c r="AL9" i="64" s="1"/>
  <c r="AL14" i="64" s="1"/>
  <c r="AN21" i="63"/>
  <c r="AN22" i="63"/>
  <c r="AO20" i="63" s="1"/>
  <c r="AN21" i="62"/>
  <c r="AN22" i="62"/>
  <c r="AO20" i="62" s="1"/>
  <c r="AM20" i="61"/>
  <c r="AL23" i="61"/>
  <c r="AL24" i="61" s="1"/>
  <c r="AL9" i="61" s="1"/>
  <c r="AL14" i="61" s="1"/>
  <c r="AN20" i="60"/>
  <c r="AM23" i="60"/>
  <c r="AM24" i="60" s="1"/>
  <c r="AM9" i="60" s="1"/>
  <c r="AM14" i="60" s="1"/>
  <c r="H15" i="60" s="1"/>
  <c r="H16" i="60" s="1"/>
  <c r="AQ21" i="59"/>
  <c r="AQ22" i="59" s="1"/>
  <c r="AN21" i="58"/>
  <c r="AN22" i="58" s="1"/>
  <c r="AM21" i="57"/>
  <c r="AM22" i="57"/>
  <c r="AN20" i="57" s="1"/>
  <c r="AM23" i="57"/>
  <c r="AM24" i="57" s="1"/>
  <c r="AM9" i="57" s="1"/>
  <c r="AM14" i="57" s="1"/>
  <c r="H15" i="57" s="1"/>
  <c r="H16" i="57" s="1"/>
  <c r="AN21" i="56"/>
  <c r="AN22" i="56" s="1"/>
  <c r="AO20" i="56" s="1"/>
  <c r="AM23" i="56"/>
  <c r="AM24" i="56" s="1"/>
  <c r="AM9" i="56" s="1"/>
  <c r="AM14" i="56" s="1"/>
  <c r="H15" i="56" s="1"/>
  <c r="H16" i="56" s="1"/>
  <c r="AM21" i="55"/>
  <c r="AM22" i="55" s="1"/>
  <c r="AP21" i="54"/>
  <c r="AP22" i="54"/>
  <c r="AQ20" i="54" s="1"/>
  <c r="AO23" i="54"/>
  <c r="AO24" i="54" s="1"/>
  <c r="AP20" i="53"/>
  <c r="AO23" i="53"/>
  <c r="AO24" i="53" s="1"/>
  <c r="AM21" i="52"/>
  <c r="AM22" i="52"/>
  <c r="AN20" i="52" s="1"/>
  <c r="AM23" i="52"/>
  <c r="AM24" i="52" s="1"/>
  <c r="AM9" i="52" s="1"/>
  <c r="AM14" i="52" s="1"/>
  <c r="H15" i="52" s="1"/>
  <c r="H16" i="52" s="1"/>
  <c r="AM20" i="51"/>
  <c r="AL23" i="51"/>
  <c r="AL24" i="51" s="1"/>
  <c r="AL9" i="51" s="1"/>
  <c r="AL14" i="51" s="1"/>
  <c r="AN20" i="50"/>
  <c r="AM23" i="50"/>
  <c r="AM24" i="50" s="1"/>
  <c r="AM9" i="50" s="1"/>
  <c r="AM14" i="50" s="1"/>
  <c r="H15" i="50" s="1"/>
  <c r="H16" i="50" s="1"/>
  <c r="AO21" i="49"/>
  <c r="AO22" i="49" s="1"/>
  <c r="AN23" i="49"/>
  <c r="AN24" i="49" s="1"/>
  <c r="AM21" i="48"/>
  <c r="AM22" i="48"/>
  <c r="AN20" i="48" s="1"/>
  <c r="AM23" i="48"/>
  <c r="AM24" i="48" s="1"/>
  <c r="AM9" i="48" s="1"/>
  <c r="AM14" i="48" s="1"/>
  <c r="H15" i="48" s="1"/>
  <c r="H16" i="48" s="1"/>
  <c r="AM21" i="47"/>
  <c r="AM22" i="47"/>
  <c r="AN20" i="47" s="1"/>
  <c r="AM23" i="47"/>
  <c r="AM24" i="47" s="1"/>
  <c r="AM9" i="47" s="1"/>
  <c r="AM14" i="47" s="1"/>
  <c r="H15" i="47" s="1"/>
  <c r="H16" i="47" s="1"/>
  <c r="AN21" i="46"/>
  <c r="AN22" i="46"/>
  <c r="AO20" i="46" s="1"/>
  <c r="AN21" i="45"/>
  <c r="AN22" i="45" s="1"/>
  <c r="AO21" i="70" l="1"/>
  <c r="AO22" i="70" s="1"/>
  <c r="AQ20" i="68"/>
  <c r="AP23" i="68"/>
  <c r="AP24" i="68" s="1"/>
  <c r="AO21" i="67"/>
  <c r="AO22" i="67" s="1"/>
  <c r="AN23" i="67"/>
  <c r="AN24" i="67" s="1"/>
  <c r="AN21" i="66"/>
  <c r="AN22" i="66"/>
  <c r="AO20" i="66" s="1"/>
  <c r="AQ20" i="65"/>
  <c r="AP23" i="65"/>
  <c r="AP24" i="65" s="1"/>
  <c r="AM21" i="64"/>
  <c r="AM22" i="64"/>
  <c r="AN20" i="64" s="1"/>
  <c r="AO21" i="63"/>
  <c r="AO22" i="63" s="1"/>
  <c r="AN23" i="63"/>
  <c r="AN24" i="63" s="1"/>
  <c r="AO21" i="62"/>
  <c r="AO22" i="62" s="1"/>
  <c r="AN23" i="62"/>
  <c r="AN24" i="62" s="1"/>
  <c r="AM21" i="61"/>
  <c r="AM22" i="61"/>
  <c r="AN20" i="61" s="1"/>
  <c r="AM23" i="61"/>
  <c r="AM24" i="61" s="1"/>
  <c r="AM9" i="61" s="1"/>
  <c r="AM14" i="61" s="1"/>
  <c r="H15" i="61" s="1"/>
  <c r="H16" i="61" s="1"/>
  <c r="AN21" i="60"/>
  <c r="AN22" i="60"/>
  <c r="AO20" i="60" s="1"/>
  <c r="AR20" i="59"/>
  <c r="AQ23" i="59"/>
  <c r="AQ24" i="59" s="1"/>
  <c r="AO20" i="58"/>
  <c r="AN23" i="58"/>
  <c r="AN24" i="58" s="1"/>
  <c r="AN21" i="57"/>
  <c r="AN22" i="57"/>
  <c r="AO20" i="57" s="1"/>
  <c r="AO21" i="56"/>
  <c r="AO22" i="56" s="1"/>
  <c r="AN23" i="56"/>
  <c r="AN24" i="56" s="1"/>
  <c r="AN20" i="55"/>
  <c r="AM23" i="55"/>
  <c r="AM24" i="55" s="1"/>
  <c r="AM9" i="55" s="1"/>
  <c r="AM14" i="55" s="1"/>
  <c r="H15" i="55" s="1"/>
  <c r="H16" i="55" s="1"/>
  <c r="AQ21" i="54"/>
  <c r="AQ22" i="54" s="1"/>
  <c r="AP23" i="54"/>
  <c r="AP24" i="54" s="1"/>
  <c r="AP21" i="53"/>
  <c r="AP22" i="53" s="1"/>
  <c r="AN21" i="52"/>
  <c r="AN22" i="52"/>
  <c r="AO20" i="52" s="1"/>
  <c r="AM21" i="51"/>
  <c r="AM22" i="51"/>
  <c r="AN20" i="51" s="1"/>
  <c r="AM23" i="51"/>
  <c r="AM24" i="51" s="1"/>
  <c r="AM9" i="51" s="1"/>
  <c r="AM14" i="51" s="1"/>
  <c r="H15" i="51" s="1"/>
  <c r="H16" i="51" s="1"/>
  <c r="AN21" i="50"/>
  <c r="AN22" i="50"/>
  <c r="AO20" i="50" s="1"/>
  <c r="AP20" i="49"/>
  <c r="AO23" i="49"/>
  <c r="AO24" i="49" s="1"/>
  <c r="AN21" i="48"/>
  <c r="AN22" i="48" s="1"/>
  <c r="AN21" i="47"/>
  <c r="AN22" i="47"/>
  <c r="AO20" i="47" s="1"/>
  <c r="AO21" i="46"/>
  <c r="AO22" i="46" s="1"/>
  <c r="AN23" i="46"/>
  <c r="AN24" i="46" s="1"/>
  <c r="AO20" i="45"/>
  <c r="AN23" i="45"/>
  <c r="AN24" i="45" s="1"/>
  <c r="AP20" i="70" l="1"/>
  <c r="AO23" i="70"/>
  <c r="AO24" i="70" s="1"/>
  <c r="AQ21" i="68"/>
  <c r="AQ22" i="68" s="1"/>
  <c r="AP20" i="67"/>
  <c r="AO23" i="67"/>
  <c r="AO24" i="67" s="1"/>
  <c r="AO21" i="66"/>
  <c r="AO22" i="66" s="1"/>
  <c r="AN23" i="66"/>
  <c r="AN24" i="66" s="1"/>
  <c r="AQ21" i="65"/>
  <c r="AQ22" i="65" s="1"/>
  <c r="AN21" i="64"/>
  <c r="AN22" i="64"/>
  <c r="AO20" i="64" s="1"/>
  <c r="AM23" i="64"/>
  <c r="AM24" i="64" s="1"/>
  <c r="AM9" i="64" s="1"/>
  <c r="AM14" i="64" s="1"/>
  <c r="H15" i="64" s="1"/>
  <c r="H16" i="64" s="1"/>
  <c r="AP20" i="63"/>
  <c r="AO23" i="63"/>
  <c r="AO24" i="63" s="1"/>
  <c r="AP20" i="62"/>
  <c r="AO23" i="62"/>
  <c r="AO24" i="62" s="1"/>
  <c r="AN21" i="61"/>
  <c r="AN22" i="61"/>
  <c r="AO20" i="61" s="1"/>
  <c r="AO21" i="60"/>
  <c r="AO22" i="60" s="1"/>
  <c r="AN23" i="60"/>
  <c r="AN24" i="60" s="1"/>
  <c r="AR21" i="59"/>
  <c r="AR22" i="59" s="1"/>
  <c r="AO21" i="58"/>
  <c r="AO22" i="58" s="1"/>
  <c r="AO21" i="57"/>
  <c r="AO22" i="57" s="1"/>
  <c r="AN23" i="57"/>
  <c r="AN24" i="57" s="1"/>
  <c r="AP20" i="56"/>
  <c r="AO23" i="56"/>
  <c r="AO24" i="56" s="1"/>
  <c r="AN21" i="55"/>
  <c r="AN22" i="55"/>
  <c r="AO20" i="55" s="1"/>
  <c r="AR20" i="54"/>
  <c r="AQ23" i="54"/>
  <c r="AQ24" i="54" s="1"/>
  <c r="AQ20" i="53"/>
  <c r="AP23" i="53"/>
  <c r="AP24" i="53" s="1"/>
  <c r="AO21" i="52"/>
  <c r="AO22" i="52" s="1"/>
  <c r="AN23" i="52"/>
  <c r="AN24" i="52" s="1"/>
  <c r="AN21" i="51"/>
  <c r="AN22" i="51"/>
  <c r="AO20" i="51" s="1"/>
  <c r="AO21" i="50"/>
  <c r="AO22" i="50" s="1"/>
  <c r="AN23" i="50"/>
  <c r="AN24" i="50" s="1"/>
  <c r="AP21" i="49"/>
  <c r="AP22" i="49" s="1"/>
  <c r="AO20" i="48"/>
  <c r="AN23" i="48"/>
  <c r="AN24" i="48" s="1"/>
  <c r="AO21" i="47"/>
  <c r="AO22" i="47" s="1"/>
  <c r="AN23" i="47"/>
  <c r="AN24" i="47" s="1"/>
  <c r="AP20" i="46"/>
  <c r="AO23" i="46"/>
  <c r="AO24" i="46" s="1"/>
  <c r="AO21" i="45"/>
  <c r="AO22" i="45" s="1"/>
  <c r="AP21" i="70" l="1"/>
  <c r="AP22" i="70" s="1"/>
  <c r="AR20" i="68"/>
  <c r="AQ23" i="68"/>
  <c r="AQ24" i="68" s="1"/>
  <c r="AP21" i="67"/>
  <c r="AP22" i="67" s="1"/>
  <c r="AP20" i="66"/>
  <c r="AO23" i="66"/>
  <c r="AO24" i="66" s="1"/>
  <c r="AR20" i="65"/>
  <c r="AQ23" i="65"/>
  <c r="AQ24" i="65" s="1"/>
  <c r="AO21" i="64"/>
  <c r="AO22" i="64" s="1"/>
  <c r="AN23" i="64"/>
  <c r="AN24" i="64" s="1"/>
  <c r="AP21" i="63"/>
  <c r="AP22" i="63" s="1"/>
  <c r="AP21" i="62"/>
  <c r="AP22" i="62" s="1"/>
  <c r="AO21" i="61"/>
  <c r="AO22" i="61" s="1"/>
  <c r="AN23" i="61"/>
  <c r="AN24" i="61" s="1"/>
  <c r="AP20" i="60"/>
  <c r="AO23" i="60"/>
  <c r="AO24" i="60" s="1"/>
  <c r="AS20" i="59"/>
  <c r="AR23" i="59"/>
  <c r="AR24" i="59" s="1"/>
  <c r="AP20" i="58"/>
  <c r="AO23" i="58"/>
  <c r="AO24" i="58" s="1"/>
  <c r="AP20" i="57"/>
  <c r="AO23" i="57"/>
  <c r="AO24" i="57" s="1"/>
  <c r="AP21" i="56"/>
  <c r="AP22" i="56" s="1"/>
  <c r="AO21" i="55"/>
  <c r="AO22" i="55" s="1"/>
  <c r="AN23" i="55"/>
  <c r="AN24" i="55" s="1"/>
  <c r="AR21" i="54"/>
  <c r="AR22" i="54" s="1"/>
  <c r="AQ21" i="53"/>
  <c r="AQ22" i="53" s="1"/>
  <c r="AP20" i="52"/>
  <c r="AO23" i="52"/>
  <c r="AO24" i="52" s="1"/>
  <c r="AO21" i="51"/>
  <c r="AO22" i="51" s="1"/>
  <c r="AN23" i="51"/>
  <c r="AN24" i="51" s="1"/>
  <c r="AP20" i="50"/>
  <c r="AO23" i="50"/>
  <c r="AO24" i="50" s="1"/>
  <c r="AQ20" i="49"/>
  <c r="AP23" i="49"/>
  <c r="AP24" i="49" s="1"/>
  <c r="AO21" i="48"/>
  <c r="AO22" i="48" s="1"/>
  <c r="AP20" i="47"/>
  <c r="AO23" i="47"/>
  <c r="AO24" i="47" s="1"/>
  <c r="AP21" i="46"/>
  <c r="AP22" i="46" s="1"/>
  <c r="AP20" i="45"/>
  <c r="AO23" i="45"/>
  <c r="AO24" i="45" s="1"/>
  <c r="AQ20" i="70" l="1"/>
  <c r="AP23" i="70"/>
  <c r="AP24" i="70" s="1"/>
  <c r="AR21" i="68"/>
  <c r="AR22" i="68" s="1"/>
  <c r="AQ20" i="67"/>
  <c r="AP23" i="67"/>
  <c r="AP24" i="67" s="1"/>
  <c r="AP21" i="66"/>
  <c r="AP22" i="66" s="1"/>
  <c r="AR21" i="65"/>
  <c r="AR22" i="65" s="1"/>
  <c r="AP20" i="64"/>
  <c r="AO23" i="64"/>
  <c r="AO24" i="64" s="1"/>
  <c r="AQ20" i="63"/>
  <c r="AP23" i="63"/>
  <c r="AP24" i="63" s="1"/>
  <c r="AQ20" i="62"/>
  <c r="AP23" i="62"/>
  <c r="AP24" i="62" s="1"/>
  <c r="AP20" i="61"/>
  <c r="AO23" i="61"/>
  <c r="AO24" i="61" s="1"/>
  <c r="AP21" i="60"/>
  <c r="AP22" i="60" s="1"/>
  <c r="AS21" i="59"/>
  <c r="AS22" i="59" s="1"/>
  <c r="AP21" i="58"/>
  <c r="AP22" i="58" s="1"/>
  <c r="AP21" i="57"/>
  <c r="AP22" i="57" s="1"/>
  <c r="AQ20" i="56"/>
  <c r="AP23" i="56"/>
  <c r="AP24" i="56" s="1"/>
  <c r="AP20" i="55"/>
  <c r="AO23" i="55"/>
  <c r="AO24" i="55" s="1"/>
  <c r="AS20" i="54"/>
  <c r="AR23" i="54"/>
  <c r="AR24" i="54" s="1"/>
  <c r="AR20" i="53"/>
  <c r="AQ23" i="53"/>
  <c r="AQ24" i="53" s="1"/>
  <c r="AP21" i="52"/>
  <c r="AP22" i="52" s="1"/>
  <c r="AP20" i="51"/>
  <c r="AO23" i="51"/>
  <c r="AO24" i="51" s="1"/>
  <c r="AP21" i="50"/>
  <c r="AP22" i="50" s="1"/>
  <c r="AQ21" i="49"/>
  <c r="AQ22" i="49" s="1"/>
  <c r="AP20" i="48"/>
  <c r="AO23" i="48"/>
  <c r="AO24" i="48" s="1"/>
  <c r="AP21" i="47"/>
  <c r="AP22" i="47" s="1"/>
  <c r="AQ20" i="46"/>
  <c r="AP23" i="46"/>
  <c r="AP24" i="46" s="1"/>
  <c r="AP21" i="45"/>
  <c r="AP22" i="45" s="1"/>
  <c r="AQ21" i="70" l="1"/>
  <c r="AQ22" i="70" s="1"/>
  <c r="AS20" i="68"/>
  <c r="AR23" i="68"/>
  <c r="AR24" i="68" s="1"/>
  <c r="AQ21" i="67"/>
  <c r="AQ22" i="67" s="1"/>
  <c r="AQ20" i="66"/>
  <c r="AP23" i="66"/>
  <c r="AP24" i="66" s="1"/>
  <c r="AS20" i="65"/>
  <c r="AR23" i="65"/>
  <c r="AR24" i="65" s="1"/>
  <c r="AP21" i="64"/>
  <c r="AP22" i="64" s="1"/>
  <c r="AQ21" i="63"/>
  <c r="AQ22" i="63" s="1"/>
  <c r="AQ21" i="62"/>
  <c r="AQ22" i="62" s="1"/>
  <c r="AP21" i="61"/>
  <c r="AP22" i="61" s="1"/>
  <c r="AQ20" i="60"/>
  <c r="AP23" i="60"/>
  <c r="AP24" i="60" s="1"/>
  <c r="AT20" i="59"/>
  <c r="AS23" i="59"/>
  <c r="AS24" i="59" s="1"/>
  <c r="AQ20" i="58"/>
  <c r="AP23" i="58"/>
  <c r="AP24" i="58" s="1"/>
  <c r="AQ20" i="57"/>
  <c r="AP23" i="57"/>
  <c r="AP24" i="57" s="1"/>
  <c r="AQ21" i="56"/>
  <c r="AQ22" i="56" s="1"/>
  <c r="AP21" i="55"/>
  <c r="AP22" i="55" s="1"/>
  <c r="AS21" i="54"/>
  <c r="AS22" i="54" s="1"/>
  <c r="AR21" i="53"/>
  <c r="AR22" i="53" s="1"/>
  <c r="AQ20" i="52"/>
  <c r="AP23" i="52"/>
  <c r="AP24" i="52" s="1"/>
  <c r="AP21" i="51"/>
  <c r="AP22" i="51" s="1"/>
  <c r="AQ20" i="50"/>
  <c r="AP23" i="50"/>
  <c r="AP24" i="50" s="1"/>
  <c r="AR20" i="49"/>
  <c r="AQ23" i="49"/>
  <c r="AQ24" i="49" s="1"/>
  <c r="AP21" i="48"/>
  <c r="AP22" i="48" s="1"/>
  <c r="AQ20" i="47"/>
  <c r="AP23" i="47"/>
  <c r="AP24" i="47" s="1"/>
  <c r="AQ21" i="46"/>
  <c r="AQ22" i="46" s="1"/>
  <c r="AQ20" i="45"/>
  <c r="AP23" i="45"/>
  <c r="AP24" i="45" s="1"/>
  <c r="AR20" i="70" l="1"/>
  <c r="AQ23" i="70"/>
  <c r="AQ24" i="70" s="1"/>
  <c r="AS21" i="68"/>
  <c r="AS22" i="68" s="1"/>
  <c r="AR20" i="67"/>
  <c r="AQ23" i="67"/>
  <c r="AQ24" i="67" s="1"/>
  <c r="AQ21" i="66"/>
  <c r="AQ22" i="66" s="1"/>
  <c r="AS21" i="65"/>
  <c r="AS22" i="65" s="1"/>
  <c r="AQ20" i="64"/>
  <c r="AP23" i="64"/>
  <c r="AP24" i="64" s="1"/>
  <c r="AR20" i="63"/>
  <c r="AQ23" i="63"/>
  <c r="AQ24" i="63" s="1"/>
  <c r="AR20" i="62"/>
  <c r="AQ23" i="62"/>
  <c r="AQ24" i="62" s="1"/>
  <c r="AQ20" i="61"/>
  <c r="AP23" i="61"/>
  <c r="AP24" i="61" s="1"/>
  <c r="AQ21" i="60"/>
  <c r="AQ22" i="60" s="1"/>
  <c r="AT21" i="59"/>
  <c r="AT22" i="59" s="1"/>
  <c r="AQ21" i="58"/>
  <c r="AQ22" i="58" s="1"/>
  <c r="AQ21" i="57"/>
  <c r="AQ22" i="57" s="1"/>
  <c r="AR20" i="56"/>
  <c r="AQ23" i="56"/>
  <c r="AQ24" i="56" s="1"/>
  <c r="AQ20" i="55"/>
  <c r="AP23" i="55"/>
  <c r="AP24" i="55" s="1"/>
  <c r="AT20" i="54"/>
  <c r="AS23" i="54"/>
  <c r="AS24" i="54" s="1"/>
  <c r="AS20" i="53"/>
  <c r="AR23" i="53"/>
  <c r="AR24" i="53" s="1"/>
  <c r="AQ21" i="52"/>
  <c r="AQ22" i="52" s="1"/>
  <c r="AQ20" i="51"/>
  <c r="AP23" i="51"/>
  <c r="AP24" i="51" s="1"/>
  <c r="AQ21" i="50"/>
  <c r="AQ22" i="50" s="1"/>
  <c r="AR21" i="49"/>
  <c r="AR22" i="49" s="1"/>
  <c r="AQ20" i="48"/>
  <c r="AP23" i="48"/>
  <c r="AP24" i="48" s="1"/>
  <c r="AQ21" i="47"/>
  <c r="AQ22" i="47" s="1"/>
  <c r="AR20" i="46"/>
  <c r="AQ23" i="46"/>
  <c r="AQ24" i="46" s="1"/>
  <c r="AQ21" i="45"/>
  <c r="AQ22" i="45" s="1"/>
  <c r="AR21" i="70" l="1"/>
  <c r="AR22" i="70" s="1"/>
  <c r="AT20" i="68"/>
  <c r="AS23" i="68"/>
  <c r="AS24" i="68" s="1"/>
  <c r="AR21" i="67"/>
  <c r="AR22" i="67" s="1"/>
  <c r="AR20" i="66"/>
  <c r="AQ23" i="66"/>
  <c r="AQ24" i="66" s="1"/>
  <c r="AT20" i="65"/>
  <c r="AS23" i="65"/>
  <c r="AS24" i="65" s="1"/>
  <c r="AQ21" i="64"/>
  <c r="AQ22" i="64" s="1"/>
  <c r="AR21" i="63"/>
  <c r="AR22" i="63" s="1"/>
  <c r="AR21" i="62"/>
  <c r="AR22" i="62" s="1"/>
  <c r="AQ21" i="61"/>
  <c r="AQ22" i="61" s="1"/>
  <c r="AR20" i="60"/>
  <c r="AQ23" i="60"/>
  <c r="AQ24" i="60" s="1"/>
  <c r="AU20" i="59"/>
  <c r="AT23" i="59"/>
  <c r="AT24" i="59" s="1"/>
  <c r="AR20" i="58"/>
  <c r="AQ23" i="58"/>
  <c r="AQ24" i="58" s="1"/>
  <c r="AR20" i="57"/>
  <c r="AQ23" i="57"/>
  <c r="AQ24" i="57" s="1"/>
  <c r="AR21" i="56"/>
  <c r="AR22" i="56" s="1"/>
  <c r="AQ21" i="55"/>
  <c r="AQ22" i="55" s="1"/>
  <c r="AT21" i="54"/>
  <c r="AT22" i="54" s="1"/>
  <c r="AS21" i="53"/>
  <c r="AS22" i="53" s="1"/>
  <c r="AR20" i="52"/>
  <c r="AQ23" i="52"/>
  <c r="AQ24" i="52" s="1"/>
  <c r="AQ21" i="51"/>
  <c r="AQ22" i="51" s="1"/>
  <c r="AR20" i="50"/>
  <c r="AQ23" i="50"/>
  <c r="AQ24" i="50" s="1"/>
  <c r="AS20" i="49"/>
  <c r="AR23" i="49"/>
  <c r="AR24" i="49" s="1"/>
  <c r="AQ21" i="48"/>
  <c r="AQ22" i="48" s="1"/>
  <c r="AR20" i="47"/>
  <c r="AQ23" i="47"/>
  <c r="AQ24" i="47" s="1"/>
  <c r="AR21" i="46"/>
  <c r="AR22" i="46" s="1"/>
  <c r="AR20" i="45"/>
  <c r="AQ23" i="45"/>
  <c r="AQ24" i="45" s="1"/>
  <c r="AS20" i="70" l="1"/>
  <c r="AR23" i="70"/>
  <c r="AR24" i="70" s="1"/>
  <c r="AT21" i="68"/>
  <c r="AT22" i="68" s="1"/>
  <c r="AS20" i="67"/>
  <c r="AR23" i="67"/>
  <c r="AR24" i="67" s="1"/>
  <c r="AR21" i="66"/>
  <c r="AR22" i="66" s="1"/>
  <c r="AT21" i="65"/>
  <c r="AT22" i="65" s="1"/>
  <c r="AR20" i="64"/>
  <c r="AQ23" i="64"/>
  <c r="AQ24" i="64" s="1"/>
  <c r="AS20" i="63"/>
  <c r="AR23" i="63"/>
  <c r="AR24" i="63" s="1"/>
  <c r="AS20" i="62"/>
  <c r="AR23" i="62"/>
  <c r="AR24" i="62" s="1"/>
  <c r="AR20" i="61"/>
  <c r="AQ23" i="61"/>
  <c r="AQ24" i="61" s="1"/>
  <c r="AR21" i="60"/>
  <c r="AR22" i="60" s="1"/>
  <c r="AU21" i="59"/>
  <c r="AU22" i="59"/>
  <c r="AV20" i="59" s="1"/>
  <c r="AU23" i="59"/>
  <c r="AU24" i="59" s="1"/>
  <c r="AR21" i="58"/>
  <c r="AR22" i="58" s="1"/>
  <c r="AR21" i="57"/>
  <c r="AR22" i="57" s="1"/>
  <c r="AS20" i="56"/>
  <c r="AR23" i="56"/>
  <c r="AR24" i="56" s="1"/>
  <c r="AR20" i="55"/>
  <c r="AQ23" i="55"/>
  <c r="AQ24" i="55" s="1"/>
  <c r="AU20" i="54"/>
  <c r="AT23" i="54"/>
  <c r="AT24" i="54" s="1"/>
  <c r="AT20" i="53"/>
  <c r="AS23" i="53"/>
  <c r="AS24" i="53" s="1"/>
  <c r="AR21" i="52"/>
  <c r="AR22" i="52" s="1"/>
  <c r="AR20" i="51"/>
  <c r="AQ23" i="51"/>
  <c r="AQ24" i="51" s="1"/>
  <c r="AR21" i="50"/>
  <c r="AR22" i="50" s="1"/>
  <c r="AS21" i="49"/>
  <c r="AS22" i="49" s="1"/>
  <c r="AR20" i="48"/>
  <c r="AQ23" i="48"/>
  <c r="AQ24" i="48" s="1"/>
  <c r="AR21" i="47"/>
  <c r="AR22" i="47" s="1"/>
  <c r="AS20" i="46"/>
  <c r="AR23" i="46"/>
  <c r="AR24" i="46" s="1"/>
  <c r="AR21" i="45"/>
  <c r="AR22" i="45" s="1"/>
  <c r="AS21" i="70" l="1"/>
  <c r="AS22" i="70" s="1"/>
  <c r="AU20" i="68"/>
  <c r="AT23" i="68"/>
  <c r="AT24" i="68" s="1"/>
  <c r="AS21" i="67"/>
  <c r="AS22" i="67" s="1"/>
  <c r="AS20" i="66"/>
  <c r="AR23" i="66"/>
  <c r="AR24" i="66" s="1"/>
  <c r="AU20" i="65"/>
  <c r="AT23" i="65"/>
  <c r="AT24" i="65" s="1"/>
  <c r="AR21" i="64"/>
  <c r="AR22" i="64" s="1"/>
  <c r="AS21" i="63"/>
  <c r="AS22" i="63" s="1"/>
  <c r="AS21" i="62"/>
  <c r="AS22" i="62" s="1"/>
  <c r="AR21" i="61"/>
  <c r="AR22" i="61" s="1"/>
  <c r="AS20" i="60"/>
  <c r="AR23" i="60"/>
  <c r="AR24" i="60" s="1"/>
  <c r="AV21" i="59"/>
  <c r="AV22" i="59" s="1"/>
  <c r="AS20" i="58"/>
  <c r="AR23" i="58"/>
  <c r="AR24" i="58" s="1"/>
  <c r="AS20" i="57"/>
  <c r="AR23" i="57"/>
  <c r="AR24" i="57" s="1"/>
  <c r="AS21" i="56"/>
  <c r="AS22" i="56" s="1"/>
  <c r="AR21" i="55"/>
  <c r="AR22" i="55" s="1"/>
  <c r="AU21" i="54"/>
  <c r="AU22" i="54" s="1"/>
  <c r="AV20" i="54" s="1"/>
  <c r="AT21" i="53"/>
  <c r="AT22" i="53" s="1"/>
  <c r="AS20" i="52"/>
  <c r="AR23" i="52"/>
  <c r="AR24" i="52" s="1"/>
  <c r="AR21" i="51"/>
  <c r="AR22" i="51" s="1"/>
  <c r="AS20" i="50"/>
  <c r="AR23" i="50"/>
  <c r="AR24" i="50" s="1"/>
  <c r="AT20" i="49"/>
  <c r="AS23" i="49"/>
  <c r="AS24" i="49" s="1"/>
  <c r="AR21" i="48"/>
  <c r="AR22" i="48" s="1"/>
  <c r="AS20" i="47"/>
  <c r="AR23" i="47"/>
  <c r="AR24" i="47" s="1"/>
  <c r="AS21" i="46"/>
  <c r="AS22" i="46" s="1"/>
  <c r="AS20" i="45"/>
  <c r="AR23" i="45"/>
  <c r="AR24" i="45" s="1"/>
  <c r="AT20" i="70" l="1"/>
  <c r="AS23" i="70"/>
  <c r="AS24" i="70" s="1"/>
  <c r="AU21" i="68"/>
  <c r="AU22" i="68"/>
  <c r="AV20" i="68" s="1"/>
  <c r="AU23" i="68"/>
  <c r="AU24" i="68" s="1"/>
  <c r="AT20" i="67"/>
  <c r="AS23" i="67"/>
  <c r="AS24" i="67" s="1"/>
  <c r="AS21" i="66"/>
  <c r="AS22" i="66" s="1"/>
  <c r="AU21" i="65"/>
  <c r="AU22" i="65"/>
  <c r="AV20" i="65" s="1"/>
  <c r="AU23" i="65"/>
  <c r="AU24" i="65" s="1"/>
  <c r="AS20" i="64"/>
  <c r="AR23" i="64"/>
  <c r="AR24" i="64" s="1"/>
  <c r="AT20" i="63"/>
  <c r="AS23" i="63"/>
  <c r="AS24" i="63" s="1"/>
  <c r="AT20" i="62"/>
  <c r="AS23" i="62"/>
  <c r="AS24" i="62" s="1"/>
  <c r="AS20" i="61"/>
  <c r="AR23" i="61"/>
  <c r="AR24" i="61" s="1"/>
  <c r="AS21" i="60"/>
  <c r="AS22" i="60" s="1"/>
  <c r="AW20" i="59"/>
  <c r="AV23" i="59"/>
  <c r="AV24" i="59" s="1"/>
  <c r="AS21" i="58"/>
  <c r="AS22" i="58" s="1"/>
  <c r="AS21" i="57"/>
  <c r="AS22" i="57" s="1"/>
  <c r="AT20" i="56"/>
  <c r="AS23" i="56"/>
  <c r="AS24" i="56" s="1"/>
  <c r="AS20" i="55"/>
  <c r="AR23" i="55"/>
  <c r="AR24" i="55" s="1"/>
  <c r="AV21" i="54"/>
  <c r="AV22" i="54" s="1"/>
  <c r="AU23" i="54"/>
  <c r="AU24" i="54" s="1"/>
  <c r="AU20" i="53"/>
  <c r="AT23" i="53"/>
  <c r="AT24" i="53" s="1"/>
  <c r="AS21" i="52"/>
  <c r="AS22" i="52" s="1"/>
  <c r="AS20" i="51"/>
  <c r="AR23" i="51"/>
  <c r="AR24" i="51" s="1"/>
  <c r="AS21" i="50"/>
  <c r="AS22" i="50" s="1"/>
  <c r="AT21" i="49"/>
  <c r="AT22" i="49" s="1"/>
  <c r="AS20" i="48"/>
  <c r="AR23" i="48"/>
  <c r="AR24" i="48" s="1"/>
  <c r="AS21" i="47"/>
  <c r="AS22" i="47" s="1"/>
  <c r="AT20" i="46"/>
  <c r="AS23" i="46"/>
  <c r="AS24" i="46" s="1"/>
  <c r="AS21" i="45"/>
  <c r="AS22" i="45" s="1"/>
  <c r="AT21" i="70" l="1"/>
  <c r="AT22" i="70" s="1"/>
  <c r="AV21" i="68"/>
  <c r="AV22" i="68"/>
  <c r="AW20" i="68" s="1"/>
  <c r="AT21" i="67"/>
  <c r="AT22" i="67" s="1"/>
  <c r="AT20" i="66"/>
  <c r="AS23" i="66"/>
  <c r="AS24" i="66" s="1"/>
  <c r="AV21" i="65"/>
  <c r="AV23" i="65"/>
  <c r="AV24" i="65" s="1"/>
  <c r="AV22" i="65"/>
  <c r="AW20" i="65" s="1"/>
  <c r="AS21" i="64"/>
  <c r="AS22" i="64" s="1"/>
  <c r="AT21" i="63"/>
  <c r="AT22" i="63" s="1"/>
  <c r="AT21" i="62"/>
  <c r="AT22" i="62" s="1"/>
  <c r="AS21" i="61"/>
  <c r="AS22" i="61" s="1"/>
  <c r="AT20" i="60"/>
  <c r="AS23" i="60"/>
  <c r="AS24" i="60" s="1"/>
  <c r="AW21" i="59"/>
  <c r="AW22" i="59" s="1"/>
  <c r="AT20" i="58"/>
  <c r="AS23" i="58"/>
  <c r="AS24" i="58" s="1"/>
  <c r="AT20" i="57"/>
  <c r="AS23" i="57"/>
  <c r="AS24" i="57" s="1"/>
  <c r="AT21" i="56"/>
  <c r="AT22" i="56" s="1"/>
  <c r="AS21" i="55"/>
  <c r="AS22" i="55" s="1"/>
  <c r="AW20" i="54"/>
  <c r="AV23" i="54"/>
  <c r="AV24" i="54" s="1"/>
  <c r="AU21" i="53"/>
  <c r="AU22" i="53"/>
  <c r="AV20" i="53" s="1"/>
  <c r="AU23" i="53"/>
  <c r="AU24" i="53" s="1"/>
  <c r="AT20" i="52"/>
  <c r="AS23" i="52"/>
  <c r="AS24" i="52" s="1"/>
  <c r="AS21" i="51"/>
  <c r="AS22" i="51" s="1"/>
  <c r="AT20" i="50"/>
  <c r="AS23" i="50"/>
  <c r="AS24" i="50" s="1"/>
  <c r="AU20" i="49"/>
  <c r="AT23" i="49"/>
  <c r="AT24" i="49" s="1"/>
  <c r="AS21" i="48"/>
  <c r="AS22" i="48" s="1"/>
  <c r="AT20" i="47"/>
  <c r="AS23" i="47"/>
  <c r="AS24" i="47" s="1"/>
  <c r="AT21" i="46"/>
  <c r="AT22" i="46" s="1"/>
  <c r="AT20" i="45"/>
  <c r="AS23" i="45"/>
  <c r="AS24" i="45" s="1"/>
  <c r="AU20" i="70" l="1"/>
  <c r="AT23" i="70"/>
  <c r="AT24" i="70" s="1"/>
  <c r="AW21" i="68"/>
  <c r="AW22" i="68" s="1"/>
  <c r="AV23" i="68"/>
  <c r="AV24" i="68" s="1"/>
  <c r="AU20" i="67"/>
  <c r="AT23" i="67"/>
  <c r="AT24" i="67" s="1"/>
  <c r="AT21" i="66"/>
  <c r="AT22" i="66" s="1"/>
  <c r="AW21" i="65"/>
  <c r="AW22" i="65" s="1"/>
  <c r="AT20" i="64"/>
  <c r="AS23" i="64"/>
  <c r="AS24" i="64" s="1"/>
  <c r="AU20" i="63"/>
  <c r="AT23" i="63"/>
  <c r="AT24" i="63" s="1"/>
  <c r="AU20" i="62"/>
  <c r="AT23" i="62"/>
  <c r="AT24" i="62" s="1"/>
  <c r="AT20" i="61"/>
  <c r="AS23" i="61"/>
  <c r="AS24" i="61" s="1"/>
  <c r="AT21" i="60"/>
  <c r="AT22" i="60" s="1"/>
  <c r="AX20" i="59"/>
  <c r="AW23" i="59"/>
  <c r="AW24" i="59" s="1"/>
  <c r="AT21" i="58"/>
  <c r="AT22" i="58" s="1"/>
  <c r="AT21" i="57"/>
  <c r="AT22" i="57" s="1"/>
  <c r="AU20" i="56"/>
  <c r="AT23" i="56"/>
  <c r="AT24" i="56" s="1"/>
  <c r="AT20" i="55"/>
  <c r="AS23" i="55"/>
  <c r="AS24" i="55" s="1"/>
  <c r="AW21" i="54"/>
  <c r="AW22" i="54"/>
  <c r="AX20" i="54" s="1"/>
  <c r="AV21" i="53"/>
  <c r="AV22" i="53"/>
  <c r="AW20" i="53" s="1"/>
  <c r="AT21" i="52"/>
  <c r="AT22" i="52" s="1"/>
  <c r="AT20" i="51"/>
  <c r="AS23" i="51"/>
  <c r="AS24" i="51" s="1"/>
  <c r="AT21" i="50"/>
  <c r="AT22" i="50" s="1"/>
  <c r="AU21" i="49"/>
  <c r="AU22" i="49" s="1"/>
  <c r="AV20" i="49" s="1"/>
  <c r="AT20" i="48"/>
  <c r="AS23" i="48"/>
  <c r="AS24" i="48" s="1"/>
  <c r="AT21" i="47"/>
  <c r="AT22" i="47" s="1"/>
  <c r="AU20" i="46"/>
  <c r="AT23" i="46"/>
  <c r="AT24" i="46" s="1"/>
  <c r="AT21" i="45"/>
  <c r="AT22" i="45" s="1"/>
  <c r="AU21" i="70" l="1"/>
  <c r="AU22" i="70"/>
  <c r="AV20" i="70" s="1"/>
  <c r="AX20" i="68"/>
  <c r="AW23" i="68"/>
  <c r="AW24" i="68" s="1"/>
  <c r="AU21" i="67"/>
  <c r="AU22" i="67" s="1"/>
  <c r="AU20" i="66"/>
  <c r="AT23" i="66"/>
  <c r="AT24" i="66" s="1"/>
  <c r="AX20" i="65"/>
  <c r="AW23" i="65"/>
  <c r="AW24" i="65" s="1"/>
  <c r="AT21" i="64"/>
  <c r="AT22" i="64" s="1"/>
  <c r="AU21" i="63"/>
  <c r="AU22" i="63"/>
  <c r="AV20" i="63" s="1"/>
  <c r="AU23" i="63"/>
  <c r="AU24" i="63" s="1"/>
  <c r="AU21" i="62"/>
  <c r="AU22" i="62"/>
  <c r="AV20" i="62" s="1"/>
  <c r="AU23" i="62"/>
  <c r="AU24" i="62" s="1"/>
  <c r="AT21" i="61"/>
  <c r="AT22" i="61" s="1"/>
  <c r="AU20" i="60"/>
  <c r="AT23" i="60"/>
  <c r="AT24" i="60" s="1"/>
  <c r="AX21" i="59"/>
  <c r="AX22" i="59" s="1"/>
  <c r="AU20" i="58"/>
  <c r="AT23" i="58"/>
  <c r="AT24" i="58" s="1"/>
  <c r="AU20" i="57"/>
  <c r="AT23" i="57"/>
  <c r="AT24" i="57" s="1"/>
  <c r="AU21" i="56"/>
  <c r="AU22" i="56" s="1"/>
  <c r="AT21" i="55"/>
  <c r="AT22" i="55" s="1"/>
  <c r="AX21" i="54"/>
  <c r="AX22" i="54" s="1"/>
  <c r="AW23" i="54"/>
  <c r="AW24" i="54" s="1"/>
  <c r="AW21" i="53"/>
  <c r="AW22" i="53" s="1"/>
  <c r="AV23" i="53"/>
  <c r="AV24" i="53" s="1"/>
  <c r="AU20" i="52"/>
  <c r="AT23" i="52"/>
  <c r="AT24" i="52" s="1"/>
  <c r="AT21" i="51"/>
  <c r="AT22" i="51" s="1"/>
  <c r="AU20" i="50"/>
  <c r="AT23" i="50"/>
  <c r="AT24" i="50" s="1"/>
  <c r="AV21" i="49"/>
  <c r="AV22" i="49" s="1"/>
  <c r="AW20" i="49" s="1"/>
  <c r="AU23" i="49"/>
  <c r="AU24" i="49" s="1"/>
  <c r="AT21" i="48"/>
  <c r="AT22" i="48" s="1"/>
  <c r="AU20" i="47"/>
  <c r="AT23" i="47"/>
  <c r="AT24" i="47" s="1"/>
  <c r="AU21" i="46"/>
  <c r="AU22" i="46"/>
  <c r="AV20" i="46" s="1"/>
  <c r="AU23" i="46"/>
  <c r="AU24" i="46" s="1"/>
  <c r="AU20" i="45"/>
  <c r="AT23" i="45"/>
  <c r="AT24" i="45" s="1"/>
  <c r="AV21" i="70" l="1"/>
  <c r="AV22" i="70" s="1"/>
  <c r="AU23" i="70"/>
  <c r="AU24" i="70" s="1"/>
  <c r="AX21" i="68"/>
  <c r="AX22" i="68" s="1"/>
  <c r="AV20" i="67"/>
  <c r="AU23" i="67"/>
  <c r="AU24" i="67" s="1"/>
  <c r="AU21" i="66"/>
  <c r="AU22" i="66"/>
  <c r="AV20" i="66" s="1"/>
  <c r="AU23" i="66"/>
  <c r="AU24" i="66" s="1"/>
  <c r="AX21" i="65"/>
  <c r="AX22" i="65" s="1"/>
  <c r="AU20" i="64"/>
  <c r="AT23" i="64"/>
  <c r="AT24" i="64" s="1"/>
  <c r="AV21" i="63"/>
  <c r="AV22" i="63"/>
  <c r="AW20" i="63" s="1"/>
  <c r="AV21" i="62"/>
  <c r="AV22" i="62"/>
  <c r="AW20" i="62" s="1"/>
  <c r="AU20" i="61"/>
  <c r="AT23" i="61"/>
  <c r="AT24" i="61" s="1"/>
  <c r="AU21" i="60"/>
  <c r="AU22" i="60" s="1"/>
  <c r="AY20" i="59"/>
  <c r="AX23" i="59"/>
  <c r="AX24" i="59" s="1"/>
  <c r="AU21" i="58"/>
  <c r="AU22" i="58"/>
  <c r="AV20" i="58" s="1"/>
  <c r="AU23" i="58"/>
  <c r="AU24" i="58" s="1"/>
  <c r="AU21" i="57"/>
  <c r="AU22" i="57"/>
  <c r="AV20" i="57" s="1"/>
  <c r="AU23" i="57"/>
  <c r="AU24" i="57" s="1"/>
  <c r="AV20" i="56"/>
  <c r="AU23" i="56"/>
  <c r="AU24" i="56" s="1"/>
  <c r="AV21" i="56"/>
  <c r="AV22" i="56" s="1"/>
  <c r="AW20" i="56" s="1"/>
  <c r="AU20" i="55"/>
  <c r="AT23" i="55"/>
  <c r="AT24" i="55" s="1"/>
  <c r="AY20" i="54"/>
  <c r="AX23" i="54"/>
  <c r="AX24" i="54" s="1"/>
  <c r="AX20" i="53"/>
  <c r="AW23" i="53"/>
  <c r="AW24" i="53" s="1"/>
  <c r="AU21" i="52"/>
  <c r="AU22" i="52"/>
  <c r="AV20" i="52" s="1"/>
  <c r="AU23" i="52"/>
  <c r="AU24" i="52" s="1"/>
  <c r="AU20" i="51"/>
  <c r="AT23" i="51"/>
  <c r="AT24" i="51" s="1"/>
  <c r="AU21" i="50"/>
  <c r="AU22" i="50" s="1"/>
  <c r="AW21" i="49"/>
  <c r="AW22" i="49" s="1"/>
  <c r="AV23" i="49"/>
  <c r="AV24" i="49" s="1"/>
  <c r="AU20" i="48"/>
  <c r="AT23" i="48"/>
  <c r="AT24" i="48" s="1"/>
  <c r="AU21" i="47"/>
  <c r="AU22" i="47"/>
  <c r="AV20" i="47" s="1"/>
  <c r="AV21" i="46"/>
  <c r="AV22" i="46" s="1"/>
  <c r="AU21" i="45"/>
  <c r="AU22" i="45"/>
  <c r="AV20" i="45" s="1"/>
  <c r="AU23" i="45"/>
  <c r="AU24" i="45" s="1"/>
  <c r="AW20" i="70" l="1"/>
  <c r="AV23" i="70"/>
  <c r="AV24" i="70" s="1"/>
  <c r="AY20" i="68"/>
  <c r="AX23" i="68"/>
  <c r="AX24" i="68" s="1"/>
  <c r="AV21" i="67"/>
  <c r="AV22" i="67"/>
  <c r="AW20" i="67" s="1"/>
  <c r="AV21" i="66"/>
  <c r="AV22" i="66"/>
  <c r="AW20" i="66" s="1"/>
  <c r="AY20" i="65"/>
  <c r="AX23" i="65"/>
  <c r="AX24" i="65" s="1"/>
  <c r="AU21" i="64"/>
  <c r="AU22" i="64"/>
  <c r="AV20" i="64" s="1"/>
  <c r="AU23" i="64"/>
  <c r="AU24" i="64" s="1"/>
  <c r="AW21" i="63"/>
  <c r="AW22" i="63" s="1"/>
  <c r="AV23" i="63"/>
  <c r="AV24" i="63" s="1"/>
  <c r="AW21" i="62"/>
  <c r="AW22" i="62" s="1"/>
  <c r="AV23" i="62"/>
  <c r="AV24" i="62" s="1"/>
  <c r="AU21" i="61"/>
  <c r="AU22" i="61"/>
  <c r="AV20" i="61" s="1"/>
  <c r="AU23" i="61"/>
  <c r="AU24" i="61" s="1"/>
  <c r="AV20" i="60"/>
  <c r="AU23" i="60"/>
  <c r="AU24" i="60" s="1"/>
  <c r="AY21" i="59"/>
  <c r="AY22" i="59" s="1"/>
  <c r="AV21" i="58"/>
  <c r="AV22" i="58"/>
  <c r="AW20" i="58" s="1"/>
  <c r="AV21" i="57"/>
  <c r="AV22" i="57"/>
  <c r="AW20" i="57" s="1"/>
  <c r="AW21" i="56"/>
  <c r="AW22" i="56" s="1"/>
  <c r="AV23" i="56"/>
  <c r="AV24" i="56" s="1"/>
  <c r="AU21" i="55"/>
  <c r="AU22" i="55" s="1"/>
  <c r="AY21" i="54"/>
  <c r="AY22" i="54" s="1"/>
  <c r="AX21" i="53"/>
  <c r="AX22" i="53" s="1"/>
  <c r="AV21" i="52"/>
  <c r="AV22" i="52"/>
  <c r="AW20" i="52" s="1"/>
  <c r="AU21" i="51"/>
  <c r="AU22" i="51"/>
  <c r="AV20" i="51" s="1"/>
  <c r="AU23" i="51"/>
  <c r="AU24" i="51" s="1"/>
  <c r="AV20" i="50"/>
  <c r="AU23" i="50"/>
  <c r="AU24" i="50" s="1"/>
  <c r="AX20" i="49"/>
  <c r="AW23" i="49"/>
  <c r="AW24" i="49" s="1"/>
  <c r="AU21" i="48"/>
  <c r="AU22" i="48"/>
  <c r="AV20" i="48" s="1"/>
  <c r="AU23" i="48"/>
  <c r="AU24" i="48" s="1"/>
  <c r="AV21" i="47"/>
  <c r="AV22" i="47"/>
  <c r="AW20" i="47" s="1"/>
  <c r="AU23" i="47"/>
  <c r="AU24" i="47" s="1"/>
  <c r="AW20" i="46"/>
  <c r="AV23" i="46"/>
  <c r="AV24" i="46" s="1"/>
  <c r="AV21" i="45"/>
  <c r="AV22" i="45"/>
  <c r="AW20" i="45" s="1"/>
  <c r="AW21" i="70" l="1"/>
  <c r="AW22" i="70" s="1"/>
  <c r="AY21" i="68"/>
  <c r="AY22" i="68" s="1"/>
  <c r="AW21" i="67"/>
  <c r="AW22" i="67" s="1"/>
  <c r="AV23" i="67"/>
  <c r="AV24" i="67" s="1"/>
  <c r="AW21" i="66"/>
  <c r="AW22" i="66" s="1"/>
  <c r="AV23" i="66"/>
  <c r="AV24" i="66" s="1"/>
  <c r="AY21" i="65"/>
  <c r="AY22" i="65" s="1"/>
  <c r="AV21" i="64"/>
  <c r="AV22" i="64"/>
  <c r="AW20" i="64" s="1"/>
  <c r="AX20" i="63"/>
  <c r="AW23" i="63"/>
  <c r="AW24" i="63" s="1"/>
  <c r="AX20" i="62"/>
  <c r="AW23" i="62"/>
  <c r="AW24" i="62" s="1"/>
  <c r="AV21" i="61"/>
  <c r="AV22" i="61"/>
  <c r="AW20" i="61" s="1"/>
  <c r="AV21" i="60"/>
  <c r="AV22" i="60" s="1"/>
  <c r="AZ20" i="59"/>
  <c r="AY23" i="59"/>
  <c r="AY24" i="59" s="1"/>
  <c r="AW21" i="58"/>
  <c r="AW22" i="58" s="1"/>
  <c r="AV23" i="58"/>
  <c r="AV24" i="58" s="1"/>
  <c r="AW21" i="57"/>
  <c r="AW22" i="57" s="1"/>
  <c r="AV23" i="57"/>
  <c r="AV24" i="57" s="1"/>
  <c r="AX20" i="56"/>
  <c r="AW23" i="56"/>
  <c r="AW24" i="56" s="1"/>
  <c r="AV20" i="55"/>
  <c r="AU23" i="55"/>
  <c r="AU24" i="55" s="1"/>
  <c r="AV21" i="55"/>
  <c r="AV22" i="55"/>
  <c r="AW20" i="55" s="1"/>
  <c r="AZ20" i="54"/>
  <c r="AY23" i="54"/>
  <c r="AY24" i="54" s="1"/>
  <c r="AY20" i="53"/>
  <c r="AX23" i="53"/>
  <c r="AX24" i="53" s="1"/>
  <c r="AW21" i="52"/>
  <c r="AW22" i="52" s="1"/>
  <c r="AV23" i="52"/>
  <c r="AV24" i="52" s="1"/>
  <c r="AV21" i="51"/>
  <c r="AV22" i="51"/>
  <c r="AW20" i="51" s="1"/>
  <c r="AV21" i="50"/>
  <c r="AV22" i="50" s="1"/>
  <c r="AX21" i="49"/>
  <c r="AX22" i="49" s="1"/>
  <c r="AV21" i="48"/>
  <c r="AV22" i="48"/>
  <c r="AW20" i="48" s="1"/>
  <c r="AW21" i="47"/>
  <c r="AW22" i="47" s="1"/>
  <c r="AV23" i="47"/>
  <c r="AV24" i="47" s="1"/>
  <c r="AW21" i="46"/>
  <c r="AW22" i="46" s="1"/>
  <c r="AW21" i="45"/>
  <c r="AW22" i="45" s="1"/>
  <c r="AV23" i="45"/>
  <c r="AV24" i="45" s="1"/>
  <c r="AX20" i="70" l="1"/>
  <c r="AW23" i="70"/>
  <c r="AW24" i="70" s="1"/>
  <c r="AZ20" i="68"/>
  <c r="AY23" i="68"/>
  <c r="AY24" i="68" s="1"/>
  <c r="AX20" i="67"/>
  <c r="AW23" i="67"/>
  <c r="AW24" i="67" s="1"/>
  <c r="AX20" i="66"/>
  <c r="AW23" i="66"/>
  <c r="AW24" i="66" s="1"/>
  <c r="AZ20" i="65"/>
  <c r="AY23" i="65"/>
  <c r="AY24" i="65" s="1"/>
  <c r="AW21" i="64"/>
  <c r="AW22" i="64" s="1"/>
  <c r="AV23" i="64"/>
  <c r="AV24" i="64" s="1"/>
  <c r="AX21" i="63"/>
  <c r="AX22" i="63" s="1"/>
  <c r="AX21" i="62"/>
  <c r="AX22" i="62" s="1"/>
  <c r="AW21" i="61"/>
  <c r="AW22" i="61" s="1"/>
  <c r="AV23" i="61"/>
  <c r="AV24" i="61" s="1"/>
  <c r="AW20" i="60"/>
  <c r="AV23" i="60"/>
  <c r="AV24" i="60" s="1"/>
  <c r="AZ21" i="59"/>
  <c r="AZ22" i="59" s="1"/>
  <c r="AX20" i="58"/>
  <c r="AW23" i="58"/>
  <c r="AW24" i="58" s="1"/>
  <c r="AX20" i="57"/>
  <c r="AW23" i="57"/>
  <c r="AW24" i="57" s="1"/>
  <c r="AX21" i="56"/>
  <c r="AX22" i="56" s="1"/>
  <c r="AW21" i="55"/>
  <c r="AW22" i="55" s="1"/>
  <c r="AV23" i="55"/>
  <c r="AV24" i="55" s="1"/>
  <c r="AZ21" i="54"/>
  <c r="AZ22" i="54" s="1"/>
  <c r="AY21" i="53"/>
  <c r="AY22" i="53" s="1"/>
  <c r="AX20" i="52"/>
  <c r="AW23" i="52"/>
  <c r="AW24" i="52" s="1"/>
  <c r="AW21" i="51"/>
  <c r="AW22" i="51" s="1"/>
  <c r="AV23" i="51"/>
  <c r="AV24" i="51" s="1"/>
  <c r="AW20" i="50"/>
  <c r="AV23" i="50"/>
  <c r="AV24" i="50" s="1"/>
  <c r="AY20" i="49"/>
  <c r="AX23" i="49"/>
  <c r="AX24" i="49" s="1"/>
  <c r="AW21" i="48"/>
  <c r="AW22" i="48" s="1"/>
  <c r="AV23" i="48"/>
  <c r="AV24" i="48" s="1"/>
  <c r="AX20" i="47"/>
  <c r="AW23" i="47"/>
  <c r="AW24" i="47" s="1"/>
  <c r="AX20" i="46"/>
  <c r="AW23" i="46"/>
  <c r="AW24" i="46" s="1"/>
  <c r="AX20" i="45"/>
  <c r="AW23" i="45"/>
  <c r="AW24" i="45" s="1"/>
  <c r="AX21" i="70" l="1"/>
  <c r="AX22" i="70" s="1"/>
  <c r="AZ21" i="68"/>
  <c r="AZ22" i="68" s="1"/>
  <c r="AX21" i="67"/>
  <c r="AX22" i="67" s="1"/>
  <c r="AX21" i="66"/>
  <c r="AX22" i="66" s="1"/>
  <c r="AZ21" i="65"/>
  <c r="AZ22" i="65" s="1"/>
  <c r="AX20" i="64"/>
  <c r="AW23" i="64"/>
  <c r="AW24" i="64" s="1"/>
  <c r="AY20" i="63"/>
  <c r="AX23" i="63"/>
  <c r="AX24" i="63" s="1"/>
  <c r="AY20" i="62"/>
  <c r="AX23" i="62"/>
  <c r="AX24" i="62" s="1"/>
  <c r="AX20" i="61"/>
  <c r="AW23" i="61"/>
  <c r="AW24" i="61" s="1"/>
  <c r="AW21" i="60"/>
  <c r="AW22" i="60" s="1"/>
  <c r="BA20" i="59"/>
  <c r="AZ23" i="59"/>
  <c r="AZ24" i="59" s="1"/>
  <c r="AX21" i="58"/>
  <c r="AX22" i="58" s="1"/>
  <c r="AX21" i="57"/>
  <c r="AX22" i="57" s="1"/>
  <c r="AY20" i="56"/>
  <c r="AX23" i="56"/>
  <c r="AX24" i="56" s="1"/>
  <c r="AX20" i="55"/>
  <c r="AW23" i="55"/>
  <c r="AW24" i="55" s="1"/>
  <c r="BA20" i="54"/>
  <c r="AZ23" i="54"/>
  <c r="AZ24" i="54" s="1"/>
  <c r="AZ20" i="53"/>
  <c r="AY23" i="53"/>
  <c r="AY24" i="53" s="1"/>
  <c r="AX21" i="52"/>
  <c r="AX22" i="52" s="1"/>
  <c r="AX20" i="51"/>
  <c r="AW23" i="51"/>
  <c r="AW24" i="51" s="1"/>
  <c r="AW21" i="50"/>
  <c r="AW22" i="50" s="1"/>
  <c r="AY21" i="49"/>
  <c r="AY22" i="49" s="1"/>
  <c r="AX20" i="48"/>
  <c r="AW23" i="48"/>
  <c r="AW24" i="48" s="1"/>
  <c r="AX21" i="47"/>
  <c r="AX22" i="47" s="1"/>
  <c r="AX21" i="46"/>
  <c r="AX22" i="46" s="1"/>
  <c r="AX21" i="45"/>
  <c r="AX22" i="45" s="1"/>
  <c r="AY20" i="70" l="1"/>
  <c r="AX23" i="70"/>
  <c r="AX24" i="70" s="1"/>
  <c r="BA20" i="68"/>
  <c r="AZ23" i="68"/>
  <c r="AZ24" i="68" s="1"/>
  <c r="AY20" i="67"/>
  <c r="AX23" i="67"/>
  <c r="AX24" i="67" s="1"/>
  <c r="AY20" i="66"/>
  <c r="AX23" i="66"/>
  <c r="AX24" i="66" s="1"/>
  <c r="BA20" i="65"/>
  <c r="AZ23" i="65"/>
  <c r="AZ24" i="65" s="1"/>
  <c r="AX21" i="64"/>
  <c r="AX22" i="64" s="1"/>
  <c r="AY21" i="63"/>
  <c r="AY22" i="63" s="1"/>
  <c r="AY21" i="62"/>
  <c r="AY22" i="62" s="1"/>
  <c r="AX21" i="61"/>
  <c r="AX22" i="61" s="1"/>
  <c r="AX20" i="60"/>
  <c r="AW23" i="60"/>
  <c r="AW24" i="60" s="1"/>
  <c r="BA21" i="59"/>
  <c r="BA22" i="59" s="1"/>
  <c r="AY20" i="58"/>
  <c r="AX23" i="58"/>
  <c r="AX24" i="58" s="1"/>
  <c r="AY20" i="57"/>
  <c r="AX23" i="57"/>
  <c r="AX24" i="57" s="1"/>
  <c r="AY21" i="56"/>
  <c r="AY22" i="56" s="1"/>
  <c r="AX21" i="55"/>
  <c r="AX22" i="55" s="1"/>
  <c r="BA21" i="54"/>
  <c r="BA22" i="54" s="1"/>
  <c r="AZ21" i="53"/>
  <c r="AZ22" i="53" s="1"/>
  <c r="AY20" i="52"/>
  <c r="AX23" i="52"/>
  <c r="AX24" i="52" s="1"/>
  <c r="AX21" i="51"/>
  <c r="AX22" i="51" s="1"/>
  <c r="AX20" i="50"/>
  <c r="AW23" i="50"/>
  <c r="AW24" i="50" s="1"/>
  <c r="AZ20" i="49"/>
  <c r="AY23" i="49"/>
  <c r="AY24" i="49" s="1"/>
  <c r="AX21" i="48"/>
  <c r="AX22" i="48" s="1"/>
  <c r="AY20" i="47"/>
  <c r="AX23" i="47"/>
  <c r="AX24" i="47" s="1"/>
  <c r="AY20" i="46"/>
  <c r="AX23" i="46"/>
  <c r="AX24" i="46" s="1"/>
  <c r="AY20" i="45"/>
  <c r="AX23" i="45"/>
  <c r="AX24" i="45" s="1"/>
  <c r="AY21" i="70" l="1"/>
  <c r="AY22" i="70" s="1"/>
  <c r="BA21" i="68"/>
  <c r="BA22" i="68" s="1"/>
  <c r="AY21" i="67"/>
  <c r="AY22" i="67" s="1"/>
  <c r="AY21" i="66"/>
  <c r="AY22" i="66" s="1"/>
  <c r="BA21" i="65"/>
  <c r="BA22" i="65" s="1"/>
  <c r="AY20" i="64"/>
  <c r="AX23" i="64"/>
  <c r="AX24" i="64" s="1"/>
  <c r="AZ20" i="63"/>
  <c r="AY23" i="63"/>
  <c r="AY24" i="63" s="1"/>
  <c r="AZ20" i="62"/>
  <c r="AY23" i="62"/>
  <c r="AY24" i="62" s="1"/>
  <c r="AY20" i="61"/>
  <c r="AX23" i="61"/>
  <c r="AX24" i="61" s="1"/>
  <c r="AX21" i="60"/>
  <c r="AX22" i="60" s="1"/>
  <c r="BB20" i="59"/>
  <c r="BA23" i="59"/>
  <c r="BA24" i="59" s="1"/>
  <c r="AY21" i="58"/>
  <c r="AY22" i="58" s="1"/>
  <c r="AY21" i="57"/>
  <c r="AY22" i="57" s="1"/>
  <c r="AZ20" i="56"/>
  <c r="AY23" i="56"/>
  <c r="AY24" i="56" s="1"/>
  <c r="AY20" i="55"/>
  <c r="AX23" i="55"/>
  <c r="AX24" i="55" s="1"/>
  <c r="BB20" i="54"/>
  <c r="BA23" i="54"/>
  <c r="BA24" i="54" s="1"/>
  <c r="BA20" i="53"/>
  <c r="AZ23" i="53"/>
  <c r="AZ24" i="53" s="1"/>
  <c r="AY21" i="52"/>
  <c r="AY22" i="52" s="1"/>
  <c r="AY20" i="51"/>
  <c r="AX23" i="51"/>
  <c r="AX24" i="51" s="1"/>
  <c r="AX21" i="50"/>
  <c r="AX22" i="50" s="1"/>
  <c r="AZ21" i="49"/>
  <c r="AZ22" i="49" s="1"/>
  <c r="AY20" i="48"/>
  <c r="AX23" i="48"/>
  <c r="AX24" i="48" s="1"/>
  <c r="AY21" i="47"/>
  <c r="AY22" i="47" s="1"/>
  <c r="AY21" i="46"/>
  <c r="AY22" i="46" s="1"/>
  <c r="AY21" i="45"/>
  <c r="AY22" i="45" s="1"/>
  <c r="AZ20" i="70" l="1"/>
  <c r="AY23" i="70"/>
  <c r="AY24" i="70" s="1"/>
  <c r="BB20" i="68"/>
  <c r="BA23" i="68"/>
  <c r="BA24" i="68" s="1"/>
  <c r="AZ20" i="67"/>
  <c r="AY23" i="67"/>
  <c r="AY24" i="67" s="1"/>
  <c r="AZ20" i="66"/>
  <c r="AY23" i="66"/>
  <c r="AY24" i="66" s="1"/>
  <c r="BB20" i="65"/>
  <c r="BA23" i="65"/>
  <c r="BA24" i="65" s="1"/>
  <c r="AY21" i="64"/>
  <c r="AY22" i="64" s="1"/>
  <c r="AZ21" i="63"/>
  <c r="AZ22" i="63" s="1"/>
  <c r="AZ21" i="62"/>
  <c r="AZ22" i="62" s="1"/>
  <c r="AY21" i="61"/>
  <c r="AY22" i="61" s="1"/>
  <c r="AY20" i="60"/>
  <c r="AX23" i="60"/>
  <c r="AX24" i="60" s="1"/>
  <c r="BB21" i="59"/>
  <c r="BB22" i="59" s="1"/>
  <c r="AZ20" i="58"/>
  <c r="AY23" i="58"/>
  <c r="AY24" i="58" s="1"/>
  <c r="AZ20" i="57"/>
  <c r="AY23" i="57"/>
  <c r="AY24" i="57" s="1"/>
  <c r="AZ21" i="56"/>
  <c r="AZ22" i="56" s="1"/>
  <c r="AY21" i="55"/>
  <c r="AY22" i="55" s="1"/>
  <c r="BB21" i="54"/>
  <c r="BB22" i="54" s="1"/>
  <c r="BA21" i="53"/>
  <c r="BA22" i="53" s="1"/>
  <c r="AZ20" i="52"/>
  <c r="AY23" i="52"/>
  <c r="AY24" i="52" s="1"/>
  <c r="AY21" i="51"/>
  <c r="AY22" i="51" s="1"/>
  <c r="AY20" i="50"/>
  <c r="AX23" i="50"/>
  <c r="AX24" i="50" s="1"/>
  <c r="BA20" i="49"/>
  <c r="AZ23" i="49"/>
  <c r="AZ24" i="49" s="1"/>
  <c r="AY21" i="48"/>
  <c r="AY22" i="48" s="1"/>
  <c r="AZ20" i="47"/>
  <c r="AY23" i="47"/>
  <c r="AY24" i="47" s="1"/>
  <c r="AZ20" i="46"/>
  <c r="AY23" i="46"/>
  <c r="AY24" i="46" s="1"/>
  <c r="AZ20" i="45"/>
  <c r="AY23" i="45"/>
  <c r="AY24" i="45" s="1"/>
  <c r="AZ21" i="70" l="1"/>
  <c r="AZ22" i="70" s="1"/>
  <c r="BB21" i="68"/>
  <c r="BB22" i="68" s="1"/>
  <c r="AZ21" i="67"/>
  <c r="AZ22" i="67" s="1"/>
  <c r="AZ21" i="66"/>
  <c r="AZ22" i="66" s="1"/>
  <c r="BB21" i="65"/>
  <c r="BB22" i="65" s="1"/>
  <c r="AZ20" i="64"/>
  <c r="AY23" i="64"/>
  <c r="AY24" i="64" s="1"/>
  <c r="BA20" i="63"/>
  <c r="AZ23" i="63"/>
  <c r="AZ24" i="63" s="1"/>
  <c r="BA20" i="62"/>
  <c r="AZ23" i="62"/>
  <c r="AZ24" i="62" s="1"/>
  <c r="AZ20" i="61"/>
  <c r="AY23" i="61"/>
  <c r="AY24" i="61" s="1"/>
  <c r="AY21" i="60"/>
  <c r="AY22" i="60" s="1"/>
  <c r="BC20" i="59"/>
  <c r="BB23" i="59"/>
  <c r="BB24" i="59" s="1"/>
  <c r="AZ21" i="58"/>
  <c r="AZ22" i="58" s="1"/>
  <c r="AZ21" i="57"/>
  <c r="AZ22" i="57" s="1"/>
  <c r="BA20" i="56"/>
  <c r="AZ23" i="56"/>
  <c r="AZ24" i="56" s="1"/>
  <c r="AZ20" i="55"/>
  <c r="AY23" i="55"/>
  <c r="AY24" i="55" s="1"/>
  <c r="BC20" i="54"/>
  <c r="BB23" i="54"/>
  <c r="BB24" i="54" s="1"/>
  <c r="BB20" i="53"/>
  <c r="BA23" i="53"/>
  <c r="BA24" i="53" s="1"/>
  <c r="AZ21" i="52"/>
  <c r="AZ22" i="52" s="1"/>
  <c r="AZ20" i="51"/>
  <c r="AY23" i="51"/>
  <c r="AY24" i="51" s="1"/>
  <c r="AY21" i="50"/>
  <c r="AY22" i="50" s="1"/>
  <c r="BA21" i="49"/>
  <c r="BA22" i="49" s="1"/>
  <c r="AZ20" i="48"/>
  <c r="AY23" i="48"/>
  <c r="AY24" i="48" s="1"/>
  <c r="AZ21" i="47"/>
  <c r="AZ22" i="47" s="1"/>
  <c r="AZ21" i="46"/>
  <c r="AZ22" i="46" s="1"/>
  <c r="AZ21" i="45"/>
  <c r="AZ22" i="45" s="1"/>
  <c r="BA20" i="70" l="1"/>
  <c r="AZ23" i="70"/>
  <c r="AZ24" i="70" s="1"/>
  <c r="BC20" i="68"/>
  <c r="BB23" i="68"/>
  <c r="BB24" i="68" s="1"/>
  <c r="BA20" i="67"/>
  <c r="AZ23" i="67"/>
  <c r="AZ24" i="67" s="1"/>
  <c r="BA20" i="66"/>
  <c r="AZ23" i="66"/>
  <c r="AZ24" i="66" s="1"/>
  <c r="BC20" i="65"/>
  <c r="BB23" i="65"/>
  <c r="BB24" i="65" s="1"/>
  <c r="AZ21" i="64"/>
  <c r="AZ22" i="64" s="1"/>
  <c r="BA21" i="63"/>
  <c r="BA22" i="63" s="1"/>
  <c r="BA21" i="62"/>
  <c r="BA22" i="62" s="1"/>
  <c r="AZ21" i="61"/>
  <c r="AZ22" i="61" s="1"/>
  <c r="AZ20" i="60"/>
  <c r="AY23" i="60"/>
  <c r="AY24" i="60" s="1"/>
  <c r="BC21" i="59"/>
  <c r="BC22" i="59"/>
  <c r="BD20" i="59" s="1"/>
  <c r="BA20" i="58"/>
  <c r="AZ23" i="58"/>
  <c r="AZ24" i="58" s="1"/>
  <c r="BA20" i="57"/>
  <c r="AZ23" i="57"/>
  <c r="AZ24" i="57" s="1"/>
  <c r="BA21" i="56"/>
  <c r="BA22" i="56" s="1"/>
  <c r="AZ21" i="55"/>
  <c r="AZ22" i="55" s="1"/>
  <c r="BC21" i="54"/>
  <c r="BC22" i="54"/>
  <c r="BD20" i="54" s="1"/>
  <c r="BB21" i="53"/>
  <c r="BB22" i="53" s="1"/>
  <c r="BA20" i="52"/>
  <c r="AZ23" i="52"/>
  <c r="AZ24" i="52" s="1"/>
  <c r="AZ21" i="51"/>
  <c r="AZ22" i="51" s="1"/>
  <c r="AZ20" i="50"/>
  <c r="AY23" i="50"/>
  <c r="AY24" i="50" s="1"/>
  <c r="BB20" i="49"/>
  <c r="BA23" i="49"/>
  <c r="BA24" i="49" s="1"/>
  <c r="AZ21" i="48"/>
  <c r="AZ22" i="48" s="1"/>
  <c r="BA20" i="47"/>
  <c r="AZ23" i="47"/>
  <c r="AZ24" i="47" s="1"/>
  <c r="BA20" i="46"/>
  <c r="AZ23" i="46"/>
  <c r="AZ24" i="46" s="1"/>
  <c r="BA20" i="45"/>
  <c r="AZ23" i="45"/>
  <c r="AZ24" i="45" s="1"/>
  <c r="BA21" i="70" l="1"/>
  <c r="BA22" i="70" s="1"/>
  <c r="BC21" i="68"/>
  <c r="BC22" i="68"/>
  <c r="BD20" i="68" s="1"/>
  <c r="BC23" i="68"/>
  <c r="BC24" i="68" s="1"/>
  <c r="BA21" i="67"/>
  <c r="BA22" i="67" s="1"/>
  <c r="BA21" i="66"/>
  <c r="BA22" i="66" s="1"/>
  <c r="BC21" i="65"/>
  <c r="BC22" i="65"/>
  <c r="BD20" i="65" s="1"/>
  <c r="BC23" i="65"/>
  <c r="BC24" i="65" s="1"/>
  <c r="BA20" i="64"/>
  <c r="AZ23" i="64"/>
  <c r="AZ24" i="64" s="1"/>
  <c r="BB20" i="63"/>
  <c r="BA23" i="63"/>
  <c r="BA24" i="63" s="1"/>
  <c r="BB20" i="62"/>
  <c r="BA23" i="62"/>
  <c r="BA24" i="62" s="1"/>
  <c r="BA20" i="61"/>
  <c r="AZ23" i="61"/>
  <c r="AZ24" i="61" s="1"/>
  <c r="AZ21" i="60"/>
  <c r="AZ22" i="60" s="1"/>
  <c r="BD21" i="59"/>
  <c r="BD22" i="59"/>
  <c r="BE20" i="59" s="1"/>
  <c r="BC23" i="59"/>
  <c r="BC24" i="59" s="1"/>
  <c r="BA21" i="58"/>
  <c r="BA22" i="58" s="1"/>
  <c r="BA21" i="57"/>
  <c r="BA22" i="57" s="1"/>
  <c r="BB20" i="56"/>
  <c r="BA23" i="56"/>
  <c r="BA24" i="56" s="1"/>
  <c r="BA20" i="55"/>
  <c r="AZ23" i="55"/>
  <c r="AZ24" i="55" s="1"/>
  <c r="BD21" i="54"/>
  <c r="BD22" i="54" s="1"/>
  <c r="BC23" i="54"/>
  <c r="BC24" i="54" s="1"/>
  <c r="BC20" i="53"/>
  <c r="BB23" i="53"/>
  <c r="BB24" i="53" s="1"/>
  <c r="BA21" i="52"/>
  <c r="BA22" i="52" s="1"/>
  <c r="BA20" i="51"/>
  <c r="AZ23" i="51"/>
  <c r="AZ24" i="51" s="1"/>
  <c r="AZ21" i="50"/>
  <c r="AZ22" i="50" s="1"/>
  <c r="BB21" i="49"/>
  <c r="BB22" i="49" s="1"/>
  <c r="BA20" i="48"/>
  <c r="AZ23" i="48"/>
  <c r="AZ24" i="48" s="1"/>
  <c r="BA21" i="47"/>
  <c r="BA22" i="47" s="1"/>
  <c r="BA21" i="46"/>
  <c r="BA22" i="46" s="1"/>
  <c r="BA21" i="45"/>
  <c r="BA22" i="45" s="1"/>
  <c r="BB20" i="70" l="1"/>
  <c r="BA23" i="70"/>
  <c r="BA24" i="70" s="1"/>
  <c r="BD21" i="68"/>
  <c r="BD22" i="68"/>
  <c r="BE20" i="68" s="1"/>
  <c r="BB20" i="67"/>
  <c r="BA23" i="67"/>
  <c r="BA24" i="67" s="1"/>
  <c r="BB20" i="66"/>
  <c r="BA23" i="66"/>
  <c r="BA24" i="66" s="1"/>
  <c r="BD21" i="65"/>
  <c r="BD22" i="65"/>
  <c r="BE20" i="65" s="1"/>
  <c r="BA21" i="64"/>
  <c r="BA22" i="64" s="1"/>
  <c r="BB21" i="63"/>
  <c r="BB22" i="63" s="1"/>
  <c r="BB21" i="62"/>
  <c r="BB22" i="62" s="1"/>
  <c r="BA21" i="61"/>
  <c r="BA22" i="61" s="1"/>
  <c r="BA20" i="60"/>
  <c r="AZ23" i="60"/>
  <c r="AZ24" i="60" s="1"/>
  <c r="BE21" i="59"/>
  <c r="BE22" i="59" s="1"/>
  <c r="BD23" i="59"/>
  <c r="BD24" i="59" s="1"/>
  <c r="BB20" i="58"/>
  <c r="BA23" i="58"/>
  <c r="BA24" i="58" s="1"/>
  <c r="BB20" i="57"/>
  <c r="BA23" i="57"/>
  <c r="BA24" i="57" s="1"/>
  <c r="BB21" i="56"/>
  <c r="BB22" i="56" s="1"/>
  <c r="BA21" i="55"/>
  <c r="BA22" i="55" s="1"/>
  <c r="BE20" i="54"/>
  <c r="BD23" i="54"/>
  <c r="BD24" i="54" s="1"/>
  <c r="BC21" i="53"/>
  <c r="BC22" i="53"/>
  <c r="BD20" i="53" s="1"/>
  <c r="BB20" i="52"/>
  <c r="BA23" i="52"/>
  <c r="BA24" i="52" s="1"/>
  <c r="BA21" i="51"/>
  <c r="BA22" i="51" s="1"/>
  <c r="BA20" i="50"/>
  <c r="AZ23" i="50"/>
  <c r="AZ24" i="50" s="1"/>
  <c r="BC20" i="49"/>
  <c r="BB23" i="49"/>
  <c r="BB24" i="49" s="1"/>
  <c r="BA21" i="48"/>
  <c r="BA22" i="48" s="1"/>
  <c r="BB20" i="47"/>
  <c r="BA23" i="47"/>
  <c r="BA24" i="47" s="1"/>
  <c r="BB20" i="46"/>
  <c r="BA23" i="46"/>
  <c r="BA24" i="46" s="1"/>
  <c r="BB20" i="45"/>
  <c r="BA23" i="45"/>
  <c r="BA24" i="45" s="1"/>
  <c r="BB21" i="70" l="1"/>
  <c r="BB22" i="70" s="1"/>
  <c r="BE21" i="68"/>
  <c r="BE22" i="68" s="1"/>
  <c r="BD23" i="68"/>
  <c r="BD24" i="68" s="1"/>
  <c r="BB21" i="67"/>
  <c r="BB22" i="67" s="1"/>
  <c r="BB21" i="66"/>
  <c r="BB22" i="66" s="1"/>
  <c r="BE21" i="65"/>
  <c r="BE22" i="65" s="1"/>
  <c r="BD23" i="65"/>
  <c r="BD24" i="65" s="1"/>
  <c r="BB20" i="64"/>
  <c r="BA23" i="64"/>
  <c r="BA24" i="64" s="1"/>
  <c r="BC20" i="63"/>
  <c r="BB23" i="63"/>
  <c r="BB24" i="63" s="1"/>
  <c r="BC20" i="62"/>
  <c r="BB23" i="62"/>
  <c r="BB24" i="62" s="1"/>
  <c r="BB20" i="61"/>
  <c r="BA23" i="61"/>
  <c r="BA24" i="61" s="1"/>
  <c r="BA21" i="60"/>
  <c r="BA22" i="60" s="1"/>
  <c r="BF20" i="59"/>
  <c r="BE23" i="59"/>
  <c r="BE24" i="59" s="1"/>
  <c r="BB21" i="58"/>
  <c r="BB22" i="58" s="1"/>
  <c r="BB21" i="57"/>
  <c r="BB22" i="57" s="1"/>
  <c r="BC20" i="56"/>
  <c r="BB23" i="56"/>
  <c r="BB24" i="56" s="1"/>
  <c r="BB20" i="55"/>
  <c r="BA23" i="55"/>
  <c r="BA24" i="55" s="1"/>
  <c r="BE21" i="54"/>
  <c r="BE22" i="54" s="1"/>
  <c r="BD21" i="53"/>
  <c r="BD22" i="53" s="1"/>
  <c r="BC23" i="53"/>
  <c r="BC24" i="53" s="1"/>
  <c r="BB21" i="52"/>
  <c r="BB22" i="52" s="1"/>
  <c r="BB20" i="51"/>
  <c r="BA23" i="51"/>
  <c r="BA24" i="51" s="1"/>
  <c r="BA21" i="50"/>
  <c r="BA22" i="50" s="1"/>
  <c r="BC21" i="49"/>
  <c r="BC22" i="49" s="1"/>
  <c r="BB20" i="48"/>
  <c r="BA23" i="48"/>
  <c r="BA24" i="48" s="1"/>
  <c r="BB21" i="47"/>
  <c r="BB22" i="47" s="1"/>
  <c r="BB21" i="46"/>
  <c r="BB22" i="46" s="1"/>
  <c r="BB21" i="45"/>
  <c r="BB22" i="45" s="1"/>
  <c r="BC20" i="70" l="1"/>
  <c r="BB23" i="70"/>
  <c r="BB24" i="70" s="1"/>
  <c r="BF20" i="68"/>
  <c r="BE23" i="68"/>
  <c r="BE24" i="68" s="1"/>
  <c r="BC20" i="67"/>
  <c r="BB23" i="67"/>
  <c r="BB24" i="67" s="1"/>
  <c r="BC20" i="66"/>
  <c r="BB23" i="66"/>
  <c r="BB24" i="66" s="1"/>
  <c r="BF20" i="65"/>
  <c r="BE23" i="65"/>
  <c r="BE24" i="65" s="1"/>
  <c r="BB21" i="64"/>
  <c r="BB22" i="64" s="1"/>
  <c r="BC21" i="63"/>
  <c r="BC22" i="63"/>
  <c r="BD20" i="63" s="1"/>
  <c r="BC23" i="63"/>
  <c r="BC24" i="63" s="1"/>
  <c r="BC21" i="62"/>
  <c r="BC22" i="62" s="1"/>
  <c r="BB21" i="61"/>
  <c r="BB22" i="61" s="1"/>
  <c r="BB20" i="60"/>
  <c r="BA23" i="60"/>
  <c r="BA24" i="60" s="1"/>
  <c r="BF21" i="59"/>
  <c r="BF22" i="59" s="1"/>
  <c r="BC20" i="58"/>
  <c r="BB23" i="58"/>
  <c r="BB24" i="58" s="1"/>
  <c r="BC20" i="57"/>
  <c r="BB23" i="57"/>
  <c r="BB24" i="57" s="1"/>
  <c r="BC21" i="56"/>
  <c r="BC22" i="56" s="1"/>
  <c r="BB21" i="55"/>
  <c r="BB22" i="55" s="1"/>
  <c r="BF20" i="54"/>
  <c r="BE23" i="54"/>
  <c r="BE24" i="54" s="1"/>
  <c r="BE20" i="53"/>
  <c r="BD23" i="53"/>
  <c r="BD24" i="53" s="1"/>
  <c r="BC20" i="52"/>
  <c r="BB23" i="52"/>
  <c r="BB24" i="52" s="1"/>
  <c r="BB21" i="51"/>
  <c r="BB22" i="51" s="1"/>
  <c r="BB20" i="50"/>
  <c r="BA23" i="50"/>
  <c r="BA24" i="50" s="1"/>
  <c r="BD20" i="49"/>
  <c r="BC23" i="49"/>
  <c r="BC24" i="49" s="1"/>
  <c r="BD21" i="49"/>
  <c r="BD22" i="49" s="1"/>
  <c r="BB21" i="48"/>
  <c r="BB22" i="48" s="1"/>
  <c r="BC20" i="47"/>
  <c r="BB23" i="47"/>
  <c r="BB24" i="47" s="1"/>
  <c r="BC20" i="46"/>
  <c r="BB23" i="46"/>
  <c r="BB24" i="46" s="1"/>
  <c r="BC20" i="45"/>
  <c r="BB23" i="45"/>
  <c r="BB24" i="45" s="1"/>
  <c r="BC21" i="70" l="1"/>
  <c r="BC22" i="70"/>
  <c r="BD20" i="70" s="1"/>
  <c r="BF21" i="68"/>
  <c r="BF22" i="68" s="1"/>
  <c r="BC21" i="67"/>
  <c r="BC22" i="67"/>
  <c r="BD20" i="67" s="1"/>
  <c r="BC23" i="67"/>
  <c r="BC24" i="67" s="1"/>
  <c r="BC21" i="66"/>
  <c r="BC22" i="66"/>
  <c r="BD20" i="66" s="1"/>
  <c r="BC23" i="66"/>
  <c r="BC24" i="66" s="1"/>
  <c r="BF21" i="65"/>
  <c r="BF22" i="65" s="1"/>
  <c r="BC20" i="64"/>
  <c r="BB23" i="64"/>
  <c r="BB24" i="64" s="1"/>
  <c r="BD21" i="63"/>
  <c r="BD22" i="63"/>
  <c r="BE20" i="63" s="1"/>
  <c r="BD20" i="62"/>
  <c r="BC23" i="62"/>
  <c r="BC24" i="62" s="1"/>
  <c r="BC20" i="61"/>
  <c r="BB23" i="61"/>
  <c r="BB24" i="61" s="1"/>
  <c r="BB21" i="60"/>
  <c r="BB22" i="60" s="1"/>
  <c r="BG20" i="59"/>
  <c r="BF23" i="59"/>
  <c r="BF24" i="59" s="1"/>
  <c r="BC21" i="58"/>
  <c r="BC22" i="58"/>
  <c r="BD20" i="58" s="1"/>
  <c r="BC23" i="58"/>
  <c r="BC24" i="58" s="1"/>
  <c r="BC21" i="57"/>
  <c r="BC22" i="57" s="1"/>
  <c r="BD20" i="56"/>
  <c r="BC23" i="56"/>
  <c r="BC24" i="56" s="1"/>
  <c r="BD21" i="56"/>
  <c r="BD22" i="56" s="1"/>
  <c r="BE20" i="56" s="1"/>
  <c r="BC20" i="55"/>
  <c r="BB23" i="55"/>
  <c r="BB24" i="55" s="1"/>
  <c r="BF21" i="54"/>
  <c r="BF22" i="54"/>
  <c r="BG20" i="54" s="1"/>
  <c r="BE21" i="53"/>
  <c r="BE22" i="53" s="1"/>
  <c r="BC21" i="52"/>
  <c r="BC22" i="52"/>
  <c r="BD20" i="52" s="1"/>
  <c r="BC23" i="52"/>
  <c r="BC24" i="52" s="1"/>
  <c r="BC20" i="51"/>
  <c r="BB23" i="51"/>
  <c r="BB24" i="51" s="1"/>
  <c r="BB21" i="50"/>
  <c r="BB22" i="50" s="1"/>
  <c r="BE20" i="49"/>
  <c r="BD23" i="49"/>
  <c r="BD24" i="49" s="1"/>
  <c r="BC20" i="48"/>
  <c r="BB23" i="48"/>
  <c r="BB24" i="48" s="1"/>
  <c r="BC21" i="47"/>
  <c r="BC22" i="47"/>
  <c r="BD20" i="47" s="1"/>
  <c r="BC23" i="47"/>
  <c r="BC24" i="47" s="1"/>
  <c r="BC21" i="46"/>
  <c r="BC22" i="46"/>
  <c r="BD20" i="46" s="1"/>
  <c r="BC23" i="46"/>
  <c r="BC24" i="46" s="1"/>
  <c r="BC21" i="45"/>
  <c r="BC22" i="45"/>
  <c r="BD20" i="45" s="1"/>
  <c r="BD21" i="70" l="1"/>
  <c r="BD22" i="70" s="1"/>
  <c r="BC23" i="70"/>
  <c r="BC24" i="70" s="1"/>
  <c r="BG20" i="68"/>
  <c r="BF23" i="68"/>
  <c r="BF24" i="68" s="1"/>
  <c r="BD21" i="67"/>
  <c r="BD22" i="67" s="1"/>
  <c r="BD21" i="66"/>
  <c r="BD22" i="66"/>
  <c r="BE20" i="66" s="1"/>
  <c r="BG20" i="65"/>
  <c r="BF23" i="65"/>
  <c r="BF24" i="65" s="1"/>
  <c r="BC21" i="64"/>
  <c r="BC22" i="64" s="1"/>
  <c r="BE21" i="63"/>
  <c r="BE22" i="63" s="1"/>
  <c r="BD23" i="63"/>
  <c r="BD24" i="63" s="1"/>
  <c r="BD21" i="62"/>
  <c r="BD22" i="62"/>
  <c r="BE20" i="62" s="1"/>
  <c r="BC21" i="61"/>
  <c r="BC22" i="61"/>
  <c r="BD20" i="61" s="1"/>
  <c r="BC23" i="61"/>
  <c r="BC24" i="61" s="1"/>
  <c r="BC20" i="60"/>
  <c r="BB23" i="60"/>
  <c r="BB24" i="60" s="1"/>
  <c r="BG21" i="59"/>
  <c r="BG22" i="59" s="1"/>
  <c r="BD21" i="58"/>
  <c r="BD22" i="58"/>
  <c r="BE20" i="58" s="1"/>
  <c r="BD20" i="57"/>
  <c r="BC23" i="57"/>
  <c r="BC24" i="57" s="1"/>
  <c r="BE21" i="56"/>
  <c r="BE22" i="56" s="1"/>
  <c r="BD23" i="56"/>
  <c r="BD24" i="56" s="1"/>
  <c r="BC21" i="55"/>
  <c r="BC22" i="55" s="1"/>
  <c r="BG21" i="54"/>
  <c r="BG22" i="54" s="1"/>
  <c r="BF23" i="54"/>
  <c r="BF24" i="54" s="1"/>
  <c r="BF20" i="53"/>
  <c r="BE23" i="53"/>
  <c r="BE24" i="53" s="1"/>
  <c r="BD21" i="52"/>
  <c r="BD22" i="52"/>
  <c r="BE20" i="52" s="1"/>
  <c r="BC21" i="51"/>
  <c r="BC22" i="51"/>
  <c r="BD20" i="51" s="1"/>
  <c r="BC23" i="51"/>
  <c r="BC24" i="51" s="1"/>
  <c r="BC20" i="50"/>
  <c r="BB23" i="50"/>
  <c r="BB24" i="50" s="1"/>
  <c r="BE21" i="49"/>
  <c r="BE22" i="49" s="1"/>
  <c r="BC21" i="48"/>
  <c r="BC22" i="48"/>
  <c r="BD20" i="48" s="1"/>
  <c r="BC23" i="48"/>
  <c r="BC24" i="48" s="1"/>
  <c r="BD21" i="47"/>
  <c r="BD22" i="47"/>
  <c r="BE20" i="47" s="1"/>
  <c r="BD21" i="46"/>
  <c r="BD22" i="46"/>
  <c r="BE20" i="46" s="1"/>
  <c r="BD21" i="45"/>
  <c r="BD22" i="45" s="1"/>
  <c r="BC23" i="45"/>
  <c r="BC24" i="45" s="1"/>
  <c r="BE20" i="70" l="1"/>
  <c r="BD23" i="70"/>
  <c r="BD24" i="70" s="1"/>
  <c r="BG21" i="68"/>
  <c r="BG22" i="68" s="1"/>
  <c r="BE20" i="67"/>
  <c r="BD23" i="67"/>
  <c r="BD24" i="67" s="1"/>
  <c r="BE21" i="66"/>
  <c r="BE22" i="66" s="1"/>
  <c r="BD23" i="66"/>
  <c r="BD24" i="66" s="1"/>
  <c r="BG21" i="65"/>
  <c r="BG22" i="65" s="1"/>
  <c r="BD20" i="64"/>
  <c r="BC23" i="64"/>
  <c r="BC24" i="64" s="1"/>
  <c r="BF20" i="63"/>
  <c r="BE23" i="63"/>
  <c r="BE24" i="63" s="1"/>
  <c r="BE21" i="62"/>
  <c r="BE22" i="62" s="1"/>
  <c r="BD23" i="62"/>
  <c r="BD24" i="62" s="1"/>
  <c r="BD21" i="61"/>
  <c r="BD22" i="61"/>
  <c r="BE20" i="61" s="1"/>
  <c r="BC21" i="60"/>
  <c r="BC22" i="60"/>
  <c r="BD20" i="60" s="1"/>
  <c r="BC23" i="60"/>
  <c r="BC24" i="60" s="1"/>
  <c r="BH20" i="59"/>
  <c r="BG23" i="59"/>
  <c r="BG24" i="59" s="1"/>
  <c r="BE21" i="58"/>
  <c r="BE22" i="58" s="1"/>
  <c r="BD23" i="58"/>
  <c r="BD24" i="58" s="1"/>
  <c r="BD21" i="57"/>
  <c r="BD22" i="57"/>
  <c r="BE20" i="57" s="1"/>
  <c r="BF20" i="56"/>
  <c r="BE23" i="56"/>
  <c r="BE24" i="56" s="1"/>
  <c r="BD20" i="55"/>
  <c r="BC23" i="55"/>
  <c r="BC24" i="55" s="1"/>
  <c r="BH20" i="54"/>
  <c r="BG23" i="54"/>
  <c r="BG24" i="54" s="1"/>
  <c r="BF21" i="53"/>
  <c r="BF22" i="53" s="1"/>
  <c r="BE21" i="52"/>
  <c r="BE22" i="52" s="1"/>
  <c r="BD23" i="52"/>
  <c r="BD24" i="52" s="1"/>
  <c r="BD21" i="51"/>
  <c r="BD22" i="51" s="1"/>
  <c r="BC21" i="50"/>
  <c r="BC22" i="50"/>
  <c r="BD20" i="50" s="1"/>
  <c r="BC23" i="50"/>
  <c r="BC24" i="50" s="1"/>
  <c r="BF20" i="49"/>
  <c r="BE23" i="49"/>
  <c r="BE24" i="49" s="1"/>
  <c r="BD21" i="48"/>
  <c r="BD22" i="48"/>
  <c r="BE20" i="48" s="1"/>
  <c r="BE21" i="47"/>
  <c r="BE22" i="47" s="1"/>
  <c r="BD23" i="47"/>
  <c r="BD24" i="47" s="1"/>
  <c r="BE21" i="46"/>
  <c r="BE22" i="46" s="1"/>
  <c r="BD23" i="46"/>
  <c r="BD24" i="46" s="1"/>
  <c r="BE20" i="45"/>
  <c r="BD23" i="45"/>
  <c r="BD24" i="45" s="1"/>
  <c r="BE21" i="70" l="1"/>
  <c r="BE22" i="70" s="1"/>
  <c r="BH20" i="68"/>
  <c r="BG23" i="68"/>
  <c r="BG24" i="68" s="1"/>
  <c r="BE21" i="67"/>
  <c r="BE22" i="67" s="1"/>
  <c r="BF20" i="66"/>
  <c r="BE23" i="66"/>
  <c r="BE24" i="66" s="1"/>
  <c r="BH20" i="65"/>
  <c r="BG23" i="65"/>
  <c r="BG24" i="65" s="1"/>
  <c r="BD21" i="64"/>
  <c r="BD22" i="64"/>
  <c r="BE20" i="64" s="1"/>
  <c r="BF21" i="63"/>
  <c r="BF22" i="63" s="1"/>
  <c r="BF20" i="62"/>
  <c r="BE23" i="62"/>
  <c r="BE24" i="62" s="1"/>
  <c r="BE21" i="61"/>
  <c r="BE22" i="61" s="1"/>
  <c r="BD23" i="61"/>
  <c r="BD24" i="61" s="1"/>
  <c r="BD21" i="60"/>
  <c r="BD22" i="60"/>
  <c r="BE20" i="60" s="1"/>
  <c r="BH21" i="59"/>
  <c r="BH22" i="59" s="1"/>
  <c r="BF20" i="58"/>
  <c r="BE23" i="58"/>
  <c r="BE24" i="58" s="1"/>
  <c r="BE21" i="57"/>
  <c r="BE22" i="57" s="1"/>
  <c r="BD23" i="57"/>
  <c r="BD24" i="57" s="1"/>
  <c r="BF21" i="56"/>
  <c r="BF22" i="56" s="1"/>
  <c r="BD21" i="55"/>
  <c r="BD22" i="55" s="1"/>
  <c r="BH21" i="54"/>
  <c r="BH22" i="54" s="1"/>
  <c r="BG20" i="53"/>
  <c r="BF23" i="53"/>
  <c r="BF24" i="53" s="1"/>
  <c r="BF20" i="52"/>
  <c r="BE23" i="52"/>
  <c r="BE24" i="52" s="1"/>
  <c r="BE20" i="51"/>
  <c r="BD23" i="51"/>
  <c r="BD24" i="51" s="1"/>
  <c r="BD21" i="50"/>
  <c r="BD22" i="50"/>
  <c r="BE20" i="50" s="1"/>
  <c r="BF21" i="49"/>
  <c r="BF22" i="49" s="1"/>
  <c r="BE21" i="48"/>
  <c r="BE22" i="48" s="1"/>
  <c r="BD23" i="48"/>
  <c r="BD24" i="48" s="1"/>
  <c r="BF20" i="47"/>
  <c r="BE23" i="47"/>
  <c r="BE24" i="47" s="1"/>
  <c r="BF20" i="46"/>
  <c r="BE23" i="46"/>
  <c r="BE24" i="46" s="1"/>
  <c r="BE21" i="45"/>
  <c r="BE22" i="45" s="1"/>
  <c r="BF20" i="70" l="1"/>
  <c r="BE23" i="70"/>
  <c r="BE24" i="70" s="1"/>
  <c r="BH21" i="68"/>
  <c r="BH22" i="68" s="1"/>
  <c r="BF20" i="67"/>
  <c r="BE23" i="67"/>
  <c r="BE24" i="67" s="1"/>
  <c r="BF21" i="66"/>
  <c r="BF22" i="66" s="1"/>
  <c r="BH21" i="65"/>
  <c r="BH22" i="65" s="1"/>
  <c r="BE21" i="64"/>
  <c r="BE22" i="64" s="1"/>
  <c r="BD23" i="64"/>
  <c r="BD24" i="64" s="1"/>
  <c r="BG20" i="63"/>
  <c r="BF23" i="63"/>
  <c r="BF24" i="63" s="1"/>
  <c r="BF21" i="62"/>
  <c r="BF22" i="62" s="1"/>
  <c r="BF20" i="61"/>
  <c r="BE23" i="61"/>
  <c r="BE24" i="61" s="1"/>
  <c r="BE21" i="60"/>
  <c r="BE22" i="60" s="1"/>
  <c r="BD23" i="60"/>
  <c r="BD24" i="60" s="1"/>
  <c r="BI20" i="59"/>
  <c r="BH23" i="59"/>
  <c r="BH24" i="59" s="1"/>
  <c r="BF21" i="58"/>
  <c r="BF22" i="58" s="1"/>
  <c r="BF20" i="57"/>
  <c r="BE23" i="57"/>
  <c r="BE24" i="57" s="1"/>
  <c r="BG20" i="56"/>
  <c r="BF23" i="56"/>
  <c r="BF24" i="56" s="1"/>
  <c r="BE20" i="55"/>
  <c r="BD23" i="55"/>
  <c r="BD24" i="55" s="1"/>
  <c r="BI20" i="54"/>
  <c r="BH23" i="54"/>
  <c r="BH24" i="54" s="1"/>
  <c r="BG21" i="53"/>
  <c r="BG22" i="53" s="1"/>
  <c r="BF21" i="52"/>
  <c r="BF22" i="52" s="1"/>
  <c r="BE21" i="51"/>
  <c r="BE22" i="51" s="1"/>
  <c r="BE21" i="50"/>
  <c r="BE22" i="50" s="1"/>
  <c r="BD23" i="50"/>
  <c r="BD24" i="50" s="1"/>
  <c r="BG20" i="49"/>
  <c r="BF23" i="49"/>
  <c r="BF24" i="49" s="1"/>
  <c r="BF20" i="48"/>
  <c r="BE23" i="48"/>
  <c r="BE24" i="48" s="1"/>
  <c r="BF21" i="47"/>
  <c r="BF22" i="47" s="1"/>
  <c r="BF21" i="46"/>
  <c r="BF22" i="46" s="1"/>
  <c r="BF20" i="45"/>
  <c r="BE23" i="45"/>
  <c r="BE24" i="45" s="1"/>
  <c r="BF21" i="70" l="1"/>
  <c r="BF22" i="70" s="1"/>
  <c r="BI20" i="68"/>
  <c r="BH23" i="68"/>
  <c r="BH24" i="68" s="1"/>
  <c r="BF21" i="67"/>
  <c r="BF22" i="67" s="1"/>
  <c r="BG20" i="66"/>
  <c r="BF23" i="66"/>
  <c r="BF24" i="66" s="1"/>
  <c r="BI20" i="65"/>
  <c r="BH23" i="65"/>
  <c r="BH24" i="65" s="1"/>
  <c r="BF20" i="64"/>
  <c r="BE23" i="64"/>
  <c r="BE24" i="64" s="1"/>
  <c r="BG21" i="63"/>
  <c r="BG22" i="63" s="1"/>
  <c r="BG20" i="62"/>
  <c r="BF23" i="62"/>
  <c r="BF24" i="62" s="1"/>
  <c r="BF21" i="61"/>
  <c r="BF22" i="61" s="1"/>
  <c r="BF20" i="60"/>
  <c r="BE23" i="60"/>
  <c r="BE24" i="60" s="1"/>
  <c r="BI21" i="59"/>
  <c r="BI22" i="59" s="1"/>
  <c r="BG20" i="58"/>
  <c r="BF23" i="58"/>
  <c r="BF24" i="58" s="1"/>
  <c r="BF21" i="57"/>
  <c r="BF22" i="57" s="1"/>
  <c r="BG21" i="56"/>
  <c r="BG22" i="56" s="1"/>
  <c r="BE21" i="55"/>
  <c r="BE22" i="55" s="1"/>
  <c r="BI21" i="54"/>
  <c r="BI22" i="54" s="1"/>
  <c r="BH20" i="53"/>
  <c r="BG23" i="53"/>
  <c r="BG24" i="53" s="1"/>
  <c r="BG20" i="52"/>
  <c r="BF23" i="52"/>
  <c r="BF24" i="52" s="1"/>
  <c r="BF20" i="51"/>
  <c r="BE23" i="51"/>
  <c r="BE24" i="51" s="1"/>
  <c r="BF20" i="50"/>
  <c r="BE23" i="50"/>
  <c r="BE24" i="50" s="1"/>
  <c r="BG21" i="49"/>
  <c r="BG22" i="49" s="1"/>
  <c r="BF21" i="48"/>
  <c r="BF22" i="48" s="1"/>
  <c r="BG20" i="47"/>
  <c r="BF23" i="47"/>
  <c r="BF24" i="47" s="1"/>
  <c r="BG20" i="46"/>
  <c r="BF23" i="46"/>
  <c r="BF24" i="46" s="1"/>
  <c r="BF21" i="45"/>
  <c r="BF22" i="45" s="1"/>
  <c r="BG20" i="70" l="1"/>
  <c r="BF23" i="70"/>
  <c r="BF24" i="70" s="1"/>
  <c r="BI21" i="68"/>
  <c r="BI22" i="68" s="1"/>
  <c r="BG20" i="67"/>
  <c r="BF23" i="67"/>
  <c r="BF24" i="67" s="1"/>
  <c r="BG21" i="66"/>
  <c r="BG22" i="66" s="1"/>
  <c r="BI21" i="65"/>
  <c r="BI22" i="65" s="1"/>
  <c r="BF21" i="64"/>
  <c r="BF22" i="64" s="1"/>
  <c r="BH20" i="63"/>
  <c r="BG23" i="63"/>
  <c r="BG24" i="63" s="1"/>
  <c r="BG21" i="62"/>
  <c r="BG22" i="62" s="1"/>
  <c r="BG20" i="61"/>
  <c r="BF23" i="61"/>
  <c r="BF24" i="61" s="1"/>
  <c r="BF21" i="60"/>
  <c r="BF22" i="60" s="1"/>
  <c r="BJ20" i="59"/>
  <c r="BI23" i="59"/>
  <c r="BI24" i="59" s="1"/>
  <c r="BG21" i="58"/>
  <c r="BG22" i="58" s="1"/>
  <c r="BG20" i="57"/>
  <c r="BF23" i="57"/>
  <c r="BF24" i="57" s="1"/>
  <c r="BH20" i="56"/>
  <c r="BG23" i="56"/>
  <c r="BG24" i="56" s="1"/>
  <c r="BF20" i="55"/>
  <c r="BE23" i="55"/>
  <c r="BE24" i="55" s="1"/>
  <c r="BJ20" i="54"/>
  <c r="BI23" i="54"/>
  <c r="BI24" i="54" s="1"/>
  <c r="BH21" i="53"/>
  <c r="BH22" i="53" s="1"/>
  <c r="BG21" i="52"/>
  <c r="BG22" i="52" s="1"/>
  <c r="BF21" i="51"/>
  <c r="BF22" i="51" s="1"/>
  <c r="BF21" i="50"/>
  <c r="BF22" i="50" s="1"/>
  <c r="BH20" i="49"/>
  <c r="BG23" i="49"/>
  <c r="BG24" i="49" s="1"/>
  <c r="BG20" i="48"/>
  <c r="BF23" i="48"/>
  <c r="BF24" i="48" s="1"/>
  <c r="BG21" i="47"/>
  <c r="BG22" i="47" s="1"/>
  <c r="BG21" i="46"/>
  <c r="BG22" i="46" s="1"/>
  <c r="BG20" i="45"/>
  <c r="BF23" i="45"/>
  <c r="BF24" i="45" s="1"/>
  <c r="BG21" i="70" l="1"/>
  <c r="BG22" i="70" s="1"/>
  <c r="BJ20" i="68"/>
  <c r="BI23" i="68"/>
  <c r="BI24" i="68" s="1"/>
  <c r="BG21" i="67"/>
  <c r="BG22" i="67" s="1"/>
  <c r="BH20" i="66"/>
  <c r="BG23" i="66"/>
  <c r="BG24" i="66" s="1"/>
  <c r="BJ20" i="65"/>
  <c r="BI23" i="65"/>
  <c r="BI24" i="65" s="1"/>
  <c r="BG20" i="64"/>
  <c r="BF23" i="64"/>
  <c r="BF24" i="64" s="1"/>
  <c r="BH21" i="63"/>
  <c r="BH22" i="63" s="1"/>
  <c r="BH20" i="62"/>
  <c r="BG23" i="62"/>
  <c r="BG24" i="62" s="1"/>
  <c r="BG21" i="61"/>
  <c r="BG22" i="61" s="1"/>
  <c r="BG20" i="60"/>
  <c r="BF23" i="60"/>
  <c r="BF24" i="60" s="1"/>
  <c r="BJ21" i="59"/>
  <c r="BJ22" i="59" s="1"/>
  <c r="BH20" i="58"/>
  <c r="BG23" i="58"/>
  <c r="BG24" i="58" s="1"/>
  <c r="BG21" i="57"/>
  <c r="BG22" i="57" s="1"/>
  <c r="BH21" i="56"/>
  <c r="BH22" i="56" s="1"/>
  <c r="BF21" i="55"/>
  <c r="BF22" i="55" s="1"/>
  <c r="BJ21" i="54"/>
  <c r="BJ22" i="54" s="1"/>
  <c r="BI20" i="53"/>
  <c r="BH23" i="53"/>
  <c r="BH24" i="53" s="1"/>
  <c r="BH20" i="52"/>
  <c r="BG23" i="52"/>
  <c r="BG24" i="52" s="1"/>
  <c r="BG20" i="51"/>
  <c r="BF23" i="51"/>
  <c r="BF24" i="51" s="1"/>
  <c r="BG20" i="50"/>
  <c r="BF23" i="50"/>
  <c r="BF24" i="50" s="1"/>
  <c r="BH21" i="49"/>
  <c r="BH22" i="49" s="1"/>
  <c r="BG21" i="48"/>
  <c r="BG22" i="48" s="1"/>
  <c r="BH20" i="47"/>
  <c r="BG23" i="47"/>
  <c r="BG24" i="47" s="1"/>
  <c r="BH20" i="46"/>
  <c r="BG23" i="46"/>
  <c r="BG24" i="46" s="1"/>
  <c r="BG21" i="45"/>
  <c r="BG22" i="45" s="1"/>
  <c r="BH20" i="70" l="1"/>
  <c r="BG23" i="70"/>
  <c r="BG24" i="70" s="1"/>
  <c r="BJ21" i="68"/>
  <c r="BJ22" i="68" s="1"/>
  <c r="BH20" i="67"/>
  <c r="BG23" i="67"/>
  <c r="BG24" i="67" s="1"/>
  <c r="BH21" i="66"/>
  <c r="BH22" i="66" s="1"/>
  <c r="BJ21" i="65"/>
  <c r="BJ22" i="65" s="1"/>
  <c r="BG21" i="64"/>
  <c r="BG22" i="64" s="1"/>
  <c r="BI20" i="63"/>
  <c r="BH23" i="63"/>
  <c r="BH24" i="63" s="1"/>
  <c r="BH21" i="62"/>
  <c r="BH22" i="62" s="1"/>
  <c r="BH20" i="61"/>
  <c r="BG23" i="61"/>
  <c r="BG24" i="61" s="1"/>
  <c r="BG21" i="60"/>
  <c r="BG22" i="60" s="1"/>
  <c r="BK20" i="59"/>
  <c r="BJ23" i="59"/>
  <c r="BJ24" i="59" s="1"/>
  <c r="BH21" i="58"/>
  <c r="BH22" i="58" s="1"/>
  <c r="BH20" i="57"/>
  <c r="BG23" i="57"/>
  <c r="BG24" i="57" s="1"/>
  <c r="BI20" i="56"/>
  <c r="BH23" i="56"/>
  <c r="BH24" i="56" s="1"/>
  <c r="BG20" i="55"/>
  <c r="BF23" i="55"/>
  <c r="BF24" i="55" s="1"/>
  <c r="BK20" i="54"/>
  <c r="BJ23" i="54"/>
  <c r="BJ24" i="54" s="1"/>
  <c r="BI21" i="53"/>
  <c r="BI22" i="53" s="1"/>
  <c r="BH21" i="52"/>
  <c r="BH22" i="52" s="1"/>
  <c r="BG21" i="51"/>
  <c r="BG22" i="51" s="1"/>
  <c r="BG21" i="50"/>
  <c r="BG22" i="50" s="1"/>
  <c r="BI20" i="49"/>
  <c r="BH23" i="49"/>
  <c r="BH24" i="49" s="1"/>
  <c r="BH20" i="48"/>
  <c r="BG23" i="48"/>
  <c r="BG24" i="48" s="1"/>
  <c r="BH21" i="47"/>
  <c r="BH22" i="47" s="1"/>
  <c r="BH21" i="46"/>
  <c r="BH22" i="46" s="1"/>
  <c r="BH20" i="45"/>
  <c r="BG23" i="45"/>
  <c r="BG24" i="45" s="1"/>
  <c r="BH21" i="70" l="1"/>
  <c r="BH22" i="70" s="1"/>
  <c r="BK20" i="68"/>
  <c r="BJ23" i="68"/>
  <c r="BJ24" i="68" s="1"/>
  <c r="BH21" i="67"/>
  <c r="BH22" i="67" s="1"/>
  <c r="BI20" i="66"/>
  <c r="BH23" i="66"/>
  <c r="BH24" i="66" s="1"/>
  <c r="BK20" i="65"/>
  <c r="BJ23" i="65"/>
  <c r="BJ24" i="65" s="1"/>
  <c r="BH20" i="64"/>
  <c r="BG23" i="64"/>
  <c r="BG24" i="64" s="1"/>
  <c r="BI21" i="63"/>
  <c r="BI22" i="63" s="1"/>
  <c r="BI20" i="62"/>
  <c r="BH23" i="62"/>
  <c r="BH24" i="62" s="1"/>
  <c r="BH21" i="61"/>
  <c r="BH22" i="61" s="1"/>
  <c r="BH20" i="60"/>
  <c r="BG23" i="60"/>
  <c r="BG24" i="60" s="1"/>
  <c r="BK21" i="59"/>
  <c r="BK22" i="59"/>
  <c r="BL20" i="59" s="1"/>
  <c r="BK23" i="59"/>
  <c r="BK24" i="59" s="1"/>
  <c r="BI20" i="58"/>
  <c r="BH23" i="58"/>
  <c r="BH24" i="58" s="1"/>
  <c r="BH21" i="57"/>
  <c r="BH22" i="57" s="1"/>
  <c r="BI21" i="56"/>
  <c r="BI22" i="56" s="1"/>
  <c r="BG21" i="55"/>
  <c r="BG22" i="55" s="1"/>
  <c r="BK21" i="54"/>
  <c r="BK22" i="54"/>
  <c r="BL20" i="54" s="1"/>
  <c r="BJ20" i="53"/>
  <c r="BI23" i="53"/>
  <c r="BI24" i="53" s="1"/>
  <c r="BI20" i="52"/>
  <c r="BH23" i="52"/>
  <c r="BH24" i="52" s="1"/>
  <c r="BH20" i="51"/>
  <c r="BG23" i="51"/>
  <c r="BG24" i="51" s="1"/>
  <c r="BH20" i="50"/>
  <c r="BG23" i="50"/>
  <c r="BG24" i="50" s="1"/>
  <c r="BI21" i="49"/>
  <c r="BI22" i="49" s="1"/>
  <c r="BH21" i="48"/>
  <c r="BH22" i="48" s="1"/>
  <c r="BI20" i="47"/>
  <c r="BH23" i="47"/>
  <c r="BH24" i="47" s="1"/>
  <c r="BI20" i="46"/>
  <c r="BH23" i="46"/>
  <c r="BH24" i="46" s="1"/>
  <c r="BH21" i="45"/>
  <c r="BH22" i="45" s="1"/>
  <c r="BI20" i="70" l="1"/>
  <c r="BH23" i="70"/>
  <c r="BH24" i="70" s="1"/>
  <c r="BK21" i="68"/>
  <c r="BK22" i="68"/>
  <c r="BL20" i="68" s="1"/>
  <c r="BK23" i="68"/>
  <c r="BK24" i="68" s="1"/>
  <c r="BI20" i="67"/>
  <c r="BH23" i="67"/>
  <c r="BH24" i="67" s="1"/>
  <c r="BI21" i="66"/>
  <c r="BI22" i="66" s="1"/>
  <c r="BK21" i="65"/>
  <c r="BK22" i="65"/>
  <c r="BL20" i="65" s="1"/>
  <c r="BK23" i="65"/>
  <c r="BK24" i="65" s="1"/>
  <c r="BH21" i="64"/>
  <c r="BH22" i="64" s="1"/>
  <c r="BJ20" i="63"/>
  <c r="BI23" i="63"/>
  <c r="BI24" i="63" s="1"/>
  <c r="BI21" i="62"/>
  <c r="BI22" i="62" s="1"/>
  <c r="BI20" i="61"/>
  <c r="BH23" i="61"/>
  <c r="BH24" i="61" s="1"/>
  <c r="BH21" i="60"/>
  <c r="BH22" i="60" s="1"/>
  <c r="BL21" i="59"/>
  <c r="BL22" i="59"/>
  <c r="BM20" i="59" s="1"/>
  <c r="BI21" i="58"/>
  <c r="BI22" i="58" s="1"/>
  <c r="BI20" i="57"/>
  <c r="BH23" i="57"/>
  <c r="BH24" i="57" s="1"/>
  <c r="BJ20" i="56"/>
  <c r="BI23" i="56"/>
  <c r="BI24" i="56" s="1"/>
  <c r="BH20" i="55"/>
  <c r="BG23" i="55"/>
  <c r="BG24" i="55" s="1"/>
  <c r="BL21" i="54"/>
  <c r="BL22" i="54" s="1"/>
  <c r="BK23" i="54"/>
  <c r="BK24" i="54" s="1"/>
  <c r="BJ21" i="53"/>
  <c r="BJ22" i="53" s="1"/>
  <c r="BI21" i="52"/>
  <c r="BI22" i="52" s="1"/>
  <c r="BH21" i="51"/>
  <c r="BH22" i="51" s="1"/>
  <c r="BH21" i="50"/>
  <c r="BH22" i="50" s="1"/>
  <c r="BJ20" i="49"/>
  <c r="BI23" i="49"/>
  <c r="BI24" i="49" s="1"/>
  <c r="BI20" i="48"/>
  <c r="BH23" i="48"/>
  <c r="BH24" i="48" s="1"/>
  <c r="BI21" i="47"/>
  <c r="BI22" i="47" s="1"/>
  <c r="BI21" i="46"/>
  <c r="BI22" i="46" s="1"/>
  <c r="BI20" i="45"/>
  <c r="BH23" i="45"/>
  <c r="BH24" i="45" s="1"/>
  <c r="BI21" i="70" l="1"/>
  <c r="BI22" i="70" s="1"/>
  <c r="BL21" i="68"/>
  <c r="BL22" i="68"/>
  <c r="BM20" i="68" s="1"/>
  <c r="BI21" i="67"/>
  <c r="BI22" i="67" s="1"/>
  <c r="BJ20" i="66"/>
  <c r="BI23" i="66"/>
  <c r="BI24" i="66" s="1"/>
  <c r="BL21" i="65"/>
  <c r="BL22" i="65"/>
  <c r="BM20" i="65" s="1"/>
  <c r="BI20" i="64"/>
  <c r="BH23" i="64"/>
  <c r="BH24" i="64" s="1"/>
  <c r="BJ21" i="63"/>
  <c r="BJ22" i="63" s="1"/>
  <c r="BJ20" i="62"/>
  <c r="BI23" i="62"/>
  <c r="BI24" i="62" s="1"/>
  <c r="BI21" i="61"/>
  <c r="BI22" i="61" s="1"/>
  <c r="BI20" i="60"/>
  <c r="BH23" i="60"/>
  <c r="BH24" i="60" s="1"/>
  <c r="BM21" i="59"/>
  <c r="BM22" i="59" s="1"/>
  <c r="BL23" i="59"/>
  <c r="BL24" i="59" s="1"/>
  <c r="BJ20" i="58"/>
  <c r="BI23" i="58"/>
  <c r="BI24" i="58" s="1"/>
  <c r="BI21" i="57"/>
  <c r="BI22" i="57" s="1"/>
  <c r="BJ21" i="56"/>
  <c r="BJ22" i="56" s="1"/>
  <c r="BH21" i="55"/>
  <c r="BH22" i="55" s="1"/>
  <c r="BM20" i="54"/>
  <c r="BL23" i="54"/>
  <c r="BL24" i="54" s="1"/>
  <c r="BK20" i="53"/>
  <c r="BJ23" i="53"/>
  <c r="BJ24" i="53" s="1"/>
  <c r="BJ20" i="52"/>
  <c r="BI23" i="52"/>
  <c r="BI24" i="52" s="1"/>
  <c r="BI20" i="51"/>
  <c r="BH23" i="51"/>
  <c r="BH24" i="51" s="1"/>
  <c r="BI20" i="50"/>
  <c r="BH23" i="50"/>
  <c r="BH24" i="50" s="1"/>
  <c r="BJ21" i="49"/>
  <c r="BJ22" i="49" s="1"/>
  <c r="BI21" i="48"/>
  <c r="BI22" i="48" s="1"/>
  <c r="BJ20" i="47"/>
  <c r="BI23" i="47"/>
  <c r="BI24" i="47" s="1"/>
  <c r="BJ20" i="46"/>
  <c r="BI23" i="46"/>
  <c r="BI24" i="46" s="1"/>
  <c r="BI21" i="45"/>
  <c r="BI22" i="45" s="1"/>
  <c r="BJ20" i="70" l="1"/>
  <c r="BI23" i="70"/>
  <c r="BI24" i="70" s="1"/>
  <c r="BM21" i="68"/>
  <c r="BM22" i="68" s="1"/>
  <c r="BL23" i="68"/>
  <c r="BL24" i="68" s="1"/>
  <c r="BJ20" i="67"/>
  <c r="BI23" i="67"/>
  <c r="BI24" i="67" s="1"/>
  <c r="BJ21" i="66"/>
  <c r="BJ22" i="66" s="1"/>
  <c r="BM21" i="65"/>
  <c r="BM22" i="65" s="1"/>
  <c r="BL23" i="65"/>
  <c r="BL24" i="65" s="1"/>
  <c r="BI21" i="64"/>
  <c r="BI22" i="64" s="1"/>
  <c r="BK20" i="63"/>
  <c r="BJ23" i="63"/>
  <c r="BJ24" i="63" s="1"/>
  <c r="BJ21" i="62"/>
  <c r="BJ22" i="62" s="1"/>
  <c r="BJ20" i="61"/>
  <c r="BI23" i="61"/>
  <c r="BI24" i="61" s="1"/>
  <c r="BI21" i="60"/>
  <c r="BI22" i="60" s="1"/>
  <c r="BN20" i="59"/>
  <c r="BM23" i="59"/>
  <c r="BM24" i="59" s="1"/>
  <c r="BJ21" i="58"/>
  <c r="BJ22" i="58" s="1"/>
  <c r="BJ20" i="57"/>
  <c r="BI23" i="57"/>
  <c r="BI24" i="57" s="1"/>
  <c r="BK20" i="56"/>
  <c r="BJ23" i="56"/>
  <c r="BJ24" i="56" s="1"/>
  <c r="BI20" i="55"/>
  <c r="BH23" i="55"/>
  <c r="BH24" i="55" s="1"/>
  <c r="BM21" i="54"/>
  <c r="BM22" i="54" s="1"/>
  <c r="BK21" i="53"/>
  <c r="BK22" i="53"/>
  <c r="BL20" i="53" s="1"/>
  <c r="BK23" i="53"/>
  <c r="BK24" i="53" s="1"/>
  <c r="BJ21" i="52"/>
  <c r="BJ22" i="52" s="1"/>
  <c r="BI21" i="51"/>
  <c r="BI22" i="51" s="1"/>
  <c r="BI21" i="50"/>
  <c r="BI22" i="50" s="1"/>
  <c r="BJ20" i="50" s="1"/>
  <c r="BK20" i="49"/>
  <c r="BJ23" i="49"/>
  <c r="BJ24" i="49" s="1"/>
  <c r="BJ20" i="48"/>
  <c r="BI23" i="48"/>
  <c r="BI24" i="48" s="1"/>
  <c r="BJ21" i="47"/>
  <c r="BJ22" i="47" s="1"/>
  <c r="BJ21" i="46"/>
  <c r="BJ22" i="46" s="1"/>
  <c r="BJ20" i="45"/>
  <c r="BI23" i="45"/>
  <c r="BI24" i="45" s="1"/>
  <c r="BJ21" i="70" l="1"/>
  <c r="BJ22" i="70" s="1"/>
  <c r="BN20" i="68"/>
  <c r="BM23" i="68"/>
  <c r="BM24" i="68" s="1"/>
  <c r="BJ21" i="67"/>
  <c r="BJ22" i="67" s="1"/>
  <c r="BK20" i="66"/>
  <c r="BJ23" i="66"/>
  <c r="BJ24" i="66" s="1"/>
  <c r="BN20" i="65"/>
  <c r="BM23" i="65"/>
  <c r="BM24" i="65" s="1"/>
  <c r="BJ20" i="64"/>
  <c r="BI23" i="64"/>
  <c r="BI24" i="64" s="1"/>
  <c r="BK21" i="63"/>
  <c r="BK22" i="63"/>
  <c r="BL20" i="63" s="1"/>
  <c r="BK20" i="62"/>
  <c r="BJ23" i="62"/>
  <c r="BJ24" i="62" s="1"/>
  <c r="BJ21" i="61"/>
  <c r="BJ22" i="61" s="1"/>
  <c r="BJ20" i="60"/>
  <c r="BI23" i="60"/>
  <c r="BI24" i="60" s="1"/>
  <c r="BN21" i="59"/>
  <c r="BN22" i="59" s="1"/>
  <c r="BK20" i="58"/>
  <c r="BJ23" i="58"/>
  <c r="BJ24" i="58" s="1"/>
  <c r="BJ21" i="57"/>
  <c r="BJ22" i="57" s="1"/>
  <c r="BK21" i="56"/>
  <c r="BK22" i="56" s="1"/>
  <c r="BI21" i="55"/>
  <c r="BI22" i="55" s="1"/>
  <c r="BN20" i="54"/>
  <c r="BM23" i="54"/>
  <c r="BM24" i="54" s="1"/>
  <c r="BL21" i="53"/>
  <c r="BL22" i="53"/>
  <c r="BM20" i="53" s="1"/>
  <c r="BK20" i="52"/>
  <c r="BJ23" i="52"/>
  <c r="BJ24" i="52" s="1"/>
  <c r="BJ20" i="51"/>
  <c r="BI23" i="51"/>
  <c r="BI24" i="51" s="1"/>
  <c r="BJ21" i="50"/>
  <c r="BJ22" i="50" s="1"/>
  <c r="BI23" i="50"/>
  <c r="BI24" i="50" s="1"/>
  <c r="BK21" i="49"/>
  <c r="BK22" i="49"/>
  <c r="BL20" i="49" s="1"/>
  <c r="BK23" i="49"/>
  <c r="BK24" i="49" s="1"/>
  <c r="BJ21" i="48"/>
  <c r="BJ22" i="48" s="1"/>
  <c r="BK20" i="47"/>
  <c r="BJ23" i="47"/>
  <c r="BJ24" i="47" s="1"/>
  <c r="BK20" i="46"/>
  <c r="BJ23" i="46"/>
  <c r="BJ24" i="46" s="1"/>
  <c r="BJ21" i="45"/>
  <c r="BJ22" i="45" s="1"/>
  <c r="BK20" i="70" l="1"/>
  <c r="BJ23" i="70"/>
  <c r="BJ24" i="70" s="1"/>
  <c r="BN21" i="68"/>
  <c r="BN22" i="68" s="1"/>
  <c r="BK20" i="67"/>
  <c r="BJ23" i="67"/>
  <c r="BJ24" i="67" s="1"/>
  <c r="BK21" i="66"/>
  <c r="BK22" i="66"/>
  <c r="BL20" i="66" s="1"/>
  <c r="BN21" i="65"/>
  <c r="BN22" i="65" s="1"/>
  <c r="BJ21" i="64"/>
  <c r="BJ22" i="64" s="1"/>
  <c r="BL21" i="63"/>
  <c r="BL22" i="63"/>
  <c r="BM20" i="63" s="1"/>
  <c r="BK23" i="63"/>
  <c r="BK24" i="63" s="1"/>
  <c r="BK21" i="62"/>
  <c r="BK22" i="62" s="1"/>
  <c r="BK20" i="61"/>
  <c r="BJ23" i="61"/>
  <c r="BJ24" i="61" s="1"/>
  <c r="BJ21" i="60"/>
  <c r="BJ22" i="60" s="1"/>
  <c r="BO20" i="59"/>
  <c r="BN23" i="59"/>
  <c r="BN24" i="59" s="1"/>
  <c r="BK21" i="58"/>
  <c r="BK22" i="58"/>
  <c r="BL20" i="58" s="1"/>
  <c r="BK23" i="58"/>
  <c r="BK24" i="58" s="1"/>
  <c r="BK20" i="57"/>
  <c r="BJ23" i="57"/>
  <c r="BJ24" i="57" s="1"/>
  <c r="BL20" i="56"/>
  <c r="BK23" i="56"/>
  <c r="BK24" i="56" s="1"/>
  <c r="BL21" i="56"/>
  <c r="BL22" i="56" s="1"/>
  <c r="BJ20" i="55"/>
  <c r="BI23" i="55"/>
  <c r="BI24" i="55" s="1"/>
  <c r="BN21" i="54"/>
  <c r="BN22" i="54" s="1"/>
  <c r="BO20" i="54" s="1"/>
  <c r="BM21" i="53"/>
  <c r="BM22" i="53" s="1"/>
  <c r="BL23" i="53"/>
  <c r="BL24" i="53" s="1"/>
  <c r="BK21" i="52"/>
  <c r="BK22" i="52"/>
  <c r="BL20" i="52" s="1"/>
  <c r="BJ21" i="51"/>
  <c r="BJ22" i="51" s="1"/>
  <c r="BK20" i="50"/>
  <c r="BJ23" i="50"/>
  <c r="BJ24" i="50" s="1"/>
  <c r="BL21" i="49"/>
  <c r="BL22" i="49"/>
  <c r="BM20" i="49" s="1"/>
  <c r="BK20" i="48"/>
  <c r="BJ23" i="48"/>
  <c r="BJ24" i="48" s="1"/>
  <c r="BK21" i="47"/>
  <c r="BK22" i="47"/>
  <c r="BL20" i="47" s="1"/>
  <c r="BK23" i="47"/>
  <c r="BK24" i="47" s="1"/>
  <c r="BK21" i="46"/>
  <c r="BK22" i="46"/>
  <c r="BL20" i="46" s="1"/>
  <c r="BK23" i="46"/>
  <c r="BK24" i="46" s="1"/>
  <c r="BK20" i="45"/>
  <c r="BJ23" i="45"/>
  <c r="BJ24" i="45" s="1"/>
  <c r="BK21" i="70" l="1"/>
  <c r="BK22" i="70"/>
  <c r="BL20" i="70" s="1"/>
  <c r="BO20" i="68"/>
  <c r="BN23" i="68"/>
  <c r="BN24" i="68" s="1"/>
  <c r="BK21" i="67"/>
  <c r="BK22" i="67"/>
  <c r="BL20" i="67" s="1"/>
  <c r="BK23" i="67"/>
  <c r="BK24" i="67" s="1"/>
  <c r="BL21" i="66"/>
  <c r="BL22" i="66" s="1"/>
  <c r="BK23" i="66"/>
  <c r="BK24" i="66" s="1"/>
  <c r="BO20" i="65"/>
  <c r="BN23" i="65"/>
  <c r="BN24" i="65" s="1"/>
  <c r="BK20" i="64"/>
  <c r="BJ23" i="64"/>
  <c r="BJ24" i="64" s="1"/>
  <c r="BM21" i="63"/>
  <c r="BM22" i="63" s="1"/>
  <c r="BL23" i="63"/>
  <c r="BL24" i="63" s="1"/>
  <c r="BL20" i="62"/>
  <c r="BK23" i="62"/>
  <c r="BK24" i="62" s="1"/>
  <c r="BK21" i="61"/>
  <c r="BK22" i="61" s="1"/>
  <c r="BK20" i="60"/>
  <c r="BJ23" i="60"/>
  <c r="BJ24" i="60" s="1"/>
  <c r="BO21" i="59"/>
  <c r="BO22" i="59" s="1"/>
  <c r="BL21" i="58"/>
  <c r="BL22" i="58"/>
  <c r="BM20" i="58" s="1"/>
  <c r="BK21" i="57"/>
  <c r="BK22" i="57"/>
  <c r="BL20" i="57" s="1"/>
  <c r="BM20" i="56"/>
  <c r="BL23" i="56"/>
  <c r="BL24" i="56" s="1"/>
  <c r="BJ21" i="55"/>
  <c r="BJ22" i="55" s="1"/>
  <c r="BO21" i="54"/>
  <c r="BO22" i="54" s="1"/>
  <c r="BN23" i="54"/>
  <c r="BN24" i="54" s="1"/>
  <c r="BN20" i="53"/>
  <c r="BM23" i="53"/>
  <c r="BM24" i="53" s="1"/>
  <c r="BL21" i="52"/>
  <c r="BL22" i="52"/>
  <c r="BM20" i="52" s="1"/>
  <c r="BK23" i="52"/>
  <c r="BK24" i="52" s="1"/>
  <c r="BK20" i="51"/>
  <c r="BJ23" i="51"/>
  <c r="BJ24" i="51" s="1"/>
  <c r="BK21" i="50"/>
  <c r="BK22" i="50"/>
  <c r="BL20" i="50" s="1"/>
  <c r="BK23" i="50"/>
  <c r="BK24" i="50" s="1"/>
  <c r="BM21" i="49"/>
  <c r="BM22" i="49" s="1"/>
  <c r="BL23" i="49"/>
  <c r="BL24" i="49" s="1"/>
  <c r="BK21" i="48"/>
  <c r="BK22" i="48"/>
  <c r="BL20" i="48" s="1"/>
  <c r="BL21" i="47"/>
  <c r="BL22" i="47" s="1"/>
  <c r="BL21" i="46"/>
  <c r="BL22" i="46"/>
  <c r="BM20" i="46" s="1"/>
  <c r="BK21" i="45"/>
  <c r="BK22" i="45"/>
  <c r="BL20" i="45" s="1"/>
  <c r="BK23" i="45"/>
  <c r="BK24" i="45" s="1"/>
  <c r="BL21" i="70" l="1"/>
  <c r="BL22" i="70" s="1"/>
  <c r="BK23" i="70"/>
  <c r="BK24" i="70" s="1"/>
  <c r="BO21" i="68"/>
  <c r="BO22" i="68" s="1"/>
  <c r="BL21" i="67"/>
  <c r="BL22" i="67"/>
  <c r="BM20" i="67" s="1"/>
  <c r="BM20" i="66"/>
  <c r="BL23" i="66"/>
  <c r="BL24" i="66" s="1"/>
  <c r="BO21" i="65"/>
  <c r="BO22" i="65" s="1"/>
  <c r="BK21" i="64"/>
  <c r="BK22" i="64"/>
  <c r="BL20" i="64" s="1"/>
  <c r="BK23" i="64"/>
  <c r="BK24" i="64" s="1"/>
  <c r="BN20" i="63"/>
  <c r="BM23" i="63"/>
  <c r="BM24" i="63" s="1"/>
  <c r="BL21" i="62"/>
  <c r="BL22" i="62"/>
  <c r="BM20" i="62" s="1"/>
  <c r="BL20" i="61"/>
  <c r="BK23" i="61"/>
  <c r="BK24" i="61" s="1"/>
  <c r="BK21" i="60"/>
  <c r="BK22" i="60"/>
  <c r="BL20" i="60" s="1"/>
  <c r="BK23" i="60"/>
  <c r="BK24" i="60" s="1"/>
  <c r="BP20" i="59"/>
  <c r="BO23" i="59"/>
  <c r="BO24" i="59" s="1"/>
  <c r="BM21" i="58"/>
  <c r="BM22" i="58" s="1"/>
  <c r="BL23" i="58"/>
  <c r="BL24" i="58" s="1"/>
  <c r="BL21" i="57"/>
  <c r="BL22" i="57" s="1"/>
  <c r="BK23" i="57"/>
  <c r="BK24" i="57" s="1"/>
  <c r="BM21" i="56"/>
  <c r="BM22" i="56" s="1"/>
  <c r="BK20" i="55"/>
  <c r="BJ23" i="55"/>
  <c r="BJ24" i="55" s="1"/>
  <c r="BP20" i="54"/>
  <c r="BO23" i="54"/>
  <c r="BO24" i="54" s="1"/>
  <c r="BN21" i="53"/>
  <c r="BN22" i="53" s="1"/>
  <c r="BM21" i="52"/>
  <c r="BM22" i="52" s="1"/>
  <c r="BL23" i="52"/>
  <c r="BL24" i="52" s="1"/>
  <c r="BK21" i="51"/>
  <c r="BK22" i="51"/>
  <c r="BL20" i="51" s="1"/>
  <c r="BK23" i="51"/>
  <c r="BK24" i="51" s="1"/>
  <c r="BL21" i="50"/>
  <c r="BL22" i="50" s="1"/>
  <c r="BN20" i="49"/>
  <c r="BM23" i="49"/>
  <c r="BM24" i="49" s="1"/>
  <c r="BL21" i="48"/>
  <c r="BL22" i="48"/>
  <c r="BM20" i="48" s="1"/>
  <c r="BK23" i="48"/>
  <c r="BK24" i="48" s="1"/>
  <c r="BM20" i="47"/>
  <c r="BL23" i="47"/>
  <c r="BL24" i="47" s="1"/>
  <c r="BM21" i="46"/>
  <c r="BM22" i="46" s="1"/>
  <c r="BL23" i="46"/>
  <c r="BL24" i="46" s="1"/>
  <c r="BL21" i="45"/>
  <c r="BL22" i="45"/>
  <c r="BM20" i="45" s="1"/>
  <c r="BM20" i="70" l="1"/>
  <c r="BL23" i="70"/>
  <c r="BL24" i="70" s="1"/>
  <c r="BP20" i="68"/>
  <c r="BO23" i="68"/>
  <c r="BO24" i="68" s="1"/>
  <c r="BM21" i="67"/>
  <c r="BM22" i="67" s="1"/>
  <c r="BL23" i="67"/>
  <c r="BL24" i="67" s="1"/>
  <c r="BM21" i="66"/>
  <c r="BM22" i="66" s="1"/>
  <c r="BP20" i="65"/>
  <c r="BO23" i="65"/>
  <c r="BO24" i="65" s="1"/>
  <c r="BL21" i="64"/>
  <c r="BL22" i="64"/>
  <c r="BM20" i="64" s="1"/>
  <c r="BN21" i="63"/>
  <c r="BN22" i="63" s="1"/>
  <c r="BM21" i="62"/>
  <c r="BM22" i="62" s="1"/>
  <c r="BL23" i="62"/>
  <c r="BL24" i="62" s="1"/>
  <c r="BL21" i="61"/>
  <c r="BL22" i="61"/>
  <c r="BM20" i="61" s="1"/>
  <c r="BL21" i="60"/>
  <c r="BL22" i="60"/>
  <c r="BM20" i="60" s="1"/>
  <c r="BP21" i="59"/>
  <c r="BP22" i="59" s="1"/>
  <c r="BN20" i="58"/>
  <c r="BM23" i="58"/>
  <c r="BM24" i="58" s="1"/>
  <c r="BM20" i="57"/>
  <c r="BL23" i="57"/>
  <c r="BL24" i="57" s="1"/>
  <c r="BN20" i="56"/>
  <c r="BM23" i="56"/>
  <c r="BM24" i="56" s="1"/>
  <c r="BK21" i="55"/>
  <c r="BK22" i="55"/>
  <c r="BL20" i="55" s="1"/>
  <c r="BP21" i="54"/>
  <c r="BP22" i="54" s="1"/>
  <c r="BO20" i="53"/>
  <c r="BN23" i="53"/>
  <c r="BN24" i="53" s="1"/>
  <c r="BN20" i="52"/>
  <c r="BM23" i="52"/>
  <c r="BM24" i="52" s="1"/>
  <c r="BL21" i="51"/>
  <c r="BL22" i="51"/>
  <c r="BM20" i="51" s="1"/>
  <c r="BM20" i="50"/>
  <c r="BL23" i="50"/>
  <c r="BL24" i="50" s="1"/>
  <c r="BN21" i="49"/>
  <c r="BN22" i="49" s="1"/>
  <c r="BM21" i="48"/>
  <c r="BM22" i="48" s="1"/>
  <c r="BN20" i="48" s="1"/>
  <c r="BL23" i="48"/>
  <c r="BL24" i="48" s="1"/>
  <c r="BM21" i="47"/>
  <c r="BM22" i="47" s="1"/>
  <c r="BN20" i="46"/>
  <c r="BM23" i="46"/>
  <c r="BM24" i="46" s="1"/>
  <c r="BM21" i="45"/>
  <c r="BM22" i="45" s="1"/>
  <c r="BL23" i="45"/>
  <c r="BL24" i="45" s="1"/>
  <c r="BM21" i="70" l="1"/>
  <c r="BM22" i="70" s="1"/>
  <c r="BP21" i="68"/>
  <c r="BP22" i="68" s="1"/>
  <c r="BN20" i="67"/>
  <c r="BM23" i="67"/>
  <c r="BM24" i="67" s="1"/>
  <c r="BN20" i="66"/>
  <c r="BM23" i="66"/>
  <c r="BM24" i="66" s="1"/>
  <c r="BP21" i="65"/>
  <c r="BP22" i="65" s="1"/>
  <c r="BM21" i="64"/>
  <c r="BM22" i="64" s="1"/>
  <c r="BL23" i="64"/>
  <c r="BL24" i="64" s="1"/>
  <c r="BO20" i="63"/>
  <c r="BN23" i="63"/>
  <c r="BN24" i="63" s="1"/>
  <c r="BN20" i="62"/>
  <c r="BM23" i="62"/>
  <c r="BM24" i="62" s="1"/>
  <c r="BM21" i="61"/>
  <c r="BM22" i="61" s="1"/>
  <c r="BL23" i="61"/>
  <c r="BL24" i="61" s="1"/>
  <c r="BM21" i="60"/>
  <c r="BM22" i="60" s="1"/>
  <c r="BL23" i="60"/>
  <c r="BL24" i="60" s="1"/>
  <c r="BQ20" i="59"/>
  <c r="BP23" i="59"/>
  <c r="BP24" i="59" s="1"/>
  <c r="BN21" i="58"/>
  <c r="BN22" i="58" s="1"/>
  <c r="BM21" i="57"/>
  <c r="BM22" i="57" s="1"/>
  <c r="BN21" i="56"/>
  <c r="BN22" i="56" s="1"/>
  <c r="BL21" i="55"/>
  <c r="BL22" i="55"/>
  <c r="BM20" i="55" s="1"/>
  <c r="BK23" i="55"/>
  <c r="BK24" i="55" s="1"/>
  <c r="BQ20" i="54"/>
  <c r="BP23" i="54"/>
  <c r="BP24" i="54" s="1"/>
  <c r="BO21" i="53"/>
  <c r="BO22" i="53" s="1"/>
  <c r="BN21" i="52"/>
  <c r="BN22" i="52" s="1"/>
  <c r="BM21" i="51"/>
  <c r="BM22" i="51" s="1"/>
  <c r="BL23" i="51"/>
  <c r="BL24" i="51" s="1"/>
  <c r="BM21" i="50"/>
  <c r="BM22" i="50" s="1"/>
  <c r="BO20" i="49"/>
  <c r="BN23" i="49"/>
  <c r="BN24" i="49" s="1"/>
  <c r="BN21" i="48"/>
  <c r="BN22" i="48" s="1"/>
  <c r="BM23" i="48"/>
  <c r="BM24" i="48" s="1"/>
  <c r="BN20" i="47"/>
  <c r="BM23" i="47"/>
  <c r="BM24" i="47" s="1"/>
  <c r="BN21" i="46"/>
  <c r="BN22" i="46" s="1"/>
  <c r="BN20" i="45"/>
  <c r="BM23" i="45"/>
  <c r="BM24" i="45" s="1"/>
  <c r="BN20" i="70" l="1"/>
  <c r="BM23" i="70"/>
  <c r="BM24" i="70" s="1"/>
  <c r="BQ20" i="68"/>
  <c r="BP23" i="68"/>
  <c r="BP24" i="68" s="1"/>
  <c r="BN21" i="67"/>
  <c r="BN22" i="67" s="1"/>
  <c r="BN21" i="66"/>
  <c r="BN22" i="66" s="1"/>
  <c r="BQ20" i="65"/>
  <c r="BP23" i="65"/>
  <c r="BP24" i="65" s="1"/>
  <c r="BN20" i="64"/>
  <c r="BM23" i="64"/>
  <c r="BM24" i="64" s="1"/>
  <c r="BO21" i="63"/>
  <c r="BO22" i="63" s="1"/>
  <c r="BN21" i="62"/>
  <c r="BN22" i="62" s="1"/>
  <c r="BN20" i="61"/>
  <c r="BM23" i="61"/>
  <c r="BM24" i="61" s="1"/>
  <c r="BN20" i="60"/>
  <c r="BM23" i="60"/>
  <c r="BM24" i="60" s="1"/>
  <c r="BQ21" i="59"/>
  <c r="BQ22" i="59" s="1"/>
  <c r="BO20" i="58"/>
  <c r="BN23" i="58"/>
  <c r="BN24" i="58" s="1"/>
  <c r="BN20" i="57"/>
  <c r="BM23" i="57"/>
  <c r="BM24" i="57" s="1"/>
  <c r="BO20" i="56"/>
  <c r="BN23" i="56"/>
  <c r="BN24" i="56" s="1"/>
  <c r="BM21" i="55"/>
  <c r="BM22" i="55" s="1"/>
  <c r="BL23" i="55"/>
  <c r="BL24" i="55" s="1"/>
  <c r="BQ21" i="54"/>
  <c r="BQ22" i="54" s="1"/>
  <c r="BP20" i="53"/>
  <c r="BO23" i="53"/>
  <c r="BO24" i="53" s="1"/>
  <c r="BO20" i="52"/>
  <c r="BN23" i="52"/>
  <c r="BN24" i="52" s="1"/>
  <c r="BN20" i="51"/>
  <c r="BM23" i="51"/>
  <c r="BM24" i="51" s="1"/>
  <c r="BN20" i="50"/>
  <c r="BM23" i="50"/>
  <c r="BM24" i="50" s="1"/>
  <c r="BO21" i="49"/>
  <c r="BO22" i="49" s="1"/>
  <c r="BO20" i="48"/>
  <c r="BN23" i="48"/>
  <c r="BN24" i="48" s="1"/>
  <c r="BN21" i="47"/>
  <c r="BN22" i="47" s="1"/>
  <c r="BO20" i="46"/>
  <c r="BN23" i="46"/>
  <c r="BN24" i="46" s="1"/>
  <c r="BN21" i="45"/>
  <c r="BN22" i="45" s="1"/>
  <c r="BN21" i="70" l="1"/>
  <c r="BN22" i="70" s="1"/>
  <c r="BQ21" i="68"/>
  <c r="BQ22" i="68" s="1"/>
  <c r="BO20" i="67"/>
  <c r="BN23" i="67"/>
  <c r="BN24" i="67" s="1"/>
  <c r="BO20" i="66"/>
  <c r="BN23" i="66"/>
  <c r="BN24" i="66" s="1"/>
  <c r="BQ21" i="65"/>
  <c r="BQ22" i="65" s="1"/>
  <c r="BN21" i="64"/>
  <c r="BN22" i="64" s="1"/>
  <c r="BP20" i="63"/>
  <c r="BO23" i="63"/>
  <c r="BO24" i="63" s="1"/>
  <c r="BO20" i="62"/>
  <c r="BN23" i="62"/>
  <c r="BN24" i="62" s="1"/>
  <c r="BN21" i="61"/>
  <c r="BN22" i="61" s="1"/>
  <c r="BN21" i="60"/>
  <c r="BN22" i="60" s="1"/>
  <c r="BR20" i="59"/>
  <c r="BQ23" i="59"/>
  <c r="BQ24" i="59" s="1"/>
  <c r="BO21" i="58"/>
  <c r="BO22" i="58" s="1"/>
  <c r="BN21" i="57"/>
  <c r="BN22" i="57" s="1"/>
  <c r="BO21" i="56"/>
  <c r="BO22" i="56" s="1"/>
  <c r="BN20" i="55"/>
  <c r="BM23" i="55"/>
  <c r="BM24" i="55" s="1"/>
  <c r="BR20" i="54"/>
  <c r="BQ23" i="54"/>
  <c r="BQ24" i="54" s="1"/>
  <c r="BP21" i="53"/>
  <c r="BP22" i="53" s="1"/>
  <c r="BO21" i="52"/>
  <c r="BO22" i="52" s="1"/>
  <c r="BN21" i="51"/>
  <c r="BN22" i="51" s="1"/>
  <c r="BN21" i="50"/>
  <c r="BN22" i="50" s="1"/>
  <c r="BP20" i="49"/>
  <c r="BO23" i="49"/>
  <c r="BO24" i="49" s="1"/>
  <c r="BO21" i="48"/>
  <c r="BO22" i="48" s="1"/>
  <c r="BO20" i="47"/>
  <c r="BN23" i="47"/>
  <c r="BN24" i="47" s="1"/>
  <c r="BO21" i="46"/>
  <c r="BO22" i="46" s="1"/>
  <c r="BO20" i="45"/>
  <c r="BN23" i="45"/>
  <c r="BN24" i="45" s="1"/>
  <c r="BO20" i="70" l="1"/>
  <c r="BN23" i="70"/>
  <c r="BN24" i="70" s="1"/>
  <c r="BR20" i="68"/>
  <c r="BQ23" i="68"/>
  <c r="BQ24" i="68" s="1"/>
  <c r="BO21" i="67"/>
  <c r="BO22" i="67" s="1"/>
  <c r="BO21" i="66"/>
  <c r="BO22" i="66" s="1"/>
  <c r="BR20" i="65"/>
  <c r="BQ23" i="65"/>
  <c r="BQ24" i="65" s="1"/>
  <c r="BO20" i="64"/>
  <c r="BN23" i="64"/>
  <c r="BN24" i="64" s="1"/>
  <c r="BP21" i="63"/>
  <c r="BP22" i="63" s="1"/>
  <c r="BO21" i="62"/>
  <c r="BO22" i="62" s="1"/>
  <c r="BO20" i="61"/>
  <c r="BN23" i="61"/>
  <c r="BN24" i="61" s="1"/>
  <c r="BO20" i="60"/>
  <c r="BN23" i="60"/>
  <c r="BN24" i="60" s="1"/>
  <c r="BR21" i="59"/>
  <c r="BR22" i="59" s="1"/>
  <c r="BP20" i="58"/>
  <c r="BO23" i="58"/>
  <c r="BO24" i="58" s="1"/>
  <c r="BO20" i="57"/>
  <c r="BN23" i="57"/>
  <c r="BN24" i="57" s="1"/>
  <c r="BP20" i="56"/>
  <c r="BO23" i="56"/>
  <c r="BO24" i="56" s="1"/>
  <c r="BN21" i="55"/>
  <c r="BN22" i="55" s="1"/>
  <c r="BR21" i="54"/>
  <c r="BR22" i="54" s="1"/>
  <c r="BQ20" i="53"/>
  <c r="BP23" i="53"/>
  <c r="BP24" i="53" s="1"/>
  <c r="BP20" i="52"/>
  <c r="BO23" i="52"/>
  <c r="BO24" i="52" s="1"/>
  <c r="BO20" i="51"/>
  <c r="BN23" i="51"/>
  <c r="BN24" i="51" s="1"/>
  <c r="BO20" i="50"/>
  <c r="BN23" i="50"/>
  <c r="BN24" i="50" s="1"/>
  <c r="BP21" i="49"/>
  <c r="BP22" i="49" s="1"/>
  <c r="BP20" i="48"/>
  <c r="BO23" i="48"/>
  <c r="BO24" i="48" s="1"/>
  <c r="BO21" i="47"/>
  <c r="BO22" i="47" s="1"/>
  <c r="BP20" i="46"/>
  <c r="BO23" i="46"/>
  <c r="BO24" i="46" s="1"/>
  <c r="BO21" i="45"/>
  <c r="BO22" i="45" s="1"/>
  <c r="BO21" i="70" l="1"/>
  <c r="BO22" i="70" s="1"/>
  <c r="BR21" i="68"/>
  <c r="BR22" i="68" s="1"/>
  <c r="BP20" i="67"/>
  <c r="BO23" i="67"/>
  <c r="BO24" i="67" s="1"/>
  <c r="BP20" i="66"/>
  <c r="BO23" i="66"/>
  <c r="BO24" i="66" s="1"/>
  <c r="BR21" i="65"/>
  <c r="BR22" i="65" s="1"/>
  <c r="BO21" i="64"/>
  <c r="BO22" i="64" s="1"/>
  <c r="BQ20" i="63"/>
  <c r="BP23" i="63"/>
  <c r="BP24" i="63" s="1"/>
  <c r="BP20" i="62"/>
  <c r="BO23" i="62"/>
  <c r="BO24" i="62" s="1"/>
  <c r="BO21" i="61"/>
  <c r="BO22" i="61" s="1"/>
  <c r="BO21" i="60"/>
  <c r="BO22" i="60" s="1"/>
  <c r="BS20" i="59"/>
  <c r="BR23" i="59"/>
  <c r="BR24" i="59" s="1"/>
  <c r="BP21" i="58"/>
  <c r="BP22" i="58" s="1"/>
  <c r="BO21" i="57"/>
  <c r="BO22" i="57" s="1"/>
  <c r="BP21" i="56"/>
  <c r="BP22" i="56" s="1"/>
  <c r="BO20" i="55"/>
  <c r="BN23" i="55"/>
  <c r="BN24" i="55" s="1"/>
  <c r="BS20" i="54"/>
  <c r="BR23" i="54"/>
  <c r="BR24" i="54" s="1"/>
  <c r="BQ21" i="53"/>
  <c r="BQ22" i="53" s="1"/>
  <c r="BP21" i="52"/>
  <c r="BP22" i="52" s="1"/>
  <c r="BO21" i="51"/>
  <c r="BO22" i="51" s="1"/>
  <c r="BO21" i="50"/>
  <c r="BO22" i="50" s="1"/>
  <c r="BQ20" i="49"/>
  <c r="BP23" i="49"/>
  <c r="BP24" i="49" s="1"/>
  <c r="BP21" i="48"/>
  <c r="BP22" i="48" s="1"/>
  <c r="BP20" i="47"/>
  <c r="BO23" i="47"/>
  <c r="BO24" i="47" s="1"/>
  <c r="BP21" i="46"/>
  <c r="BP22" i="46" s="1"/>
  <c r="BP20" i="45"/>
  <c r="BO23" i="45"/>
  <c r="BO24" i="45" s="1"/>
  <c r="BP20" i="70" l="1"/>
  <c r="BO23" i="70"/>
  <c r="BO24" i="70" s="1"/>
  <c r="BS20" i="68"/>
  <c r="BR23" i="68"/>
  <c r="BR24" i="68" s="1"/>
  <c r="BP21" i="67"/>
  <c r="BP22" i="67" s="1"/>
  <c r="BP21" i="66"/>
  <c r="BP22" i="66" s="1"/>
  <c r="BS20" i="65"/>
  <c r="BR23" i="65"/>
  <c r="BR24" i="65" s="1"/>
  <c r="BP20" i="64"/>
  <c r="BO23" i="64"/>
  <c r="BO24" i="64" s="1"/>
  <c r="BQ21" i="63"/>
  <c r="BQ22" i="63" s="1"/>
  <c r="BP21" i="62"/>
  <c r="BP22" i="62" s="1"/>
  <c r="BP20" i="61"/>
  <c r="BO23" i="61"/>
  <c r="BO24" i="61" s="1"/>
  <c r="BP20" i="60"/>
  <c r="BO23" i="60"/>
  <c r="BO24" i="60" s="1"/>
  <c r="BS21" i="59"/>
  <c r="BS22" i="59" s="1"/>
  <c r="BQ20" i="58"/>
  <c r="BP23" i="58"/>
  <c r="BP24" i="58" s="1"/>
  <c r="BP20" i="57"/>
  <c r="BO23" i="57"/>
  <c r="BO24" i="57" s="1"/>
  <c r="BQ20" i="56"/>
  <c r="BP23" i="56"/>
  <c r="BP24" i="56" s="1"/>
  <c r="BO21" i="55"/>
  <c r="BO22" i="55" s="1"/>
  <c r="BS21" i="54"/>
  <c r="BS22" i="54"/>
  <c r="BT20" i="54" s="1"/>
  <c r="BR20" i="53"/>
  <c r="BQ23" i="53"/>
  <c r="BQ24" i="53" s="1"/>
  <c r="BQ20" i="52"/>
  <c r="BP23" i="52"/>
  <c r="BP24" i="52" s="1"/>
  <c r="BP20" i="51"/>
  <c r="BO23" i="51"/>
  <c r="BO24" i="51" s="1"/>
  <c r="BP20" i="50"/>
  <c r="BO23" i="50"/>
  <c r="BO24" i="50" s="1"/>
  <c r="BQ21" i="49"/>
  <c r="BQ22" i="49" s="1"/>
  <c r="BQ20" i="48"/>
  <c r="BP23" i="48"/>
  <c r="BP24" i="48" s="1"/>
  <c r="BP21" i="47"/>
  <c r="BP22" i="47" s="1"/>
  <c r="BQ20" i="46"/>
  <c r="BP23" i="46"/>
  <c r="BP24" i="46" s="1"/>
  <c r="BP21" i="45"/>
  <c r="BP22" i="45" s="1"/>
  <c r="BP21" i="70" l="1"/>
  <c r="BP22" i="70" s="1"/>
  <c r="BS21" i="68"/>
  <c r="BS22" i="68"/>
  <c r="BT20" i="68" s="1"/>
  <c r="BQ20" i="67"/>
  <c r="BP23" i="67"/>
  <c r="BP24" i="67" s="1"/>
  <c r="BQ20" i="66"/>
  <c r="BP23" i="66"/>
  <c r="BP24" i="66" s="1"/>
  <c r="BS21" i="65"/>
  <c r="BS22" i="65"/>
  <c r="BT20" i="65" s="1"/>
  <c r="BS23" i="65"/>
  <c r="BS24" i="65" s="1"/>
  <c r="BP21" i="64"/>
  <c r="BP22" i="64" s="1"/>
  <c r="BR20" i="63"/>
  <c r="BQ23" i="63"/>
  <c r="BQ24" i="63" s="1"/>
  <c r="BQ20" i="62"/>
  <c r="BP23" i="62"/>
  <c r="BP24" i="62" s="1"/>
  <c r="BP21" i="61"/>
  <c r="BP22" i="61" s="1"/>
  <c r="BP21" i="60"/>
  <c r="BP22" i="60" s="1"/>
  <c r="BT20" i="59"/>
  <c r="BS23" i="59"/>
  <c r="BS24" i="59" s="1"/>
  <c r="BQ21" i="58"/>
  <c r="BQ22" i="58" s="1"/>
  <c r="BP21" i="57"/>
  <c r="BP22" i="57" s="1"/>
  <c r="BQ21" i="56"/>
  <c r="BQ22" i="56" s="1"/>
  <c r="BP20" i="55"/>
  <c r="BO23" i="55"/>
  <c r="BO24" i="55" s="1"/>
  <c r="BT21" i="54"/>
  <c r="BT22" i="54" s="1"/>
  <c r="BS23" i="54"/>
  <c r="BS24" i="54" s="1"/>
  <c r="BR21" i="53"/>
  <c r="BR22" i="53" s="1"/>
  <c r="BQ21" i="52"/>
  <c r="BQ22" i="52" s="1"/>
  <c r="BP21" i="51"/>
  <c r="BP22" i="51" s="1"/>
  <c r="BP21" i="50"/>
  <c r="BP22" i="50" s="1"/>
  <c r="BR20" i="49"/>
  <c r="BQ23" i="49"/>
  <c r="BQ24" i="49" s="1"/>
  <c r="BQ21" i="48"/>
  <c r="BQ22" i="48" s="1"/>
  <c r="BQ20" i="47"/>
  <c r="BP23" i="47"/>
  <c r="BP24" i="47" s="1"/>
  <c r="BQ21" i="46"/>
  <c r="BQ22" i="46" s="1"/>
  <c r="BQ20" i="45"/>
  <c r="BP23" i="45"/>
  <c r="BP24" i="45" s="1"/>
  <c r="BQ20" i="70" l="1"/>
  <c r="BP23" i="70"/>
  <c r="BP24" i="70" s="1"/>
  <c r="BT21" i="68"/>
  <c r="BT22" i="68"/>
  <c r="BU20" i="68" s="1"/>
  <c r="BS23" i="68"/>
  <c r="BS24" i="68" s="1"/>
  <c r="BQ21" i="67"/>
  <c r="BQ22" i="67" s="1"/>
  <c r="BQ21" i="66"/>
  <c r="BQ22" i="66" s="1"/>
  <c r="BT21" i="65"/>
  <c r="BT22" i="65" s="1"/>
  <c r="BQ20" i="64"/>
  <c r="BP23" i="64"/>
  <c r="BP24" i="64" s="1"/>
  <c r="BR21" i="63"/>
  <c r="BR22" i="63" s="1"/>
  <c r="BQ21" i="62"/>
  <c r="BQ22" i="62" s="1"/>
  <c r="BQ20" i="61"/>
  <c r="BP23" i="61"/>
  <c r="BP24" i="61" s="1"/>
  <c r="BQ20" i="60"/>
  <c r="BP23" i="60"/>
  <c r="BP24" i="60" s="1"/>
  <c r="BT21" i="59"/>
  <c r="BT22" i="59"/>
  <c r="BU20" i="59" s="1"/>
  <c r="BR20" i="58"/>
  <c r="BQ23" i="58"/>
  <c r="BQ24" i="58" s="1"/>
  <c r="BQ20" i="57"/>
  <c r="BP23" i="57"/>
  <c r="BP24" i="57" s="1"/>
  <c r="BR20" i="56"/>
  <c r="BQ23" i="56"/>
  <c r="BQ24" i="56" s="1"/>
  <c r="BP21" i="55"/>
  <c r="BP22" i="55" s="1"/>
  <c r="BU20" i="54"/>
  <c r="BT23" i="54"/>
  <c r="BT24" i="54" s="1"/>
  <c r="BS20" i="53"/>
  <c r="BR23" i="53"/>
  <c r="BR24" i="53" s="1"/>
  <c r="BR20" i="52"/>
  <c r="BQ23" i="52"/>
  <c r="BQ24" i="52" s="1"/>
  <c r="BQ20" i="51"/>
  <c r="BP23" i="51"/>
  <c r="BP24" i="51" s="1"/>
  <c r="BQ20" i="50"/>
  <c r="BP23" i="50"/>
  <c r="BP24" i="50" s="1"/>
  <c r="BR21" i="49"/>
  <c r="BR22" i="49" s="1"/>
  <c r="BR20" i="48"/>
  <c r="BQ23" i="48"/>
  <c r="BQ24" i="48" s="1"/>
  <c r="BQ21" i="47"/>
  <c r="BQ22" i="47" s="1"/>
  <c r="BR20" i="46"/>
  <c r="BQ23" i="46"/>
  <c r="BQ24" i="46" s="1"/>
  <c r="BQ21" i="45"/>
  <c r="BQ22" i="45" s="1"/>
  <c r="BQ21" i="70" l="1"/>
  <c r="BQ22" i="70" s="1"/>
  <c r="BU21" i="68"/>
  <c r="BU22" i="68" s="1"/>
  <c r="BT23" i="68"/>
  <c r="BT24" i="68" s="1"/>
  <c r="BR20" i="67"/>
  <c r="BQ23" i="67"/>
  <c r="BQ24" i="67" s="1"/>
  <c r="BR20" i="66"/>
  <c r="BQ23" i="66"/>
  <c r="BQ24" i="66" s="1"/>
  <c r="BU20" i="65"/>
  <c r="BT23" i="65"/>
  <c r="BT24" i="65" s="1"/>
  <c r="BQ21" i="64"/>
  <c r="BQ22" i="64" s="1"/>
  <c r="BS20" i="63"/>
  <c r="BR23" i="63"/>
  <c r="BR24" i="63" s="1"/>
  <c r="BR20" i="62"/>
  <c r="BQ23" i="62"/>
  <c r="BQ24" i="62" s="1"/>
  <c r="BQ21" i="61"/>
  <c r="BQ22" i="61" s="1"/>
  <c r="BQ21" i="60"/>
  <c r="BQ22" i="60" s="1"/>
  <c r="BU21" i="59"/>
  <c r="BU22" i="59" s="1"/>
  <c r="BT23" i="59"/>
  <c r="BT24" i="59" s="1"/>
  <c r="BR21" i="58"/>
  <c r="BR22" i="58" s="1"/>
  <c r="BQ21" i="57"/>
  <c r="BQ22" i="57" s="1"/>
  <c r="BR21" i="56"/>
  <c r="BR22" i="56" s="1"/>
  <c r="BQ20" i="55"/>
  <c r="BP23" i="55"/>
  <c r="BP24" i="55" s="1"/>
  <c r="BU21" i="54"/>
  <c r="BU22" i="54" s="1"/>
  <c r="BS21" i="53"/>
  <c r="BS22" i="53"/>
  <c r="BT20" i="53" s="1"/>
  <c r="BS23" i="53"/>
  <c r="BS24" i="53" s="1"/>
  <c r="BR21" i="52"/>
  <c r="BR22" i="52" s="1"/>
  <c r="BQ21" i="51"/>
  <c r="BQ22" i="51" s="1"/>
  <c r="BQ21" i="50"/>
  <c r="BQ22" i="50" s="1"/>
  <c r="BS20" i="49"/>
  <c r="BR23" i="49"/>
  <c r="BR24" i="49" s="1"/>
  <c r="BR21" i="48"/>
  <c r="BR22" i="48" s="1"/>
  <c r="BR20" i="47"/>
  <c r="BQ23" i="47"/>
  <c r="BQ24" i="47" s="1"/>
  <c r="BR21" i="46"/>
  <c r="BR22" i="46" s="1"/>
  <c r="BR20" i="45"/>
  <c r="BQ23" i="45"/>
  <c r="BQ24" i="45" s="1"/>
  <c r="BR20" i="70" l="1"/>
  <c r="BQ23" i="70"/>
  <c r="BQ24" i="70" s="1"/>
  <c r="BV20" i="68"/>
  <c r="BU23" i="68"/>
  <c r="BU24" i="68" s="1"/>
  <c r="BR21" i="67"/>
  <c r="BR22" i="67" s="1"/>
  <c r="BR21" i="66"/>
  <c r="BR22" i="66" s="1"/>
  <c r="BU21" i="65"/>
  <c r="BU22" i="65" s="1"/>
  <c r="BR20" i="64"/>
  <c r="BQ23" i="64"/>
  <c r="BQ24" i="64" s="1"/>
  <c r="BS21" i="63"/>
  <c r="BS22" i="63"/>
  <c r="BT20" i="63" s="1"/>
  <c r="BS23" i="63"/>
  <c r="BS24" i="63" s="1"/>
  <c r="BR21" i="62"/>
  <c r="BR22" i="62" s="1"/>
  <c r="BR20" i="61"/>
  <c r="BQ23" i="61"/>
  <c r="BQ24" i="61" s="1"/>
  <c r="BR20" i="60"/>
  <c r="BQ23" i="60"/>
  <c r="BQ24" i="60" s="1"/>
  <c r="BV20" i="59"/>
  <c r="BU23" i="59"/>
  <c r="BU24" i="59" s="1"/>
  <c r="BS20" i="58"/>
  <c r="BR23" i="58"/>
  <c r="BR24" i="58" s="1"/>
  <c r="BR20" i="57"/>
  <c r="BQ23" i="57"/>
  <c r="BQ24" i="57" s="1"/>
  <c r="BS20" i="56"/>
  <c r="BR23" i="56"/>
  <c r="BR24" i="56" s="1"/>
  <c r="BQ21" i="55"/>
  <c r="BQ22" i="55" s="1"/>
  <c r="BV20" i="54"/>
  <c r="BU23" i="54"/>
  <c r="BU24" i="54" s="1"/>
  <c r="BT21" i="53"/>
  <c r="BT22" i="53"/>
  <c r="BU20" i="53" s="1"/>
  <c r="BS20" i="52"/>
  <c r="BR23" i="52"/>
  <c r="BR24" i="52" s="1"/>
  <c r="BR20" i="51"/>
  <c r="BQ23" i="51"/>
  <c r="BQ24" i="51" s="1"/>
  <c r="BR20" i="50"/>
  <c r="BQ23" i="50"/>
  <c r="BQ24" i="50" s="1"/>
  <c r="BS21" i="49"/>
  <c r="BS22" i="49" s="1"/>
  <c r="BS20" i="48"/>
  <c r="BR23" i="48"/>
  <c r="BR24" i="48" s="1"/>
  <c r="BR21" i="47"/>
  <c r="BR22" i="47" s="1"/>
  <c r="BS20" i="46"/>
  <c r="BR23" i="46"/>
  <c r="BR24" i="46" s="1"/>
  <c r="BR21" i="45"/>
  <c r="BR22" i="45" s="1"/>
  <c r="BR21" i="70" l="1"/>
  <c r="BR22" i="70" s="1"/>
  <c r="BV21" i="68"/>
  <c r="BV22" i="68" s="1"/>
  <c r="BS20" i="67"/>
  <c r="BR23" i="67"/>
  <c r="BR24" i="67" s="1"/>
  <c r="BS20" i="66"/>
  <c r="BR23" i="66"/>
  <c r="BR24" i="66" s="1"/>
  <c r="BV20" i="65"/>
  <c r="BU23" i="65"/>
  <c r="BU24" i="65" s="1"/>
  <c r="BR21" i="64"/>
  <c r="BR22" i="64" s="1"/>
  <c r="BT21" i="63"/>
  <c r="BT22" i="63"/>
  <c r="BU20" i="63" s="1"/>
  <c r="BS20" i="62"/>
  <c r="BR23" i="62"/>
  <c r="BR24" i="62" s="1"/>
  <c r="BR21" i="61"/>
  <c r="BR22" i="61" s="1"/>
  <c r="BR21" i="60"/>
  <c r="BR22" i="60" s="1"/>
  <c r="BV21" i="59"/>
  <c r="BV22" i="59" s="1"/>
  <c r="BS21" i="58"/>
  <c r="BS22" i="58"/>
  <c r="BT20" i="58" s="1"/>
  <c r="BS23" i="58"/>
  <c r="BS24" i="58" s="1"/>
  <c r="BR21" i="57"/>
  <c r="BR22" i="57" s="1"/>
  <c r="BS21" i="56"/>
  <c r="BS22" i="56" s="1"/>
  <c r="BR20" i="55"/>
  <c r="BQ23" i="55"/>
  <c r="BQ24" i="55" s="1"/>
  <c r="BV21" i="54"/>
  <c r="BV22" i="54" s="1"/>
  <c r="BU21" i="53"/>
  <c r="BU22" i="53" s="1"/>
  <c r="BT23" i="53"/>
  <c r="BT24" i="53" s="1"/>
  <c r="BS21" i="52"/>
  <c r="BS22" i="52"/>
  <c r="BT20" i="52" s="1"/>
  <c r="BS23" i="52"/>
  <c r="BS24" i="52" s="1"/>
  <c r="BR21" i="51"/>
  <c r="BR22" i="51" s="1"/>
  <c r="BR21" i="50"/>
  <c r="BR22" i="50" s="1"/>
  <c r="BT20" i="49"/>
  <c r="BS23" i="49"/>
  <c r="BS24" i="49" s="1"/>
  <c r="BT21" i="49"/>
  <c r="BT22" i="49" s="1"/>
  <c r="BS21" i="48"/>
  <c r="BS22" i="48" s="1"/>
  <c r="BS20" i="47"/>
  <c r="BR23" i="47"/>
  <c r="BR24" i="47" s="1"/>
  <c r="BS21" i="46"/>
  <c r="BS22" i="46"/>
  <c r="BT20" i="46" s="1"/>
  <c r="BS23" i="46"/>
  <c r="BS24" i="46" s="1"/>
  <c r="BS20" i="45"/>
  <c r="BR23" i="45"/>
  <c r="BR24" i="45" s="1"/>
  <c r="BS20" i="70" l="1"/>
  <c r="BR23" i="70"/>
  <c r="BR24" i="70" s="1"/>
  <c r="BW20" i="68"/>
  <c r="BV23" i="68"/>
  <c r="BV24" i="68" s="1"/>
  <c r="BS21" i="67"/>
  <c r="BS22" i="67"/>
  <c r="BT20" i="67" s="1"/>
  <c r="BS23" i="67"/>
  <c r="BS24" i="67" s="1"/>
  <c r="BS21" i="66"/>
  <c r="BS22" i="66"/>
  <c r="BT20" i="66" s="1"/>
  <c r="BS23" i="66"/>
  <c r="BS24" i="66" s="1"/>
  <c r="BV21" i="65"/>
  <c r="BV22" i="65" s="1"/>
  <c r="BS20" i="64"/>
  <c r="BR23" i="64"/>
  <c r="BR24" i="64" s="1"/>
  <c r="BU21" i="63"/>
  <c r="BU22" i="63" s="1"/>
  <c r="BT23" i="63"/>
  <c r="BT24" i="63" s="1"/>
  <c r="BS21" i="62"/>
  <c r="BS22" i="62"/>
  <c r="BT20" i="62" s="1"/>
  <c r="BS23" i="62"/>
  <c r="BS24" i="62" s="1"/>
  <c r="BS20" i="61"/>
  <c r="BR23" i="61"/>
  <c r="BR24" i="61" s="1"/>
  <c r="BS20" i="60"/>
  <c r="BR23" i="60"/>
  <c r="BR24" i="60" s="1"/>
  <c r="BW20" i="59"/>
  <c r="BV23" i="59"/>
  <c r="BV24" i="59" s="1"/>
  <c r="BT21" i="58"/>
  <c r="BT22" i="58"/>
  <c r="BU20" i="58" s="1"/>
  <c r="BS20" i="57"/>
  <c r="BR23" i="57"/>
  <c r="BR24" i="57" s="1"/>
  <c r="BT20" i="56"/>
  <c r="BS23" i="56"/>
  <c r="BS24" i="56" s="1"/>
  <c r="BT21" i="56"/>
  <c r="BT22" i="56" s="1"/>
  <c r="BR21" i="55"/>
  <c r="BR22" i="55" s="1"/>
  <c r="BW20" i="54"/>
  <c r="BV23" i="54"/>
  <c r="BV24" i="54" s="1"/>
  <c r="BV20" i="53"/>
  <c r="BU23" i="53"/>
  <c r="BU24" i="53" s="1"/>
  <c r="BT21" i="52"/>
  <c r="BT22" i="52"/>
  <c r="BU20" i="52" s="1"/>
  <c r="BS20" i="51"/>
  <c r="BR23" i="51"/>
  <c r="BR24" i="51" s="1"/>
  <c r="BS20" i="50"/>
  <c r="BR23" i="50"/>
  <c r="BR24" i="50" s="1"/>
  <c r="BU20" i="49"/>
  <c r="BT23" i="49"/>
  <c r="BT24" i="49" s="1"/>
  <c r="BT20" i="48"/>
  <c r="BS23" i="48"/>
  <c r="BS24" i="48" s="1"/>
  <c r="BS21" i="47"/>
  <c r="BS22" i="47"/>
  <c r="BT20" i="47" s="1"/>
  <c r="BS23" i="47"/>
  <c r="BS24" i="47" s="1"/>
  <c r="BT21" i="46"/>
  <c r="BT22" i="46"/>
  <c r="BU20" i="46" s="1"/>
  <c r="BS21" i="45"/>
  <c r="BS22" i="45"/>
  <c r="BT20" i="45" s="1"/>
  <c r="BS23" i="45"/>
  <c r="BS24" i="45" s="1"/>
  <c r="BS21" i="70" l="1"/>
  <c r="BS22" i="70"/>
  <c r="BT20" i="70" s="1"/>
  <c r="BW21" i="68"/>
  <c r="BW22" i="68" s="1"/>
  <c r="BT21" i="67"/>
  <c r="BT22" i="67"/>
  <c r="BU20" i="67" s="1"/>
  <c r="BT21" i="66"/>
  <c r="BT22" i="66"/>
  <c r="BU20" i="66" s="1"/>
  <c r="BW20" i="65"/>
  <c r="BV23" i="65"/>
  <c r="BV24" i="65" s="1"/>
  <c r="BS21" i="64"/>
  <c r="BS22" i="64"/>
  <c r="BT20" i="64" s="1"/>
  <c r="BS23" i="64"/>
  <c r="BS24" i="64" s="1"/>
  <c r="BV20" i="63"/>
  <c r="BU23" i="63"/>
  <c r="BU24" i="63" s="1"/>
  <c r="BT21" i="62"/>
  <c r="BT22" i="62"/>
  <c r="BU20" i="62" s="1"/>
  <c r="BS21" i="61"/>
  <c r="BS22" i="61"/>
  <c r="BT20" i="61" s="1"/>
  <c r="BS23" i="61"/>
  <c r="BS24" i="61" s="1"/>
  <c r="BS21" i="60"/>
  <c r="BS22" i="60"/>
  <c r="BT20" i="60" s="1"/>
  <c r="BS23" i="60"/>
  <c r="BS24" i="60" s="1"/>
  <c r="BW21" i="59"/>
  <c r="BW22" i="59" s="1"/>
  <c r="BU21" i="58"/>
  <c r="BU22" i="58" s="1"/>
  <c r="BT23" i="58"/>
  <c r="BT24" i="58" s="1"/>
  <c r="BS21" i="57"/>
  <c r="BS22" i="57" s="1"/>
  <c r="BU20" i="56"/>
  <c r="BT23" i="56"/>
  <c r="BT24" i="56" s="1"/>
  <c r="BS20" i="55"/>
  <c r="BR23" i="55"/>
  <c r="BR24" i="55" s="1"/>
  <c r="BW21" i="54"/>
  <c r="BW22" i="54" s="1"/>
  <c r="BV21" i="53"/>
  <c r="BV22" i="53" s="1"/>
  <c r="BU21" i="52"/>
  <c r="BU22" i="52" s="1"/>
  <c r="BT23" i="52"/>
  <c r="BT24" i="52" s="1"/>
  <c r="BS21" i="51"/>
  <c r="BS22" i="51"/>
  <c r="BT20" i="51" s="1"/>
  <c r="BS21" i="50"/>
  <c r="BS22" i="50" s="1"/>
  <c r="BU21" i="49"/>
  <c r="BU22" i="49" s="1"/>
  <c r="BT21" i="48"/>
  <c r="BT22" i="48"/>
  <c r="BU20" i="48" s="1"/>
  <c r="BT21" i="47"/>
  <c r="BT22" i="47"/>
  <c r="BU20" i="47" s="1"/>
  <c r="BU21" i="46"/>
  <c r="BU22" i="46" s="1"/>
  <c r="BT23" i="46"/>
  <c r="BT24" i="46" s="1"/>
  <c r="BT21" i="45"/>
  <c r="BT22" i="45" s="1"/>
  <c r="BT21" i="70" l="1"/>
  <c r="BT22" i="70" s="1"/>
  <c r="BS23" i="70"/>
  <c r="BS24" i="70" s="1"/>
  <c r="BX20" i="68"/>
  <c r="BW23" i="68"/>
  <c r="BW24" i="68" s="1"/>
  <c r="BU21" i="67"/>
  <c r="BU22" i="67" s="1"/>
  <c r="BT23" i="67"/>
  <c r="BT24" i="67" s="1"/>
  <c r="BU21" i="66"/>
  <c r="BU22" i="66" s="1"/>
  <c r="BT23" i="66"/>
  <c r="BT24" i="66" s="1"/>
  <c r="BW22" i="65"/>
  <c r="BX20" i="65" s="1"/>
  <c r="BW21" i="65"/>
  <c r="BT21" i="64"/>
  <c r="BT22" i="64" s="1"/>
  <c r="BV21" i="63"/>
  <c r="BV22" i="63" s="1"/>
  <c r="BU21" i="62"/>
  <c r="BU22" i="62" s="1"/>
  <c r="BT23" i="62"/>
  <c r="BT24" i="62" s="1"/>
  <c r="BT21" i="61"/>
  <c r="BT22" i="61" s="1"/>
  <c r="BT21" i="60"/>
  <c r="BT22" i="60" s="1"/>
  <c r="BX20" i="59"/>
  <c r="BW23" i="59"/>
  <c r="BW24" i="59" s="1"/>
  <c r="BV20" i="58"/>
  <c r="BU23" i="58"/>
  <c r="BU24" i="58" s="1"/>
  <c r="BT20" i="57"/>
  <c r="BS23" i="57"/>
  <c r="BS24" i="57" s="1"/>
  <c r="BU21" i="56"/>
  <c r="BU22" i="56" s="1"/>
  <c r="BS21" i="55"/>
  <c r="BS22" i="55"/>
  <c r="BT20" i="55" s="1"/>
  <c r="BS23" i="55"/>
  <c r="BS24" i="55" s="1"/>
  <c r="BX20" i="54"/>
  <c r="BW23" i="54"/>
  <c r="BW24" i="54" s="1"/>
  <c r="BW20" i="53"/>
  <c r="BV23" i="53"/>
  <c r="BV24" i="53" s="1"/>
  <c r="BV20" i="52"/>
  <c r="BU23" i="52"/>
  <c r="BU24" i="52" s="1"/>
  <c r="BT21" i="51"/>
  <c r="BT22" i="51"/>
  <c r="BU20" i="51" s="1"/>
  <c r="BS23" i="51"/>
  <c r="BS24" i="51" s="1"/>
  <c r="BT20" i="50"/>
  <c r="BS23" i="50"/>
  <c r="BS24" i="50" s="1"/>
  <c r="BV20" i="49"/>
  <c r="BU23" i="49"/>
  <c r="BU24" i="49" s="1"/>
  <c r="BU21" i="48"/>
  <c r="BU22" i="48" s="1"/>
  <c r="BT23" i="48"/>
  <c r="BT24" i="48" s="1"/>
  <c r="BU21" i="47"/>
  <c r="BU22" i="47" s="1"/>
  <c r="BT23" i="47"/>
  <c r="BT24" i="47" s="1"/>
  <c r="BV20" i="46"/>
  <c r="BU23" i="46"/>
  <c r="BU24" i="46" s="1"/>
  <c r="BU20" i="45"/>
  <c r="BT23" i="45"/>
  <c r="BT24" i="45" s="1"/>
  <c r="BU20" i="70" l="1"/>
  <c r="BT23" i="70"/>
  <c r="BT24" i="70" s="1"/>
  <c r="BX21" i="68"/>
  <c r="BX22" i="68" s="1"/>
  <c r="BV20" i="67"/>
  <c r="BU23" i="67"/>
  <c r="BU24" i="67" s="1"/>
  <c r="BV20" i="66"/>
  <c r="BU23" i="66"/>
  <c r="BU24" i="66" s="1"/>
  <c r="BX21" i="65"/>
  <c r="BX22" i="65" s="1"/>
  <c r="BW23" i="65"/>
  <c r="BW24" i="65" s="1"/>
  <c r="BU20" i="64"/>
  <c r="BT23" i="64"/>
  <c r="BT24" i="64" s="1"/>
  <c r="BW20" i="63"/>
  <c r="BV23" i="63"/>
  <c r="BV24" i="63" s="1"/>
  <c r="BV20" i="62"/>
  <c r="BU23" i="62"/>
  <c r="BU24" i="62" s="1"/>
  <c r="BU20" i="61"/>
  <c r="BT23" i="61"/>
  <c r="BT24" i="61" s="1"/>
  <c r="BU20" i="60"/>
  <c r="BT23" i="60"/>
  <c r="BT24" i="60" s="1"/>
  <c r="BX21" i="59"/>
  <c r="BX22" i="59" s="1"/>
  <c r="BV21" i="58"/>
  <c r="BV22" i="58" s="1"/>
  <c r="BT21" i="57"/>
  <c r="BT22" i="57" s="1"/>
  <c r="BV20" i="56"/>
  <c r="BU23" i="56"/>
  <c r="BU24" i="56" s="1"/>
  <c r="BT21" i="55"/>
  <c r="BT22" i="55"/>
  <c r="BU20" i="55" s="1"/>
  <c r="BX21" i="54"/>
  <c r="BX22" i="54" s="1"/>
  <c r="BW21" i="53"/>
  <c r="BW22" i="53" s="1"/>
  <c r="BV21" i="52"/>
  <c r="BV22" i="52" s="1"/>
  <c r="BU21" i="51"/>
  <c r="BU22" i="51" s="1"/>
  <c r="BT23" i="51"/>
  <c r="BT24" i="51" s="1"/>
  <c r="BT21" i="50"/>
  <c r="BT22" i="50"/>
  <c r="BU20" i="50" s="1"/>
  <c r="BV21" i="49"/>
  <c r="BV22" i="49" s="1"/>
  <c r="BV20" i="48"/>
  <c r="BU23" i="48"/>
  <c r="BU24" i="48" s="1"/>
  <c r="BV20" i="47"/>
  <c r="BU23" i="47"/>
  <c r="BU24" i="47" s="1"/>
  <c r="BV21" i="46"/>
  <c r="BV22" i="46" s="1"/>
  <c r="BU21" i="45"/>
  <c r="BU22" i="45" s="1"/>
  <c r="BU21" i="70" l="1"/>
  <c r="BU22" i="70" s="1"/>
  <c r="BY20" i="68"/>
  <c r="BX23" i="68"/>
  <c r="BX24" i="68" s="1"/>
  <c r="BV21" i="67"/>
  <c r="BV22" i="67" s="1"/>
  <c r="BV21" i="66"/>
  <c r="BV22" i="66" s="1"/>
  <c r="BY20" i="65"/>
  <c r="BX23" i="65"/>
  <c r="BX24" i="65" s="1"/>
  <c r="BU21" i="64"/>
  <c r="BU22" i="64" s="1"/>
  <c r="BW21" i="63"/>
  <c r="BW22" i="63" s="1"/>
  <c r="BV21" i="62"/>
  <c r="BV22" i="62" s="1"/>
  <c r="BU21" i="61"/>
  <c r="BU22" i="61" s="1"/>
  <c r="BU21" i="60"/>
  <c r="BU22" i="60" s="1"/>
  <c r="BY20" i="59"/>
  <c r="BX23" i="59"/>
  <c r="BX24" i="59" s="1"/>
  <c r="BW20" i="58"/>
  <c r="BV23" i="58"/>
  <c r="BV24" i="58" s="1"/>
  <c r="BU20" i="57"/>
  <c r="BT23" i="57"/>
  <c r="BT24" i="57" s="1"/>
  <c r="BV21" i="56"/>
  <c r="BV22" i="56" s="1"/>
  <c r="BU21" i="55"/>
  <c r="BU22" i="55" s="1"/>
  <c r="BT23" i="55"/>
  <c r="BT24" i="55" s="1"/>
  <c r="BY20" i="54"/>
  <c r="BX23" i="54"/>
  <c r="BX24" i="54" s="1"/>
  <c r="BX20" i="53"/>
  <c r="BW23" i="53"/>
  <c r="BW24" i="53" s="1"/>
  <c r="BW20" i="52"/>
  <c r="BV23" i="52"/>
  <c r="BV24" i="52" s="1"/>
  <c r="BV20" i="51"/>
  <c r="BU23" i="51"/>
  <c r="BU24" i="51" s="1"/>
  <c r="BU21" i="50"/>
  <c r="BU22" i="50" s="1"/>
  <c r="BT23" i="50"/>
  <c r="BT24" i="50" s="1"/>
  <c r="BW20" i="49"/>
  <c r="BV23" i="49"/>
  <c r="BV24" i="49" s="1"/>
  <c r="BV21" i="48"/>
  <c r="BV22" i="48" s="1"/>
  <c r="BV21" i="47"/>
  <c r="BV22" i="47" s="1"/>
  <c r="BW20" i="46"/>
  <c r="BV23" i="46"/>
  <c r="BV24" i="46" s="1"/>
  <c r="BV20" i="45"/>
  <c r="BU23" i="45"/>
  <c r="BU24" i="45" s="1"/>
  <c r="BV20" i="70" l="1"/>
  <c r="BU23" i="70"/>
  <c r="BU24" i="70" s="1"/>
  <c r="BY21" i="68"/>
  <c r="BY22" i="68" s="1"/>
  <c r="BW20" i="67"/>
  <c r="BV23" i="67"/>
  <c r="BV24" i="67" s="1"/>
  <c r="BW20" i="66"/>
  <c r="BV23" i="66"/>
  <c r="BV24" i="66" s="1"/>
  <c r="BY21" i="65"/>
  <c r="BY22" i="65" s="1"/>
  <c r="BV20" i="64"/>
  <c r="BU23" i="64"/>
  <c r="BU24" i="64" s="1"/>
  <c r="BX20" i="63"/>
  <c r="BW23" i="63"/>
  <c r="BW24" i="63" s="1"/>
  <c r="BW20" i="62"/>
  <c r="BV23" i="62"/>
  <c r="BV24" i="62" s="1"/>
  <c r="BV20" i="61"/>
  <c r="BU23" i="61"/>
  <c r="BU24" i="61" s="1"/>
  <c r="BV20" i="60"/>
  <c r="BU23" i="60"/>
  <c r="BU24" i="60" s="1"/>
  <c r="BY21" i="59"/>
  <c r="BY22" i="59" s="1"/>
  <c r="BW21" i="58"/>
  <c r="BW22" i="58" s="1"/>
  <c r="BU21" i="57"/>
  <c r="BU22" i="57" s="1"/>
  <c r="BW20" i="56"/>
  <c r="BV23" i="56"/>
  <c r="BV24" i="56" s="1"/>
  <c r="BV20" i="55"/>
  <c r="BU23" i="55"/>
  <c r="BU24" i="55" s="1"/>
  <c r="BY21" i="54"/>
  <c r="BY22" i="54" s="1"/>
  <c r="BX21" i="53"/>
  <c r="BX22" i="53" s="1"/>
  <c r="BW21" i="52"/>
  <c r="BW22" i="52" s="1"/>
  <c r="BV21" i="51"/>
  <c r="BV22" i="51" s="1"/>
  <c r="BV20" i="50"/>
  <c r="BU23" i="50"/>
  <c r="BU24" i="50" s="1"/>
  <c r="BW21" i="49"/>
  <c r="BW22" i="49" s="1"/>
  <c r="BW20" i="48"/>
  <c r="BV23" i="48"/>
  <c r="BV24" i="48" s="1"/>
  <c r="BW20" i="47"/>
  <c r="BV23" i="47"/>
  <c r="BV24" i="47" s="1"/>
  <c r="BW21" i="46"/>
  <c r="BW22" i="46" s="1"/>
  <c r="BV21" i="45"/>
  <c r="BV22" i="45" s="1"/>
  <c r="BV21" i="70" l="1"/>
  <c r="BV22" i="70" s="1"/>
  <c r="BZ20" i="68"/>
  <c r="BY23" i="68"/>
  <c r="BY24" i="68" s="1"/>
  <c r="BW21" i="67"/>
  <c r="BW22" i="67" s="1"/>
  <c r="BW21" i="66"/>
  <c r="BW22" i="66" s="1"/>
  <c r="BZ20" i="65"/>
  <c r="BY23" i="65"/>
  <c r="BY24" i="65" s="1"/>
  <c r="BV21" i="64"/>
  <c r="BV22" i="64" s="1"/>
  <c r="BX21" i="63"/>
  <c r="BX22" i="63" s="1"/>
  <c r="BW21" i="62"/>
  <c r="BW22" i="62" s="1"/>
  <c r="BV21" i="61"/>
  <c r="BV22" i="61" s="1"/>
  <c r="BV21" i="60"/>
  <c r="BV22" i="60" s="1"/>
  <c r="BZ20" i="59"/>
  <c r="BY23" i="59"/>
  <c r="BY24" i="59" s="1"/>
  <c r="BX20" i="58"/>
  <c r="BW23" i="58"/>
  <c r="BW24" i="58" s="1"/>
  <c r="BV20" i="57"/>
  <c r="BU23" i="57"/>
  <c r="BU24" i="57" s="1"/>
  <c r="BW21" i="56"/>
  <c r="BW22" i="56" s="1"/>
  <c r="BV21" i="55"/>
  <c r="BV22" i="55" s="1"/>
  <c r="BZ20" i="54"/>
  <c r="BY23" i="54"/>
  <c r="BY24" i="54" s="1"/>
  <c r="BY20" i="53"/>
  <c r="BX23" i="53"/>
  <c r="BX24" i="53" s="1"/>
  <c r="BX20" i="52"/>
  <c r="BW23" i="52"/>
  <c r="BW24" i="52" s="1"/>
  <c r="BW20" i="51"/>
  <c r="BV23" i="51"/>
  <c r="BV24" i="51" s="1"/>
  <c r="BV21" i="50"/>
  <c r="BV22" i="50" s="1"/>
  <c r="BX20" i="49"/>
  <c r="BW23" i="49"/>
  <c r="BW24" i="49" s="1"/>
  <c r="BW21" i="48"/>
  <c r="BW22" i="48" s="1"/>
  <c r="BW21" i="47"/>
  <c r="BW22" i="47" s="1"/>
  <c r="BX20" i="46"/>
  <c r="BW23" i="46"/>
  <c r="BW24" i="46" s="1"/>
  <c r="BW20" i="45"/>
  <c r="BV23" i="45"/>
  <c r="BV24" i="45" s="1"/>
  <c r="BW20" i="70" l="1"/>
  <c r="BV23" i="70"/>
  <c r="BV24" i="70" s="1"/>
  <c r="BZ21" i="68"/>
  <c r="BZ22" i="68" s="1"/>
  <c r="BX20" i="67"/>
  <c r="BW23" i="67"/>
  <c r="BW24" i="67" s="1"/>
  <c r="BX20" i="66"/>
  <c r="BW23" i="66"/>
  <c r="BW24" i="66" s="1"/>
  <c r="BZ21" i="65"/>
  <c r="BZ22" i="65" s="1"/>
  <c r="BW20" i="64"/>
  <c r="BV23" i="64"/>
  <c r="BV24" i="64" s="1"/>
  <c r="BY20" i="63"/>
  <c r="BX23" i="63"/>
  <c r="BX24" i="63" s="1"/>
  <c r="BX20" i="62"/>
  <c r="BW23" i="62"/>
  <c r="BW24" i="62" s="1"/>
  <c r="BW20" i="61"/>
  <c r="BV23" i="61"/>
  <c r="BV24" i="61" s="1"/>
  <c r="BW20" i="60"/>
  <c r="BV23" i="60"/>
  <c r="BV24" i="60" s="1"/>
  <c r="BZ21" i="59"/>
  <c r="BZ22" i="59" s="1"/>
  <c r="BX21" i="58"/>
  <c r="BX22" i="58" s="1"/>
  <c r="BV21" i="57"/>
  <c r="BV22" i="57" s="1"/>
  <c r="BX20" i="56"/>
  <c r="BW23" i="56"/>
  <c r="BW24" i="56" s="1"/>
  <c r="BW20" i="55"/>
  <c r="BV23" i="55"/>
  <c r="BV24" i="55" s="1"/>
  <c r="BZ21" i="54"/>
  <c r="BZ22" i="54" s="1"/>
  <c r="BY21" i="53"/>
  <c r="BY22" i="53" s="1"/>
  <c r="BX21" i="52"/>
  <c r="BX22" i="52" s="1"/>
  <c r="BW21" i="51"/>
  <c r="BW22" i="51" s="1"/>
  <c r="BW20" i="50"/>
  <c r="BV23" i="50"/>
  <c r="BV24" i="50" s="1"/>
  <c r="BX21" i="49"/>
  <c r="BX22" i="49" s="1"/>
  <c r="BX20" i="48"/>
  <c r="BW23" i="48"/>
  <c r="BW24" i="48" s="1"/>
  <c r="BX20" i="47"/>
  <c r="BW23" i="47"/>
  <c r="BW24" i="47" s="1"/>
  <c r="BX21" i="46"/>
  <c r="BX22" i="46" s="1"/>
  <c r="BW21" i="45"/>
  <c r="BW22" i="45" s="1"/>
  <c r="BW21" i="70" l="1"/>
  <c r="BW22" i="70" s="1"/>
  <c r="CA20" i="68"/>
  <c r="BZ23" i="68"/>
  <c r="BZ24" i="68" s="1"/>
  <c r="BX21" i="67"/>
  <c r="BX22" i="67" s="1"/>
  <c r="BX21" i="66"/>
  <c r="BX22" i="66" s="1"/>
  <c r="CA20" i="65"/>
  <c r="BZ23" i="65"/>
  <c r="BZ24" i="65" s="1"/>
  <c r="BW21" i="64"/>
  <c r="BW22" i="64" s="1"/>
  <c r="BY21" i="63"/>
  <c r="BY22" i="63" s="1"/>
  <c r="BX21" i="62"/>
  <c r="BX22" i="62" s="1"/>
  <c r="BW21" i="61"/>
  <c r="BW22" i="61" s="1"/>
  <c r="BW21" i="60"/>
  <c r="BW22" i="60" s="1"/>
  <c r="CA20" i="59"/>
  <c r="BZ23" i="59"/>
  <c r="BZ24" i="59" s="1"/>
  <c r="BY20" i="58"/>
  <c r="BX23" i="58"/>
  <c r="BX24" i="58" s="1"/>
  <c r="BW20" i="57"/>
  <c r="BV23" i="57"/>
  <c r="BV24" i="57" s="1"/>
  <c r="BX21" i="56"/>
  <c r="BX22" i="56" s="1"/>
  <c r="BW21" i="55"/>
  <c r="BW22" i="55" s="1"/>
  <c r="CA20" i="54"/>
  <c r="BZ23" i="54"/>
  <c r="BZ24" i="54" s="1"/>
  <c r="BZ20" i="53"/>
  <c r="BY23" i="53"/>
  <c r="BY24" i="53" s="1"/>
  <c r="BY20" i="52"/>
  <c r="BX23" i="52"/>
  <c r="BX24" i="52" s="1"/>
  <c r="BX20" i="51"/>
  <c r="BW23" i="51"/>
  <c r="BW24" i="51" s="1"/>
  <c r="BW21" i="50"/>
  <c r="BW22" i="50" s="1"/>
  <c r="BY20" i="49"/>
  <c r="BX23" i="49"/>
  <c r="BX24" i="49" s="1"/>
  <c r="BX21" i="48"/>
  <c r="BX22" i="48" s="1"/>
  <c r="BX21" i="47"/>
  <c r="BX22" i="47" s="1"/>
  <c r="BY20" i="46"/>
  <c r="BX23" i="46"/>
  <c r="BX24" i="46" s="1"/>
  <c r="BX20" i="45"/>
  <c r="BW23" i="45"/>
  <c r="BW24" i="45" s="1"/>
  <c r="BX20" i="70" l="1"/>
  <c r="BW23" i="70"/>
  <c r="BW24" i="70" s="1"/>
  <c r="CA21" i="68"/>
  <c r="CA22" i="68" s="1"/>
  <c r="BY20" i="67"/>
  <c r="BX23" i="67"/>
  <c r="BX24" i="67" s="1"/>
  <c r="BY20" i="66"/>
  <c r="BX23" i="66"/>
  <c r="BX24" i="66" s="1"/>
  <c r="CA21" i="65"/>
  <c r="CA22" i="65"/>
  <c r="CB20" i="65" s="1"/>
  <c r="BX20" i="64"/>
  <c r="BW23" i="64"/>
  <c r="BW24" i="64" s="1"/>
  <c r="BZ20" i="63"/>
  <c r="BY23" i="63"/>
  <c r="BY24" i="63" s="1"/>
  <c r="BY20" i="62"/>
  <c r="BX23" i="62"/>
  <c r="BX24" i="62" s="1"/>
  <c r="BX20" i="61"/>
  <c r="BW23" i="61"/>
  <c r="BW24" i="61" s="1"/>
  <c r="BX20" i="60"/>
  <c r="BW23" i="60"/>
  <c r="BW24" i="60" s="1"/>
  <c r="CA21" i="59"/>
  <c r="CA22" i="59"/>
  <c r="CB20" i="59" s="1"/>
  <c r="CA23" i="59"/>
  <c r="CA24" i="59" s="1"/>
  <c r="BY22" i="58"/>
  <c r="BZ20" i="58" s="1"/>
  <c r="BY21" i="58"/>
  <c r="BW21" i="57"/>
  <c r="BW22" i="57" s="1"/>
  <c r="BY20" i="56"/>
  <c r="BX23" i="56"/>
  <c r="BX24" i="56" s="1"/>
  <c r="BX20" i="55"/>
  <c r="BW23" i="55"/>
  <c r="BW24" i="55" s="1"/>
  <c r="CA21" i="54"/>
  <c r="CA22" i="54"/>
  <c r="CB20" i="54" s="1"/>
  <c r="BZ21" i="53"/>
  <c r="BZ22" i="53" s="1"/>
  <c r="BY21" i="52"/>
  <c r="BY22" i="52" s="1"/>
  <c r="BX21" i="51"/>
  <c r="BX22" i="51" s="1"/>
  <c r="BX20" i="50"/>
  <c r="BW23" i="50"/>
  <c r="BW24" i="50" s="1"/>
  <c r="BY21" i="49"/>
  <c r="BY22" i="49" s="1"/>
  <c r="BY20" i="48"/>
  <c r="BX23" i="48"/>
  <c r="BX24" i="48" s="1"/>
  <c r="BY20" i="47"/>
  <c r="BX23" i="47"/>
  <c r="BX24" i="47" s="1"/>
  <c r="BY21" i="46"/>
  <c r="BY22" i="46" s="1"/>
  <c r="BX21" i="45"/>
  <c r="BX22" i="45" s="1"/>
  <c r="BX21" i="70" l="1"/>
  <c r="BX22" i="70" s="1"/>
  <c r="CB20" i="68"/>
  <c r="CA23" i="68"/>
  <c r="CA24" i="68" s="1"/>
  <c r="BY21" i="67"/>
  <c r="BY22" i="67" s="1"/>
  <c r="BY21" i="66"/>
  <c r="BY22" i="66" s="1"/>
  <c r="CB21" i="65"/>
  <c r="CB22" i="65"/>
  <c r="CC20" i="65" s="1"/>
  <c r="CA23" i="65"/>
  <c r="CA24" i="65" s="1"/>
  <c r="BX21" i="64"/>
  <c r="BX22" i="64" s="1"/>
  <c r="BZ21" i="63"/>
  <c r="BZ22" i="63" s="1"/>
  <c r="BY21" i="62"/>
  <c r="BY22" i="62" s="1"/>
  <c r="BX21" i="61"/>
  <c r="BX22" i="61" s="1"/>
  <c r="BX21" i="60"/>
  <c r="BX22" i="60" s="1"/>
  <c r="CB21" i="59"/>
  <c r="CB22" i="59"/>
  <c r="CC20" i="59" s="1"/>
  <c r="BZ21" i="58"/>
  <c r="BZ22" i="58" s="1"/>
  <c r="BY23" i="58"/>
  <c r="BY24" i="58" s="1"/>
  <c r="BX20" i="57"/>
  <c r="BW23" i="57"/>
  <c r="BW24" i="57" s="1"/>
  <c r="BY21" i="56"/>
  <c r="BY22" i="56" s="1"/>
  <c r="BX21" i="55"/>
  <c r="BX22" i="55" s="1"/>
  <c r="CB21" i="54"/>
  <c r="CB22" i="54" s="1"/>
  <c r="CA23" i="54"/>
  <c r="CA24" i="54" s="1"/>
  <c r="CA20" i="53"/>
  <c r="BZ23" i="53"/>
  <c r="BZ24" i="53" s="1"/>
  <c r="BZ20" i="52"/>
  <c r="BY23" i="52"/>
  <c r="BY24" i="52" s="1"/>
  <c r="BY20" i="51"/>
  <c r="BX23" i="51"/>
  <c r="BX24" i="51" s="1"/>
  <c r="BX21" i="50"/>
  <c r="BX22" i="50" s="1"/>
  <c r="BZ20" i="49"/>
  <c r="BY23" i="49"/>
  <c r="BY24" i="49" s="1"/>
  <c r="BY21" i="48"/>
  <c r="BY22" i="48" s="1"/>
  <c r="BY21" i="47"/>
  <c r="BY22" i="47" s="1"/>
  <c r="BZ20" i="46"/>
  <c r="BY23" i="46"/>
  <c r="BY24" i="46" s="1"/>
  <c r="BY20" i="45"/>
  <c r="BX23" i="45"/>
  <c r="BX24" i="45" s="1"/>
  <c r="BY20" i="70" l="1"/>
  <c r="BX23" i="70"/>
  <c r="BX24" i="70" s="1"/>
  <c r="CB21" i="68"/>
  <c r="CB22" i="68"/>
  <c r="CC20" i="68" s="1"/>
  <c r="BZ20" i="67"/>
  <c r="BY23" i="67"/>
  <c r="BY24" i="67" s="1"/>
  <c r="BZ20" i="66"/>
  <c r="BY23" i="66"/>
  <c r="BY24" i="66" s="1"/>
  <c r="CC21" i="65"/>
  <c r="CC22" i="65" s="1"/>
  <c r="CB23" i="65"/>
  <c r="CB24" i="65" s="1"/>
  <c r="BY20" i="64"/>
  <c r="BX23" i="64"/>
  <c r="BX24" i="64" s="1"/>
  <c r="CA20" i="63"/>
  <c r="BZ23" i="63"/>
  <c r="BZ24" i="63" s="1"/>
  <c r="BZ20" i="62"/>
  <c r="BY23" i="62"/>
  <c r="BY24" i="62" s="1"/>
  <c r="BY20" i="61"/>
  <c r="BX23" i="61"/>
  <c r="BX24" i="61" s="1"/>
  <c r="BY20" i="60"/>
  <c r="BX23" i="60"/>
  <c r="BX24" i="60" s="1"/>
  <c r="CC21" i="59"/>
  <c r="CC22" i="59" s="1"/>
  <c r="CB23" i="59"/>
  <c r="CB24" i="59" s="1"/>
  <c r="CA20" i="58"/>
  <c r="BZ23" i="58"/>
  <c r="BZ24" i="58" s="1"/>
  <c r="BX21" i="57"/>
  <c r="BX22" i="57" s="1"/>
  <c r="BZ20" i="56"/>
  <c r="BY23" i="56"/>
  <c r="BY24" i="56" s="1"/>
  <c r="BY20" i="55"/>
  <c r="BX23" i="55"/>
  <c r="BX24" i="55" s="1"/>
  <c r="CC20" i="54"/>
  <c r="CB23" i="54"/>
  <c r="CB24" i="54" s="1"/>
  <c r="CA21" i="53"/>
  <c r="CA22" i="53"/>
  <c r="CB20" i="53" s="1"/>
  <c r="CA23" i="53"/>
  <c r="CA24" i="53" s="1"/>
  <c r="BZ21" i="52"/>
  <c r="BZ22" i="52" s="1"/>
  <c r="BY21" i="51"/>
  <c r="BY22" i="51" s="1"/>
  <c r="BY20" i="50"/>
  <c r="BX23" i="50"/>
  <c r="BX24" i="50" s="1"/>
  <c r="BZ21" i="49"/>
  <c r="BZ22" i="49" s="1"/>
  <c r="BZ20" i="48"/>
  <c r="BY23" i="48"/>
  <c r="BY24" i="48" s="1"/>
  <c r="BZ20" i="47"/>
  <c r="BY23" i="47"/>
  <c r="BY24" i="47" s="1"/>
  <c r="BZ21" i="46"/>
  <c r="BZ22" i="46" s="1"/>
  <c r="BY21" i="45"/>
  <c r="BY22" i="45" s="1"/>
  <c r="BY21" i="70" l="1"/>
  <c r="BY22" i="70" s="1"/>
  <c r="CC21" i="68"/>
  <c r="CC22" i="68" s="1"/>
  <c r="CB23" i="68"/>
  <c r="CB24" i="68" s="1"/>
  <c r="BZ21" i="67"/>
  <c r="BZ22" i="67" s="1"/>
  <c r="BZ21" i="66"/>
  <c r="BZ22" i="66" s="1"/>
  <c r="CD20" i="65"/>
  <c r="CC23" i="65"/>
  <c r="CC24" i="65" s="1"/>
  <c r="BY21" i="64"/>
  <c r="BY22" i="64" s="1"/>
  <c r="CA21" i="63"/>
  <c r="CA22" i="63"/>
  <c r="CB20" i="63" s="1"/>
  <c r="CA23" i="63"/>
  <c r="CA24" i="63" s="1"/>
  <c r="BZ21" i="62"/>
  <c r="BZ22" i="62" s="1"/>
  <c r="BY21" i="61"/>
  <c r="BY22" i="61" s="1"/>
  <c r="BY21" i="60"/>
  <c r="BY22" i="60" s="1"/>
  <c r="CD20" i="59"/>
  <c r="CC23" i="59"/>
  <c r="CC24" i="59" s="1"/>
  <c r="CA21" i="58"/>
  <c r="CA22" i="58"/>
  <c r="CB20" i="58" s="1"/>
  <c r="CA23" i="58"/>
  <c r="CA24" i="58" s="1"/>
  <c r="BY20" i="57"/>
  <c r="BX23" i="57"/>
  <c r="BX24" i="57" s="1"/>
  <c r="BZ21" i="56"/>
  <c r="BZ22" i="56" s="1"/>
  <c r="BY21" i="55"/>
  <c r="BY22" i="55" s="1"/>
  <c r="CC21" i="54"/>
  <c r="CC22" i="54" s="1"/>
  <c r="CB21" i="53"/>
  <c r="CB22" i="53"/>
  <c r="CC20" i="53" s="1"/>
  <c r="CA20" i="52"/>
  <c r="BZ23" i="52"/>
  <c r="BZ24" i="52" s="1"/>
  <c r="BZ20" i="51"/>
  <c r="BY23" i="51"/>
  <c r="BY24" i="51" s="1"/>
  <c r="BY21" i="50"/>
  <c r="BY22" i="50" s="1"/>
  <c r="CA20" i="49"/>
  <c r="BZ23" i="49"/>
  <c r="BZ24" i="49" s="1"/>
  <c r="BZ21" i="48"/>
  <c r="BZ22" i="48" s="1"/>
  <c r="BZ21" i="47"/>
  <c r="BZ22" i="47" s="1"/>
  <c r="CA20" i="46"/>
  <c r="BZ23" i="46"/>
  <c r="BZ24" i="46" s="1"/>
  <c r="BZ20" i="45"/>
  <c r="BY23" i="45"/>
  <c r="BY24" i="45" s="1"/>
  <c r="BZ20" i="70" l="1"/>
  <c r="BY23" i="70"/>
  <c r="BY24" i="70" s="1"/>
  <c r="CD20" i="68"/>
  <c r="CC23" i="68"/>
  <c r="CC24" i="68" s="1"/>
  <c r="CA20" i="67"/>
  <c r="BZ23" i="67"/>
  <c r="BZ24" i="67" s="1"/>
  <c r="CA20" i="66"/>
  <c r="BZ23" i="66"/>
  <c r="BZ24" i="66" s="1"/>
  <c r="CD21" i="65"/>
  <c r="CD22" i="65" s="1"/>
  <c r="BZ20" i="64"/>
  <c r="BY23" i="64"/>
  <c r="BY24" i="64" s="1"/>
  <c r="CB21" i="63"/>
  <c r="CB22" i="63"/>
  <c r="CC20" i="63" s="1"/>
  <c r="CA20" i="62"/>
  <c r="BZ23" i="62"/>
  <c r="BZ24" i="62" s="1"/>
  <c r="BZ20" i="61"/>
  <c r="BY23" i="61"/>
  <c r="BY24" i="61" s="1"/>
  <c r="BZ20" i="60"/>
  <c r="BY23" i="60"/>
  <c r="BY24" i="60" s="1"/>
  <c r="CD21" i="59"/>
  <c r="CD22" i="59" s="1"/>
  <c r="CB21" i="58"/>
  <c r="CB22" i="58"/>
  <c r="CC20" i="58" s="1"/>
  <c r="BY21" i="57"/>
  <c r="BY22" i="57" s="1"/>
  <c r="CA20" i="56"/>
  <c r="BZ23" i="56"/>
  <c r="BZ24" i="56" s="1"/>
  <c r="BZ20" i="55"/>
  <c r="BY23" i="55"/>
  <c r="BY24" i="55" s="1"/>
  <c r="CD20" i="54"/>
  <c r="CC23" i="54"/>
  <c r="CC24" i="54" s="1"/>
  <c r="CC21" i="53"/>
  <c r="CC22" i="53" s="1"/>
  <c r="CB23" i="53"/>
  <c r="CB24" i="53" s="1"/>
  <c r="CA21" i="52"/>
  <c r="CA22" i="52"/>
  <c r="CB20" i="52" s="1"/>
  <c r="CA23" i="52"/>
  <c r="CA24" i="52" s="1"/>
  <c r="BZ21" i="51"/>
  <c r="BZ22" i="51" s="1"/>
  <c r="BZ20" i="50"/>
  <c r="BY23" i="50"/>
  <c r="BY24" i="50" s="1"/>
  <c r="CA21" i="49"/>
  <c r="CA22" i="49"/>
  <c r="CB20" i="49" s="1"/>
  <c r="CA23" i="49"/>
  <c r="CA24" i="49" s="1"/>
  <c r="CA20" i="48"/>
  <c r="BZ23" i="48"/>
  <c r="BZ24" i="48" s="1"/>
  <c r="CA20" i="47"/>
  <c r="BZ23" i="47"/>
  <c r="BZ24" i="47" s="1"/>
  <c r="CA21" i="46"/>
  <c r="CA22" i="46" s="1"/>
  <c r="BZ21" i="45"/>
  <c r="BZ22" i="45" s="1"/>
  <c r="BZ21" i="70" l="1"/>
  <c r="BZ22" i="70" s="1"/>
  <c r="CD21" i="68"/>
  <c r="CD22" i="68" s="1"/>
  <c r="CA21" i="67"/>
  <c r="CA22" i="67"/>
  <c r="CB20" i="67" s="1"/>
  <c r="CA21" i="66"/>
  <c r="CA22" i="66"/>
  <c r="CB20" i="66" s="1"/>
  <c r="CA23" i="66"/>
  <c r="CA24" i="66" s="1"/>
  <c r="CE20" i="65"/>
  <c r="CD23" i="65"/>
  <c r="CD24" i="65" s="1"/>
  <c r="BZ21" i="64"/>
  <c r="BZ22" i="64" s="1"/>
  <c r="CC21" i="63"/>
  <c r="CC22" i="63" s="1"/>
  <c r="CB23" i="63"/>
  <c r="CB24" i="63" s="1"/>
  <c r="CA21" i="62"/>
  <c r="CA22" i="62"/>
  <c r="CB20" i="62" s="1"/>
  <c r="BZ21" i="61"/>
  <c r="BZ22" i="61" s="1"/>
  <c r="BZ21" i="60"/>
  <c r="BZ22" i="60" s="1"/>
  <c r="CE20" i="59"/>
  <c r="CD23" i="59"/>
  <c r="CD24" i="59" s="1"/>
  <c r="CC21" i="58"/>
  <c r="CC22" i="58" s="1"/>
  <c r="CB23" i="58"/>
  <c r="CB24" i="58" s="1"/>
  <c r="BZ20" i="57"/>
  <c r="BY23" i="57"/>
  <c r="BY24" i="57" s="1"/>
  <c r="CA21" i="56"/>
  <c r="CA22" i="56" s="1"/>
  <c r="BZ21" i="55"/>
  <c r="BZ22" i="55" s="1"/>
  <c r="CD21" i="54"/>
  <c r="CD22" i="54" s="1"/>
  <c r="CD20" i="53"/>
  <c r="CC23" i="53"/>
  <c r="CC24" i="53" s="1"/>
  <c r="CB21" i="52"/>
  <c r="CB22" i="52"/>
  <c r="CC20" i="52" s="1"/>
  <c r="CA20" i="51"/>
  <c r="BZ23" i="51"/>
  <c r="BZ24" i="51" s="1"/>
  <c r="BZ21" i="50"/>
  <c r="BZ22" i="50" s="1"/>
  <c r="CB21" i="49"/>
  <c r="CB22" i="49"/>
  <c r="CC20" i="49" s="1"/>
  <c r="CA21" i="48"/>
  <c r="CA22" i="48"/>
  <c r="CB20" i="48" s="1"/>
  <c r="CA23" i="48"/>
  <c r="CA24" i="48" s="1"/>
  <c r="CA21" i="47"/>
  <c r="CA22" i="47"/>
  <c r="CB20" i="47" s="1"/>
  <c r="CA23" i="47"/>
  <c r="CA24" i="47" s="1"/>
  <c r="CB20" i="46"/>
  <c r="CA23" i="46"/>
  <c r="CA24" i="46" s="1"/>
  <c r="CA20" i="45"/>
  <c r="BZ23" i="45"/>
  <c r="BZ24" i="45" s="1"/>
  <c r="CA20" i="70" l="1"/>
  <c r="BZ23" i="70"/>
  <c r="BZ24" i="70" s="1"/>
  <c r="CE20" i="68"/>
  <c r="CD23" i="68"/>
  <c r="CD24" i="68" s="1"/>
  <c r="CB21" i="67"/>
  <c r="CB22" i="67"/>
  <c r="CC20" i="67" s="1"/>
  <c r="CA23" i="67"/>
  <c r="CA24" i="67" s="1"/>
  <c r="CB21" i="66"/>
  <c r="CB22" i="66" s="1"/>
  <c r="CE21" i="65"/>
  <c r="CE22" i="65" s="1"/>
  <c r="CA20" i="64"/>
  <c r="BZ23" i="64"/>
  <c r="BZ24" i="64" s="1"/>
  <c r="CD20" i="63"/>
  <c r="CC23" i="63"/>
  <c r="CC24" i="63" s="1"/>
  <c r="CB21" i="62"/>
  <c r="CB22" i="62"/>
  <c r="CC20" i="62" s="1"/>
  <c r="CA23" i="62"/>
  <c r="CA24" i="62" s="1"/>
  <c r="CA20" i="61"/>
  <c r="BZ23" i="61"/>
  <c r="BZ24" i="61" s="1"/>
  <c r="CA20" i="60"/>
  <c r="BZ23" i="60"/>
  <c r="BZ24" i="60" s="1"/>
  <c r="CE21" i="59"/>
  <c r="CE22" i="59" s="1"/>
  <c r="CD20" i="58"/>
  <c r="CC23" i="58"/>
  <c r="CC24" i="58" s="1"/>
  <c r="BZ21" i="57"/>
  <c r="BZ22" i="57" s="1"/>
  <c r="CB20" i="56"/>
  <c r="CA23" i="56"/>
  <c r="CA24" i="56" s="1"/>
  <c r="CB21" i="56"/>
  <c r="CB22" i="56" s="1"/>
  <c r="CC20" i="56" s="1"/>
  <c r="CA20" i="55"/>
  <c r="BZ23" i="55"/>
  <c r="BZ24" i="55" s="1"/>
  <c r="CE20" i="54"/>
  <c r="CD23" i="54"/>
  <c r="CD24" i="54" s="1"/>
  <c r="CD21" i="53"/>
  <c r="CD22" i="53" s="1"/>
  <c r="CC21" i="52"/>
  <c r="CC22" i="52" s="1"/>
  <c r="CB23" i="52"/>
  <c r="CB24" i="52" s="1"/>
  <c r="CA21" i="51"/>
  <c r="CA22" i="51"/>
  <c r="CB20" i="51" s="1"/>
  <c r="CA23" i="51"/>
  <c r="CA24" i="51" s="1"/>
  <c r="CA20" i="50"/>
  <c r="BZ23" i="50"/>
  <c r="BZ24" i="50" s="1"/>
  <c r="CC21" i="49"/>
  <c r="CC22" i="49" s="1"/>
  <c r="CB23" i="49"/>
  <c r="CB24" i="49" s="1"/>
  <c r="CB21" i="48"/>
  <c r="CB22" i="48"/>
  <c r="CC20" i="48" s="1"/>
  <c r="CB21" i="47"/>
  <c r="CB22" i="47"/>
  <c r="CC20" i="47" s="1"/>
  <c r="CB21" i="46"/>
  <c r="CB22" i="46"/>
  <c r="CC20" i="46" s="1"/>
  <c r="CA21" i="45"/>
  <c r="CA22" i="45"/>
  <c r="CB20" i="45" s="1"/>
  <c r="CA23" i="45"/>
  <c r="CA24" i="45" s="1"/>
  <c r="CA21" i="70" l="1"/>
  <c r="CA22" i="70"/>
  <c r="CB20" i="70" s="1"/>
  <c r="CE21" i="68"/>
  <c r="CE22" i="68" s="1"/>
  <c r="CC21" i="67"/>
  <c r="CC22" i="67" s="1"/>
  <c r="CB23" i="67"/>
  <c r="CB24" i="67" s="1"/>
  <c r="CC20" i="66"/>
  <c r="CB23" i="66"/>
  <c r="CB24" i="66" s="1"/>
  <c r="CF20" i="65"/>
  <c r="CE23" i="65"/>
  <c r="CE24" i="65" s="1"/>
  <c r="CA21" i="64"/>
  <c r="CA22" i="64"/>
  <c r="CB20" i="64" s="1"/>
  <c r="CA23" i="64"/>
  <c r="CA24" i="64" s="1"/>
  <c r="CD21" i="63"/>
  <c r="CD22" i="63" s="1"/>
  <c r="CC21" i="62"/>
  <c r="CC22" i="62" s="1"/>
  <c r="CB23" i="62"/>
  <c r="CB24" i="62" s="1"/>
  <c r="CA21" i="61"/>
  <c r="CA22" i="61"/>
  <c r="CB20" i="61" s="1"/>
  <c r="CA23" i="61"/>
  <c r="CA24" i="61" s="1"/>
  <c r="CA21" i="60"/>
  <c r="CA22" i="60"/>
  <c r="CB20" i="60" s="1"/>
  <c r="CA23" i="60"/>
  <c r="CA24" i="60" s="1"/>
  <c r="CF20" i="59"/>
  <c r="CE23" i="59"/>
  <c r="CE24" i="59" s="1"/>
  <c r="CD21" i="58"/>
  <c r="CD22" i="58" s="1"/>
  <c r="CA20" i="57"/>
  <c r="BZ23" i="57"/>
  <c r="BZ24" i="57" s="1"/>
  <c r="CC21" i="56"/>
  <c r="CC22" i="56" s="1"/>
  <c r="CB23" i="56"/>
  <c r="CB24" i="56" s="1"/>
  <c r="CA21" i="55"/>
  <c r="CA22" i="55" s="1"/>
  <c r="CE21" i="54"/>
  <c r="CE22" i="54" s="1"/>
  <c r="CE20" i="53"/>
  <c r="CD23" i="53"/>
  <c r="CD24" i="53" s="1"/>
  <c r="CD20" i="52"/>
  <c r="CC23" i="52"/>
  <c r="CC24" i="52" s="1"/>
  <c r="CB21" i="51"/>
  <c r="CB22" i="51"/>
  <c r="CC20" i="51" s="1"/>
  <c r="CA21" i="50"/>
  <c r="CA22" i="50"/>
  <c r="CB20" i="50" s="1"/>
  <c r="CA23" i="50"/>
  <c r="CA24" i="50" s="1"/>
  <c r="CD20" i="49"/>
  <c r="CC23" i="49"/>
  <c r="CC24" i="49" s="1"/>
  <c r="CC21" i="48"/>
  <c r="CC22" i="48" s="1"/>
  <c r="CB23" i="48"/>
  <c r="CB24" i="48" s="1"/>
  <c r="CC21" i="47"/>
  <c r="CC22" i="47" s="1"/>
  <c r="CB23" i="47"/>
  <c r="CB24" i="47" s="1"/>
  <c r="CC21" i="46"/>
  <c r="CC22" i="46" s="1"/>
  <c r="CB23" i="46"/>
  <c r="CB24" i="46" s="1"/>
  <c r="CB21" i="45"/>
  <c r="CB22" i="45"/>
  <c r="CC20" i="45" s="1"/>
  <c r="CB21" i="70" l="1"/>
  <c r="CB22" i="70" s="1"/>
  <c r="CA23" i="70"/>
  <c r="CA24" i="70" s="1"/>
  <c r="CF20" i="68"/>
  <c r="CE23" i="68"/>
  <c r="CE24" i="68" s="1"/>
  <c r="CD20" i="67"/>
  <c r="CC23" i="67"/>
  <c r="CC24" i="67" s="1"/>
  <c r="CC21" i="66"/>
  <c r="CC22" i="66" s="1"/>
  <c r="CF21" i="65"/>
  <c r="CF22" i="65" s="1"/>
  <c r="CB21" i="64"/>
  <c r="CB22" i="64"/>
  <c r="CC20" i="64" s="1"/>
  <c r="CE20" i="63"/>
  <c r="CD23" i="63"/>
  <c r="CD24" i="63" s="1"/>
  <c r="CD20" i="62"/>
  <c r="CC23" i="62"/>
  <c r="CC24" i="62" s="1"/>
  <c r="CB21" i="61"/>
  <c r="CB22" i="61"/>
  <c r="CC20" i="61" s="1"/>
  <c r="CB21" i="60"/>
  <c r="CB22" i="60"/>
  <c r="CC20" i="60" s="1"/>
  <c r="CF21" i="59"/>
  <c r="CF22" i="59" s="1"/>
  <c r="CE20" i="58"/>
  <c r="CD23" i="58"/>
  <c r="CD24" i="58" s="1"/>
  <c r="CA21" i="57"/>
  <c r="CA22" i="57"/>
  <c r="CB20" i="57" s="1"/>
  <c r="CA23" i="57"/>
  <c r="CA24" i="57" s="1"/>
  <c r="CD20" i="56"/>
  <c r="CC23" i="56"/>
  <c r="CC24" i="56" s="1"/>
  <c r="CB20" i="55"/>
  <c r="CA23" i="55"/>
  <c r="CA24" i="55" s="1"/>
  <c r="CF20" i="54"/>
  <c r="CE23" i="54"/>
  <c r="CE24" i="54" s="1"/>
  <c r="CE21" i="53"/>
  <c r="CE22" i="53" s="1"/>
  <c r="CD21" i="52"/>
  <c r="CD22" i="52" s="1"/>
  <c r="CC21" i="51"/>
  <c r="CC22" i="51" s="1"/>
  <c r="CB23" i="51"/>
  <c r="CB24" i="51" s="1"/>
  <c r="CB21" i="50"/>
  <c r="CB22" i="50"/>
  <c r="CC20" i="50" s="1"/>
  <c r="CD21" i="49"/>
  <c r="CD22" i="49" s="1"/>
  <c r="CD20" i="48"/>
  <c r="CC23" i="48"/>
  <c r="CC24" i="48" s="1"/>
  <c r="CD20" i="47"/>
  <c r="CC23" i="47"/>
  <c r="CC24" i="47" s="1"/>
  <c r="CD20" i="46"/>
  <c r="CC23" i="46"/>
  <c r="CC24" i="46" s="1"/>
  <c r="CC21" i="45"/>
  <c r="CC22" i="45" s="1"/>
  <c r="CB23" i="45"/>
  <c r="CB24" i="45" s="1"/>
  <c r="CC20" i="70" l="1"/>
  <c r="CB23" i="70"/>
  <c r="CB24" i="70" s="1"/>
  <c r="CF21" i="68"/>
  <c r="CF22" i="68" s="1"/>
  <c r="CD21" i="67"/>
  <c r="CD22" i="67" s="1"/>
  <c r="CD20" i="66"/>
  <c r="CC23" i="66"/>
  <c r="CC24" i="66" s="1"/>
  <c r="CG20" i="65"/>
  <c r="CF23" i="65"/>
  <c r="CF24" i="65" s="1"/>
  <c r="CC21" i="64"/>
  <c r="CC22" i="64" s="1"/>
  <c r="CB23" i="64"/>
  <c r="CB24" i="64" s="1"/>
  <c r="CE21" i="63"/>
  <c r="CE22" i="63" s="1"/>
  <c r="CD21" i="62"/>
  <c r="CD22" i="62" s="1"/>
  <c r="CC21" i="61"/>
  <c r="CC22" i="61" s="1"/>
  <c r="CB23" i="61"/>
  <c r="CB24" i="61" s="1"/>
  <c r="CC21" i="60"/>
  <c r="CC22" i="60" s="1"/>
  <c r="CB23" i="60"/>
  <c r="CB24" i="60" s="1"/>
  <c r="CG20" i="59"/>
  <c r="CF23" i="59"/>
  <c r="CF24" i="59" s="1"/>
  <c r="CE21" i="58"/>
  <c r="CE22" i="58" s="1"/>
  <c r="CB21" i="57"/>
  <c r="CB22" i="57"/>
  <c r="CC20" i="57" s="1"/>
  <c r="CD21" i="56"/>
  <c r="CD22" i="56" s="1"/>
  <c r="CB21" i="55"/>
  <c r="CB22" i="55"/>
  <c r="CC20" i="55" s="1"/>
  <c r="CF21" i="54"/>
  <c r="CF22" i="54" s="1"/>
  <c r="CF20" i="53"/>
  <c r="CE23" i="53"/>
  <c r="CE24" i="53" s="1"/>
  <c r="CE20" i="52"/>
  <c r="CD23" i="52"/>
  <c r="CD24" i="52" s="1"/>
  <c r="CD20" i="51"/>
  <c r="CC23" i="51"/>
  <c r="CC24" i="51" s="1"/>
  <c r="CB23" i="50"/>
  <c r="CB24" i="50" s="1"/>
  <c r="CC21" i="50"/>
  <c r="CC22" i="50" s="1"/>
  <c r="CE20" i="49"/>
  <c r="CD23" i="49"/>
  <c r="CD24" i="49" s="1"/>
  <c r="CD21" i="48"/>
  <c r="CD22" i="48" s="1"/>
  <c r="CD21" i="47"/>
  <c r="CD22" i="47" s="1"/>
  <c r="CD21" i="46"/>
  <c r="CD22" i="46" s="1"/>
  <c r="CD20" i="45"/>
  <c r="CC23" i="45"/>
  <c r="CC24" i="45" s="1"/>
  <c r="CC21" i="70" l="1"/>
  <c r="CC22" i="70" s="1"/>
  <c r="CG20" i="68"/>
  <c r="CF23" i="68"/>
  <c r="CF24" i="68" s="1"/>
  <c r="CE20" i="67"/>
  <c r="CD23" i="67"/>
  <c r="CD24" i="67" s="1"/>
  <c r="CD21" i="66"/>
  <c r="CD22" i="66" s="1"/>
  <c r="CG21" i="65"/>
  <c r="CG22" i="65" s="1"/>
  <c r="CD20" i="64"/>
  <c r="CC23" i="64"/>
  <c r="CC24" i="64" s="1"/>
  <c r="CF20" i="63"/>
  <c r="CE23" i="63"/>
  <c r="CE24" i="63" s="1"/>
  <c r="CE20" i="62"/>
  <c r="CD23" i="62"/>
  <c r="CD24" i="62" s="1"/>
  <c r="CD20" i="61"/>
  <c r="CC23" i="61"/>
  <c r="CC24" i="61" s="1"/>
  <c r="CD20" i="60"/>
  <c r="CC23" i="60"/>
  <c r="CC24" i="60" s="1"/>
  <c r="CG21" i="59"/>
  <c r="CG22" i="59" s="1"/>
  <c r="CF20" i="58"/>
  <c r="CE23" i="58"/>
  <c r="CE24" i="58" s="1"/>
  <c r="CC21" i="57"/>
  <c r="CC22" i="57" s="1"/>
  <c r="CB23" i="57"/>
  <c r="CB24" i="57" s="1"/>
  <c r="CE20" i="56"/>
  <c r="CD23" i="56"/>
  <c r="CD24" i="56" s="1"/>
  <c r="CC21" i="55"/>
  <c r="CC22" i="55" s="1"/>
  <c r="CB23" i="55"/>
  <c r="CB24" i="55" s="1"/>
  <c r="CG20" i="54"/>
  <c r="CF23" i="54"/>
  <c r="CF24" i="54" s="1"/>
  <c r="CF21" i="53"/>
  <c r="CF22" i="53" s="1"/>
  <c r="CE21" i="52"/>
  <c r="CE22" i="52" s="1"/>
  <c r="CD21" i="51"/>
  <c r="CD22" i="51" s="1"/>
  <c r="CD20" i="50"/>
  <c r="CC23" i="50"/>
  <c r="CC24" i="50" s="1"/>
  <c r="CE21" i="49"/>
  <c r="CE22" i="49" s="1"/>
  <c r="CE20" i="48"/>
  <c r="CD23" i="48"/>
  <c r="CD24" i="48" s="1"/>
  <c r="CE20" i="47"/>
  <c r="CD23" i="47"/>
  <c r="CD24" i="47" s="1"/>
  <c r="CE20" i="46"/>
  <c r="CD23" i="46"/>
  <c r="CD24" i="46" s="1"/>
  <c r="CD21" i="45"/>
  <c r="CD22" i="45" s="1"/>
  <c r="CD20" i="70" l="1"/>
  <c r="CC23" i="70"/>
  <c r="CC24" i="70" s="1"/>
  <c r="CG21" i="68"/>
  <c r="CG22" i="68" s="1"/>
  <c r="CE21" i="67"/>
  <c r="CE22" i="67" s="1"/>
  <c r="CE20" i="66"/>
  <c r="CD23" i="66"/>
  <c r="CD24" i="66" s="1"/>
  <c r="CH20" i="65"/>
  <c r="CG23" i="65"/>
  <c r="CG24" i="65" s="1"/>
  <c r="CD21" i="64"/>
  <c r="CD22" i="64" s="1"/>
  <c r="CF21" i="63"/>
  <c r="CF22" i="63" s="1"/>
  <c r="CE21" i="62"/>
  <c r="CE22" i="62" s="1"/>
  <c r="CD21" i="61"/>
  <c r="CD22" i="61" s="1"/>
  <c r="CD21" i="60"/>
  <c r="CD22" i="60" s="1"/>
  <c r="CH20" i="59"/>
  <c r="CG23" i="59"/>
  <c r="CG24" i="59" s="1"/>
  <c r="CF21" i="58"/>
  <c r="CF22" i="58" s="1"/>
  <c r="CD20" i="57"/>
  <c r="CC23" i="57"/>
  <c r="CC24" i="57" s="1"/>
  <c r="CE21" i="56"/>
  <c r="CE22" i="56" s="1"/>
  <c r="CD20" i="55"/>
  <c r="CC23" i="55"/>
  <c r="CC24" i="55" s="1"/>
  <c r="CG21" i="54"/>
  <c r="CG22" i="54" s="1"/>
  <c r="CG20" i="53"/>
  <c r="CF23" i="53"/>
  <c r="CF24" i="53" s="1"/>
  <c r="CF20" i="52"/>
  <c r="CE23" i="52"/>
  <c r="CE24" i="52" s="1"/>
  <c r="CE20" i="51"/>
  <c r="CD23" i="51"/>
  <c r="CD24" i="51" s="1"/>
  <c r="CD21" i="50"/>
  <c r="CD22" i="50" s="1"/>
  <c r="CF20" i="49"/>
  <c r="CE23" i="49"/>
  <c r="CE24" i="49" s="1"/>
  <c r="CE21" i="48"/>
  <c r="CE22" i="48" s="1"/>
  <c r="CE21" i="47"/>
  <c r="CE22" i="47" s="1"/>
  <c r="CE21" i="46"/>
  <c r="CE22" i="46" s="1"/>
  <c r="CE20" i="45"/>
  <c r="CD23" i="45"/>
  <c r="CD24" i="45" s="1"/>
  <c r="CD21" i="70" l="1"/>
  <c r="CD22" i="70" s="1"/>
  <c r="CH20" i="68"/>
  <c r="CG23" i="68"/>
  <c r="CG24" i="68" s="1"/>
  <c r="CF20" i="67"/>
  <c r="CE23" i="67"/>
  <c r="CE24" i="67" s="1"/>
  <c r="CE21" i="66"/>
  <c r="CE22" i="66" s="1"/>
  <c r="CH21" i="65"/>
  <c r="CH22" i="65" s="1"/>
  <c r="CE20" i="64"/>
  <c r="CD23" i="64"/>
  <c r="CD24" i="64" s="1"/>
  <c r="CG20" i="63"/>
  <c r="CF23" i="63"/>
  <c r="CF24" i="63" s="1"/>
  <c r="CF20" i="62"/>
  <c r="CE23" i="62"/>
  <c r="CE24" i="62" s="1"/>
  <c r="CE20" i="61"/>
  <c r="CD23" i="61"/>
  <c r="CD24" i="61" s="1"/>
  <c r="CE20" i="60"/>
  <c r="CD23" i="60"/>
  <c r="CD24" i="60" s="1"/>
  <c r="CH21" i="59"/>
  <c r="CH22" i="59" s="1"/>
  <c r="CG20" i="58"/>
  <c r="CF23" i="58"/>
  <c r="CF24" i="58" s="1"/>
  <c r="CD21" i="57"/>
  <c r="CD22" i="57" s="1"/>
  <c r="CF20" i="56"/>
  <c r="CE23" i="56"/>
  <c r="CE24" i="56" s="1"/>
  <c r="CD21" i="55"/>
  <c r="CD22" i="55" s="1"/>
  <c r="CH20" i="54"/>
  <c r="CG23" i="54"/>
  <c r="CG24" i="54" s="1"/>
  <c r="CG21" i="53"/>
  <c r="CG22" i="53" s="1"/>
  <c r="CF21" i="52"/>
  <c r="CF22" i="52" s="1"/>
  <c r="CE21" i="51"/>
  <c r="CE22" i="51" s="1"/>
  <c r="CE20" i="50"/>
  <c r="CD23" i="50"/>
  <c r="CD24" i="50" s="1"/>
  <c r="CF21" i="49"/>
  <c r="CF22" i="49" s="1"/>
  <c r="CF20" i="48"/>
  <c r="CE23" i="48"/>
  <c r="CE24" i="48" s="1"/>
  <c r="CF20" i="47"/>
  <c r="CE23" i="47"/>
  <c r="CE24" i="47" s="1"/>
  <c r="CF20" i="46"/>
  <c r="CE23" i="46"/>
  <c r="CE24" i="46" s="1"/>
  <c r="CE21" i="45"/>
  <c r="CE22" i="45" s="1"/>
  <c r="CE20" i="70" l="1"/>
  <c r="CD23" i="70"/>
  <c r="CD24" i="70" s="1"/>
  <c r="CH21" i="68"/>
  <c r="CH22" i="68" s="1"/>
  <c r="CF21" i="67"/>
  <c r="CF22" i="67" s="1"/>
  <c r="CF20" i="66"/>
  <c r="CE23" i="66"/>
  <c r="CE24" i="66" s="1"/>
  <c r="CI20" i="65"/>
  <c r="CH23" i="65"/>
  <c r="CH24" i="65" s="1"/>
  <c r="CE21" i="64"/>
  <c r="CE22" i="64" s="1"/>
  <c r="CG21" i="63"/>
  <c r="CG22" i="63" s="1"/>
  <c r="CF21" i="62"/>
  <c r="CF22" i="62" s="1"/>
  <c r="CE21" i="61"/>
  <c r="CE22" i="61" s="1"/>
  <c r="CE21" i="60"/>
  <c r="CE22" i="60" s="1"/>
  <c r="CI20" i="59"/>
  <c r="CH23" i="59"/>
  <c r="CH24" i="59" s="1"/>
  <c r="CG21" i="58"/>
  <c r="CG22" i="58" s="1"/>
  <c r="CE20" i="57"/>
  <c r="CD23" i="57"/>
  <c r="CD24" i="57" s="1"/>
  <c r="CF21" i="56"/>
  <c r="CF22" i="56" s="1"/>
  <c r="CE20" i="55"/>
  <c r="CD23" i="55"/>
  <c r="CD24" i="55" s="1"/>
  <c r="CH21" i="54"/>
  <c r="CH22" i="54" s="1"/>
  <c r="CH20" i="53"/>
  <c r="CG23" i="53"/>
  <c r="CG24" i="53" s="1"/>
  <c r="CG20" i="52"/>
  <c r="CF23" i="52"/>
  <c r="CF24" i="52" s="1"/>
  <c r="CF20" i="51"/>
  <c r="CE23" i="51"/>
  <c r="CE24" i="51" s="1"/>
  <c r="CE21" i="50"/>
  <c r="CE22" i="50" s="1"/>
  <c r="CG20" i="49"/>
  <c r="CF23" i="49"/>
  <c r="CF24" i="49" s="1"/>
  <c r="CF21" i="48"/>
  <c r="CF22" i="48" s="1"/>
  <c r="CF21" i="47"/>
  <c r="CF22" i="47" s="1"/>
  <c r="CF21" i="46"/>
  <c r="CF22" i="46" s="1"/>
  <c r="CF20" i="45"/>
  <c r="CE23" i="45"/>
  <c r="CE24" i="45" s="1"/>
  <c r="CE21" i="70" l="1"/>
  <c r="CE22" i="70" s="1"/>
  <c r="CI20" i="68"/>
  <c r="CH23" i="68"/>
  <c r="CH24" i="68" s="1"/>
  <c r="CG20" i="67"/>
  <c r="CF23" i="67"/>
  <c r="CF24" i="67" s="1"/>
  <c r="CF21" i="66"/>
  <c r="CF22" i="66" s="1"/>
  <c r="CI21" i="65"/>
  <c r="CI22" i="65"/>
  <c r="CJ20" i="65" s="1"/>
  <c r="CI23" i="65"/>
  <c r="CI24" i="65" s="1"/>
  <c r="CF20" i="64"/>
  <c r="CE23" i="64"/>
  <c r="CE24" i="64" s="1"/>
  <c r="CH20" i="63"/>
  <c r="CG23" i="63"/>
  <c r="CG24" i="63" s="1"/>
  <c r="CG20" i="62"/>
  <c r="CF23" i="62"/>
  <c r="CF24" i="62" s="1"/>
  <c r="CF20" i="61"/>
  <c r="CE23" i="61"/>
  <c r="CE24" i="61" s="1"/>
  <c r="CF20" i="60"/>
  <c r="CE23" i="60"/>
  <c r="CE24" i="60" s="1"/>
  <c r="CI21" i="59"/>
  <c r="CI22" i="59"/>
  <c r="CJ20" i="59" s="1"/>
  <c r="CI23" i="59"/>
  <c r="CI24" i="59" s="1"/>
  <c r="CH20" i="58"/>
  <c r="CG23" i="58"/>
  <c r="CG24" i="58" s="1"/>
  <c r="CE21" i="57"/>
  <c r="CE22" i="57" s="1"/>
  <c r="CG20" i="56"/>
  <c r="CF23" i="56"/>
  <c r="CF24" i="56" s="1"/>
  <c r="CE21" i="55"/>
  <c r="CE22" i="55" s="1"/>
  <c r="CI20" i="54"/>
  <c r="CH23" i="54"/>
  <c r="CH24" i="54" s="1"/>
  <c r="CH21" i="53"/>
  <c r="CH22" i="53" s="1"/>
  <c r="CG21" i="52"/>
  <c r="CG22" i="52" s="1"/>
  <c r="CF21" i="51"/>
  <c r="CF22" i="51" s="1"/>
  <c r="CF20" i="50"/>
  <c r="CE23" i="50"/>
  <c r="CE24" i="50" s="1"/>
  <c r="CG21" i="49"/>
  <c r="CG22" i="49" s="1"/>
  <c r="CG20" i="48"/>
  <c r="CF23" i="48"/>
  <c r="CF24" i="48" s="1"/>
  <c r="CG20" i="47"/>
  <c r="CF23" i="47"/>
  <c r="CF24" i="47" s="1"/>
  <c r="CG20" i="46"/>
  <c r="CF23" i="46"/>
  <c r="CF24" i="46" s="1"/>
  <c r="CF21" i="45"/>
  <c r="CF22" i="45" s="1"/>
  <c r="CF20" i="70" l="1"/>
  <c r="CE23" i="70"/>
  <c r="CE24" i="70" s="1"/>
  <c r="CI21" i="68"/>
  <c r="CI22" i="68"/>
  <c r="CJ20" i="68" s="1"/>
  <c r="CI23" i="68"/>
  <c r="CI24" i="68" s="1"/>
  <c r="CG21" i="67"/>
  <c r="CG22" i="67" s="1"/>
  <c r="CG20" i="66"/>
  <c r="CF23" i="66"/>
  <c r="CF24" i="66" s="1"/>
  <c r="CJ21" i="65"/>
  <c r="CJ22" i="65"/>
  <c r="CK20" i="65" s="1"/>
  <c r="CF21" i="64"/>
  <c r="CF22" i="64" s="1"/>
  <c r="CH21" i="63"/>
  <c r="CH22" i="63" s="1"/>
  <c r="CG21" i="62"/>
  <c r="CG22" i="62" s="1"/>
  <c r="CF21" i="61"/>
  <c r="CF22" i="61" s="1"/>
  <c r="CF21" i="60"/>
  <c r="CF22" i="60" s="1"/>
  <c r="CJ21" i="59"/>
  <c r="CJ22" i="59" s="1"/>
  <c r="CH21" i="58"/>
  <c r="CH22" i="58" s="1"/>
  <c r="CF20" i="57"/>
  <c r="CE23" i="57"/>
  <c r="CE24" i="57" s="1"/>
  <c r="CG21" i="56"/>
  <c r="CG22" i="56" s="1"/>
  <c r="CF20" i="55"/>
  <c r="CE23" i="55"/>
  <c r="CE24" i="55" s="1"/>
  <c r="CI21" i="54"/>
  <c r="CI22" i="54"/>
  <c r="CJ20" i="54" s="1"/>
  <c r="CI20" i="53"/>
  <c r="CH23" i="53"/>
  <c r="CH24" i="53" s="1"/>
  <c r="CH20" i="52"/>
  <c r="CG23" i="52"/>
  <c r="CG24" i="52" s="1"/>
  <c r="CG20" i="51"/>
  <c r="CF23" i="51"/>
  <c r="CF24" i="51" s="1"/>
  <c r="CF21" i="50"/>
  <c r="CF22" i="50" s="1"/>
  <c r="CH20" i="49"/>
  <c r="CG23" i="49"/>
  <c r="CG24" i="49" s="1"/>
  <c r="CG21" i="48"/>
  <c r="CG22" i="48" s="1"/>
  <c r="CG21" i="47"/>
  <c r="CG22" i="47" s="1"/>
  <c r="CG21" i="46"/>
  <c r="CG22" i="46" s="1"/>
  <c r="CG20" i="45"/>
  <c r="CF23" i="45"/>
  <c r="CF24" i="45" s="1"/>
  <c r="CF21" i="70" l="1"/>
  <c r="CF22" i="70" s="1"/>
  <c r="CJ21" i="68"/>
  <c r="CJ22" i="68" s="1"/>
  <c r="CH20" i="67"/>
  <c r="CG23" i="67"/>
  <c r="CG24" i="67" s="1"/>
  <c r="CG21" i="66"/>
  <c r="CG22" i="66" s="1"/>
  <c r="CK21" i="65"/>
  <c r="CK22" i="65" s="1"/>
  <c r="CJ23" i="65"/>
  <c r="CJ24" i="65" s="1"/>
  <c r="CG20" i="64"/>
  <c r="CF23" i="64"/>
  <c r="CF24" i="64" s="1"/>
  <c r="CI20" i="63"/>
  <c r="CH23" i="63"/>
  <c r="CH24" i="63" s="1"/>
  <c r="CH20" i="62"/>
  <c r="CG23" i="62"/>
  <c r="CG24" i="62" s="1"/>
  <c r="CG20" i="61"/>
  <c r="CF23" i="61"/>
  <c r="CF24" i="61" s="1"/>
  <c r="CG20" i="60"/>
  <c r="CF23" i="60"/>
  <c r="CF24" i="60" s="1"/>
  <c r="CK20" i="59"/>
  <c r="CJ23" i="59"/>
  <c r="CJ24" i="59" s="1"/>
  <c r="CI20" i="58"/>
  <c r="CH23" i="58"/>
  <c r="CH24" i="58" s="1"/>
  <c r="CF21" i="57"/>
  <c r="CF22" i="57" s="1"/>
  <c r="CH20" i="56"/>
  <c r="CG23" i="56"/>
  <c r="CG24" i="56" s="1"/>
  <c r="CF21" i="55"/>
  <c r="CF22" i="55" s="1"/>
  <c r="CJ21" i="54"/>
  <c r="CJ22" i="54" s="1"/>
  <c r="CI23" i="54"/>
  <c r="CI24" i="54" s="1"/>
  <c r="CI21" i="53"/>
  <c r="CI22" i="53"/>
  <c r="CJ20" i="53" s="1"/>
  <c r="CH21" i="52"/>
  <c r="CH22" i="52" s="1"/>
  <c r="CG21" i="51"/>
  <c r="CG22" i="51" s="1"/>
  <c r="CG20" i="50"/>
  <c r="CF23" i="50"/>
  <c r="CF24" i="50" s="1"/>
  <c r="CH21" i="49"/>
  <c r="CH22" i="49" s="1"/>
  <c r="CH20" i="48"/>
  <c r="CG23" i="48"/>
  <c r="CG24" i="48" s="1"/>
  <c r="CH20" i="47"/>
  <c r="CG23" i="47"/>
  <c r="CG24" i="47" s="1"/>
  <c r="CH20" i="46"/>
  <c r="CG23" i="46"/>
  <c r="CG24" i="46" s="1"/>
  <c r="CG21" i="45"/>
  <c r="CG22" i="45" s="1"/>
  <c r="CG20" i="70" l="1"/>
  <c r="CF23" i="70"/>
  <c r="CF24" i="70" s="1"/>
  <c r="CK20" i="68"/>
  <c r="CJ23" i="68"/>
  <c r="CJ24" i="68" s="1"/>
  <c r="CH21" i="67"/>
  <c r="CH22" i="67" s="1"/>
  <c r="CH20" i="66"/>
  <c r="CG23" i="66"/>
  <c r="CG24" i="66" s="1"/>
  <c r="CL20" i="65"/>
  <c r="CK23" i="65"/>
  <c r="CK24" i="65" s="1"/>
  <c r="CG21" i="64"/>
  <c r="CG22" i="64" s="1"/>
  <c r="CI21" i="63"/>
  <c r="CI22" i="63"/>
  <c r="CJ20" i="63" s="1"/>
  <c r="CI23" i="63"/>
  <c r="CI24" i="63" s="1"/>
  <c r="CH21" i="62"/>
  <c r="CH22" i="62" s="1"/>
  <c r="CG21" i="61"/>
  <c r="CG22" i="61" s="1"/>
  <c r="CG21" i="60"/>
  <c r="CG22" i="60" s="1"/>
  <c r="CK21" i="59"/>
  <c r="CK22" i="59" s="1"/>
  <c r="CI21" i="58"/>
  <c r="CI22" i="58" s="1"/>
  <c r="CG20" i="57"/>
  <c r="CF23" i="57"/>
  <c r="CF24" i="57" s="1"/>
  <c r="CH21" i="56"/>
  <c r="CH22" i="56" s="1"/>
  <c r="CG20" i="55"/>
  <c r="CF23" i="55"/>
  <c r="CF24" i="55" s="1"/>
  <c r="CK20" i="54"/>
  <c r="CJ23" i="54"/>
  <c r="CJ24" i="54" s="1"/>
  <c r="CJ21" i="53"/>
  <c r="CJ22" i="53"/>
  <c r="CK20" i="53" s="1"/>
  <c r="CI23" i="53"/>
  <c r="CI24" i="53" s="1"/>
  <c r="CI20" i="52"/>
  <c r="CH23" i="52"/>
  <c r="CH24" i="52" s="1"/>
  <c r="CH20" i="51"/>
  <c r="CG23" i="51"/>
  <c r="CG24" i="51" s="1"/>
  <c r="CG21" i="50"/>
  <c r="CG22" i="50" s="1"/>
  <c r="CI20" i="49"/>
  <c r="CH23" i="49"/>
  <c r="CH24" i="49" s="1"/>
  <c r="CH21" i="48"/>
  <c r="CH22" i="48" s="1"/>
  <c r="CH21" i="47"/>
  <c r="CH22" i="47" s="1"/>
  <c r="CH21" i="46"/>
  <c r="CH22" i="46" s="1"/>
  <c r="CH20" i="45"/>
  <c r="CG23" i="45"/>
  <c r="CG24" i="45" s="1"/>
  <c r="CG21" i="70" l="1"/>
  <c r="CG22" i="70" s="1"/>
  <c r="CK21" i="68"/>
  <c r="CK22" i="68" s="1"/>
  <c r="CI20" i="67"/>
  <c r="CH23" i="67"/>
  <c r="CH24" i="67" s="1"/>
  <c r="CH21" i="66"/>
  <c r="CH22" i="66" s="1"/>
  <c r="CL21" i="65"/>
  <c r="CL22" i="65" s="1"/>
  <c r="CH20" i="64"/>
  <c r="CG23" i="64"/>
  <c r="CG24" i="64" s="1"/>
  <c r="CJ21" i="63"/>
  <c r="CJ22" i="63"/>
  <c r="CK20" i="63" s="1"/>
  <c r="CI20" i="62"/>
  <c r="CH23" i="62"/>
  <c r="CH24" i="62" s="1"/>
  <c r="CH20" i="61"/>
  <c r="CG23" i="61"/>
  <c r="CG24" i="61" s="1"/>
  <c r="CH20" i="60"/>
  <c r="CG23" i="60"/>
  <c r="CG24" i="60" s="1"/>
  <c r="CL20" i="59"/>
  <c r="CK23" i="59"/>
  <c r="CK24" i="59" s="1"/>
  <c r="CJ20" i="58"/>
  <c r="CI23" i="58"/>
  <c r="CI24" i="58" s="1"/>
  <c r="CG21" i="57"/>
  <c r="CG22" i="57" s="1"/>
  <c r="CI20" i="56"/>
  <c r="CH23" i="56"/>
  <c r="CH24" i="56" s="1"/>
  <c r="CG21" i="55"/>
  <c r="CG22" i="55" s="1"/>
  <c r="CK21" i="54"/>
  <c r="CK22" i="54" s="1"/>
  <c r="CK21" i="53"/>
  <c r="CK22" i="53" s="1"/>
  <c r="CJ23" i="53"/>
  <c r="CJ24" i="53" s="1"/>
  <c r="CI21" i="52"/>
  <c r="CI22" i="52"/>
  <c r="CJ20" i="52" s="1"/>
  <c r="CI23" i="52"/>
  <c r="CI24" i="52" s="1"/>
  <c r="CH21" i="51"/>
  <c r="CH22" i="51" s="1"/>
  <c r="CH20" i="50"/>
  <c r="CG23" i="50"/>
  <c r="CG24" i="50" s="1"/>
  <c r="CI21" i="49"/>
  <c r="CI22" i="49"/>
  <c r="CJ20" i="49" s="1"/>
  <c r="CI23" i="49"/>
  <c r="CI24" i="49" s="1"/>
  <c r="CI20" i="48"/>
  <c r="CH23" i="48"/>
  <c r="CH24" i="48" s="1"/>
  <c r="CI20" i="47"/>
  <c r="CH23" i="47"/>
  <c r="CH24" i="47" s="1"/>
  <c r="CI20" i="46"/>
  <c r="CH23" i="46"/>
  <c r="CH24" i="46" s="1"/>
  <c r="CH21" i="45"/>
  <c r="CH22" i="45" s="1"/>
  <c r="CH20" i="70" l="1"/>
  <c r="CG23" i="70"/>
  <c r="CG24" i="70" s="1"/>
  <c r="CL20" i="68"/>
  <c r="CK23" i="68"/>
  <c r="CK24" i="68" s="1"/>
  <c r="CI21" i="67"/>
  <c r="CI22" i="67"/>
  <c r="CJ20" i="67" s="1"/>
  <c r="CI23" i="67"/>
  <c r="CI24" i="67" s="1"/>
  <c r="CI20" i="66"/>
  <c r="CH23" i="66"/>
  <c r="CH24" i="66" s="1"/>
  <c r="CM20" i="65"/>
  <c r="CL23" i="65"/>
  <c r="CL24" i="65" s="1"/>
  <c r="CH21" i="64"/>
  <c r="CH22" i="64" s="1"/>
  <c r="CK21" i="63"/>
  <c r="CK22" i="63" s="1"/>
  <c r="CJ23" i="63"/>
  <c r="CJ24" i="63" s="1"/>
  <c r="CI21" i="62"/>
  <c r="CI22" i="62"/>
  <c r="CJ20" i="62" s="1"/>
  <c r="CI23" i="62"/>
  <c r="CI24" i="62" s="1"/>
  <c r="CH21" i="61"/>
  <c r="CH22" i="61" s="1"/>
  <c r="CH21" i="60"/>
  <c r="CH22" i="60" s="1"/>
  <c r="CL21" i="59"/>
  <c r="CL22" i="59" s="1"/>
  <c r="CJ21" i="58"/>
  <c r="CJ22" i="58"/>
  <c r="CK20" i="58" s="1"/>
  <c r="CH20" i="57"/>
  <c r="CG23" i="57"/>
  <c r="CG24" i="57" s="1"/>
  <c r="CI21" i="56"/>
  <c r="CI22" i="56" s="1"/>
  <c r="CH20" i="55"/>
  <c r="CG23" i="55"/>
  <c r="CG24" i="55" s="1"/>
  <c r="CL20" i="54"/>
  <c r="CK23" i="54"/>
  <c r="CK24" i="54" s="1"/>
  <c r="CL20" i="53"/>
  <c r="CK23" i="53"/>
  <c r="CK24" i="53" s="1"/>
  <c r="CJ21" i="52"/>
  <c r="CJ22" i="52" s="1"/>
  <c r="CI20" i="51"/>
  <c r="CH23" i="51"/>
  <c r="CH24" i="51" s="1"/>
  <c r="CH21" i="50"/>
  <c r="CH22" i="50" s="1"/>
  <c r="CJ21" i="49"/>
  <c r="CJ22" i="49"/>
  <c r="CK20" i="49" s="1"/>
  <c r="CI21" i="48"/>
  <c r="CI22" i="48"/>
  <c r="CJ20" i="48" s="1"/>
  <c r="CI23" i="48"/>
  <c r="CI24" i="48" s="1"/>
  <c r="CI21" i="47"/>
  <c r="CI22" i="47" s="1"/>
  <c r="CI21" i="46"/>
  <c r="CI22" i="46" s="1"/>
  <c r="CI20" i="45"/>
  <c r="CH23" i="45"/>
  <c r="CH24" i="45" s="1"/>
  <c r="CH21" i="70" l="1"/>
  <c r="CH22" i="70" s="1"/>
  <c r="CL21" i="68"/>
  <c r="CL22" i="68" s="1"/>
  <c r="CJ21" i="67"/>
  <c r="CJ22" i="67"/>
  <c r="CK20" i="67" s="1"/>
  <c r="CI21" i="66"/>
  <c r="CI22" i="66"/>
  <c r="CJ20" i="66" s="1"/>
  <c r="CI23" i="66"/>
  <c r="CI24" i="66" s="1"/>
  <c r="CM21" i="65"/>
  <c r="CM22" i="65" s="1"/>
  <c r="CI20" i="64"/>
  <c r="CH23" i="64"/>
  <c r="CH24" i="64" s="1"/>
  <c r="CL20" i="63"/>
  <c r="CK23" i="63"/>
  <c r="CK24" i="63" s="1"/>
  <c r="CJ21" i="62"/>
  <c r="CJ22" i="62"/>
  <c r="CK20" i="62" s="1"/>
  <c r="CI20" i="61"/>
  <c r="CH23" i="61"/>
  <c r="CH24" i="61" s="1"/>
  <c r="CI20" i="60"/>
  <c r="CH23" i="60"/>
  <c r="CH24" i="60" s="1"/>
  <c r="CM20" i="59"/>
  <c r="CL23" i="59"/>
  <c r="CL24" i="59" s="1"/>
  <c r="CK21" i="58"/>
  <c r="CK22" i="58" s="1"/>
  <c r="CJ23" i="58"/>
  <c r="CJ24" i="58" s="1"/>
  <c r="CH21" i="57"/>
  <c r="CH22" i="57" s="1"/>
  <c r="CJ20" i="56"/>
  <c r="CI23" i="56"/>
  <c r="CI24" i="56" s="1"/>
  <c r="CJ21" i="56"/>
  <c r="CJ22" i="56"/>
  <c r="CK20" i="56" s="1"/>
  <c r="CH21" i="55"/>
  <c r="CH22" i="55" s="1"/>
  <c r="CL21" i="54"/>
  <c r="CL22" i="54" s="1"/>
  <c r="CL21" i="53"/>
  <c r="CL22" i="53" s="1"/>
  <c r="CK20" i="52"/>
  <c r="CJ23" i="52"/>
  <c r="CJ24" i="52" s="1"/>
  <c r="CI21" i="51"/>
  <c r="CI22" i="51"/>
  <c r="CJ20" i="51" s="1"/>
  <c r="CI23" i="51"/>
  <c r="CI24" i="51" s="1"/>
  <c r="CI20" i="50"/>
  <c r="CH23" i="50"/>
  <c r="CH24" i="50" s="1"/>
  <c r="CK21" i="49"/>
  <c r="CK22" i="49" s="1"/>
  <c r="CJ23" i="49"/>
  <c r="CJ24" i="49" s="1"/>
  <c r="CJ21" i="48"/>
  <c r="CJ22" i="48" s="1"/>
  <c r="CJ20" i="47"/>
  <c r="CI23" i="47"/>
  <c r="CI24" i="47" s="1"/>
  <c r="CJ20" i="46"/>
  <c r="CI23" i="46"/>
  <c r="CI24" i="46" s="1"/>
  <c r="CI21" i="45"/>
  <c r="CI22" i="45"/>
  <c r="CJ20" i="45" s="1"/>
  <c r="CI23" i="45"/>
  <c r="CI24" i="45" s="1"/>
  <c r="CI20" i="70" l="1"/>
  <c r="CH23" i="70"/>
  <c r="CH24" i="70" s="1"/>
  <c r="CM20" i="68"/>
  <c r="CL23" i="68"/>
  <c r="CL24" i="68" s="1"/>
  <c r="CK21" i="67"/>
  <c r="CK22" i="67" s="1"/>
  <c r="CJ23" i="67"/>
  <c r="CJ24" i="67" s="1"/>
  <c r="CJ21" i="66"/>
  <c r="CJ22" i="66"/>
  <c r="CK20" i="66" s="1"/>
  <c r="CN20" i="65"/>
  <c r="CM23" i="65"/>
  <c r="CM24" i="65" s="1"/>
  <c r="CI21" i="64"/>
  <c r="CI22" i="64"/>
  <c r="CJ20" i="64" s="1"/>
  <c r="CL21" i="63"/>
  <c r="CL22" i="63" s="1"/>
  <c r="CK21" i="62"/>
  <c r="CK22" i="62" s="1"/>
  <c r="CJ23" i="62"/>
  <c r="CJ24" i="62" s="1"/>
  <c r="CI21" i="61"/>
  <c r="CI22" i="61"/>
  <c r="CJ20" i="61" s="1"/>
  <c r="CI23" i="61"/>
  <c r="CI24" i="61" s="1"/>
  <c r="CI21" i="60"/>
  <c r="CI22" i="60"/>
  <c r="CJ20" i="60" s="1"/>
  <c r="CM21" i="59"/>
  <c r="CM22" i="59" s="1"/>
  <c r="CL20" i="58"/>
  <c r="CK23" i="58"/>
  <c r="CK24" i="58" s="1"/>
  <c r="CI20" i="57"/>
  <c r="CH23" i="57"/>
  <c r="CH24" i="57" s="1"/>
  <c r="CK21" i="56"/>
  <c r="CK22" i="56" s="1"/>
  <c r="CJ23" i="56"/>
  <c r="CJ24" i="56" s="1"/>
  <c r="CI20" i="55"/>
  <c r="CH23" i="55"/>
  <c r="CH24" i="55" s="1"/>
  <c r="CM20" i="54"/>
  <c r="CL23" i="54"/>
  <c r="CL24" i="54" s="1"/>
  <c r="CM20" i="53"/>
  <c r="CL23" i="53"/>
  <c r="CL24" i="53" s="1"/>
  <c r="CK21" i="52"/>
  <c r="CK22" i="52" s="1"/>
  <c r="CJ21" i="51"/>
  <c r="CJ22" i="51"/>
  <c r="CK20" i="51" s="1"/>
  <c r="CI21" i="50"/>
  <c r="CI22" i="50"/>
  <c r="CJ20" i="50" s="1"/>
  <c r="CL20" i="49"/>
  <c r="CK23" i="49"/>
  <c r="CK24" i="49" s="1"/>
  <c r="CK20" i="48"/>
  <c r="CJ23" i="48"/>
  <c r="CJ24" i="48" s="1"/>
  <c r="CJ21" i="47"/>
  <c r="CJ22" i="47"/>
  <c r="CK20" i="47" s="1"/>
  <c r="CJ21" i="46"/>
  <c r="CJ22" i="46" s="1"/>
  <c r="CJ21" i="45"/>
  <c r="CJ22" i="45" s="1"/>
  <c r="CI21" i="70" l="1"/>
  <c r="CI22" i="70"/>
  <c r="CJ20" i="70" s="1"/>
  <c r="CM21" i="68"/>
  <c r="CM22" i="68" s="1"/>
  <c r="CL20" i="67"/>
  <c r="CK23" i="67"/>
  <c r="CK24" i="67" s="1"/>
  <c r="CK21" i="66"/>
  <c r="CK22" i="66" s="1"/>
  <c r="CJ23" i="66"/>
  <c r="CJ24" i="66" s="1"/>
  <c r="CN21" i="65"/>
  <c r="CN22" i="65" s="1"/>
  <c r="CJ21" i="64"/>
  <c r="CJ22" i="64"/>
  <c r="CK20" i="64" s="1"/>
  <c r="CI23" i="64"/>
  <c r="CI24" i="64" s="1"/>
  <c r="CM20" i="63"/>
  <c r="CL23" i="63"/>
  <c r="CL24" i="63" s="1"/>
  <c r="CL20" i="62"/>
  <c r="CK23" i="62"/>
  <c r="CK24" i="62" s="1"/>
  <c r="CJ21" i="61"/>
  <c r="CJ22" i="61"/>
  <c r="CK20" i="61" s="1"/>
  <c r="CJ21" i="60"/>
  <c r="CJ22" i="60"/>
  <c r="CK20" i="60" s="1"/>
  <c r="CI23" i="60"/>
  <c r="CI24" i="60" s="1"/>
  <c r="CN20" i="59"/>
  <c r="CM23" i="59"/>
  <c r="CM24" i="59" s="1"/>
  <c r="CL21" i="58"/>
  <c r="CL22" i="58" s="1"/>
  <c r="CI21" i="57"/>
  <c r="CI22" i="57"/>
  <c r="CJ20" i="57" s="1"/>
  <c r="CI23" i="57"/>
  <c r="CI24" i="57" s="1"/>
  <c r="CL20" i="56"/>
  <c r="CK23" i="56"/>
  <c r="CK24" i="56" s="1"/>
  <c r="CI21" i="55"/>
  <c r="CI22" i="55"/>
  <c r="CJ20" i="55" s="1"/>
  <c r="CI23" i="55"/>
  <c r="CI24" i="55" s="1"/>
  <c r="CM21" i="54"/>
  <c r="CM22" i="54" s="1"/>
  <c r="CM21" i="53"/>
  <c r="CM22" i="53" s="1"/>
  <c r="CL20" i="52"/>
  <c r="CK23" i="52"/>
  <c r="CK24" i="52" s="1"/>
  <c r="CK21" i="51"/>
  <c r="CK22" i="51" s="1"/>
  <c r="CJ23" i="51"/>
  <c r="CJ24" i="51" s="1"/>
  <c r="CJ21" i="50"/>
  <c r="CJ22" i="50"/>
  <c r="CK20" i="50" s="1"/>
  <c r="CI23" i="50"/>
  <c r="CI24" i="50" s="1"/>
  <c r="CL21" i="49"/>
  <c r="CL22" i="49" s="1"/>
  <c r="CK21" i="48"/>
  <c r="CK22" i="48" s="1"/>
  <c r="CK21" i="47"/>
  <c r="CK22" i="47" s="1"/>
  <c r="CJ23" i="47"/>
  <c r="CJ24" i="47" s="1"/>
  <c r="CK20" i="46"/>
  <c r="CJ23" i="46"/>
  <c r="CJ24" i="46" s="1"/>
  <c r="CK20" i="45"/>
  <c r="CJ23" i="45"/>
  <c r="CJ24" i="45" s="1"/>
  <c r="CJ21" i="70" l="1"/>
  <c r="CJ22" i="70" s="1"/>
  <c r="CI23" i="70"/>
  <c r="CI24" i="70" s="1"/>
  <c r="CN20" i="68"/>
  <c r="CM23" i="68"/>
  <c r="CM24" i="68" s="1"/>
  <c r="CL21" i="67"/>
  <c r="CL22" i="67" s="1"/>
  <c r="CL20" i="66"/>
  <c r="CK23" i="66"/>
  <c r="CK24" i="66" s="1"/>
  <c r="CO20" i="65"/>
  <c r="CN23" i="65"/>
  <c r="CN24" i="65" s="1"/>
  <c r="CK21" i="64"/>
  <c r="CK22" i="64" s="1"/>
  <c r="CJ23" i="64"/>
  <c r="CJ24" i="64" s="1"/>
  <c r="CM21" i="63"/>
  <c r="CM22" i="63" s="1"/>
  <c r="CL21" i="62"/>
  <c r="CL22" i="62" s="1"/>
  <c r="CK21" i="61"/>
  <c r="CK22" i="61" s="1"/>
  <c r="CJ23" i="61"/>
  <c r="CJ24" i="61" s="1"/>
  <c r="CK21" i="60"/>
  <c r="CK22" i="60" s="1"/>
  <c r="CJ23" i="60"/>
  <c r="CJ24" i="60" s="1"/>
  <c r="CN21" i="59"/>
  <c r="CN22" i="59" s="1"/>
  <c r="CM20" i="58"/>
  <c r="CL23" i="58"/>
  <c r="CL24" i="58" s="1"/>
  <c r="CJ21" i="57"/>
  <c r="CJ22" i="57"/>
  <c r="CK20" i="57" s="1"/>
  <c r="CL21" i="56"/>
  <c r="CL22" i="56" s="1"/>
  <c r="CJ21" i="55"/>
  <c r="CJ22" i="55" s="1"/>
  <c r="CN20" i="54"/>
  <c r="CM23" i="54"/>
  <c r="CM24" i="54" s="1"/>
  <c r="CN20" i="53"/>
  <c r="CM23" i="53"/>
  <c r="CM24" i="53" s="1"/>
  <c r="CL21" i="52"/>
  <c r="CL22" i="52" s="1"/>
  <c r="CL20" i="51"/>
  <c r="CK23" i="51"/>
  <c r="CK24" i="51" s="1"/>
  <c r="CK21" i="50"/>
  <c r="CK22" i="50" s="1"/>
  <c r="CJ23" i="50"/>
  <c r="CJ24" i="50" s="1"/>
  <c r="CM20" i="49"/>
  <c r="CL23" i="49"/>
  <c r="CL24" i="49" s="1"/>
  <c r="CL20" i="48"/>
  <c r="CK23" i="48"/>
  <c r="CK24" i="48" s="1"/>
  <c r="CL20" i="47"/>
  <c r="CK23" i="47"/>
  <c r="CK24" i="47" s="1"/>
  <c r="CK21" i="46"/>
  <c r="CK22" i="46" s="1"/>
  <c r="CK21" i="45"/>
  <c r="CK22" i="45" s="1"/>
  <c r="CK20" i="70" l="1"/>
  <c r="CJ23" i="70"/>
  <c r="CJ24" i="70" s="1"/>
  <c r="CN21" i="68"/>
  <c r="CN22" i="68" s="1"/>
  <c r="CM20" i="67"/>
  <c r="CL23" i="67"/>
  <c r="CL24" i="67" s="1"/>
  <c r="CL21" i="66"/>
  <c r="CL22" i="66" s="1"/>
  <c r="CO21" i="65"/>
  <c r="CO22" i="65" s="1"/>
  <c r="CO23" i="65" s="1"/>
  <c r="CO24" i="65" s="1"/>
  <c r="CL20" i="64"/>
  <c r="CK23" i="64"/>
  <c r="CK24" i="64" s="1"/>
  <c r="CN20" i="63"/>
  <c r="CM23" i="63"/>
  <c r="CM24" i="63" s="1"/>
  <c r="CM20" i="62"/>
  <c r="CL23" i="62"/>
  <c r="CL24" i="62" s="1"/>
  <c r="CL20" i="61"/>
  <c r="CK23" i="61"/>
  <c r="CK24" i="61" s="1"/>
  <c r="CL20" i="60"/>
  <c r="CK23" i="60"/>
  <c r="CK24" i="60" s="1"/>
  <c r="CO20" i="59"/>
  <c r="CN23" i="59"/>
  <c r="CN24" i="59" s="1"/>
  <c r="CM21" i="58"/>
  <c r="CM22" i="58" s="1"/>
  <c r="CK21" i="57"/>
  <c r="CK22" i="57" s="1"/>
  <c r="CJ23" i="57"/>
  <c r="CJ24" i="57" s="1"/>
  <c r="CM20" i="56"/>
  <c r="CL23" i="56"/>
  <c r="CL24" i="56" s="1"/>
  <c r="CK20" i="55"/>
  <c r="CJ23" i="55"/>
  <c r="CJ24" i="55" s="1"/>
  <c r="CN21" i="54"/>
  <c r="CN22" i="54" s="1"/>
  <c r="CN21" i="53"/>
  <c r="CN22" i="53" s="1"/>
  <c r="CM20" i="52"/>
  <c r="CL23" i="52"/>
  <c r="CL24" i="52" s="1"/>
  <c r="CL21" i="51"/>
  <c r="CL22" i="51" s="1"/>
  <c r="CL20" i="50"/>
  <c r="CK23" i="50"/>
  <c r="CK24" i="50" s="1"/>
  <c r="CM21" i="49"/>
  <c r="CM22" i="49" s="1"/>
  <c r="CL21" i="48"/>
  <c r="CL22" i="48" s="1"/>
  <c r="CL21" i="47"/>
  <c r="CL22" i="47" s="1"/>
  <c r="CL20" i="46"/>
  <c r="CK23" i="46"/>
  <c r="CK24" i="46" s="1"/>
  <c r="CL20" i="45"/>
  <c r="CK23" i="45"/>
  <c r="CK24" i="45" s="1"/>
  <c r="CK21" i="70" l="1"/>
  <c r="CK22" i="70" s="1"/>
  <c r="CO20" i="68"/>
  <c r="CN23" i="68"/>
  <c r="CN24" i="68" s="1"/>
  <c r="CM21" i="67"/>
  <c r="CM22" i="67" s="1"/>
  <c r="CM20" i="66"/>
  <c r="CL23" i="66"/>
  <c r="CL24" i="66" s="1"/>
  <c r="CL21" i="64"/>
  <c r="CL22" i="64" s="1"/>
  <c r="CN21" i="63"/>
  <c r="CN22" i="63" s="1"/>
  <c r="CM21" i="62"/>
  <c r="CM22" i="62" s="1"/>
  <c r="CL21" i="61"/>
  <c r="CL22" i="61" s="1"/>
  <c r="CL21" i="60"/>
  <c r="CL22" i="60" s="1"/>
  <c r="CO22" i="59"/>
  <c r="CO23" i="59" s="1"/>
  <c r="CO24" i="59" s="1"/>
  <c r="CO21" i="59"/>
  <c r="CN20" i="58"/>
  <c r="CM23" i="58"/>
  <c r="CM24" i="58" s="1"/>
  <c r="CL20" i="57"/>
  <c r="CK23" i="57"/>
  <c r="CK24" i="57" s="1"/>
  <c r="CM21" i="56"/>
  <c r="CM22" i="56" s="1"/>
  <c r="CK21" i="55"/>
  <c r="CK22" i="55" s="1"/>
  <c r="CO20" i="54"/>
  <c r="CN23" i="54"/>
  <c r="CN24" i="54" s="1"/>
  <c r="CO20" i="53"/>
  <c r="CN23" i="53"/>
  <c r="CN24" i="53" s="1"/>
  <c r="CM21" i="52"/>
  <c r="CM22" i="52" s="1"/>
  <c r="CM20" i="51"/>
  <c r="CL23" i="51"/>
  <c r="CL24" i="51" s="1"/>
  <c r="CL21" i="50"/>
  <c r="CL22" i="50" s="1"/>
  <c r="CN20" i="49"/>
  <c r="CM23" i="49"/>
  <c r="CM24" i="49" s="1"/>
  <c r="CM20" i="48"/>
  <c r="CL23" i="48"/>
  <c r="CL24" i="48" s="1"/>
  <c r="CM20" i="47"/>
  <c r="CL23" i="47"/>
  <c r="CL24" i="47" s="1"/>
  <c r="CL21" i="46"/>
  <c r="CL22" i="46" s="1"/>
  <c r="CL21" i="45"/>
  <c r="CL22" i="45" s="1"/>
  <c r="CL20" i="70" l="1"/>
  <c r="CK23" i="70"/>
  <c r="CK24" i="70" s="1"/>
  <c r="CO21" i="68"/>
  <c r="CO22" i="68" s="1"/>
  <c r="CO23" i="68" s="1"/>
  <c r="CO24" i="68" s="1"/>
  <c r="CN20" i="67"/>
  <c r="CM23" i="67"/>
  <c r="CM24" i="67" s="1"/>
  <c r="CM21" i="66"/>
  <c r="CM22" i="66" s="1"/>
  <c r="CM20" i="64"/>
  <c r="CL23" i="64"/>
  <c r="CL24" i="64" s="1"/>
  <c r="CO20" i="63"/>
  <c r="CN23" i="63"/>
  <c r="CN24" i="63" s="1"/>
  <c r="CN20" i="62"/>
  <c r="CM23" i="62"/>
  <c r="CM24" i="62" s="1"/>
  <c r="CM20" i="61"/>
  <c r="CL23" i="61"/>
  <c r="CL24" i="61" s="1"/>
  <c r="CM20" i="60"/>
  <c r="CL23" i="60"/>
  <c r="CL24" i="60" s="1"/>
  <c r="CN21" i="58"/>
  <c r="CN22" i="58" s="1"/>
  <c r="CL21" i="57"/>
  <c r="CL22" i="57" s="1"/>
  <c r="CN20" i="56"/>
  <c r="CM23" i="56"/>
  <c r="CM24" i="56" s="1"/>
  <c r="CL20" i="55"/>
  <c r="CK23" i="55"/>
  <c r="CK24" i="55" s="1"/>
  <c r="CO21" i="54"/>
  <c r="CO22" i="54" s="1"/>
  <c r="CO23" i="54" s="1"/>
  <c r="CO24" i="54" s="1"/>
  <c r="CO21" i="53"/>
  <c r="CO22" i="53" s="1"/>
  <c r="CO23" i="53" s="1"/>
  <c r="CO24" i="53" s="1"/>
  <c r="CN20" i="52"/>
  <c r="CM23" i="52"/>
  <c r="CM24" i="52" s="1"/>
  <c r="CM21" i="51"/>
  <c r="CM22" i="51" s="1"/>
  <c r="CM20" i="50"/>
  <c r="CL23" i="50"/>
  <c r="CL24" i="50" s="1"/>
  <c r="CN21" i="49"/>
  <c r="CN22" i="49" s="1"/>
  <c r="CM21" i="48"/>
  <c r="CM22" i="48" s="1"/>
  <c r="CM21" i="47"/>
  <c r="CM22" i="47" s="1"/>
  <c r="CM20" i="46"/>
  <c r="CL23" i="46"/>
  <c r="CL24" i="46" s="1"/>
  <c r="CM20" i="45"/>
  <c r="CL23" i="45"/>
  <c r="CL24" i="45" s="1"/>
  <c r="CL21" i="70" l="1"/>
  <c r="CL22" i="70" s="1"/>
  <c r="CN21" i="67"/>
  <c r="CN22" i="67" s="1"/>
  <c r="CN20" i="66"/>
  <c r="CM23" i="66"/>
  <c r="CM24" i="66" s="1"/>
  <c r="CM21" i="64"/>
  <c r="CM22" i="64" s="1"/>
  <c r="CO21" i="63"/>
  <c r="CO22" i="63" s="1"/>
  <c r="CO23" i="63" s="1"/>
  <c r="CO24" i="63" s="1"/>
  <c r="CN21" i="62"/>
  <c r="CN22" i="62" s="1"/>
  <c r="CM21" i="61"/>
  <c r="CM22" i="61" s="1"/>
  <c r="CM21" i="60"/>
  <c r="CM22" i="60" s="1"/>
  <c r="CO20" i="58"/>
  <c r="CN23" i="58"/>
  <c r="CN24" i="58" s="1"/>
  <c r="CM20" i="57"/>
  <c r="CL23" i="57"/>
  <c r="CL24" i="57" s="1"/>
  <c r="CN21" i="56"/>
  <c r="CN22" i="56" s="1"/>
  <c r="CL21" i="55"/>
  <c r="CL22" i="55" s="1"/>
  <c r="CN21" i="52"/>
  <c r="CN22" i="52" s="1"/>
  <c r="CN20" i="51"/>
  <c r="CM23" i="51"/>
  <c r="CM24" i="51" s="1"/>
  <c r="CM21" i="50"/>
  <c r="CM22" i="50" s="1"/>
  <c r="CO20" i="49"/>
  <c r="CN23" i="49"/>
  <c r="CN24" i="49" s="1"/>
  <c r="CN20" i="48"/>
  <c r="CM23" i="48"/>
  <c r="CM24" i="48" s="1"/>
  <c r="CN20" i="47"/>
  <c r="CM23" i="47"/>
  <c r="CM24" i="47" s="1"/>
  <c r="CM21" i="46"/>
  <c r="CM22" i="46" s="1"/>
  <c r="CM21" i="45"/>
  <c r="CM22" i="45" s="1"/>
  <c r="CM20" i="70" l="1"/>
  <c r="CL23" i="70"/>
  <c r="CL24" i="70" s="1"/>
  <c r="CO20" i="67"/>
  <c r="CN23" i="67"/>
  <c r="CN24" i="67" s="1"/>
  <c r="CN21" i="66"/>
  <c r="CN22" i="66" s="1"/>
  <c r="CN20" i="64"/>
  <c r="CM23" i="64"/>
  <c r="CM24" i="64" s="1"/>
  <c r="CO20" i="62"/>
  <c r="CN23" i="62"/>
  <c r="CN24" i="62" s="1"/>
  <c r="CN20" i="61"/>
  <c r="CM23" i="61"/>
  <c r="CM24" i="61" s="1"/>
  <c r="CN20" i="60"/>
  <c r="CM23" i="60"/>
  <c r="CM24" i="60" s="1"/>
  <c r="CO21" i="58"/>
  <c r="CO22" i="58" s="1"/>
  <c r="CO23" i="58" s="1"/>
  <c r="CO24" i="58" s="1"/>
  <c r="CM21" i="57"/>
  <c r="CM22" i="57" s="1"/>
  <c r="CO20" i="56"/>
  <c r="CN23" i="56"/>
  <c r="CN24" i="56" s="1"/>
  <c r="CM20" i="55"/>
  <c r="CL23" i="55"/>
  <c r="CL24" i="55" s="1"/>
  <c r="CO20" i="52"/>
  <c r="CN23" i="52"/>
  <c r="CN24" i="52" s="1"/>
  <c r="CN21" i="51"/>
  <c r="CN22" i="51" s="1"/>
  <c r="CN20" i="50"/>
  <c r="CM23" i="50"/>
  <c r="CM24" i="50" s="1"/>
  <c r="CO21" i="49"/>
  <c r="CO22" i="49" s="1"/>
  <c r="CO23" i="49" s="1"/>
  <c r="CO24" i="49" s="1"/>
  <c r="CN21" i="48"/>
  <c r="CN22" i="48" s="1"/>
  <c r="CN21" i="47"/>
  <c r="CN22" i="47" s="1"/>
  <c r="CN20" i="46"/>
  <c r="CM23" i="46"/>
  <c r="CM24" i="46" s="1"/>
  <c r="CN20" i="45"/>
  <c r="CM23" i="45"/>
  <c r="CM24" i="45" s="1"/>
  <c r="CM21" i="70" l="1"/>
  <c r="CM22" i="70" s="1"/>
  <c r="CO21" i="67"/>
  <c r="CO22" i="67" s="1"/>
  <c r="CO23" i="67" s="1"/>
  <c r="CO24" i="67" s="1"/>
  <c r="CO20" i="66"/>
  <c r="CN23" i="66"/>
  <c r="CN24" i="66" s="1"/>
  <c r="CN21" i="64"/>
  <c r="CN22" i="64" s="1"/>
  <c r="CO21" i="62"/>
  <c r="CO22" i="62" s="1"/>
  <c r="CO23" i="62" s="1"/>
  <c r="CO24" i="62" s="1"/>
  <c r="CN21" i="61"/>
  <c r="CN22" i="61" s="1"/>
  <c r="CN21" i="60"/>
  <c r="CN22" i="60" s="1"/>
  <c r="CN20" i="57"/>
  <c r="CM23" i="57"/>
  <c r="CM24" i="57" s="1"/>
  <c r="CO21" i="56"/>
  <c r="CO22" i="56" s="1"/>
  <c r="CO23" i="56" s="1"/>
  <c r="CO24" i="56" s="1"/>
  <c r="CM21" i="55"/>
  <c r="CM22" i="55" s="1"/>
  <c r="CO21" i="52"/>
  <c r="CO22" i="52" s="1"/>
  <c r="CO23" i="52" s="1"/>
  <c r="CO24" i="52" s="1"/>
  <c r="CO20" i="51"/>
  <c r="CN23" i="51"/>
  <c r="CN24" i="51" s="1"/>
  <c r="CN21" i="50"/>
  <c r="CN22" i="50" s="1"/>
  <c r="CO20" i="48"/>
  <c r="CN23" i="48"/>
  <c r="CN24" i="48" s="1"/>
  <c r="CO20" i="47"/>
  <c r="CN23" i="47"/>
  <c r="CN24" i="47" s="1"/>
  <c r="CN21" i="46"/>
  <c r="CN22" i="46" s="1"/>
  <c r="CN21" i="45"/>
  <c r="CN22" i="45" s="1"/>
  <c r="CN20" i="70" l="1"/>
  <c r="CM23" i="70"/>
  <c r="CM24" i="70" s="1"/>
  <c r="CO21" i="66"/>
  <c r="CO22" i="66" s="1"/>
  <c r="CO23" i="66" s="1"/>
  <c r="CO24" i="66" s="1"/>
  <c r="CO20" i="64"/>
  <c r="CN23" i="64"/>
  <c r="CN24" i="64" s="1"/>
  <c r="CO20" i="61"/>
  <c r="CN23" i="61"/>
  <c r="CN24" i="61" s="1"/>
  <c r="CO20" i="60"/>
  <c r="CN23" i="60"/>
  <c r="CN24" i="60" s="1"/>
  <c r="CN21" i="57"/>
  <c r="CN22" i="57" s="1"/>
  <c r="CN20" i="55"/>
  <c r="CM23" i="55"/>
  <c r="CM24" i="55" s="1"/>
  <c r="CO21" i="51"/>
  <c r="CO22" i="51" s="1"/>
  <c r="CO23" i="51" s="1"/>
  <c r="CO24" i="51" s="1"/>
  <c r="CO20" i="50"/>
  <c r="CN23" i="50"/>
  <c r="CN24" i="50" s="1"/>
  <c r="CO21" i="48"/>
  <c r="CO22" i="48" s="1"/>
  <c r="CO23" i="48" s="1"/>
  <c r="CO24" i="48" s="1"/>
  <c r="CO21" i="47"/>
  <c r="CO22" i="47" s="1"/>
  <c r="CO23" i="47" s="1"/>
  <c r="CO24" i="47" s="1"/>
  <c r="CO20" i="46"/>
  <c r="CN23" i="46"/>
  <c r="CN24" i="46" s="1"/>
  <c r="CO20" i="45"/>
  <c r="CN23" i="45"/>
  <c r="CN24" i="45" s="1"/>
  <c r="CN21" i="70" l="1"/>
  <c r="CN22" i="70" s="1"/>
  <c r="CO21" i="64"/>
  <c r="CO22" i="64" s="1"/>
  <c r="CO23" i="64" s="1"/>
  <c r="CO24" i="64" s="1"/>
  <c r="CO21" i="61"/>
  <c r="CO22" i="61" s="1"/>
  <c r="CO23" i="61" s="1"/>
  <c r="CO24" i="61" s="1"/>
  <c r="CO21" i="60"/>
  <c r="CO22" i="60" s="1"/>
  <c r="CO23" i="60" s="1"/>
  <c r="CO24" i="60" s="1"/>
  <c r="CO20" i="57"/>
  <c r="CN23" i="57"/>
  <c r="CN24" i="57" s="1"/>
  <c r="CN21" i="55"/>
  <c r="CN22" i="55" s="1"/>
  <c r="CO21" i="50"/>
  <c r="CO22" i="50" s="1"/>
  <c r="CO23" i="50" s="1"/>
  <c r="CO24" i="50" s="1"/>
  <c r="CO21" i="46"/>
  <c r="CO22" i="46" s="1"/>
  <c r="CO23" i="46" s="1"/>
  <c r="CO24" i="46" s="1"/>
  <c r="CO21" i="45"/>
  <c r="CO22" i="45" s="1"/>
  <c r="CO23" i="45" s="1"/>
  <c r="CO24" i="45" s="1"/>
  <c r="CO20" i="70" l="1"/>
  <c r="CN23" i="70"/>
  <c r="CN24" i="70" s="1"/>
  <c r="CO21" i="57"/>
  <c r="CO22" i="57" s="1"/>
  <c r="CO23" i="57" s="1"/>
  <c r="CO24" i="57" s="1"/>
  <c r="CO20" i="55"/>
  <c r="CN23" i="55"/>
  <c r="CN24" i="55" s="1"/>
  <c r="CO21" i="70" l="1"/>
  <c r="CO22" i="70" s="1"/>
  <c r="CO23" i="70" s="1"/>
  <c r="CO24" i="70" s="1"/>
  <c r="CO21" i="55"/>
  <c r="CO22" i="55" s="1"/>
  <c r="CO23" i="55" s="1"/>
  <c r="CO24" i="55" s="1"/>
  <c r="AI8" i="43" l="1"/>
  <c r="AJ8" i="43"/>
  <c r="AK8" i="43"/>
  <c r="AL8" i="43"/>
  <c r="AH8" i="43"/>
  <c r="AD8" i="43"/>
  <c r="AE8" i="43"/>
  <c r="AF8" i="43"/>
  <c r="AG8" i="43"/>
  <c r="AC8" i="43"/>
  <c r="Y8" i="43"/>
  <c r="Z8" i="43"/>
  <c r="AA8" i="43"/>
  <c r="AB8" i="43"/>
  <c r="X8" i="43"/>
  <c r="T8" i="43"/>
  <c r="U8" i="43"/>
  <c r="V8" i="43"/>
  <c r="W8" i="43"/>
  <c r="S8" i="43"/>
  <c r="O8" i="43"/>
  <c r="P8" i="43"/>
  <c r="Q8" i="43"/>
  <c r="R8" i="43"/>
  <c r="N8" i="43"/>
  <c r="AI8" i="42"/>
  <c r="AJ8" i="42"/>
  <c r="AK8" i="42"/>
  <c r="AL8" i="42"/>
  <c r="AH8" i="42"/>
  <c r="AD8" i="42"/>
  <c r="AE8" i="42"/>
  <c r="AF8" i="42"/>
  <c r="AG8" i="42"/>
  <c r="AC8" i="42"/>
  <c r="Y8" i="42"/>
  <c r="Z8" i="42"/>
  <c r="AA8" i="42"/>
  <c r="AB8" i="42"/>
  <c r="X8" i="42"/>
  <c r="T8" i="42"/>
  <c r="U8" i="42"/>
  <c r="V8" i="42"/>
  <c r="W8" i="42"/>
  <c r="S8" i="42"/>
  <c r="O8" i="42"/>
  <c r="P8" i="42"/>
  <c r="Q8" i="42"/>
  <c r="R8" i="42"/>
  <c r="N8" i="42"/>
  <c r="AI8" i="41"/>
  <c r="AJ8" i="41"/>
  <c r="AK8" i="41"/>
  <c r="AL8" i="41"/>
  <c r="AH8" i="41"/>
  <c r="AD8" i="41"/>
  <c r="AE8" i="41"/>
  <c r="AF8" i="41"/>
  <c r="AG8" i="41"/>
  <c r="AC8" i="41"/>
  <c r="Y8" i="41"/>
  <c r="Z8" i="41"/>
  <c r="AA8" i="41"/>
  <c r="AB8" i="41"/>
  <c r="X8" i="41"/>
  <c r="T8" i="41"/>
  <c r="U8" i="41"/>
  <c r="V8" i="41"/>
  <c r="W8" i="41"/>
  <c r="S8" i="41"/>
  <c r="O8" i="41"/>
  <c r="P8" i="41"/>
  <c r="Q8" i="41"/>
  <c r="R8" i="41"/>
  <c r="N8" i="41"/>
  <c r="AI8" i="40"/>
  <c r="AJ8" i="40"/>
  <c r="AK8" i="40"/>
  <c r="AL8" i="40"/>
  <c r="AH8" i="40"/>
  <c r="AD8" i="40"/>
  <c r="AE8" i="40"/>
  <c r="AF8" i="40"/>
  <c r="AG8" i="40"/>
  <c r="AC8" i="40"/>
  <c r="Y8" i="40"/>
  <c r="Z8" i="40"/>
  <c r="AA8" i="40"/>
  <c r="AB8" i="40"/>
  <c r="X8" i="40"/>
  <c r="T8" i="40"/>
  <c r="U8" i="40"/>
  <c r="V8" i="40"/>
  <c r="W8" i="40"/>
  <c r="S8" i="40"/>
  <c r="O8" i="40"/>
  <c r="P8" i="40"/>
  <c r="Q8" i="40"/>
  <c r="R8" i="40"/>
  <c r="N8" i="40"/>
  <c r="AI8" i="39"/>
  <c r="AJ8" i="39"/>
  <c r="AK8" i="39"/>
  <c r="AL8" i="39"/>
  <c r="AH8" i="39"/>
  <c r="AD8" i="39"/>
  <c r="AE8" i="39"/>
  <c r="AF8" i="39"/>
  <c r="AG8" i="39"/>
  <c r="AC8" i="39"/>
  <c r="Y8" i="39"/>
  <c r="Z8" i="39"/>
  <c r="AA8" i="39"/>
  <c r="AB8" i="39"/>
  <c r="X8" i="39"/>
  <c r="T8" i="39"/>
  <c r="U8" i="39"/>
  <c r="V8" i="39"/>
  <c r="W8" i="39"/>
  <c r="S8" i="39"/>
  <c r="O8" i="39"/>
  <c r="P8" i="39"/>
  <c r="Q8" i="39"/>
  <c r="R8" i="39"/>
  <c r="N8" i="39"/>
  <c r="AI8" i="38"/>
  <c r="AJ8" i="38"/>
  <c r="AK8" i="38"/>
  <c r="AL8" i="38"/>
  <c r="AH8" i="38"/>
  <c r="AD8" i="38"/>
  <c r="AE8" i="38"/>
  <c r="AF8" i="38"/>
  <c r="AG8" i="38"/>
  <c r="AC8" i="38"/>
  <c r="Y8" i="38"/>
  <c r="Z8" i="38"/>
  <c r="AA8" i="38"/>
  <c r="AB8" i="38"/>
  <c r="X8" i="38"/>
  <c r="T8" i="38"/>
  <c r="U8" i="38"/>
  <c r="V8" i="38"/>
  <c r="W8" i="38"/>
  <c r="S8" i="38"/>
  <c r="O8" i="38"/>
  <c r="P8" i="38"/>
  <c r="Q8" i="38"/>
  <c r="R8" i="38"/>
  <c r="N8" i="38"/>
  <c r="F89" i="43"/>
  <c r="D88" i="43"/>
  <c r="E89" i="43" s="1"/>
  <c r="H84" i="43"/>
  <c r="F84" i="43"/>
  <c r="C80" i="43"/>
  <c r="D89" i="43" s="1"/>
  <c r="D90" i="43" s="1"/>
  <c r="C76" i="43"/>
  <c r="G84" i="43" s="1"/>
  <c r="B72" i="43"/>
  <c r="M20" i="43"/>
  <c r="CO14" i="43"/>
  <c r="CN14" i="43"/>
  <c r="CM14" i="43"/>
  <c r="CL14" i="43"/>
  <c r="CK14" i="43"/>
  <c r="CJ14" i="43"/>
  <c r="CI14" i="43"/>
  <c r="CH14" i="43"/>
  <c r="CG14" i="43"/>
  <c r="CF14" i="43"/>
  <c r="CE14" i="43"/>
  <c r="CD14" i="43"/>
  <c r="CC14" i="43"/>
  <c r="CB14" i="43"/>
  <c r="CA14" i="43"/>
  <c r="BZ14" i="43"/>
  <c r="BY14" i="43"/>
  <c r="BX14" i="43"/>
  <c r="BW14" i="43"/>
  <c r="BV14" i="43"/>
  <c r="BU14" i="43"/>
  <c r="BT14" i="43"/>
  <c r="BS14" i="43"/>
  <c r="BR14" i="43"/>
  <c r="BQ14" i="43"/>
  <c r="BP14" i="43"/>
  <c r="BO14" i="43"/>
  <c r="BN14" i="43"/>
  <c r="BM14" i="43"/>
  <c r="BL14" i="43"/>
  <c r="BK14" i="43"/>
  <c r="BJ14" i="43"/>
  <c r="BI14" i="43"/>
  <c r="BH14" i="43"/>
  <c r="BG14" i="43"/>
  <c r="BF14" i="43"/>
  <c r="BE14" i="43"/>
  <c r="BD14" i="43"/>
  <c r="BC14" i="43"/>
  <c r="BB14" i="43"/>
  <c r="BA14" i="43"/>
  <c r="AZ14" i="43"/>
  <c r="AY14" i="43"/>
  <c r="AX14" i="43"/>
  <c r="AW14" i="43"/>
  <c r="AV14" i="43"/>
  <c r="AU14" i="43"/>
  <c r="AT14" i="43"/>
  <c r="AS14" i="43"/>
  <c r="AR14" i="43"/>
  <c r="AQ14" i="43"/>
  <c r="AP14" i="43"/>
  <c r="AO14" i="43"/>
  <c r="AN14" i="43"/>
  <c r="AL11" i="43"/>
  <c r="AJ11" i="43"/>
  <c r="AG11" i="43"/>
  <c r="AD11" i="43"/>
  <c r="AB11" i="43"/>
  <c r="Y11" i="43"/>
  <c r="V11" i="43"/>
  <c r="T11" i="43"/>
  <c r="Q11" i="43"/>
  <c r="N11" i="43"/>
  <c r="AM10" i="43"/>
  <c r="AM11" i="43" s="1"/>
  <c r="AL10" i="43"/>
  <c r="AK10" i="43"/>
  <c r="AK11" i="43" s="1"/>
  <c r="AJ10" i="43"/>
  <c r="AI10" i="43"/>
  <c r="AI11" i="43" s="1"/>
  <c r="AH10" i="43"/>
  <c r="AH11" i="43" s="1"/>
  <c r="AG10" i="43"/>
  <c r="AF10" i="43"/>
  <c r="AF11" i="43" s="1"/>
  <c r="AE10" i="43"/>
  <c r="AE11" i="43" s="1"/>
  <c r="AD10" i="43"/>
  <c r="AC10" i="43"/>
  <c r="AC11" i="43" s="1"/>
  <c r="AB10" i="43"/>
  <c r="AA10" i="43"/>
  <c r="AA11" i="43" s="1"/>
  <c r="Z10" i="43"/>
  <c r="Z11" i="43" s="1"/>
  <c r="Y10" i="43"/>
  <c r="X10" i="43"/>
  <c r="X11" i="43" s="1"/>
  <c r="W10" i="43"/>
  <c r="W11" i="43" s="1"/>
  <c r="V10" i="43"/>
  <c r="U10" i="43"/>
  <c r="U11" i="43" s="1"/>
  <c r="T10" i="43"/>
  <c r="S10" i="43"/>
  <c r="S11" i="43" s="1"/>
  <c r="R10" i="43"/>
  <c r="R11" i="43" s="1"/>
  <c r="Q10" i="43"/>
  <c r="P10" i="43"/>
  <c r="P11" i="43" s="1"/>
  <c r="O10" i="43"/>
  <c r="O11" i="43" s="1"/>
  <c r="N10" i="43"/>
  <c r="F89" i="42"/>
  <c r="D88" i="42"/>
  <c r="E89" i="42" s="1"/>
  <c r="H84" i="42"/>
  <c r="C80" i="42"/>
  <c r="C76" i="42"/>
  <c r="G84" i="42" s="1"/>
  <c r="B72" i="42"/>
  <c r="M20" i="42"/>
  <c r="CO14" i="42"/>
  <c r="CN14" i="42"/>
  <c r="CM14" i="42"/>
  <c r="CL14" i="42"/>
  <c r="CK14" i="42"/>
  <c r="CJ14" i="42"/>
  <c r="CI14" i="42"/>
  <c r="CH14" i="42"/>
  <c r="CG14" i="42"/>
  <c r="CF14" i="42"/>
  <c r="CE14" i="42"/>
  <c r="CD14" i="42"/>
  <c r="CC14" i="42"/>
  <c r="CB14" i="42"/>
  <c r="CA14" i="42"/>
  <c r="BZ14" i="42"/>
  <c r="BY14" i="42"/>
  <c r="BX14" i="42"/>
  <c r="BW14" i="42"/>
  <c r="BV14" i="42"/>
  <c r="BU14" i="42"/>
  <c r="BT14" i="42"/>
  <c r="BS14" i="42"/>
  <c r="BR14" i="42"/>
  <c r="BQ14" i="42"/>
  <c r="BP14" i="42"/>
  <c r="BO14" i="42"/>
  <c r="BN14" i="42"/>
  <c r="BM14" i="42"/>
  <c r="BL14" i="42"/>
  <c r="BK14" i="42"/>
  <c r="BJ14" i="42"/>
  <c r="BI14" i="42"/>
  <c r="BH14" i="42"/>
  <c r="BG14" i="42"/>
  <c r="BF14" i="42"/>
  <c r="BE14" i="42"/>
  <c r="BD14" i="42"/>
  <c r="BC14" i="42"/>
  <c r="BB14" i="42"/>
  <c r="BA14" i="42"/>
  <c r="AZ14" i="42"/>
  <c r="AY14" i="42"/>
  <c r="AX14" i="42"/>
  <c r="AW14" i="42"/>
  <c r="AV14" i="42"/>
  <c r="AU14" i="42"/>
  <c r="AT14" i="42"/>
  <c r="AS14" i="42"/>
  <c r="AR14" i="42"/>
  <c r="AQ14" i="42"/>
  <c r="AP14" i="42"/>
  <c r="AO14" i="42"/>
  <c r="AN14" i="42"/>
  <c r="AL11" i="42"/>
  <c r="AJ11" i="42"/>
  <c r="AI11" i="42"/>
  <c r="AD11" i="42"/>
  <c r="AB11" i="42"/>
  <c r="AA11" i="42"/>
  <c r="V11" i="42"/>
  <c r="T11" i="42"/>
  <c r="S11" i="42"/>
  <c r="N11" i="42"/>
  <c r="AM10" i="42"/>
  <c r="AM11" i="42" s="1"/>
  <c r="AL10" i="42"/>
  <c r="AK10" i="42"/>
  <c r="AK11" i="42" s="1"/>
  <c r="AJ10" i="42"/>
  <c r="AI10" i="42"/>
  <c r="AH10" i="42"/>
  <c r="AH11" i="42" s="1"/>
  <c r="AG10" i="42"/>
  <c r="AG11" i="42" s="1"/>
  <c r="AF10" i="42"/>
  <c r="AF11" i="42" s="1"/>
  <c r="AE10" i="42"/>
  <c r="AE11" i="42" s="1"/>
  <c r="AD10" i="42"/>
  <c r="AC10" i="42"/>
  <c r="AC11" i="42" s="1"/>
  <c r="AB10" i="42"/>
  <c r="AA10" i="42"/>
  <c r="Z10" i="42"/>
  <c r="Z11" i="42" s="1"/>
  <c r="Y10" i="42"/>
  <c r="Y11" i="42" s="1"/>
  <c r="X10" i="42"/>
  <c r="X11" i="42" s="1"/>
  <c r="W10" i="42"/>
  <c r="W11" i="42" s="1"/>
  <c r="V10" i="42"/>
  <c r="U10" i="42"/>
  <c r="U11" i="42" s="1"/>
  <c r="T10" i="42"/>
  <c r="S10" i="42"/>
  <c r="R10" i="42"/>
  <c r="R11" i="42" s="1"/>
  <c r="Q10" i="42"/>
  <c r="Q11" i="42" s="1"/>
  <c r="P10" i="42"/>
  <c r="P11" i="42" s="1"/>
  <c r="O10" i="42"/>
  <c r="O11" i="42" s="1"/>
  <c r="N10" i="42"/>
  <c r="H89" i="41"/>
  <c r="F89" i="41"/>
  <c r="E89" i="41"/>
  <c r="D89" i="41"/>
  <c r="D88" i="41"/>
  <c r="D90" i="41" s="1"/>
  <c r="H84" i="41"/>
  <c r="C80" i="41"/>
  <c r="C76" i="41"/>
  <c r="G84" i="41" s="1"/>
  <c r="B72" i="41"/>
  <c r="M21" i="41"/>
  <c r="M22" i="41" s="1"/>
  <c r="M20" i="41"/>
  <c r="CO14" i="41"/>
  <c r="CN14" i="41"/>
  <c r="CM14" i="41"/>
  <c r="CL14" i="41"/>
  <c r="CK14" i="41"/>
  <c r="CJ14" i="41"/>
  <c r="CI14" i="41"/>
  <c r="CH14" i="41"/>
  <c r="CG14" i="41"/>
  <c r="CF14" i="41"/>
  <c r="CE14" i="41"/>
  <c r="CD14" i="41"/>
  <c r="CC14" i="41"/>
  <c r="CB14" i="41"/>
  <c r="CA14" i="41"/>
  <c r="BZ14" i="41"/>
  <c r="BY14" i="41"/>
  <c r="BX14" i="41"/>
  <c r="BW14" i="41"/>
  <c r="BV14" i="41"/>
  <c r="BU14" i="41"/>
  <c r="BT14" i="41"/>
  <c r="BS14" i="41"/>
  <c r="BR14" i="41"/>
  <c r="BQ14" i="41"/>
  <c r="BP14" i="41"/>
  <c r="BO14" i="41"/>
  <c r="BN14" i="41"/>
  <c r="BM14" i="41"/>
  <c r="BL14" i="41"/>
  <c r="BK14" i="41"/>
  <c r="BJ14" i="41"/>
  <c r="BI14" i="41"/>
  <c r="BH14" i="41"/>
  <c r="BG14" i="41"/>
  <c r="BF14" i="41"/>
  <c r="BE14" i="41"/>
  <c r="BD14" i="41"/>
  <c r="BC14" i="41"/>
  <c r="BB14" i="41"/>
  <c r="BA14" i="41"/>
  <c r="AZ14" i="41"/>
  <c r="AY14" i="41"/>
  <c r="AX14" i="41"/>
  <c r="AW14" i="41"/>
  <c r="AV14" i="41"/>
  <c r="AU14" i="41"/>
  <c r="AT14" i="41"/>
  <c r="AS14" i="41"/>
  <c r="AR14" i="41"/>
  <c r="AQ14" i="41"/>
  <c r="AP14" i="41"/>
  <c r="AO14" i="41"/>
  <c r="AN14" i="41"/>
  <c r="AL11" i="41"/>
  <c r="AK11" i="41"/>
  <c r="AJ11" i="41"/>
  <c r="AI11" i="41"/>
  <c r="AD11" i="41"/>
  <c r="AC11" i="41"/>
  <c r="AB11" i="41"/>
  <c r="AA11" i="41"/>
  <c r="V11" i="41"/>
  <c r="U11" i="41"/>
  <c r="T11" i="41"/>
  <c r="S11" i="41"/>
  <c r="N11" i="41"/>
  <c r="AM10" i="41"/>
  <c r="AM11" i="41" s="1"/>
  <c r="AL10" i="41"/>
  <c r="AK10" i="41"/>
  <c r="AJ10" i="41"/>
  <c r="AI10" i="41"/>
  <c r="AH10" i="41"/>
  <c r="AH11" i="41" s="1"/>
  <c r="AG10" i="41"/>
  <c r="AG11" i="41" s="1"/>
  <c r="AF10" i="41"/>
  <c r="AF11" i="41" s="1"/>
  <c r="AE10" i="41"/>
  <c r="AE11" i="41" s="1"/>
  <c r="AD10" i="41"/>
  <c r="AC10" i="41"/>
  <c r="AB10" i="41"/>
  <c r="AA10" i="41"/>
  <c r="Z10" i="41"/>
  <c r="Z11" i="41" s="1"/>
  <c r="Y10" i="41"/>
  <c r="Y11" i="41" s="1"/>
  <c r="X10" i="41"/>
  <c r="X11" i="41" s="1"/>
  <c r="W10" i="41"/>
  <c r="W11" i="41" s="1"/>
  <c r="V10" i="41"/>
  <c r="U10" i="41"/>
  <c r="T10" i="41"/>
  <c r="S10" i="41"/>
  <c r="R10" i="41"/>
  <c r="R11" i="41" s="1"/>
  <c r="Q10" i="41"/>
  <c r="Q11" i="41" s="1"/>
  <c r="P10" i="41"/>
  <c r="P11" i="41" s="1"/>
  <c r="O10" i="41"/>
  <c r="O11" i="41" s="1"/>
  <c r="N10" i="41"/>
  <c r="F89" i="40"/>
  <c r="E89" i="40"/>
  <c r="D89" i="40"/>
  <c r="D88" i="40"/>
  <c r="D90" i="40" s="1"/>
  <c r="H84" i="40"/>
  <c r="G84" i="40"/>
  <c r="F84" i="40"/>
  <c r="E84" i="40"/>
  <c r="D84" i="40"/>
  <c r="C80" i="40"/>
  <c r="C76" i="40"/>
  <c r="B72" i="40"/>
  <c r="M20" i="40"/>
  <c r="CO14" i="40"/>
  <c r="CN14" i="40"/>
  <c r="CM14" i="40"/>
  <c r="CL14" i="40"/>
  <c r="CK14" i="40"/>
  <c r="CJ14" i="40"/>
  <c r="CI14" i="40"/>
  <c r="CH14" i="40"/>
  <c r="CG14" i="40"/>
  <c r="CF14" i="40"/>
  <c r="CE14" i="40"/>
  <c r="CD14" i="40"/>
  <c r="CC14" i="40"/>
  <c r="CB14" i="40"/>
  <c r="CA14" i="40"/>
  <c r="BZ14" i="40"/>
  <c r="BY14" i="40"/>
  <c r="BX14" i="40"/>
  <c r="BW14" i="40"/>
  <c r="BV14" i="40"/>
  <c r="BU14" i="40"/>
  <c r="BT14" i="40"/>
  <c r="BS14" i="40"/>
  <c r="BR14" i="40"/>
  <c r="BQ14" i="40"/>
  <c r="BP14" i="40"/>
  <c r="BO14" i="40"/>
  <c r="BN14" i="40"/>
  <c r="BM14" i="40"/>
  <c r="BL14" i="40"/>
  <c r="BK14" i="40"/>
  <c r="BJ14" i="40"/>
  <c r="BI14" i="40"/>
  <c r="BH14" i="40"/>
  <c r="BG14" i="40"/>
  <c r="BF14" i="40"/>
  <c r="BE14" i="40"/>
  <c r="BD14" i="40"/>
  <c r="BC14" i="40"/>
  <c r="BB14" i="40"/>
  <c r="BA14" i="40"/>
  <c r="AZ14" i="40"/>
  <c r="AY14" i="40"/>
  <c r="AX14" i="40"/>
  <c r="AW14" i="40"/>
  <c r="AV14" i="40"/>
  <c r="AU14" i="40"/>
  <c r="AT14" i="40"/>
  <c r="AS14" i="40"/>
  <c r="AR14" i="40"/>
  <c r="AQ14" i="40"/>
  <c r="AP14" i="40"/>
  <c r="AO14" i="40"/>
  <c r="AN14" i="40"/>
  <c r="AL11" i="40"/>
  <c r="AK11" i="40"/>
  <c r="AI11" i="40"/>
  <c r="AH11" i="40"/>
  <c r="AD11" i="40"/>
  <c r="AC11" i="40"/>
  <c r="AA11" i="40"/>
  <c r="Z11" i="40"/>
  <c r="V11" i="40"/>
  <c r="U11" i="40"/>
  <c r="S11" i="40"/>
  <c r="R11" i="40"/>
  <c r="N11" i="40"/>
  <c r="AM10" i="40"/>
  <c r="AM11" i="40" s="1"/>
  <c r="AL10" i="40"/>
  <c r="AK10" i="40"/>
  <c r="AJ10" i="40"/>
  <c r="AJ11" i="40" s="1"/>
  <c r="AI10" i="40"/>
  <c r="AH10" i="40"/>
  <c r="AG10" i="40"/>
  <c r="AG11" i="40" s="1"/>
  <c r="AF10" i="40"/>
  <c r="AF11" i="40" s="1"/>
  <c r="AE10" i="40"/>
  <c r="AE11" i="40" s="1"/>
  <c r="AD10" i="40"/>
  <c r="AC10" i="40"/>
  <c r="AB10" i="40"/>
  <c r="AB11" i="40" s="1"/>
  <c r="AA10" i="40"/>
  <c r="Z10" i="40"/>
  <c r="Y10" i="40"/>
  <c r="Y11" i="40" s="1"/>
  <c r="X10" i="40"/>
  <c r="X11" i="40" s="1"/>
  <c r="W10" i="40"/>
  <c r="W11" i="40" s="1"/>
  <c r="V10" i="40"/>
  <c r="U10" i="40"/>
  <c r="T10" i="40"/>
  <c r="T11" i="40" s="1"/>
  <c r="S10" i="40"/>
  <c r="R10" i="40"/>
  <c r="Q10" i="40"/>
  <c r="Q11" i="40" s="1"/>
  <c r="P10" i="40"/>
  <c r="P11" i="40" s="1"/>
  <c r="O10" i="40"/>
  <c r="O11" i="40" s="1"/>
  <c r="N10" i="40"/>
  <c r="F89" i="39"/>
  <c r="D89" i="39"/>
  <c r="D88" i="39"/>
  <c r="D90" i="39" s="1"/>
  <c r="H84" i="39"/>
  <c r="F84" i="39"/>
  <c r="E84" i="39"/>
  <c r="C80" i="39"/>
  <c r="E89" i="39" s="1"/>
  <c r="C76" i="39"/>
  <c r="G84" i="39" s="1"/>
  <c r="B72" i="39"/>
  <c r="M21" i="39"/>
  <c r="M22" i="39" s="1"/>
  <c r="N20" i="39" s="1"/>
  <c r="M20" i="39"/>
  <c r="M23" i="39" s="1"/>
  <c r="M24" i="39" s="1"/>
  <c r="CO14" i="39"/>
  <c r="CN14" i="39"/>
  <c r="CM14" i="39"/>
  <c r="CL14" i="39"/>
  <c r="CK14" i="39"/>
  <c r="CJ14" i="39"/>
  <c r="CI14" i="39"/>
  <c r="CH14" i="39"/>
  <c r="CG14" i="39"/>
  <c r="CF14" i="39"/>
  <c r="CE14" i="39"/>
  <c r="CD14" i="39"/>
  <c r="CC14" i="39"/>
  <c r="CB14" i="39"/>
  <c r="CA14" i="39"/>
  <c r="BZ14" i="39"/>
  <c r="BY14" i="39"/>
  <c r="BX14" i="39"/>
  <c r="BW14" i="39"/>
  <c r="BV14" i="39"/>
  <c r="BU14" i="39"/>
  <c r="BT14" i="39"/>
  <c r="BS14" i="39"/>
  <c r="BR14" i="39"/>
  <c r="BQ14" i="39"/>
  <c r="BP14" i="39"/>
  <c r="BO14" i="39"/>
  <c r="BN14" i="39"/>
  <c r="BM14" i="39"/>
  <c r="BL14" i="39"/>
  <c r="BK14" i="39"/>
  <c r="BJ14" i="39"/>
  <c r="BI14" i="39"/>
  <c r="BH14" i="39"/>
  <c r="BG14" i="39"/>
  <c r="BF14" i="39"/>
  <c r="BE14" i="39"/>
  <c r="BD14" i="39"/>
  <c r="BC14" i="39"/>
  <c r="BB14" i="39"/>
  <c r="BA14" i="39"/>
  <c r="AZ14" i="39"/>
  <c r="AY14" i="39"/>
  <c r="AX14" i="39"/>
  <c r="AW14" i="39"/>
  <c r="AV14" i="39"/>
  <c r="AU14" i="39"/>
  <c r="AT14" i="39"/>
  <c r="AS14" i="39"/>
  <c r="AR14" i="39"/>
  <c r="AQ14" i="39"/>
  <c r="AP14" i="39"/>
  <c r="AO14" i="39"/>
  <c r="AN14" i="39"/>
  <c r="AL11" i="39"/>
  <c r="AJ11" i="39"/>
  <c r="AI11" i="39"/>
  <c r="AD11" i="39"/>
  <c r="AB11" i="39"/>
  <c r="AA11" i="39"/>
  <c r="V11" i="39"/>
  <c r="T11" i="39"/>
  <c r="S11" i="39"/>
  <c r="N11" i="39"/>
  <c r="AM10" i="39"/>
  <c r="AM11" i="39" s="1"/>
  <c r="AL10" i="39"/>
  <c r="AK10" i="39"/>
  <c r="AK11" i="39" s="1"/>
  <c r="AJ10" i="39"/>
  <c r="AI10" i="39"/>
  <c r="AH10" i="39"/>
  <c r="AH11" i="39" s="1"/>
  <c r="AG10" i="39"/>
  <c r="AG11" i="39" s="1"/>
  <c r="AF10" i="39"/>
  <c r="AF11" i="39" s="1"/>
  <c r="AE10" i="39"/>
  <c r="AE11" i="39" s="1"/>
  <c r="AD10" i="39"/>
  <c r="AC10" i="39"/>
  <c r="AC11" i="39" s="1"/>
  <c r="AB10" i="39"/>
  <c r="AA10" i="39"/>
  <c r="Z10" i="39"/>
  <c r="Z11" i="39" s="1"/>
  <c r="Y10" i="39"/>
  <c r="Y11" i="39" s="1"/>
  <c r="X10" i="39"/>
  <c r="X11" i="39" s="1"/>
  <c r="W10" i="39"/>
  <c r="W11" i="39" s="1"/>
  <c r="V10" i="39"/>
  <c r="U10" i="39"/>
  <c r="U11" i="39" s="1"/>
  <c r="T10" i="39"/>
  <c r="S10" i="39"/>
  <c r="R10" i="39"/>
  <c r="R11" i="39" s="1"/>
  <c r="Q10" i="39"/>
  <c r="Q11" i="39" s="1"/>
  <c r="P10" i="39"/>
  <c r="P11" i="39" s="1"/>
  <c r="O10" i="39"/>
  <c r="O11" i="39" s="1"/>
  <c r="N10" i="39"/>
  <c r="D88" i="38"/>
  <c r="E89" i="38" s="1"/>
  <c r="C80" i="38"/>
  <c r="C76" i="38"/>
  <c r="G84" i="38" s="1"/>
  <c r="B72" i="38"/>
  <c r="M20" i="38"/>
  <c r="CO14" i="38"/>
  <c r="CN14" i="38"/>
  <c r="CM14" i="38"/>
  <c r="CL14" i="38"/>
  <c r="CK14" i="38"/>
  <c r="CJ14" i="38"/>
  <c r="CI14" i="38"/>
  <c r="CH14" i="38"/>
  <c r="CG14" i="38"/>
  <c r="CF14" i="38"/>
  <c r="CE14" i="38"/>
  <c r="CD14" i="38"/>
  <c r="CC14" i="38"/>
  <c r="CB14" i="38"/>
  <c r="CA14" i="38"/>
  <c r="BZ14" i="38"/>
  <c r="BY14" i="38"/>
  <c r="BX14" i="38"/>
  <c r="BW14" i="38"/>
  <c r="BV14" i="38"/>
  <c r="BU14" i="38"/>
  <c r="BT14" i="38"/>
  <c r="BS14" i="38"/>
  <c r="BR14" i="38"/>
  <c r="BQ14" i="38"/>
  <c r="BP14" i="38"/>
  <c r="BO14" i="38"/>
  <c r="BN14" i="38"/>
  <c r="BM14" i="38"/>
  <c r="BL14" i="38"/>
  <c r="BK14" i="38"/>
  <c r="BJ14" i="38"/>
  <c r="BI14" i="38"/>
  <c r="BH14" i="38"/>
  <c r="BG14" i="38"/>
  <c r="BF14" i="38"/>
  <c r="BE14" i="38"/>
  <c r="BD14" i="38"/>
  <c r="BC14" i="38"/>
  <c r="BB14" i="38"/>
  <c r="BA14" i="38"/>
  <c r="AZ14" i="38"/>
  <c r="AY14" i="38"/>
  <c r="AX14" i="38"/>
  <c r="AW14" i="38"/>
  <c r="AV14" i="38"/>
  <c r="AU14" i="38"/>
  <c r="AT14" i="38"/>
  <c r="AS14" i="38"/>
  <c r="AR14" i="38"/>
  <c r="AQ14" i="38"/>
  <c r="AP14" i="38"/>
  <c r="AO14" i="38"/>
  <c r="AN14" i="38"/>
  <c r="AM11" i="38"/>
  <c r="AE11" i="38"/>
  <c r="W11" i="38"/>
  <c r="O11" i="38"/>
  <c r="AM10" i="38"/>
  <c r="AL10" i="38"/>
  <c r="AL11" i="38" s="1"/>
  <c r="AK10" i="38"/>
  <c r="AK11" i="38" s="1"/>
  <c r="AJ10" i="38"/>
  <c r="AJ11" i="38" s="1"/>
  <c r="AI10" i="38"/>
  <c r="AI11" i="38" s="1"/>
  <c r="AH10" i="38"/>
  <c r="AH11" i="38" s="1"/>
  <c r="AG10" i="38"/>
  <c r="AG11" i="38" s="1"/>
  <c r="AF10" i="38"/>
  <c r="AF11" i="38" s="1"/>
  <c r="AE10" i="38"/>
  <c r="AD10" i="38"/>
  <c r="AD11" i="38" s="1"/>
  <c r="AC10" i="38"/>
  <c r="AC11" i="38" s="1"/>
  <c r="AB10" i="38"/>
  <c r="AB11" i="38" s="1"/>
  <c r="AA10" i="38"/>
  <c r="AA11" i="38" s="1"/>
  <c r="Z10" i="38"/>
  <c r="Z11" i="38" s="1"/>
  <c r="Y10" i="38"/>
  <c r="Y11" i="38" s="1"/>
  <c r="X10" i="38"/>
  <c r="X11" i="38" s="1"/>
  <c r="W10" i="38"/>
  <c r="V10" i="38"/>
  <c r="V11" i="38" s="1"/>
  <c r="U10" i="38"/>
  <c r="U11" i="38" s="1"/>
  <c r="T10" i="38"/>
  <c r="T11" i="38" s="1"/>
  <c r="S10" i="38"/>
  <c r="S11" i="38" s="1"/>
  <c r="R10" i="38"/>
  <c r="R11" i="38" s="1"/>
  <c r="Q10" i="38"/>
  <c r="Q11" i="38" s="1"/>
  <c r="P10" i="38"/>
  <c r="P11" i="38" s="1"/>
  <c r="O10" i="38"/>
  <c r="N10" i="38"/>
  <c r="N11" i="38" s="1"/>
  <c r="Y8" i="37"/>
  <c r="Z8" i="37"/>
  <c r="X8" i="37"/>
  <c r="T8" i="37"/>
  <c r="U8" i="37"/>
  <c r="V8" i="37"/>
  <c r="W8" i="37"/>
  <c r="S8" i="37"/>
  <c r="O8" i="37"/>
  <c r="P8" i="37"/>
  <c r="Q8" i="37"/>
  <c r="R8" i="37"/>
  <c r="N8" i="37"/>
  <c r="Y8" i="36"/>
  <c r="Z8" i="36"/>
  <c r="X8" i="36"/>
  <c r="T8" i="36"/>
  <c r="U8" i="36"/>
  <c r="V8" i="36"/>
  <c r="W8" i="36"/>
  <c r="S8" i="36"/>
  <c r="O8" i="36"/>
  <c r="P8" i="36"/>
  <c r="Q8" i="36"/>
  <c r="R8" i="36"/>
  <c r="N8" i="36"/>
  <c r="Y8" i="35"/>
  <c r="Z8" i="35"/>
  <c r="X8" i="35"/>
  <c r="T8" i="35"/>
  <c r="U8" i="35"/>
  <c r="V8" i="35"/>
  <c r="W8" i="35"/>
  <c r="S8" i="35"/>
  <c r="O8" i="35"/>
  <c r="P8" i="35"/>
  <c r="Q8" i="35"/>
  <c r="R8" i="35"/>
  <c r="N8" i="35"/>
  <c r="Y8" i="34"/>
  <c r="Z8" i="34"/>
  <c r="X8" i="34"/>
  <c r="T8" i="34"/>
  <c r="U8" i="34"/>
  <c r="V8" i="34"/>
  <c r="W8" i="34"/>
  <c r="S8" i="34"/>
  <c r="O8" i="34"/>
  <c r="P8" i="34"/>
  <c r="Q8" i="34"/>
  <c r="R8" i="34"/>
  <c r="N8" i="34"/>
  <c r="Y8" i="33"/>
  <c r="Z8" i="33"/>
  <c r="X8" i="33"/>
  <c r="T8" i="33"/>
  <c r="U8" i="33"/>
  <c r="V8" i="33"/>
  <c r="W8" i="33"/>
  <c r="S8" i="33"/>
  <c r="O8" i="33"/>
  <c r="P8" i="33"/>
  <c r="Q8" i="33"/>
  <c r="R8" i="33"/>
  <c r="N8" i="33"/>
  <c r="Y8" i="32"/>
  <c r="Z8" i="32"/>
  <c r="X8" i="32"/>
  <c r="T8" i="32"/>
  <c r="U8" i="32"/>
  <c r="V8" i="32"/>
  <c r="W8" i="32"/>
  <c r="S8" i="32"/>
  <c r="O8" i="32"/>
  <c r="P8" i="32"/>
  <c r="Q8" i="32"/>
  <c r="R8" i="32"/>
  <c r="N8" i="32"/>
  <c r="Y8" i="31"/>
  <c r="Z8" i="31"/>
  <c r="X8" i="31"/>
  <c r="T8" i="31"/>
  <c r="U8" i="31"/>
  <c r="V8" i="31"/>
  <c r="W8" i="31"/>
  <c r="S8" i="31"/>
  <c r="O8" i="31"/>
  <c r="P8" i="31"/>
  <c r="Q8" i="31"/>
  <c r="R8" i="31"/>
  <c r="N8" i="31"/>
  <c r="Y8" i="30"/>
  <c r="Z8" i="30"/>
  <c r="X8" i="30"/>
  <c r="T8" i="30"/>
  <c r="U8" i="30"/>
  <c r="V8" i="30"/>
  <c r="W8" i="30"/>
  <c r="S8" i="30"/>
  <c r="O8" i="30"/>
  <c r="P8" i="30"/>
  <c r="Q8" i="30"/>
  <c r="R8" i="30"/>
  <c r="N8" i="30"/>
  <c r="Y8" i="29"/>
  <c r="Z8" i="29"/>
  <c r="X8" i="29"/>
  <c r="T8" i="29"/>
  <c r="U8" i="29"/>
  <c r="V8" i="29"/>
  <c r="W8" i="29"/>
  <c r="S8" i="29"/>
  <c r="O8" i="29"/>
  <c r="P8" i="29"/>
  <c r="Q8" i="29"/>
  <c r="R8" i="29"/>
  <c r="N8" i="29"/>
  <c r="Y8" i="28"/>
  <c r="Z8" i="28"/>
  <c r="X8" i="28"/>
  <c r="T8" i="28"/>
  <c r="U8" i="28"/>
  <c r="V8" i="28"/>
  <c r="W8" i="28"/>
  <c r="S8" i="28"/>
  <c r="O8" i="28"/>
  <c r="P8" i="28"/>
  <c r="Q8" i="28"/>
  <c r="R8" i="28"/>
  <c r="N8" i="28"/>
  <c r="Y8" i="27"/>
  <c r="Z8" i="27"/>
  <c r="X8" i="27"/>
  <c r="T8" i="27"/>
  <c r="U8" i="27"/>
  <c r="V8" i="27"/>
  <c r="W8" i="27"/>
  <c r="S8" i="27"/>
  <c r="O8" i="27"/>
  <c r="P8" i="27"/>
  <c r="Q8" i="27"/>
  <c r="R8" i="27"/>
  <c r="N8" i="27"/>
  <c r="Y8" i="26"/>
  <c r="Z8" i="26"/>
  <c r="X8" i="26"/>
  <c r="T8" i="26"/>
  <c r="U8" i="26"/>
  <c r="V8" i="26"/>
  <c r="W8" i="26"/>
  <c r="S8" i="26"/>
  <c r="O8" i="26"/>
  <c r="P8" i="26"/>
  <c r="Q8" i="26"/>
  <c r="R8" i="26"/>
  <c r="N8" i="26"/>
  <c r="Y8" i="25"/>
  <c r="Z8" i="25"/>
  <c r="X8" i="25"/>
  <c r="T8" i="25"/>
  <c r="U8" i="25"/>
  <c r="V8" i="25"/>
  <c r="W8" i="25"/>
  <c r="S8" i="25"/>
  <c r="O8" i="25"/>
  <c r="P8" i="25"/>
  <c r="Q8" i="25"/>
  <c r="R8" i="25"/>
  <c r="N8" i="25"/>
  <c r="Y8" i="24"/>
  <c r="Z8" i="24"/>
  <c r="X8" i="24"/>
  <c r="T8" i="24"/>
  <c r="U8" i="24"/>
  <c r="V8" i="24"/>
  <c r="W8" i="24"/>
  <c r="S8" i="24"/>
  <c r="O8" i="24"/>
  <c r="P8" i="24"/>
  <c r="Q8" i="24"/>
  <c r="R8" i="24"/>
  <c r="N8" i="24"/>
  <c r="Y8" i="23"/>
  <c r="Z8" i="23"/>
  <c r="X8" i="23"/>
  <c r="T8" i="23"/>
  <c r="U8" i="23"/>
  <c r="V8" i="23"/>
  <c r="W8" i="23"/>
  <c r="S8" i="23"/>
  <c r="O8" i="23"/>
  <c r="P8" i="23"/>
  <c r="Q8" i="23"/>
  <c r="R8" i="23"/>
  <c r="N8" i="23"/>
  <c r="Y8" i="22"/>
  <c r="Z8" i="22"/>
  <c r="X8" i="22"/>
  <c r="T8" i="22"/>
  <c r="U8" i="22"/>
  <c r="V8" i="22"/>
  <c r="W8" i="22"/>
  <c r="S8" i="22"/>
  <c r="O8" i="22"/>
  <c r="P8" i="22"/>
  <c r="Q8" i="22"/>
  <c r="R8" i="22"/>
  <c r="N8" i="22"/>
  <c r="Y8" i="21"/>
  <c r="Z8" i="21"/>
  <c r="X8" i="21"/>
  <c r="T8" i="21"/>
  <c r="U8" i="21"/>
  <c r="V8" i="21"/>
  <c r="W8" i="21"/>
  <c r="S8" i="21"/>
  <c r="O8" i="21"/>
  <c r="P8" i="21"/>
  <c r="Q8" i="21"/>
  <c r="R8" i="21"/>
  <c r="N8" i="21"/>
  <c r="Y8" i="20"/>
  <c r="Z8" i="20"/>
  <c r="X8" i="20"/>
  <c r="T8" i="20"/>
  <c r="U8" i="20"/>
  <c r="V8" i="20"/>
  <c r="W8" i="20"/>
  <c r="S8" i="20"/>
  <c r="O8" i="20"/>
  <c r="P8" i="20"/>
  <c r="Q8" i="20"/>
  <c r="R8" i="20"/>
  <c r="N8" i="20"/>
  <c r="Y8" i="19"/>
  <c r="Z8" i="19"/>
  <c r="X8" i="19"/>
  <c r="T8" i="19"/>
  <c r="U8" i="19"/>
  <c r="V8" i="19"/>
  <c r="W8" i="19"/>
  <c r="S8" i="19"/>
  <c r="O8" i="19"/>
  <c r="P8" i="19"/>
  <c r="Q8" i="19"/>
  <c r="R8" i="19"/>
  <c r="N8" i="19"/>
  <c r="Y8" i="18"/>
  <c r="Z8" i="18"/>
  <c r="X8" i="18"/>
  <c r="T8" i="18"/>
  <c r="U8" i="18"/>
  <c r="V8" i="18"/>
  <c r="W8" i="18"/>
  <c r="S8" i="18"/>
  <c r="R8" i="18"/>
  <c r="O8" i="18"/>
  <c r="P8" i="18"/>
  <c r="Q8" i="18"/>
  <c r="N8" i="18"/>
  <c r="Y8" i="17"/>
  <c r="Z8" i="17"/>
  <c r="X8" i="17"/>
  <c r="T8" i="17"/>
  <c r="U8" i="17"/>
  <c r="V8" i="17"/>
  <c r="W8" i="17"/>
  <c r="S8" i="17"/>
  <c r="O8" i="17"/>
  <c r="P8" i="17"/>
  <c r="Q8" i="17"/>
  <c r="R8" i="17"/>
  <c r="N8" i="17"/>
  <c r="Y8" i="16"/>
  <c r="Z8" i="16"/>
  <c r="X8" i="16"/>
  <c r="T8" i="16"/>
  <c r="U8" i="16"/>
  <c r="V8" i="16"/>
  <c r="W8" i="16"/>
  <c r="S8" i="16"/>
  <c r="O8" i="16"/>
  <c r="P8" i="16"/>
  <c r="Q8" i="16"/>
  <c r="R8" i="16"/>
  <c r="N8" i="16"/>
  <c r="Y8" i="15"/>
  <c r="Z8" i="15"/>
  <c r="X8" i="15"/>
  <c r="T8" i="15"/>
  <c r="U8" i="15"/>
  <c r="V8" i="15"/>
  <c r="W8" i="15"/>
  <c r="S8" i="15"/>
  <c r="O8" i="15"/>
  <c r="P8" i="15"/>
  <c r="Q8" i="15"/>
  <c r="R8" i="15"/>
  <c r="N8" i="15"/>
  <c r="D84" i="37"/>
  <c r="D85" i="37" s="1"/>
  <c r="C76" i="37"/>
  <c r="C72" i="37"/>
  <c r="G80" i="37" s="1"/>
  <c r="B68" i="37"/>
  <c r="M20" i="37"/>
  <c r="CO14" i="37"/>
  <c r="CN14" i="37"/>
  <c r="CM14" i="37"/>
  <c r="CL14" i="37"/>
  <c r="CK14" i="37"/>
  <c r="CJ14" i="37"/>
  <c r="CI14" i="37"/>
  <c r="CH14" i="37"/>
  <c r="CG14" i="37"/>
  <c r="CF14" i="37"/>
  <c r="CE14" i="37"/>
  <c r="CD14" i="37"/>
  <c r="CC14" i="37"/>
  <c r="CB14" i="37"/>
  <c r="CA14" i="37"/>
  <c r="BZ14" i="37"/>
  <c r="BY14" i="37"/>
  <c r="BX14" i="37"/>
  <c r="BW14" i="37"/>
  <c r="BV14" i="37"/>
  <c r="BU14" i="37"/>
  <c r="BT14" i="37"/>
  <c r="BS14" i="37"/>
  <c r="BR14" i="37"/>
  <c r="BQ10" i="37"/>
  <c r="BQ11" i="37" s="1"/>
  <c r="BP10" i="37"/>
  <c r="BP11" i="37" s="1"/>
  <c r="BO10" i="37"/>
  <c r="BO11" i="37" s="1"/>
  <c r="BN10" i="37"/>
  <c r="BN11" i="37" s="1"/>
  <c r="BM10" i="37"/>
  <c r="BM11" i="37" s="1"/>
  <c r="BL10" i="37"/>
  <c r="BL11" i="37" s="1"/>
  <c r="BK10" i="37"/>
  <c r="BK11" i="37" s="1"/>
  <c r="BJ10" i="37"/>
  <c r="BJ11" i="37" s="1"/>
  <c r="BI10" i="37"/>
  <c r="BI11" i="37" s="1"/>
  <c r="BH10" i="37"/>
  <c r="BH11" i="37" s="1"/>
  <c r="BG10" i="37"/>
  <c r="BG11" i="37" s="1"/>
  <c r="BF10" i="37"/>
  <c r="BF11" i="37" s="1"/>
  <c r="BE10" i="37"/>
  <c r="BE11" i="37" s="1"/>
  <c r="BD10" i="37"/>
  <c r="BD11" i="37" s="1"/>
  <c r="BC10" i="37"/>
  <c r="BC11" i="37" s="1"/>
  <c r="BB10" i="37"/>
  <c r="BB11" i="37" s="1"/>
  <c r="BA10" i="37"/>
  <c r="BA11" i="37" s="1"/>
  <c r="AZ10" i="37"/>
  <c r="AZ11" i="37" s="1"/>
  <c r="AY10" i="37"/>
  <c r="AY11" i="37" s="1"/>
  <c r="AX10" i="37"/>
  <c r="AX11" i="37" s="1"/>
  <c r="AW10" i="37"/>
  <c r="AW11" i="37" s="1"/>
  <c r="AV10" i="37"/>
  <c r="AV11" i="37" s="1"/>
  <c r="AU10" i="37"/>
  <c r="AU11" i="37" s="1"/>
  <c r="AT10" i="37"/>
  <c r="AT11" i="37" s="1"/>
  <c r="AS10" i="37"/>
  <c r="AS11" i="37" s="1"/>
  <c r="AR10" i="37"/>
  <c r="AR11" i="37" s="1"/>
  <c r="AQ10" i="37"/>
  <c r="AQ11" i="37" s="1"/>
  <c r="AP10" i="37"/>
  <c r="AP11" i="37" s="1"/>
  <c r="AO10" i="37"/>
  <c r="AO11" i="37" s="1"/>
  <c r="AN10" i="37"/>
  <c r="AN11" i="37" s="1"/>
  <c r="AM10" i="37"/>
  <c r="AM11" i="37" s="1"/>
  <c r="AL10" i="37"/>
  <c r="AL11" i="37" s="1"/>
  <c r="AK10" i="37"/>
  <c r="AK11" i="37" s="1"/>
  <c r="AJ10" i="37"/>
  <c r="AJ11" i="37" s="1"/>
  <c r="AI10" i="37"/>
  <c r="AI11" i="37" s="1"/>
  <c r="AH10" i="37"/>
  <c r="AH11" i="37" s="1"/>
  <c r="AG10" i="37"/>
  <c r="AG11" i="37" s="1"/>
  <c r="AF10" i="37"/>
  <c r="AF11" i="37" s="1"/>
  <c r="AE10" i="37"/>
  <c r="AE11" i="37" s="1"/>
  <c r="AD10" i="37"/>
  <c r="AD11" i="37" s="1"/>
  <c r="AC10" i="37"/>
  <c r="AC11" i="37" s="1"/>
  <c r="AB10" i="37"/>
  <c r="AB11" i="37" s="1"/>
  <c r="AA10" i="37"/>
  <c r="AA11" i="37" s="1"/>
  <c r="Z10" i="37"/>
  <c r="Z11" i="37" s="1"/>
  <c r="Y10" i="37"/>
  <c r="Y11" i="37" s="1"/>
  <c r="X10" i="37"/>
  <c r="X11" i="37" s="1"/>
  <c r="W10" i="37"/>
  <c r="W11" i="37" s="1"/>
  <c r="V10" i="37"/>
  <c r="V11" i="37" s="1"/>
  <c r="U10" i="37"/>
  <c r="U11" i="37" s="1"/>
  <c r="T10" i="37"/>
  <c r="T11" i="37" s="1"/>
  <c r="S10" i="37"/>
  <c r="S11" i="37" s="1"/>
  <c r="R10" i="37"/>
  <c r="R11" i="37" s="1"/>
  <c r="Q10" i="37"/>
  <c r="Q11" i="37" s="1"/>
  <c r="P10" i="37"/>
  <c r="P11" i="37" s="1"/>
  <c r="O10" i="37"/>
  <c r="O11" i="37" s="1"/>
  <c r="N10" i="37"/>
  <c r="N11" i="37" s="1"/>
  <c r="H85" i="36"/>
  <c r="F85" i="36"/>
  <c r="D84" i="36"/>
  <c r="E85" i="36" s="1"/>
  <c r="H80" i="36"/>
  <c r="C76" i="36"/>
  <c r="C72" i="36"/>
  <c r="G80" i="36" s="1"/>
  <c r="B68" i="36"/>
  <c r="M20" i="36"/>
  <c r="CO14" i="36"/>
  <c r="CN14" i="36"/>
  <c r="CM14" i="36"/>
  <c r="CL14" i="36"/>
  <c r="CK14" i="36"/>
  <c r="CJ14" i="36"/>
  <c r="CI14" i="36"/>
  <c r="CH14" i="36"/>
  <c r="CG14" i="36"/>
  <c r="CF14" i="36"/>
  <c r="CE14" i="36"/>
  <c r="CD14" i="36"/>
  <c r="CC14" i="36"/>
  <c r="CB14" i="36"/>
  <c r="CA14" i="36"/>
  <c r="BZ14" i="36"/>
  <c r="BY14" i="36"/>
  <c r="BX14" i="36"/>
  <c r="BW14" i="36"/>
  <c r="BV14" i="36"/>
  <c r="BU14" i="36"/>
  <c r="BT14" i="36"/>
  <c r="BS14" i="36"/>
  <c r="BR14" i="36"/>
  <c r="BJ11" i="36"/>
  <c r="BB11" i="36"/>
  <c r="BQ10" i="36"/>
  <c r="BQ11" i="36" s="1"/>
  <c r="BP10" i="36"/>
  <c r="BP11" i="36" s="1"/>
  <c r="BO10" i="36"/>
  <c r="BO11" i="36" s="1"/>
  <c r="BN10" i="36"/>
  <c r="BN11" i="36" s="1"/>
  <c r="BM10" i="36"/>
  <c r="BM11" i="36" s="1"/>
  <c r="BL10" i="36"/>
  <c r="BL11" i="36" s="1"/>
  <c r="BK10" i="36"/>
  <c r="BK11" i="36" s="1"/>
  <c r="BJ10" i="36"/>
  <c r="BI10" i="36"/>
  <c r="BI11" i="36" s="1"/>
  <c r="BH10" i="36"/>
  <c r="BH11" i="36" s="1"/>
  <c r="BG10" i="36"/>
  <c r="BG11" i="36" s="1"/>
  <c r="BF10" i="36"/>
  <c r="BF11" i="36" s="1"/>
  <c r="BE10" i="36"/>
  <c r="BE11" i="36" s="1"/>
  <c r="BD10" i="36"/>
  <c r="BD11" i="36" s="1"/>
  <c r="BC10" i="36"/>
  <c r="BC11" i="36" s="1"/>
  <c r="BB10" i="36"/>
  <c r="BA10" i="36"/>
  <c r="BA11" i="36" s="1"/>
  <c r="AZ10" i="36"/>
  <c r="AZ11" i="36" s="1"/>
  <c r="AY10" i="36"/>
  <c r="AY11" i="36" s="1"/>
  <c r="AX10" i="36"/>
  <c r="AX11" i="36" s="1"/>
  <c r="AW10" i="36"/>
  <c r="AW11" i="36" s="1"/>
  <c r="AV10" i="36"/>
  <c r="AV11" i="36" s="1"/>
  <c r="AU10" i="36"/>
  <c r="AU11" i="36" s="1"/>
  <c r="AT10" i="36"/>
  <c r="AT11" i="36" s="1"/>
  <c r="AS10" i="36"/>
  <c r="AS11" i="36" s="1"/>
  <c r="AR10" i="36"/>
  <c r="AR11" i="36" s="1"/>
  <c r="AQ10" i="36"/>
  <c r="AQ11" i="36" s="1"/>
  <c r="AP10" i="36"/>
  <c r="AP11" i="36" s="1"/>
  <c r="AO10" i="36"/>
  <c r="AO11" i="36" s="1"/>
  <c r="AN10" i="36"/>
  <c r="AN11" i="36" s="1"/>
  <c r="AM10" i="36"/>
  <c r="AM11" i="36" s="1"/>
  <c r="AL10" i="36"/>
  <c r="AL11" i="36" s="1"/>
  <c r="AK10" i="36"/>
  <c r="AK11" i="36" s="1"/>
  <c r="AJ10" i="36"/>
  <c r="AJ11" i="36" s="1"/>
  <c r="AI10" i="36"/>
  <c r="AI11" i="36" s="1"/>
  <c r="AH10" i="36"/>
  <c r="AH11" i="36" s="1"/>
  <c r="AG10" i="36"/>
  <c r="AG11" i="36" s="1"/>
  <c r="AF10" i="36"/>
  <c r="AF11" i="36" s="1"/>
  <c r="AE10" i="36"/>
  <c r="AE11" i="36" s="1"/>
  <c r="AD10" i="36"/>
  <c r="AD11" i="36" s="1"/>
  <c r="AC10" i="36"/>
  <c r="AC11" i="36" s="1"/>
  <c r="AB10" i="36"/>
  <c r="AB11" i="36" s="1"/>
  <c r="AA10" i="36"/>
  <c r="AA11" i="36" s="1"/>
  <c r="Z10" i="36"/>
  <c r="Z11" i="36" s="1"/>
  <c r="Y10" i="36"/>
  <c r="Y11" i="36" s="1"/>
  <c r="X10" i="36"/>
  <c r="X11" i="36" s="1"/>
  <c r="W10" i="36"/>
  <c r="W11" i="36" s="1"/>
  <c r="V10" i="36"/>
  <c r="V11" i="36" s="1"/>
  <c r="U10" i="36"/>
  <c r="U11" i="36" s="1"/>
  <c r="T10" i="36"/>
  <c r="T11" i="36" s="1"/>
  <c r="S10" i="36"/>
  <c r="S11" i="36" s="1"/>
  <c r="R10" i="36"/>
  <c r="R11" i="36" s="1"/>
  <c r="Q10" i="36"/>
  <c r="Q11" i="36" s="1"/>
  <c r="P10" i="36"/>
  <c r="P11" i="36" s="1"/>
  <c r="O10" i="36"/>
  <c r="O11" i="36" s="1"/>
  <c r="N10" i="36"/>
  <c r="N11" i="36" s="1"/>
  <c r="D84" i="35"/>
  <c r="C76" i="35"/>
  <c r="E85" i="35" s="1"/>
  <c r="C72" i="35"/>
  <c r="G80" i="35" s="1"/>
  <c r="B68" i="35"/>
  <c r="M21" i="35"/>
  <c r="M22" i="35" s="1"/>
  <c r="M20" i="35"/>
  <c r="CO14" i="35"/>
  <c r="CN14" i="35"/>
  <c r="CM14" i="35"/>
  <c r="CL14" i="35"/>
  <c r="CK14" i="35"/>
  <c r="CJ14" i="35"/>
  <c r="CI14" i="35"/>
  <c r="CH14" i="35"/>
  <c r="CG14" i="35"/>
  <c r="CF14" i="35"/>
  <c r="CE14" i="35"/>
  <c r="CD14" i="35"/>
  <c r="CC14" i="35"/>
  <c r="CB14" i="35"/>
  <c r="CA14" i="35"/>
  <c r="BZ14" i="35"/>
  <c r="BY14" i="35"/>
  <c r="BX14" i="35"/>
  <c r="BW14" i="35"/>
  <c r="BV14" i="35"/>
  <c r="BU14" i="35"/>
  <c r="BT14" i="35"/>
  <c r="BS14" i="35"/>
  <c r="BR14" i="35"/>
  <c r="BQ10" i="35"/>
  <c r="BQ11" i="35" s="1"/>
  <c r="BP10" i="35"/>
  <c r="BP11" i="35" s="1"/>
  <c r="BO10" i="35"/>
  <c r="BO11" i="35" s="1"/>
  <c r="BN10" i="35"/>
  <c r="BN11" i="35" s="1"/>
  <c r="BM10" i="35"/>
  <c r="BM11" i="35" s="1"/>
  <c r="BL10" i="35"/>
  <c r="BL11" i="35" s="1"/>
  <c r="BK10" i="35"/>
  <c r="BK11" i="35" s="1"/>
  <c r="BJ10" i="35"/>
  <c r="BJ11" i="35" s="1"/>
  <c r="BI10" i="35"/>
  <c r="BI11" i="35" s="1"/>
  <c r="BH10" i="35"/>
  <c r="BH11" i="35" s="1"/>
  <c r="BG10" i="35"/>
  <c r="BG11" i="35" s="1"/>
  <c r="BF10" i="35"/>
  <c r="BF11" i="35" s="1"/>
  <c r="BE10" i="35"/>
  <c r="BE11" i="35" s="1"/>
  <c r="BD10" i="35"/>
  <c r="BD11" i="35" s="1"/>
  <c r="BC10" i="35"/>
  <c r="BC11" i="35" s="1"/>
  <c r="BB10" i="35"/>
  <c r="BB11" i="35" s="1"/>
  <c r="BA10" i="35"/>
  <c r="BA11" i="35" s="1"/>
  <c r="AZ10" i="35"/>
  <c r="AZ11" i="35" s="1"/>
  <c r="AY10" i="35"/>
  <c r="AY11" i="35" s="1"/>
  <c r="AX10" i="35"/>
  <c r="AX11" i="35" s="1"/>
  <c r="AW10" i="35"/>
  <c r="AW11" i="35" s="1"/>
  <c r="AV10" i="35"/>
  <c r="AV11" i="35" s="1"/>
  <c r="AU10" i="35"/>
  <c r="AU11" i="35" s="1"/>
  <c r="AT10" i="35"/>
  <c r="AT11" i="35" s="1"/>
  <c r="AS10" i="35"/>
  <c r="AS11" i="35" s="1"/>
  <c r="AR10" i="35"/>
  <c r="AR11" i="35" s="1"/>
  <c r="AQ10" i="35"/>
  <c r="AQ11" i="35" s="1"/>
  <c r="AP10" i="35"/>
  <c r="AP11" i="35" s="1"/>
  <c r="AO10" i="35"/>
  <c r="AO11" i="35" s="1"/>
  <c r="AN10" i="35"/>
  <c r="AN11" i="35" s="1"/>
  <c r="AM10" i="35"/>
  <c r="AM11" i="35" s="1"/>
  <c r="AL10" i="35"/>
  <c r="AL11" i="35" s="1"/>
  <c r="AK10" i="35"/>
  <c r="AK11" i="35" s="1"/>
  <c r="AJ10" i="35"/>
  <c r="AJ11" i="35" s="1"/>
  <c r="AI10" i="35"/>
  <c r="AI11" i="35" s="1"/>
  <c r="AH10" i="35"/>
  <c r="AH11" i="35" s="1"/>
  <c r="AG10" i="35"/>
  <c r="AG11" i="35" s="1"/>
  <c r="AF10" i="35"/>
  <c r="AF11" i="35" s="1"/>
  <c r="AE10" i="35"/>
  <c r="AE11" i="35" s="1"/>
  <c r="AD10" i="35"/>
  <c r="AD11" i="35" s="1"/>
  <c r="AC10" i="35"/>
  <c r="AC11" i="35" s="1"/>
  <c r="AB10" i="35"/>
  <c r="AB11" i="35" s="1"/>
  <c r="AA10" i="35"/>
  <c r="AA11" i="35" s="1"/>
  <c r="Z10" i="35"/>
  <c r="Z11" i="35" s="1"/>
  <c r="Y10" i="35"/>
  <c r="Y11" i="35" s="1"/>
  <c r="X10" i="35"/>
  <c r="X11" i="35" s="1"/>
  <c r="W10" i="35"/>
  <c r="W11" i="35" s="1"/>
  <c r="V10" i="35"/>
  <c r="V11" i="35" s="1"/>
  <c r="U10" i="35"/>
  <c r="U11" i="35" s="1"/>
  <c r="T10" i="35"/>
  <c r="T11" i="35" s="1"/>
  <c r="S10" i="35"/>
  <c r="S11" i="35" s="1"/>
  <c r="R10" i="35"/>
  <c r="R11" i="35" s="1"/>
  <c r="Q10" i="35"/>
  <c r="Q11" i="35" s="1"/>
  <c r="P10" i="35"/>
  <c r="P11" i="35" s="1"/>
  <c r="O10" i="35"/>
  <c r="O11" i="35" s="1"/>
  <c r="N10" i="35"/>
  <c r="N11" i="35" s="1"/>
  <c r="H85" i="34"/>
  <c r="F85" i="34"/>
  <c r="D85" i="34"/>
  <c r="D84" i="34"/>
  <c r="H80" i="34"/>
  <c r="C76" i="34"/>
  <c r="C72" i="34"/>
  <c r="G80" i="34" s="1"/>
  <c r="B68" i="34"/>
  <c r="M20" i="34"/>
  <c r="CO14" i="34"/>
  <c r="CN14" i="34"/>
  <c r="CM14" i="34"/>
  <c r="CL14" i="34"/>
  <c r="CK14" i="34"/>
  <c r="CJ14" i="34"/>
  <c r="CI14" i="34"/>
  <c r="CH14" i="34"/>
  <c r="CG14" i="34"/>
  <c r="CF14" i="34"/>
  <c r="CE14" i="34"/>
  <c r="CD14" i="34"/>
  <c r="CC14" i="34"/>
  <c r="CB14" i="34"/>
  <c r="CA14" i="34"/>
  <c r="BZ14" i="34"/>
  <c r="BY14" i="34"/>
  <c r="BX14" i="34"/>
  <c r="BW14" i="34"/>
  <c r="BV14" i="34"/>
  <c r="BU14" i="34"/>
  <c r="BT14" i="34"/>
  <c r="BS14" i="34"/>
  <c r="BR14" i="34"/>
  <c r="BQ10" i="34"/>
  <c r="BQ11" i="34" s="1"/>
  <c r="BP10" i="34"/>
  <c r="BP11" i="34" s="1"/>
  <c r="BO10" i="34"/>
  <c r="BO11" i="34" s="1"/>
  <c r="BN10" i="34"/>
  <c r="BN11" i="34" s="1"/>
  <c r="BM10" i="34"/>
  <c r="BM11" i="34" s="1"/>
  <c r="BL10" i="34"/>
  <c r="BL11" i="34" s="1"/>
  <c r="BK10" i="34"/>
  <c r="BK11" i="34" s="1"/>
  <c r="BJ10" i="34"/>
  <c r="BJ11" i="34" s="1"/>
  <c r="BI10" i="34"/>
  <c r="BI11" i="34" s="1"/>
  <c r="BH10" i="34"/>
  <c r="BH11" i="34" s="1"/>
  <c r="BG10" i="34"/>
  <c r="BG11" i="34" s="1"/>
  <c r="BF10" i="34"/>
  <c r="BF11" i="34" s="1"/>
  <c r="BE10" i="34"/>
  <c r="BE11" i="34" s="1"/>
  <c r="BD10" i="34"/>
  <c r="BD11" i="34" s="1"/>
  <c r="BC10" i="34"/>
  <c r="BC11" i="34" s="1"/>
  <c r="BB10" i="34"/>
  <c r="BB11" i="34" s="1"/>
  <c r="BA10" i="34"/>
  <c r="BA11" i="34" s="1"/>
  <c r="AZ10" i="34"/>
  <c r="AZ11" i="34" s="1"/>
  <c r="AY10" i="34"/>
  <c r="AY11" i="34" s="1"/>
  <c r="AX10" i="34"/>
  <c r="AX11" i="34" s="1"/>
  <c r="AW10" i="34"/>
  <c r="AW11" i="34" s="1"/>
  <c r="AV10" i="34"/>
  <c r="AV11" i="34" s="1"/>
  <c r="AU10" i="34"/>
  <c r="AU11" i="34" s="1"/>
  <c r="AT10" i="34"/>
  <c r="AT11" i="34" s="1"/>
  <c r="AS10" i="34"/>
  <c r="AS11" i="34" s="1"/>
  <c r="AR10" i="34"/>
  <c r="AR11" i="34" s="1"/>
  <c r="AQ10" i="34"/>
  <c r="AQ11" i="34" s="1"/>
  <c r="AP10" i="34"/>
  <c r="AP11" i="34" s="1"/>
  <c r="AO10" i="34"/>
  <c r="AO11" i="34" s="1"/>
  <c r="AN10" i="34"/>
  <c r="AN11" i="34" s="1"/>
  <c r="AM10" i="34"/>
  <c r="AM11" i="34" s="1"/>
  <c r="AL10" i="34"/>
  <c r="AL11" i="34" s="1"/>
  <c r="AK10" i="34"/>
  <c r="AK11" i="34" s="1"/>
  <c r="AJ10" i="34"/>
  <c r="AJ11" i="34" s="1"/>
  <c r="AI10" i="34"/>
  <c r="AI11" i="34" s="1"/>
  <c r="AH10" i="34"/>
  <c r="AH11" i="34" s="1"/>
  <c r="AG10" i="34"/>
  <c r="AG11" i="34" s="1"/>
  <c r="AF10" i="34"/>
  <c r="AF11" i="34" s="1"/>
  <c r="AE10" i="34"/>
  <c r="AE11" i="34" s="1"/>
  <c r="AD10" i="34"/>
  <c r="AD11" i="34" s="1"/>
  <c r="AC10" i="34"/>
  <c r="AC11" i="34" s="1"/>
  <c r="AB10" i="34"/>
  <c r="AB11" i="34" s="1"/>
  <c r="AA10" i="34"/>
  <c r="AA11" i="34" s="1"/>
  <c r="Z10" i="34"/>
  <c r="Z11" i="34" s="1"/>
  <c r="Y10" i="34"/>
  <c r="Y11" i="34" s="1"/>
  <c r="X10" i="34"/>
  <c r="X11" i="34" s="1"/>
  <c r="W10" i="34"/>
  <c r="W11" i="34" s="1"/>
  <c r="V10" i="34"/>
  <c r="V11" i="34" s="1"/>
  <c r="U10" i="34"/>
  <c r="U11" i="34" s="1"/>
  <c r="T10" i="34"/>
  <c r="T11" i="34" s="1"/>
  <c r="S10" i="34"/>
  <c r="S11" i="34" s="1"/>
  <c r="R10" i="34"/>
  <c r="R11" i="34" s="1"/>
  <c r="Q10" i="34"/>
  <c r="Q11" i="34" s="1"/>
  <c r="P10" i="34"/>
  <c r="P11" i="34" s="1"/>
  <c r="O10" i="34"/>
  <c r="O11" i="34" s="1"/>
  <c r="N10" i="34"/>
  <c r="N11" i="34" s="1"/>
  <c r="D84" i="33"/>
  <c r="E85" i="33" s="1"/>
  <c r="C76" i="33"/>
  <c r="C72" i="33"/>
  <c r="G80" i="33" s="1"/>
  <c r="B68" i="33"/>
  <c r="M20" i="33"/>
  <c r="CO14" i="33"/>
  <c r="CN14" i="33"/>
  <c r="CM14" i="33"/>
  <c r="CL14" i="33"/>
  <c r="CK14" i="33"/>
  <c r="CJ14" i="33"/>
  <c r="CI14" i="33"/>
  <c r="CH14" i="33"/>
  <c r="CG14" i="33"/>
  <c r="CF14" i="33"/>
  <c r="CE14" i="33"/>
  <c r="CD14" i="33"/>
  <c r="CC14" i="33"/>
  <c r="CB14" i="33"/>
  <c r="CA14" i="33"/>
  <c r="BZ14" i="33"/>
  <c r="BY14" i="33"/>
  <c r="BX14" i="33"/>
  <c r="BW14" i="33"/>
  <c r="BV14" i="33"/>
  <c r="BU14" i="33"/>
  <c r="BT14" i="33"/>
  <c r="BS14" i="33"/>
  <c r="BR14" i="33"/>
  <c r="BJ11" i="33"/>
  <c r="AT11" i="33"/>
  <c r="AL11" i="33"/>
  <c r="V11" i="33"/>
  <c r="BQ10" i="33"/>
  <c r="BQ11" i="33" s="1"/>
  <c r="BP10" i="33"/>
  <c r="BP11" i="33" s="1"/>
  <c r="BO10" i="33"/>
  <c r="BO11" i="33" s="1"/>
  <c r="BN10" i="33"/>
  <c r="BN11" i="33" s="1"/>
  <c r="BM10" i="33"/>
  <c r="BM11" i="33" s="1"/>
  <c r="BL10" i="33"/>
  <c r="BL11" i="33" s="1"/>
  <c r="BK10" i="33"/>
  <c r="BK11" i="33" s="1"/>
  <c r="BJ10" i="33"/>
  <c r="BI10" i="33"/>
  <c r="BI11" i="33" s="1"/>
  <c r="BH10" i="33"/>
  <c r="BH11" i="33" s="1"/>
  <c r="BG10" i="33"/>
  <c r="BG11" i="33" s="1"/>
  <c r="BF10" i="33"/>
  <c r="BF11" i="33" s="1"/>
  <c r="BE10" i="33"/>
  <c r="BE11" i="33" s="1"/>
  <c r="BD10" i="33"/>
  <c r="BD11" i="33" s="1"/>
  <c r="BC10" i="33"/>
  <c r="BC11" i="33" s="1"/>
  <c r="BB10" i="33"/>
  <c r="BB11" i="33" s="1"/>
  <c r="BA10" i="33"/>
  <c r="BA11" i="33" s="1"/>
  <c r="AZ10" i="33"/>
  <c r="AZ11" i="33" s="1"/>
  <c r="AY10" i="33"/>
  <c r="AY11" i="33" s="1"/>
  <c r="AX10" i="33"/>
  <c r="AX11" i="33" s="1"/>
  <c r="AW10" i="33"/>
  <c r="AW11" i="33" s="1"/>
  <c r="AV10" i="33"/>
  <c r="AV11" i="33" s="1"/>
  <c r="AU10" i="33"/>
  <c r="AU11" i="33" s="1"/>
  <c r="AT10" i="33"/>
  <c r="AS10" i="33"/>
  <c r="AS11" i="33" s="1"/>
  <c r="AR10" i="33"/>
  <c r="AR11" i="33" s="1"/>
  <c r="AQ10" i="33"/>
  <c r="AQ11" i="33" s="1"/>
  <c r="AP10" i="33"/>
  <c r="AP11" i="33" s="1"/>
  <c r="AO10" i="33"/>
  <c r="AO11" i="33" s="1"/>
  <c r="AN10" i="33"/>
  <c r="AN11" i="33" s="1"/>
  <c r="AM10" i="33"/>
  <c r="AM11" i="33" s="1"/>
  <c r="AL10" i="33"/>
  <c r="AK10" i="33"/>
  <c r="AK11" i="33" s="1"/>
  <c r="AJ10" i="33"/>
  <c r="AJ11" i="33" s="1"/>
  <c r="AI10" i="33"/>
  <c r="AI11" i="33" s="1"/>
  <c r="AH10" i="33"/>
  <c r="AH11" i="33" s="1"/>
  <c r="AG10" i="33"/>
  <c r="AG11" i="33" s="1"/>
  <c r="AF10" i="33"/>
  <c r="AF11" i="33" s="1"/>
  <c r="AE10" i="33"/>
  <c r="AE11" i="33" s="1"/>
  <c r="AD10" i="33"/>
  <c r="AD11" i="33" s="1"/>
  <c r="AC10" i="33"/>
  <c r="AC11" i="33" s="1"/>
  <c r="AB10" i="33"/>
  <c r="AB11" i="33" s="1"/>
  <c r="AA10" i="33"/>
  <c r="AA11" i="33" s="1"/>
  <c r="Z10" i="33"/>
  <c r="Z11" i="33" s="1"/>
  <c r="Y10" i="33"/>
  <c r="Y11" i="33" s="1"/>
  <c r="X10" i="33"/>
  <c r="X11" i="33" s="1"/>
  <c r="W10" i="33"/>
  <c r="W11" i="33" s="1"/>
  <c r="V10" i="33"/>
  <c r="U10" i="33"/>
  <c r="U11" i="33" s="1"/>
  <c r="T10" i="33"/>
  <c r="T11" i="33" s="1"/>
  <c r="S10" i="33"/>
  <c r="S11" i="33" s="1"/>
  <c r="R10" i="33"/>
  <c r="R11" i="33" s="1"/>
  <c r="Q10" i="33"/>
  <c r="Q11" i="33" s="1"/>
  <c r="P10" i="33"/>
  <c r="P11" i="33" s="1"/>
  <c r="O10" i="33"/>
  <c r="O11" i="33" s="1"/>
  <c r="N10" i="33"/>
  <c r="N11" i="33" s="1"/>
  <c r="E85" i="32"/>
  <c r="D84" i="32"/>
  <c r="H80" i="32"/>
  <c r="C76" i="32"/>
  <c r="C72" i="32"/>
  <c r="G80" i="32" s="1"/>
  <c r="B68" i="32"/>
  <c r="M20" i="32"/>
  <c r="M21" i="32" s="1"/>
  <c r="M22" i="32" s="1"/>
  <c r="CO14" i="32"/>
  <c r="CN14" i="32"/>
  <c r="CM14" i="32"/>
  <c r="CL14" i="32"/>
  <c r="CK14" i="32"/>
  <c r="CJ14" i="32"/>
  <c r="CI14" i="32"/>
  <c r="CH14" i="32"/>
  <c r="CG14" i="32"/>
  <c r="CF14" i="32"/>
  <c r="CE14" i="32"/>
  <c r="CD14" i="32"/>
  <c r="CC14" i="32"/>
  <c r="CB14" i="32"/>
  <c r="CA14" i="32"/>
  <c r="BZ14" i="32"/>
  <c r="BY14" i="32"/>
  <c r="BX14" i="32"/>
  <c r="BW14" i="32"/>
  <c r="BV14" i="32"/>
  <c r="BU14" i="32"/>
  <c r="BT14" i="32"/>
  <c r="BS14" i="32"/>
  <c r="BR14" i="32"/>
  <c r="BQ10" i="32"/>
  <c r="BQ11" i="32" s="1"/>
  <c r="BP10" i="32"/>
  <c r="BP11" i="32" s="1"/>
  <c r="BO10" i="32"/>
  <c r="BO11" i="32" s="1"/>
  <c r="BN10" i="32"/>
  <c r="BN11" i="32" s="1"/>
  <c r="BM10" i="32"/>
  <c r="BM11" i="32" s="1"/>
  <c r="BL10" i="32"/>
  <c r="BL11" i="32" s="1"/>
  <c r="BK10" i="32"/>
  <c r="BK11" i="32" s="1"/>
  <c r="BJ10" i="32"/>
  <c r="BJ11" i="32" s="1"/>
  <c r="BI10" i="32"/>
  <c r="BI11" i="32" s="1"/>
  <c r="BH10" i="32"/>
  <c r="BH11" i="32" s="1"/>
  <c r="BG10" i="32"/>
  <c r="BG11" i="32" s="1"/>
  <c r="BF10" i="32"/>
  <c r="BF11" i="32" s="1"/>
  <c r="BE10" i="32"/>
  <c r="BE11" i="32" s="1"/>
  <c r="BD10" i="32"/>
  <c r="BD11" i="32" s="1"/>
  <c r="BC10" i="32"/>
  <c r="BC11" i="32" s="1"/>
  <c r="BB10" i="32"/>
  <c r="BB11" i="32" s="1"/>
  <c r="BA10" i="32"/>
  <c r="BA11" i="32" s="1"/>
  <c r="AZ10" i="32"/>
  <c r="AZ11" i="32" s="1"/>
  <c r="AY10" i="32"/>
  <c r="AY11" i="32" s="1"/>
  <c r="AX10" i="32"/>
  <c r="AX11" i="32" s="1"/>
  <c r="AW10" i="32"/>
  <c r="AW11" i="32" s="1"/>
  <c r="AV10" i="32"/>
  <c r="AV11" i="32" s="1"/>
  <c r="AU10" i="32"/>
  <c r="AU11" i="32" s="1"/>
  <c r="AT10" i="32"/>
  <c r="AT11" i="32" s="1"/>
  <c r="AS10" i="32"/>
  <c r="AS11" i="32" s="1"/>
  <c r="AR10" i="32"/>
  <c r="AR11" i="32" s="1"/>
  <c r="AQ10" i="32"/>
  <c r="AQ11" i="32" s="1"/>
  <c r="AP10" i="32"/>
  <c r="AP11" i="32" s="1"/>
  <c r="AO10" i="32"/>
  <c r="AO11" i="32" s="1"/>
  <c r="AN10" i="32"/>
  <c r="AN11" i="32" s="1"/>
  <c r="AM10" i="32"/>
  <c r="AM11" i="32" s="1"/>
  <c r="AL10" i="32"/>
  <c r="AL11" i="32" s="1"/>
  <c r="AK10" i="32"/>
  <c r="AK11" i="32" s="1"/>
  <c r="AJ10" i="32"/>
  <c r="AJ11" i="32" s="1"/>
  <c r="AI10" i="32"/>
  <c r="AI11" i="32" s="1"/>
  <c r="AH10" i="32"/>
  <c r="AH11" i="32" s="1"/>
  <c r="AG10" i="32"/>
  <c r="AG11" i="32" s="1"/>
  <c r="AF10" i="32"/>
  <c r="AF11" i="32" s="1"/>
  <c r="AE10" i="32"/>
  <c r="AE11" i="32" s="1"/>
  <c r="AD10" i="32"/>
  <c r="AD11" i="32" s="1"/>
  <c r="AC10" i="32"/>
  <c r="AC11" i="32" s="1"/>
  <c r="AB10" i="32"/>
  <c r="AB11" i="32" s="1"/>
  <c r="AA10" i="32"/>
  <c r="AA11" i="32" s="1"/>
  <c r="Z10" i="32"/>
  <c r="Z11" i="32" s="1"/>
  <c r="Y10" i="32"/>
  <c r="Y11" i="32" s="1"/>
  <c r="X10" i="32"/>
  <c r="X11" i="32" s="1"/>
  <c r="W10" i="32"/>
  <c r="W11" i="32" s="1"/>
  <c r="V10" i="32"/>
  <c r="V11" i="32" s="1"/>
  <c r="U10" i="32"/>
  <c r="U11" i="32" s="1"/>
  <c r="T10" i="32"/>
  <c r="T11" i="32" s="1"/>
  <c r="S10" i="32"/>
  <c r="S11" i="32" s="1"/>
  <c r="R10" i="32"/>
  <c r="R11" i="32" s="1"/>
  <c r="Q10" i="32"/>
  <c r="Q11" i="32" s="1"/>
  <c r="P10" i="32"/>
  <c r="P11" i="32" s="1"/>
  <c r="O10" i="32"/>
  <c r="O11" i="32" s="1"/>
  <c r="N10" i="32"/>
  <c r="N11" i="32" s="1"/>
  <c r="D84" i="31"/>
  <c r="E85" i="31" s="1"/>
  <c r="H80" i="31"/>
  <c r="C76" i="31"/>
  <c r="C72" i="31"/>
  <c r="G80" i="31" s="1"/>
  <c r="B68" i="31"/>
  <c r="M20" i="31"/>
  <c r="CO14" i="31"/>
  <c r="CN14" i="31"/>
  <c r="CM14" i="31"/>
  <c r="CL14" i="31"/>
  <c r="CK14" i="31"/>
  <c r="CJ14" i="31"/>
  <c r="CI14" i="31"/>
  <c r="CH14" i="31"/>
  <c r="CG14" i="31"/>
  <c r="CF14" i="31"/>
  <c r="CE14" i="31"/>
  <c r="CD14" i="31"/>
  <c r="CC14" i="31"/>
  <c r="CB14" i="31"/>
  <c r="CA14" i="31"/>
  <c r="BZ14" i="31"/>
  <c r="BY14" i="31"/>
  <c r="BX14" i="31"/>
  <c r="BW14" i="31"/>
  <c r="BV14" i="31"/>
  <c r="BU14" i="31"/>
  <c r="BT14" i="31"/>
  <c r="BS14" i="31"/>
  <c r="BR14" i="31"/>
  <c r="BJ11" i="31"/>
  <c r="BQ10" i="31"/>
  <c r="BQ11" i="31" s="1"/>
  <c r="BP10" i="31"/>
  <c r="BP11" i="31" s="1"/>
  <c r="BO10" i="31"/>
  <c r="BO11" i="31" s="1"/>
  <c r="BN10" i="31"/>
  <c r="BN11" i="31" s="1"/>
  <c r="BM10" i="31"/>
  <c r="BM11" i="31" s="1"/>
  <c r="BL10" i="31"/>
  <c r="BL11" i="31" s="1"/>
  <c r="BK10" i="31"/>
  <c r="BK11" i="31" s="1"/>
  <c r="BJ10" i="31"/>
  <c r="BI10" i="31"/>
  <c r="BI11" i="31" s="1"/>
  <c r="BH10" i="31"/>
  <c r="BH11" i="31" s="1"/>
  <c r="BG10" i="31"/>
  <c r="BG11" i="31" s="1"/>
  <c r="BF10" i="31"/>
  <c r="BF11" i="31" s="1"/>
  <c r="BE10" i="31"/>
  <c r="BE11" i="31" s="1"/>
  <c r="BD10" i="31"/>
  <c r="BD11" i="31" s="1"/>
  <c r="BC10" i="31"/>
  <c r="BC11" i="31" s="1"/>
  <c r="BB10" i="31"/>
  <c r="BB11" i="31" s="1"/>
  <c r="BA10" i="31"/>
  <c r="BA11" i="31" s="1"/>
  <c r="AZ10" i="31"/>
  <c r="AZ11" i="31" s="1"/>
  <c r="AY10" i="31"/>
  <c r="AY11" i="31" s="1"/>
  <c r="AX10" i="31"/>
  <c r="AX11" i="31" s="1"/>
  <c r="AW10" i="31"/>
  <c r="AW11" i="31" s="1"/>
  <c r="AV10" i="31"/>
  <c r="AV11" i="31" s="1"/>
  <c r="AU10" i="31"/>
  <c r="AU11" i="31" s="1"/>
  <c r="AT10" i="31"/>
  <c r="AT11" i="31" s="1"/>
  <c r="AS10" i="31"/>
  <c r="AS11" i="31" s="1"/>
  <c r="AR10" i="31"/>
  <c r="AR11" i="31" s="1"/>
  <c r="AQ10" i="31"/>
  <c r="AQ11" i="31" s="1"/>
  <c r="AP10" i="31"/>
  <c r="AP11" i="31" s="1"/>
  <c r="AO10" i="31"/>
  <c r="AO11" i="31" s="1"/>
  <c r="AN10" i="31"/>
  <c r="AN11" i="31" s="1"/>
  <c r="AM10" i="31"/>
  <c r="AM11" i="31" s="1"/>
  <c r="AL10" i="31"/>
  <c r="AL11" i="31" s="1"/>
  <c r="AK10" i="31"/>
  <c r="AK11" i="31" s="1"/>
  <c r="AJ10" i="31"/>
  <c r="AJ11" i="31" s="1"/>
  <c r="AI10" i="31"/>
  <c r="AI11" i="31" s="1"/>
  <c r="AH10" i="31"/>
  <c r="AH11" i="31" s="1"/>
  <c r="AG10" i="31"/>
  <c r="AG11" i="31" s="1"/>
  <c r="AF10" i="31"/>
  <c r="AF11" i="31" s="1"/>
  <c r="AE10" i="31"/>
  <c r="AE11" i="31" s="1"/>
  <c r="AD10" i="31"/>
  <c r="AD11" i="31" s="1"/>
  <c r="AC10" i="31"/>
  <c r="AC11" i="31" s="1"/>
  <c r="AB10" i="31"/>
  <c r="AB11" i="31" s="1"/>
  <c r="AA10" i="31"/>
  <c r="AA11" i="31" s="1"/>
  <c r="Z10" i="31"/>
  <c r="Z11" i="31" s="1"/>
  <c r="Y10" i="31"/>
  <c r="Y11" i="31" s="1"/>
  <c r="X10" i="31"/>
  <c r="X11" i="31" s="1"/>
  <c r="W10" i="31"/>
  <c r="W11" i="31" s="1"/>
  <c r="V10" i="31"/>
  <c r="V11" i="31" s="1"/>
  <c r="U10" i="31"/>
  <c r="U11" i="31" s="1"/>
  <c r="T10" i="31"/>
  <c r="T11" i="31" s="1"/>
  <c r="S10" i="31"/>
  <c r="S11" i="31" s="1"/>
  <c r="R10" i="31"/>
  <c r="R11" i="31" s="1"/>
  <c r="Q10" i="31"/>
  <c r="Q11" i="31" s="1"/>
  <c r="P10" i="31"/>
  <c r="P11" i="31" s="1"/>
  <c r="O10" i="31"/>
  <c r="O11" i="31" s="1"/>
  <c r="N10" i="31"/>
  <c r="N11" i="31" s="1"/>
  <c r="F85" i="30"/>
  <c r="D84" i="30"/>
  <c r="E85" i="30" s="1"/>
  <c r="E80" i="30"/>
  <c r="C76" i="30"/>
  <c r="C72" i="30"/>
  <c r="G80" i="30" s="1"/>
  <c r="B68" i="30"/>
  <c r="M20" i="30"/>
  <c r="CO14" i="30"/>
  <c r="CN14" i="30"/>
  <c r="CM14" i="30"/>
  <c r="CL14" i="30"/>
  <c r="CK14" i="30"/>
  <c r="CJ14" i="30"/>
  <c r="CI14" i="30"/>
  <c r="CH14" i="30"/>
  <c r="CG14" i="30"/>
  <c r="CF14" i="30"/>
  <c r="CE14" i="30"/>
  <c r="CD14" i="30"/>
  <c r="CC14" i="30"/>
  <c r="CB14" i="30"/>
  <c r="CA14" i="30"/>
  <c r="BZ14" i="30"/>
  <c r="BY14" i="30"/>
  <c r="BX14" i="30"/>
  <c r="BW14" i="30"/>
  <c r="BV14" i="30"/>
  <c r="BU14" i="30"/>
  <c r="BT14" i="30"/>
  <c r="BS14" i="30"/>
  <c r="BR14" i="30"/>
  <c r="BQ10" i="30"/>
  <c r="BQ11" i="30" s="1"/>
  <c r="BP10" i="30"/>
  <c r="BP11" i="30" s="1"/>
  <c r="BO10" i="30"/>
  <c r="BO11" i="30" s="1"/>
  <c r="BN10" i="30"/>
  <c r="BN11" i="30" s="1"/>
  <c r="BM10" i="30"/>
  <c r="BM11" i="30" s="1"/>
  <c r="BL10" i="30"/>
  <c r="BL11" i="30" s="1"/>
  <c r="BK10" i="30"/>
  <c r="BK11" i="30" s="1"/>
  <c r="BJ10" i="30"/>
  <c r="BJ11" i="30" s="1"/>
  <c r="BI10" i="30"/>
  <c r="BI11" i="30" s="1"/>
  <c r="BH10" i="30"/>
  <c r="BH11" i="30" s="1"/>
  <c r="BG10" i="30"/>
  <c r="BG11" i="30" s="1"/>
  <c r="BF10" i="30"/>
  <c r="BF11" i="30" s="1"/>
  <c r="BE10" i="30"/>
  <c r="BE11" i="30" s="1"/>
  <c r="BD10" i="30"/>
  <c r="BD11" i="30" s="1"/>
  <c r="BC10" i="30"/>
  <c r="BC11" i="30" s="1"/>
  <c r="BB10" i="30"/>
  <c r="BB11" i="30" s="1"/>
  <c r="BA10" i="30"/>
  <c r="BA11" i="30" s="1"/>
  <c r="AZ10" i="30"/>
  <c r="AZ11" i="30" s="1"/>
  <c r="AY10" i="30"/>
  <c r="AY11" i="30" s="1"/>
  <c r="AX10" i="30"/>
  <c r="AX11" i="30" s="1"/>
  <c r="AW10" i="30"/>
  <c r="AW11" i="30" s="1"/>
  <c r="AV10" i="30"/>
  <c r="AV11" i="30" s="1"/>
  <c r="AU10" i="30"/>
  <c r="AU11" i="30" s="1"/>
  <c r="AT10" i="30"/>
  <c r="AT11" i="30" s="1"/>
  <c r="AS10" i="30"/>
  <c r="AS11" i="30" s="1"/>
  <c r="AR10" i="30"/>
  <c r="AR11" i="30" s="1"/>
  <c r="AQ10" i="30"/>
  <c r="AQ11" i="30" s="1"/>
  <c r="AP10" i="30"/>
  <c r="AP11" i="30" s="1"/>
  <c r="AO10" i="30"/>
  <c r="AO11" i="30" s="1"/>
  <c r="AN10" i="30"/>
  <c r="AN11" i="30" s="1"/>
  <c r="AM10" i="30"/>
  <c r="AM11" i="30" s="1"/>
  <c r="AL10" i="30"/>
  <c r="AL11" i="30" s="1"/>
  <c r="AK10" i="30"/>
  <c r="AK11" i="30" s="1"/>
  <c r="AJ10" i="30"/>
  <c r="AJ11" i="30" s="1"/>
  <c r="AI10" i="30"/>
  <c r="AI11" i="30" s="1"/>
  <c r="AH10" i="30"/>
  <c r="AH11" i="30" s="1"/>
  <c r="AG10" i="30"/>
  <c r="AG11" i="30" s="1"/>
  <c r="AF10" i="30"/>
  <c r="AF11" i="30" s="1"/>
  <c r="AE10" i="30"/>
  <c r="AE11" i="30" s="1"/>
  <c r="AD10" i="30"/>
  <c r="AD11" i="30" s="1"/>
  <c r="AC10" i="30"/>
  <c r="AC11" i="30" s="1"/>
  <c r="AB10" i="30"/>
  <c r="AB11" i="30" s="1"/>
  <c r="AA10" i="30"/>
  <c r="AA11" i="30" s="1"/>
  <c r="Z10" i="30"/>
  <c r="Z11" i="30" s="1"/>
  <c r="Y10" i="30"/>
  <c r="Y11" i="30" s="1"/>
  <c r="X10" i="30"/>
  <c r="X11" i="30" s="1"/>
  <c r="W10" i="30"/>
  <c r="W11" i="30" s="1"/>
  <c r="V10" i="30"/>
  <c r="V11" i="30" s="1"/>
  <c r="U10" i="30"/>
  <c r="U11" i="30" s="1"/>
  <c r="T10" i="30"/>
  <c r="T11" i="30" s="1"/>
  <c r="S10" i="30"/>
  <c r="S11" i="30" s="1"/>
  <c r="R10" i="30"/>
  <c r="R11" i="30" s="1"/>
  <c r="Q10" i="30"/>
  <c r="Q11" i="30" s="1"/>
  <c r="P10" i="30"/>
  <c r="P11" i="30" s="1"/>
  <c r="O10" i="30"/>
  <c r="O11" i="30" s="1"/>
  <c r="N10" i="30"/>
  <c r="N11" i="30" s="1"/>
  <c r="H85" i="29"/>
  <c r="E85" i="29"/>
  <c r="D85" i="29"/>
  <c r="D84" i="29"/>
  <c r="H80" i="29"/>
  <c r="C76" i="29"/>
  <c r="F85" i="29" s="1"/>
  <c r="C72" i="29"/>
  <c r="G80" i="29" s="1"/>
  <c r="B68" i="29"/>
  <c r="M20" i="29"/>
  <c r="M21" i="29" s="1"/>
  <c r="M22" i="29" s="1"/>
  <c r="CO14" i="29"/>
  <c r="CN14" i="29"/>
  <c r="CM14" i="29"/>
  <c r="CL14" i="29"/>
  <c r="CK14" i="29"/>
  <c r="CJ14" i="29"/>
  <c r="CI14" i="29"/>
  <c r="CH14" i="29"/>
  <c r="CG14" i="29"/>
  <c r="CF14" i="29"/>
  <c r="CE14" i="29"/>
  <c r="CD14" i="29"/>
  <c r="CC14" i="29"/>
  <c r="CB14" i="29"/>
  <c r="CA14" i="29"/>
  <c r="BZ14" i="29"/>
  <c r="BY14" i="29"/>
  <c r="BX14" i="29"/>
  <c r="BW14" i="29"/>
  <c r="BV14" i="29"/>
  <c r="BU14" i="29"/>
  <c r="BT14" i="29"/>
  <c r="BS14" i="29"/>
  <c r="BR14" i="29"/>
  <c r="BB11" i="29"/>
  <c r="BQ10" i="29"/>
  <c r="BQ11" i="29" s="1"/>
  <c r="BP10" i="29"/>
  <c r="BP11" i="29" s="1"/>
  <c r="BO10" i="29"/>
  <c r="BO11" i="29" s="1"/>
  <c r="BN10" i="29"/>
  <c r="BN11" i="29" s="1"/>
  <c r="BM10" i="29"/>
  <c r="BM11" i="29" s="1"/>
  <c r="BL10" i="29"/>
  <c r="BL11" i="29" s="1"/>
  <c r="BK10" i="29"/>
  <c r="BK11" i="29" s="1"/>
  <c r="BJ10" i="29"/>
  <c r="BJ11" i="29" s="1"/>
  <c r="BI10" i="29"/>
  <c r="BI11" i="29" s="1"/>
  <c r="BH10" i="29"/>
  <c r="BH11" i="29" s="1"/>
  <c r="BG10" i="29"/>
  <c r="BG11" i="29" s="1"/>
  <c r="BF10" i="29"/>
  <c r="BF11" i="29" s="1"/>
  <c r="BE10" i="29"/>
  <c r="BE11" i="29" s="1"/>
  <c r="BD10" i="29"/>
  <c r="BD11" i="29" s="1"/>
  <c r="BC10" i="29"/>
  <c r="BC11" i="29" s="1"/>
  <c r="BB10" i="29"/>
  <c r="BA10" i="29"/>
  <c r="BA11" i="29" s="1"/>
  <c r="AZ10" i="29"/>
  <c r="AZ11" i="29" s="1"/>
  <c r="AY10" i="29"/>
  <c r="AY11" i="29" s="1"/>
  <c r="AX10" i="29"/>
  <c r="AX11" i="29" s="1"/>
  <c r="AW10" i="29"/>
  <c r="AW11" i="29" s="1"/>
  <c r="AV10" i="29"/>
  <c r="AV11" i="29" s="1"/>
  <c r="AU10" i="29"/>
  <c r="AU11" i="29" s="1"/>
  <c r="AT10" i="29"/>
  <c r="AT11" i="29" s="1"/>
  <c r="AS10" i="29"/>
  <c r="AS11" i="29" s="1"/>
  <c r="AR10" i="29"/>
  <c r="AR11" i="29" s="1"/>
  <c r="AQ10" i="29"/>
  <c r="AQ11" i="29" s="1"/>
  <c r="AP10" i="29"/>
  <c r="AP11" i="29" s="1"/>
  <c r="AO10" i="29"/>
  <c r="AO11" i="29" s="1"/>
  <c r="AN10" i="29"/>
  <c r="AN11" i="29" s="1"/>
  <c r="AM10" i="29"/>
  <c r="AM11" i="29" s="1"/>
  <c r="AL10" i="29"/>
  <c r="AL11" i="29" s="1"/>
  <c r="AK10" i="29"/>
  <c r="AK11" i="29" s="1"/>
  <c r="AJ10" i="29"/>
  <c r="AJ11" i="29" s="1"/>
  <c r="AI10" i="29"/>
  <c r="AI11" i="29" s="1"/>
  <c r="AH10" i="29"/>
  <c r="AH11" i="29" s="1"/>
  <c r="AG10" i="29"/>
  <c r="AG11" i="29" s="1"/>
  <c r="AF10" i="29"/>
  <c r="AF11" i="29" s="1"/>
  <c r="AE10" i="29"/>
  <c r="AE11" i="29" s="1"/>
  <c r="AD10" i="29"/>
  <c r="AD11" i="29" s="1"/>
  <c r="AC10" i="29"/>
  <c r="AC11" i="29" s="1"/>
  <c r="AB10" i="29"/>
  <c r="AB11" i="29" s="1"/>
  <c r="AA10" i="29"/>
  <c r="AA11" i="29" s="1"/>
  <c r="Z10" i="29"/>
  <c r="Z11" i="29" s="1"/>
  <c r="Y10" i="29"/>
  <c r="Y11" i="29" s="1"/>
  <c r="X10" i="29"/>
  <c r="X11" i="29" s="1"/>
  <c r="W10" i="29"/>
  <c r="W11" i="29" s="1"/>
  <c r="V10" i="29"/>
  <c r="V11" i="29" s="1"/>
  <c r="U10" i="29"/>
  <c r="U11" i="29" s="1"/>
  <c r="T10" i="29"/>
  <c r="T11" i="29" s="1"/>
  <c r="S10" i="29"/>
  <c r="S11" i="29" s="1"/>
  <c r="R10" i="29"/>
  <c r="R11" i="29" s="1"/>
  <c r="Q10" i="29"/>
  <c r="Q11" i="29" s="1"/>
  <c r="P10" i="29"/>
  <c r="P11" i="29" s="1"/>
  <c r="O10" i="29"/>
  <c r="O11" i="29" s="1"/>
  <c r="N10" i="29"/>
  <c r="N11" i="29" s="1"/>
  <c r="D84" i="28"/>
  <c r="H80" i="28"/>
  <c r="C76" i="28"/>
  <c r="F85" i="28" s="1"/>
  <c r="C72" i="28"/>
  <c r="G80" i="28" s="1"/>
  <c r="B68" i="28"/>
  <c r="M20" i="28"/>
  <c r="CO14" i="28"/>
  <c r="CN14" i="28"/>
  <c r="CM14" i="28"/>
  <c r="CL14" i="28"/>
  <c r="CK14" i="28"/>
  <c r="CJ14" i="28"/>
  <c r="CI14" i="28"/>
  <c r="CH14" i="28"/>
  <c r="CG14" i="28"/>
  <c r="CF14" i="28"/>
  <c r="CE14" i="28"/>
  <c r="CD14" i="28"/>
  <c r="CC14" i="28"/>
  <c r="CB14" i="28"/>
  <c r="CA14" i="28"/>
  <c r="BZ14" i="28"/>
  <c r="BY14" i="28"/>
  <c r="BX14" i="28"/>
  <c r="BW14" i="28"/>
  <c r="BV14" i="28"/>
  <c r="BU14" i="28"/>
  <c r="BT14" i="28"/>
  <c r="BS14" i="28"/>
  <c r="BR14" i="28"/>
  <c r="BQ10" i="28"/>
  <c r="BQ11" i="28" s="1"/>
  <c r="BP10" i="28"/>
  <c r="BP11" i="28" s="1"/>
  <c r="BO10" i="28"/>
  <c r="BO11" i="28" s="1"/>
  <c r="BN10" i="28"/>
  <c r="BN11" i="28" s="1"/>
  <c r="BM10" i="28"/>
  <c r="BM11" i="28" s="1"/>
  <c r="BL10" i="28"/>
  <c r="BL11" i="28" s="1"/>
  <c r="BK10" i="28"/>
  <c r="BK11" i="28" s="1"/>
  <c r="BJ10" i="28"/>
  <c r="BJ11" i="28" s="1"/>
  <c r="BI10" i="28"/>
  <c r="BI11" i="28" s="1"/>
  <c r="BH10" i="28"/>
  <c r="BH11" i="28" s="1"/>
  <c r="BG10" i="28"/>
  <c r="BG11" i="28" s="1"/>
  <c r="BF10" i="28"/>
  <c r="BF11" i="28" s="1"/>
  <c r="BE10" i="28"/>
  <c r="BE11" i="28" s="1"/>
  <c r="BD10" i="28"/>
  <c r="BD11" i="28" s="1"/>
  <c r="BC10" i="28"/>
  <c r="BC11" i="28" s="1"/>
  <c r="BB10" i="28"/>
  <c r="BB11" i="28" s="1"/>
  <c r="BA10" i="28"/>
  <c r="BA11" i="28" s="1"/>
  <c r="AZ10" i="28"/>
  <c r="AZ11" i="28" s="1"/>
  <c r="AY10" i="28"/>
  <c r="AY11" i="28" s="1"/>
  <c r="AX10" i="28"/>
  <c r="AX11" i="28" s="1"/>
  <c r="AW10" i="28"/>
  <c r="AW11" i="28" s="1"/>
  <c r="AV10" i="28"/>
  <c r="AV11" i="28" s="1"/>
  <c r="AU10" i="28"/>
  <c r="AU11" i="28" s="1"/>
  <c r="AT10" i="28"/>
  <c r="AT11" i="28" s="1"/>
  <c r="AS10" i="28"/>
  <c r="AS11" i="28" s="1"/>
  <c r="AR10" i="28"/>
  <c r="AR11" i="28" s="1"/>
  <c r="AQ10" i="28"/>
  <c r="AQ11" i="28" s="1"/>
  <c r="AP10" i="28"/>
  <c r="AP11" i="28" s="1"/>
  <c r="AO10" i="28"/>
  <c r="AO11" i="28" s="1"/>
  <c r="AN10" i="28"/>
  <c r="AN11" i="28" s="1"/>
  <c r="AM10" i="28"/>
  <c r="AM11" i="28" s="1"/>
  <c r="AL10" i="28"/>
  <c r="AL11" i="28" s="1"/>
  <c r="AK10" i="28"/>
  <c r="AK11" i="28" s="1"/>
  <c r="AJ10" i="28"/>
  <c r="AJ11" i="28" s="1"/>
  <c r="AI10" i="28"/>
  <c r="AI11" i="28" s="1"/>
  <c r="AH10" i="28"/>
  <c r="AH11" i="28" s="1"/>
  <c r="AG10" i="28"/>
  <c r="AG11" i="28" s="1"/>
  <c r="AF10" i="28"/>
  <c r="AF11" i="28" s="1"/>
  <c r="AE10" i="28"/>
  <c r="AE11" i="28" s="1"/>
  <c r="AD10" i="28"/>
  <c r="AD11" i="28" s="1"/>
  <c r="AC10" i="28"/>
  <c r="AC11" i="28" s="1"/>
  <c r="AB10" i="28"/>
  <c r="AB11" i="28" s="1"/>
  <c r="AA10" i="28"/>
  <c r="AA11" i="28" s="1"/>
  <c r="Z10" i="28"/>
  <c r="Z11" i="28" s="1"/>
  <c r="Y10" i="28"/>
  <c r="Y11" i="28" s="1"/>
  <c r="X10" i="28"/>
  <c r="X11" i="28" s="1"/>
  <c r="W10" i="28"/>
  <c r="W11" i="28" s="1"/>
  <c r="V10" i="28"/>
  <c r="V11" i="28" s="1"/>
  <c r="U10" i="28"/>
  <c r="U11" i="28" s="1"/>
  <c r="T10" i="28"/>
  <c r="T11" i="28" s="1"/>
  <c r="S10" i="28"/>
  <c r="S11" i="28" s="1"/>
  <c r="R10" i="28"/>
  <c r="R11" i="28" s="1"/>
  <c r="Q10" i="28"/>
  <c r="Q11" i="28" s="1"/>
  <c r="P10" i="28"/>
  <c r="P11" i="28" s="1"/>
  <c r="O10" i="28"/>
  <c r="O11" i="28" s="1"/>
  <c r="N10" i="28"/>
  <c r="N11" i="28" s="1"/>
  <c r="E85" i="27"/>
  <c r="D84" i="27"/>
  <c r="H80" i="27"/>
  <c r="C76" i="27"/>
  <c r="H85" i="27" s="1"/>
  <c r="C72" i="27"/>
  <c r="G80" i="27" s="1"/>
  <c r="B68" i="27"/>
  <c r="M20" i="27"/>
  <c r="CO14" i="27"/>
  <c r="CN14" i="27"/>
  <c r="CM14" i="27"/>
  <c r="CL14" i="27"/>
  <c r="CK14" i="27"/>
  <c r="CJ14" i="27"/>
  <c r="CI14" i="27"/>
  <c r="CH14" i="27"/>
  <c r="CG14" i="27"/>
  <c r="CF14" i="27"/>
  <c r="CE14" i="27"/>
  <c r="CD14" i="27"/>
  <c r="CC14" i="27"/>
  <c r="CB14" i="27"/>
  <c r="CA14" i="27"/>
  <c r="BZ14" i="27"/>
  <c r="BY14" i="27"/>
  <c r="BX14" i="27"/>
  <c r="BW14" i="27"/>
  <c r="BV14" i="27"/>
  <c r="BU14" i="27"/>
  <c r="BT14" i="27"/>
  <c r="BS14" i="27"/>
  <c r="BR14" i="27"/>
  <c r="BQ10" i="27"/>
  <c r="BQ11" i="27" s="1"/>
  <c r="BP10" i="27"/>
  <c r="BP11" i="27" s="1"/>
  <c r="BO10" i="27"/>
  <c r="BO11" i="27" s="1"/>
  <c r="BN10" i="27"/>
  <c r="BN11" i="27" s="1"/>
  <c r="BM10" i="27"/>
  <c r="BM11" i="27" s="1"/>
  <c r="BL10" i="27"/>
  <c r="BL11" i="27" s="1"/>
  <c r="BK10" i="27"/>
  <c r="BK11" i="27" s="1"/>
  <c r="BJ10" i="27"/>
  <c r="BJ11" i="27" s="1"/>
  <c r="BI10" i="27"/>
  <c r="BI11" i="27" s="1"/>
  <c r="BH10" i="27"/>
  <c r="BH11" i="27" s="1"/>
  <c r="BG10" i="27"/>
  <c r="BG11" i="27" s="1"/>
  <c r="BF10" i="27"/>
  <c r="BF11" i="27" s="1"/>
  <c r="BE10" i="27"/>
  <c r="BE11" i="27" s="1"/>
  <c r="BD10" i="27"/>
  <c r="BD11" i="27" s="1"/>
  <c r="BC10" i="27"/>
  <c r="BC11" i="27" s="1"/>
  <c r="BB10" i="27"/>
  <c r="BB11" i="27" s="1"/>
  <c r="BA10" i="27"/>
  <c r="BA11" i="27" s="1"/>
  <c r="AZ10" i="27"/>
  <c r="AZ11" i="27" s="1"/>
  <c r="AY10" i="27"/>
  <c r="AY11" i="27" s="1"/>
  <c r="AX10" i="27"/>
  <c r="AX11" i="27" s="1"/>
  <c r="AW10" i="27"/>
  <c r="AW11" i="27" s="1"/>
  <c r="AV10" i="27"/>
  <c r="AV11" i="27" s="1"/>
  <c r="AU10" i="27"/>
  <c r="AU11" i="27" s="1"/>
  <c r="AT10" i="27"/>
  <c r="AT11" i="27" s="1"/>
  <c r="AS10" i="27"/>
  <c r="AS11" i="27" s="1"/>
  <c r="AR10" i="27"/>
  <c r="AR11" i="27" s="1"/>
  <c r="AQ10" i="27"/>
  <c r="AQ11" i="27" s="1"/>
  <c r="AP10" i="27"/>
  <c r="AP11" i="27" s="1"/>
  <c r="AO10" i="27"/>
  <c r="AO11" i="27" s="1"/>
  <c r="AN10" i="27"/>
  <c r="AN11" i="27" s="1"/>
  <c r="AM10" i="27"/>
  <c r="AM11" i="27" s="1"/>
  <c r="AL10" i="27"/>
  <c r="AL11" i="27" s="1"/>
  <c r="AK10" i="27"/>
  <c r="AK11" i="27" s="1"/>
  <c r="AJ10" i="27"/>
  <c r="AJ11" i="27" s="1"/>
  <c r="AI10" i="27"/>
  <c r="AI11" i="27" s="1"/>
  <c r="AH10" i="27"/>
  <c r="AH11" i="27" s="1"/>
  <c r="AG10" i="27"/>
  <c r="AG11" i="27" s="1"/>
  <c r="AF10" i="27"/>
  <c r="AF11" i="27" s="1"/>
  <c r="AE10" i="27"/>
  <c r="AE11" i="27" s="1"/>
  <c r="AD10" i="27"/>
  <c r="AD11" i="27" s="1"/>
  <c r="AC10" i="27"/>
  <c r="AC11" i="27" s="1"/>
  <c r="AB10" i="27"/>
  <c r="AB11" i="27" s="1"/>
  <c r="AA10" i="27"/>
  <c r="AA11" i="27" s="1"/>
  <c r="Z10" i="27"/>
  <c r="Z11" i="27" s="1"/>
  <c r="Y10" i="27"/>
  <c r="Y11" i="27" s="1"/>
  <c r="X10" i="27"/>
  <c r="X11" i="27" s="1"/>
  <c r="W10" i="27"/>
  <c r="W11" i="27" s="1"/>
  <c r="V10" i="27"/>
  <c r="V11" i="27" s="1"/>
  <c r="U10" i="27"/>
  <c r="U11" i="27" s="1"/>
  <c r="T10" i="27"/>
  <c r="T11" i="27" s="1"/>
  <c r="S10" i="27"/>
  <c r="S11" i="27" s="1"/>
  <c r="R10" i="27"/>
  <c r="R11" i="27" s="1"/>
  <c r="Q10" i="27"/>
  <c r="Q11" i="27" s="1"/>
  <c r="P10" i="27"/>
  <c r="P11" i="27" s="1"/>
  <c r="O10" i="27"/>
  <c r="O11" i="27" s="1"/>
  <c r="N10" i="27"/>
  <c r="N11" i="27" s="1"/>
  <c r="D84" i="26"/>
  <c r="E85" i="26" s="1"/>
  <c r="C76" i="26"/>
  <c r="C72" i="26"/>
  <c r="G80" i="26" s="1"/>
  <c r="B68" i="26"/>
  <c r="M20" i="26"/>
  <c r="CO14" i="26"/>
  <c r="CN14" i="26"/>
  <c r="CM14" i="26"/>
  <c r="CL14" i="26"/>
  <c r="CK14" i="26"/>
  <c r="CJ14" i="26"/>
  <c r="CI14" i="26"/>
  <c r="CH14" i="26"/>
  <c r="CG14" i="26"/>
  <c r="CF14" i="26"/>
  <c r="CE14" i="26"/>
  <c r="CD14" i="26"/>
  <c r="CC14" i="26"/>
  <c r="CB14" i="26"/>
  <c r="CA14" i="26"/>
  <c r="BZ14" i="26"/>
  <c r="BY14" i="26"/>
  <c r="BX14" i="26"/>
  <c r="BW14" i="26"/>
  <c r="BV14" i="26"/>
  <c r="BU14" i="26"/>
  <c r="BT14" i="26"/>
  <c r="BS14" i="26"/>
  <c r="BR14" i="26"/>
  <c r="BQ10" i="26"/>
  <c r="BQ11" i="26" s="1"/>
  <c r="BP10" i="26"/>
  <c r="BP11" i="26" s="1"/>
  <c r="BO10" i="26"/>
  <c r="BO11" i="26" s="1"/>
  <c r="BN10" i="26"/>
  <c r="BN11" i="26" s="1"/>
  <c r="BM10" i="26"/>
  <c r="BM11" i="26" s="1"/>
  <c r="BL10" i="26"/>
  <c r="BL11" i="26" s="1"/>
  <c r="BK10" i="26"/>
  <c r="BK11" i="26" s="1"/>
  <c r="BJ10" i="26"/>
  <c r="BJ11" i="26" s="1"/>
  <c r="BI10" i="26"/>
  <c r="BI11" i="26" s="1"/>
  <c r="BH10" i="26"/>
  <c r="BH11" i="26" s="1"/>
  <c r="BG10" i="26"/>
  <c r="BG11" i="26" s="1"/>
  <c r="BF10" i="26"/>
  <c r="BF11" i="26" s="1"/>
  <c r="BE10" i="26"/>
  <c r="BE11" i="26" s="1"/>
  <c r="BD10" i="26"/>
  <c r="BD11" i="26" s="1"/>
  <c r="BC10" i="26"/>
  <c r="BC11" i="26" s="1"/>
  <c r="BB10" i="26"/>
  <c r="BB11" i="26" s="1"/>
  <c r="BA10" i="26"/>
  <c r="BA11" i="26" s="1"/>
  <c r="AZ10" i="26"/>
  <c r="AZ11" i="26" s="1"/>
  <c r="AY10" i="26"/>
  <c r="AY11" i="26" s="1"/>
  <c r="AX10" i="26"/>
  <c r="AX11" i="26" s="1"/>
  <c r="AW10" i="26"/>
  <c r="AW11" i="26" s="1"/>
  <c r="AV10" i="26"/>
  <c r="AV11" i="26" s="1"/>
  <c r="AU10" i="26"/>
  <c r="AU11" i="26" s="1"/>
  <c r="AT10" i="26"/>
  <c r="AT11" i="26" s="1"/>
  <c r="AS10" i="26"/>
  <c r="AS11" i="26" s="1"/>
  <c r="AR10" i="26"/>
  <c r="AR11" i="26" s="1"/>
  <c r="AQ10" i="26"/>
  <c r="AQ11" i="26" s="1"/>
  <c r="AP10" i="26"/>
  <c r="AP11" i="26" s="1"/>
  <c r="AO10" i="26"/>
  <c r="AO11" i="26" s="1"/>
  <c r="AN10" i="26"/>
  <c r="AN11" i="26" s="1"/>
  <c r="AM10" i="26"/>
  <c r="AM11" i="26" s="1"/>
  <c r="AL10" i="26"/>
  <c r="AL11" i="26" s="1"/>
  <c r="AK10" i="26"/>
  <c r="AK11" i="26" s="1"/>
  <c r="AJ10" i="26"/>
  <c r="AJ11" i="26" s="1"/>
  <c r="AI10" i="26"/>
  <c r="AI11" i="26" s="1"/>
  <c r="AH10" i="26"/>
  <c r="AH11" i="26" s="1"/>
  <c r="AG10" i="26"/>
  <c r="AG11" i="26" s="1"/>
  <c r="AF10" i="26"/>
  <c r="AF11" i="26" s="1"/>
  <c r="AE10" i="26"/>
  <c r="AE11" i="26" s="1"/>
  <c r="AD10" i="26"/>
  <c r="AD11" i="26" s="1"/>
  <c r="AC10" i="26"/>
  <c r="AC11" i="26" s="1"/>
  <c r="AB10" i="26"/>
  <c r="AB11" i="26" s="1"/>
  <c r="AA10" i="26"/>
  <c r="AA11" i="26" s="1"/>
  <c r="Z10" i="26"/>
  <c r="Z11" i="26" s="1"/>
  <c r="Y10" i="26"/>
  <c r="Y11" i="26" s="1"/>
  <c r="X10" i="26"/>
  <c r="X11" i="26" s="1"/>
  <c r="W10" i="26"/>
  <c r="W11" i="26" s="1"/>
  <c r="V10" i="26"/>
  <c r="V11" i="26" s="1"/>
  <c r="U10" i="26"/>
  <c r="U11" i="26" s="1"/>
  <c r="T10" i="26"/>
  <c r="T11" i="26" s="1"/>
  <c r="S10" i="26"/>
  <c r="S11" i="26" s="1"/>
  <c r="R10" i="26"/>
  <c r="R11" i="26" s="1"/>
  <c r="Q10" i="26"/>
  <c r="Q11" i="26" s="1"/>
  <c r="P10" i="26"/>
  <c r="P11" i="26" s="1"/>
  <c r="O10" i="26"/>
  <c r="O11" i="26" s="1"/>
  <c r="N10" i="26"/>
  <c r="N11" i="26" s="1"/>
  <c r="D84" i="25"/>
  <c r="H80" i="25"/>
  <c r="G80" i="25"/>
  <c r="D80" i="25"/>
  <c r="C76" i="25"/>
  <c r="F85" i="25" s="1"/>
  <c r="C72" i="25"/>
  <c r="F80" i="25" s="1"/>
  <c r="B68" i="25"/>
  <c r="M20" i="25"/>
  <c r="CO14" i="25"/>
  <c r="CN14" i="25"/>
  <c r="CM14" i="25"/>
  <c r="CL14" i="25"/>
  <c r="CK14" i="25"/>
  <c r="CJ14" i="25"/>
  <c r="CI14" i="25"/>
  <c r="CH14" i="25"/>
  <c r="CG14" i="25"/>
  <c r="CF14" i="25"/>
  <c r="CE14" i="25"/>
  <c r="CD14" i="25"/>
  <c r="CC14" i="25"/>
  <c r="CB14" i="25"/>
  <c r="CA14" i="25"/>
  <c r="BZ14" i="25"/>
  <c r="BY14" i="25"/>
  <c r="BX14" i="25"/>
  <c r="BW14" i="25"/>
  <c r="BV14" i="25"/>
  <c r="BU14" i="25"/>
  <c r="BT14" i="25"/>
  <c r="BS14" i="25"/>
  <c r="BR14" i="25"/>
  <c r="W11" i="25"/>
  <c r="BQ10" i="25"/>
  <c r="BQ11" i="25" s="1"/>
  <c r="BP10" i="25"/>
  <c r="BP11" i="25" s="1"/>
  <c r="BO10" i="25"/>
  <c r="BO11" i="25" s="1"/>
  <c r="BN10" i="25"/>
  <c r="BN11" i="25" s="1"/>
  <c r="BM10" i="25"/>
  <c r="BM11" i="25" s="1"/>
  <c r="BL10" i="25"/>
  <c r="BL11" i="25" s="1"/>
  <c r="BK10" i="25"/>
  <c r="BK11" i="25" s="1"/>
  <c r="BJ10" i="25"/>
  <c r="BJ11" i="25" s="1"/>
  <c r="BI10" i="25"/>
  <c r="BI11" i="25" s="1"/>
  <c r="BH10" i="25"/>
  <c r="BH11" i="25" s="1"/>
  <c r="BG10" i="25"/>
  <c r="BG11" i="25" s="1"/>
  <c r="BF10" i="25"/>
  <c r="BF11" i="25" s="1"/>
  <c r="BE10" i="25"/>
  <c r="BE11" i="25" s="1"/>
  <c r="BD10" i="25"/>
  <c r="BD11" i="25" s="1"/>
  <c r="BC10" i="25"/>
  <c r="BC11" i="25" s="1"/>
  <c r="BB10" i="25"/>
  <c r="BB11" i="25" s="1"/>
  <c r="BA10" i="25"/>
  <c r="BA11" i="25" s="1"/>
  <c r="AZ10" i="25"/>
  <c r="AZ11" i="25" s="1"/>
  <c r="AY10" i="25"/>
  <c r="AY11" i="25" s="1"/>
  <c r="AX10" i="25"/>
  <c r="AX11" i="25" s="1"/>
  <c r="AW10" i="25"/>
  <c r="AW11" i="25" s="1"/>
  <c r="AV10" i="25"/>
  <c r="AV11" i="25" s="1"/>
  <c r="AU10" i="25"/>
  <c r="AU11" i="25" s="1"/>
  <c r="AT10" i="25"/>
  <c r="AT11" i="25" s="1"/>
  <c r="AS10" i="25"/>
  <c r="AS11" i="25" s="1"/>
  <c r="AR10" i="25"/>
  <c r="AR11" i="25" s="1"/>
  <c r="AQ10" i="25"/>
  <c r="AQ11" i="25" s="1"/>
  <c r="AP10" i="25"/>
  <c r="AP11" i="25" s="1"/>
  <c r="AO10" i="25"/>
  <c r="AO11" i="25" s="1"/>
  <c r="AN10" i="25"/>
  <c r="AN11" i="25" s="1"/>
  <c r="AM10" i="25"/>
  <c r="AM11" i="25" s="1"/>
  <c r="AL10" i="25"/>
  <c r="AL11" i="25" s="1"/>
  <c r="AK10" i="25"/>
  <c r="AK11" i="25" s="1"/>
  <c r="AJ10" i="25"/>
  <c r="AJ11" i="25" s="1"/>
  <c r="AI10" i="25"/>
  <c r="AI11" i="25" s="1"/>
  <c r="AH10" i="25"/>
  <c r="AH11" i="25" s="1"/>
  <c r="AG10" i="25"/>
  <c r="AG11" i="25" s="1"/>
  <c r="AF10" i="25"/>
  <c r="AF11" i="25" s="1"/>
  <c r="AE10" i="25"/>
  <c r="AE11" i="25" s="1"/>
  <c r="AD10" i="25"/>
  <c r="AD11" i="25" s="1"/>
  <c r="AC10" i="25"/>
  <c r="AC11" i="25" s="1"/>
  <c r="AB10" i="25"/>
  <c r="AB11" i="25" s="1"/>
  <c r="AA10" i="25"/>
  <c r="AA11" i="25" s="1"/>
  <c r="Z10" i="25"/>
  <c r="Z11" i="25" s="1"/>
  <c r="Y10" i="25"/>
  <c r="Y11" i="25" s="1"/>
  <c r="X10" i="25"/>
  <c r="X11" i="25" s="1"/>
  <c r="W10" i="25"/>
  <c r="V10" i="25"/>
  <c r="V11" i="25" s="1"/>
  <c r="U10" i="25"/>
  <c r="U11" i="25" s="1"/>
  <c r="T10" i="25"/>
  <c r="T11" i="25" s="1"/>
  <c r="S10" i="25"/>
  <c r="S11" i="25" s="1"/>
  <c r="R10" i="25"/>
  <c r="R11" i="25" s="1"/>
  <c r="Q10" i="25"/>
  <c r="Q11" i="25" s="1"/>
  <c r="P10" i="25"/>
  <c r="P11" i="25" s="1"/>
  <c r="O10" i="25"/>
  <c r="O11" i="25" s="1"/>
  <c r="N10" i="25"/>
  <c r="N11" i="25" s="1"/>
  <c r="D84" i="24"/>
  <c r="E85" i="24" s="1"/>
  <c r="C76" i="24"/>
  <c r="C72" i="24"/>
  <c r="G80" i="24" s="1"/>
  <c r="B68" i="24"/>
  <c r="M20" i="24"/>
  <c r="CO14" i="24"/>
  <c r="CN14" i="24"/>
  <c r="CM14" i="24"/>
  <c r="CL14" i="24"/>
  <c r="CK14" i="24"/>
  <c r="CJ14" i="24"/>
  <c r="CI14" i="24"/>
  <c r="CH14" i="24"/>
  <c r="CG14" i="24"/>
  <c r="CF14" i="24"/>
  <c r="CE14" i="24"/>
  <c r="CD14" i="24"/>
  <c r="CC14" i="24"/>
  <c r="CB14" i="24"/>
  <c r="CA14" i="24"/>
  <c r="BZ14" i="24"/>
  <c r="BY14" i="24"/>
  <c r="BX14" i="24"/>
  <c r="BW14" i="24"/>
  <c r="BV14" i="24"/>
  <c r="BU14" i="24"/>
  <c r="BT14" i="24"/>
  <c r="BS14" i="24"/>
  <c r="BR14" i="24"/>
  <c r="BQ10" i="24"/>
  <c r="BQ11" i="24" s="1"/>
  <c r="BP10" i="24"/>
  <c r="BP11" i="24" s="1"/>
  <c r="BO10" i="24"/>
  <c r="BO11" i="24" s="1"/>
  <c r="BN10" i="24"/>
  <c r="BN11" i="24" s="1"/>
  <c r="BM10" i="24"/>
  <c r="BM11" i="24" s="1"/>
  <c r="BL10" i="24"/>
  <c r="BL11" i="24" s="1"/>
  <c r="BK10" i="24"/>
  <c r="BK11" i="24" s="1"/>
  <c r="BJ10" i="24"/>
  <c r="BJ11" i="24" s="1"/>
  <c r="BI10" i="24"/>
  <c r="BI11" i="24" s="1"/>
  <c r="BH10" i="24"/>
  <c r="BH11" i="24" s="1"/>
  <c r="BG10" i="24"/>
  <c r="BG11" i="24" s="1"/>
  <c r="BF10" i="24"/>
  <c r="BF11" i="24" s="1"/>
  <c r="BE10" i="24"/>
  <c r="BE11" i="24" s="1"/>
  <c r="BD10" i="24"/>
  <c r="BD11" i="24" s="1"/>
  <c r="BC10" i="24"/>
  <c r="BC11" i="24" s="1"/>
  <c r="BB10" i="24"/>
  <c r="BB11" i="24" s="1"/>
  <c r="BA10" i="24"/>
  <c r="BA11" i="24" s="1"/>
  <c r="AZ10" i="24"/>
  <c r="AZ11" i="24" s="1"/>
  <c r="AY10" i="24"/>
  <c r="AY11" i="24" s="1"/>
  <c r="AX10" i="24"/>
  <c r="AX11" i="24" s="1"/>
  <c r="AW10" i="24"/>
  <c r="AW11" i="24" s="1"/>
  <c r="AV10" i="24"/>
  <c r="AV11" i="24" s="1"/>
  <c r="AU10" i="24"/>
  <c r="AU11" i="24" s="1"/>
  <c r="AT10" i="24"/>
  <c r="AT11" i="24" s="1"/>
  <c r="AS10" i="24"/>
  <c r="AS11" i="24" s="1"/>
  <c r="AR10" i="24"/>
  <c r="AR11" i="24" s="1"/>
  <c r="AQ10" i="24"/>
  <c r="AQ11" i="24" s="1"/>
  <c r="AP10" i="24"/>
  <c r="AP11" i="24" s="1"/>
  <c r="AO10" i="24"/>
  <c r="AO11" i="24" s="1"/>
  <c r="AN10" i="24"/>
  <c r="AN11" i="24" s="1"/>
  <c r="AM10" i="24"/>
  <c r="AM11" i="24" s="1"/>
  <c r="AL10" i="24"/>
  <c r="AL11" i="24" s="1"/>
  <c r="AK10" i="24"/>
  <c r="AK11" i="24" s="1"/>
  <c r="AJ10" i="24"/>
  <c r="AJ11" i="24" s="1"/>
  <c r="AI10" i="24"/>
  <c r="AI11" i="24" s="1"/>
  <c r="AH10" i="24"/>
  <c r="AH11" i="24" s="1"/>
  <c r="AG10" i="24"/>
  <c r="AG11" i="24" s="1"/>
  <c r="AF10" i="24"/>
  <c r="AF11" i="24" s="1"/>
  <c r="AE10" i="24"/>
  <c r="AE11" i="24" s="1"/>
  <c r="AD10" i="24"/>
  <c r="AD11" i="24" s="1"/>
  <c r="AC10" i="24"/>
  <c r="AC11" i="24" s="1"/>
  <c r="AB10" i="24"/>
  <c r="AB11" i="24" s="1"/>
  <c r="AA10" i="24"/>
  <c r="AA11" i="24" s="1"/>
  <c r="Z10" i="24"/>
  <c r="Z11" i="24" s="1"/>
  <c r="Y10" i="24"/>
  <c r="Y11" i="24" s="1"/>
  <c r="X10" i="24"/>
  <c r="X11" i="24" s="1"/>
  <c r="W10" i="24"/>
  <c r="W11" i="24" s="1"/>
  <c r="V10" i="24"/>
  <c r="V11" i="24" s="1"/>
  <c r="U10" i="24"/>
  <c r="U11" i="24" s="1"/>
  <c r="T10" i="24"/>
  <c r="T11" i="24" s="1"/>
  <c r="S10" i="24"/>
  <c r="S11" i="24" s="1"/>
  <c r="R10" i="24"/>
  <c r="R11" i="24" s="1"/>
  <c r="Q10" i="24"/>
  <c r="Q11" i="24" s="1"/>
  <c r="P10" i="24"/>
  <c r="P11" i="24" s="1"/>
  <c r="O10" i="24"/>
  <c r="O11" i="24" s="1"/>
  <c r="N10" i="24"/>
  <c r="N11" i="24" s="1"/>
  <c r="D84" i="23"/>
  <c r="G85" i="23" s="1"/>
  <c r="C76" i="23"/>
  <c r="C72" i="23"/>
  <c r="D80" i="23" s="1"/>
  <c r="B68" i="23"/>
  <c r="M20" i="23"/>
  <c r="M21" i="23" s="1"/>
  <c r="M22" i="23" s="1"/>
  <c r="CO14" i="23"/>
  <c r="CN14" i="23"/>
  <c r="CM14" i="23"/>
  <c r="CL14" i="23"/>
  <c r="CK14" i="23"/>
  <c r="CJ14" i="23"/>
  <c r="CI14" i="23"/>
  <c r="CH14" i="23"/>
  <c r="CG14" i="23"/>
  <c r="CF14" i="23"/>
  <c r="CE14" i="23"/>
  <c r="CD14" i="23"/>
  <c r="CC14" i="23"/>
  <c r="CB14" i="23"/>
  <c r="CA14" i="23"/>
  <c r="BZ14" i="23"/>
  <c r="BY14" i="23"/>
  <c r="BX14" i="23"/>
  <c r="BW14" i="23"/>
  <c r="BV14" i="23"/>
  <c r="BU14" i="23"/>
  <c r="BT14" i="23"/>
  <c r="BS14" i="23"/>
  <c r="BR14" i="23"/>
  <c r="BQ10" i="23"/>
  <c r="BQ11" i="23" s="1"/>
  <c r="BP10" i="23"/>
  <c r="BP11" i="23" s="1"/>
  <c r="BO10" i="23"/>
  <c r="BO11" i="23" s="1"/>
  <c r="BN10" i="23"/>
  <c r="BN11" i="23" s="1"/>
  <c r="BM10" i="23"/>
  <c r="BM11" i="23" s="1"/>
  <c r="BL10" i="23"/>
  <c r="BL11" i="23" s="1"/>
  <c r="BK10" i="23"/>
  <c r="BK11" i="23" s="1"/>
  <c r="BJ10" i="23"/>
  <c r="BJ11" i="23" s="1"/>
  <c r="BI10" i="23"/>
  <c r="BI11" i="23" s="1"/>
  <c r="BH10" i="23"/>
  <c r="BH11" i="23" s="1"/>
  <c r="BG10" i="23"/>
  <c r="BG11" i="23" s="1"/>
  <c r="BF10" i="23"/>
  <c r="BF11" i="23" s="1"/>
  <c r="BE10" i="23"/>
  <c r="BE11" i="23" s="1"/>
  <c r="BD10" i="23"/>
  <c r="BD11" i="23" s="1"/>
  <c r="BC10" i="23"/>
  <c r="BC11" i="23" s="1"/>
  <c r="BB10" i="23"/>
  <c r="BB11" i="23" s="1"/>
  <c r="BA10" i="23"/>
  <c r="BA11" i="23" s="1"/>
  <c r="AZ10" i="23"/>
  <c r="AZ11" i="23" s="1"/>
  <c r="AY10" i="23"/>
  <c r="AY11" i="23" s="1"/>
  <c r="AX10" i="23"/>
  <c r="AX11" i="23" s="1"/>
  <c r="AW10" i="23"/>
  <c r="AW11" i="23" s="1"/>
  <c r="AV10" i="23"/>
  <c r="AV11" i="23" s="1"/>
  <c r="AU10" i="23"/>
  <c r="AU11" i="23" s="1"/>
  <c r="AT10" i="23"/>
  <c r="AT11" i="23" s="1"/>
  <c r="AS10" i="23"/>
  <c r="AS11" i="23" s="1"/>
  <c r="AR10" i="23"/>
  <c r="AR11" i="23" s="1"/>
  <c r="AQ10" i="23"/>
  <c r="AQ11" i="23" s="1"/>
  <c r="AP10" i="23"/>
  <c r="AP11" i="23" s="1"/>
  <c r="AO10" i="23"/>
  <c r="AO11" i="23" s="1"/>
  <c r="AN10" i="23"/>
  <c r="AN11" i="23" s="1"/>
  <c r="AM10" i="23"/>
  <c r="AM11" i="23" s="1"/>
  <c r="AL10" i="23"/>
  <c r="AL11" i="23" s="1"/>
  <c r="AK10" i="23"/>
  <c r="AK11" i="23" s="1"/>
  <c r="AJ10" i="23"/>
  <c r="AJ11" i="23" s="1"/>
  <c r="AI10" i="23"/>
  <c r="AI11" i="23" s="1"/>
  <c r="AH10" i="23"/>
  <c r="AH11" i="23" s="1"/>
  <c r="AG10" i="23"/>
  <c r="AG11" i="23" s="1"/>
  <c r="AF10" i="23"/>
  <c r="AF11" i="23" s="1"/>
  <c r="AE10" i="23"/>
  <c r="AE11" i="23" s="1"/>
  <c r="AD10" i="23"/>
  <c r="AD11" i="23" s="1"/>
  <c r="AC10" i="23"/>
  <c r="AC11" i="23" s="1"/>
  <c r="AB10" i="23"/>
  <c r="AB11" i="23" s="1"/>
  <c r="AA10" i="23"/>
  <c r="AA11" i="23" s="1"/>
  <c r="Z10" i="23"/>
  <c r="Z11" i="23" s="1"/>
  <c r="Y10" i="23"/>
  <c r="Y11" i="23" s="1"/>
  <c r="X10" i="23"/>
  <c r="X11" i="23" s="1"/>
  <c r="W10" i="23"/>
  <c r="W11" i="23" s="1"/>
  <c r="V10" i="23"/>
  <c r="V11" i="23" s="1"/>
  <c r="U10" i="23"/>
  <c r="U11" i="23" s="1"/>
  <c r="T10" i="23"/>
  <c r="T11" i="23" s="1"/>
  <c r="S10" i="23"/>
  <c r="S11" i="23" s="1"/>
  <c r="R10" i="23"/>
  <c r="R11" i="23" s="1"/>
  <c r="Q10" i="23"/>
  <c r="Q11" i="23" s="1"/>
  <c r="P10" i="23"/>
  <c r="P11" i="23" s="1"/>
  <c r="O10" i="23"/>
  <c r="O11" i="23" s="1"/>
  <c r="N10" i="23"/>
  <c r="N11" i="23" s="1"/>
  <c r="E85" i="22"/>
  <c r="D84" i="22"/>
  <c r="H80" i="22"/>
  <c r="C76" i="22"/>
  <c r="H85" i="22" s="1"/>
  <c r="C72" i="22"/>
  <c r="G80" i="22" s="1"/>
  <c r="B68" i="22"/>
  <c r="M20" i="22"/>
  <c r="CO14" i="22"/>
  <c r="CN14" i="22"/>
  <c r="CM14" i="22"/>
  <c r="CL14" i="22"/>
  <c r="CK14" i="22"/>
  <c r="CJ14" i="22"/>
  <c r="CI14" i="22"/>
  <c r="CH14" i="22"/>
  <c r="CG14" i="22"/>
  <c r="CF14" i="22"/>
  <c r="CE14" i="22"/>
  <c r="CD14" i="22"/>
  <c r="CC14" i="22"/>
  <c r="CB14" i="22"/>
  <c r="CA14" i="22"/>
  <c r="BZ14" i="22"/>
  <c r="BY14" i="22"/>
  <c r="BX14" i="22"/>
  <c r="BW14" i="22"/>
  <c r="BV14" i="22"/>
  <c r="BU14" i="22"/>
  <c r="BT14" i="22"/>
  <c r="BS14" i="22"/>
  <c r="BR14" i="22"/>
  <c r="BQ10" i="22"/>
  <c r="BQ11" i="22" s="1"/>
  <c r="BP10" i="22"/>
  <c r="BP11" i="22" s="1"/>
  <c r="BO10" i="22"/>
  <c r="BO11" i="22" s="1"/>
  <c r="BN10" i="22"/>
  <c r="BN11" i="22" s="1"/>
  <c r="BM10" i="22"/>
  <c r="BM11" i="22" s="1"/>
  <c r="BL10" i="22"/>
  <c r="BL11" i="22" s="1"/>
  <c r="BK10" i="22"/>
  <c r="BK11" i="22" s="1"/>
  <c r="BJ10" i="22"/>
  <c r="BJ11" i="22" s="1"/>
  <c r="BI10" i="22"/>
  <c r="BI11" i="22" s="1"/>
  <c r="BH10" i="22"/>
  <c r="BH11" i="22" s="1"/>
  <c r="BG10" i="22"/>
  <c r="BG11" i="22" s="1"/>
  <c r="BF10" i="22"/>
  <c r="BF11" i="22" s="1"/>
  <c r="BE10" i="22"/>
  <c r="BE11" i="22" s="1"/>
  <c r="BD10" i="22"/>
  <c r="BD11" i="22" s="1"/>
  <c r="BC10" i="22"/>
  <c r="BC11" i="22" s="1"/>
  <c r="BB10" i="22"/>
  <c r="BB11" i="22" s="1"/>
  <c r="BA10" i="22"/>
  <c r="BA11" i="22" s="1"/>
  <c r="AZ10" i="22"/>
  <c r="AZ11" i="22" s="1"/>
  <c r="AY10" i="22"/>
  <c r="AY11" i="22" s="1"/>
  <c r="AX10" i="22"/>
  <c r="AX11" i="22" s="1"/>
  <c r="AW10" i="22"/>
  <c r="AW11" i="22" s="1"/>
  <c r="AV10" i="22"/>
  <c r="AV11" i="22" s="1"/>
  <c r="AU10" i="22"/>
  <c r="AU11" i="22" s="1"/>
  <c r="AT10" i="22"/>
  <c r="AT11" i="22" s="1"/>
  <c r="AS10" i="22"/>
  <c r="AS11" i="22" s="1"/>
  <c r="AR10" i="22"/>
  <c r="AR11" i="22" s="1"/>
  <c r="AQ10" i="22"/>
  <c r="AQ11" i="22" s="1"/>
  <c r="AP10" i="22"/>
  <c r="AP11" i="22" s="1"/>
  <c r="AO10" i="22"/>
  <c r="AO11" i="22" s="1"/>
  <c r="AN10" i="22"/>
  <c r="AN11" i="22" s="1"/>
  <c r="AM10" i="22"/>
  <c r="AM11" i="22" s="1"/>
  <c r="AL10" i="22"/>
  <c r="AL11" i="22" s="1"/>
  <c r="AK10" i="22"/>
  <c r="AK11" i="22" s="1"/>
  <c r="AJ10" i="22"/>
  <c r="AJ11" i="22" s="1"/>
  <c r="AI10" i="22"/>
  <c r="AI11" i="22" s="1"/>
  <c r="AH10" i="22"/>
  <c r="AH11" i="22" s="1"/>
  <c r="AG10" i="22"/>
  <c r="AG11" i="22" s="1"/>
  <c r="AF10" i="22"/>
  <c r="AF11" i="22" s="1"/>
  <c r="AE10" i="22"/>
  <c r="AE11" i="22" s="1"/>
  <c r="AD10" i="22"/>
  <c r="AD11" i="22" s="1"/>
  <c r="AC10" i="22"/>
  <c r="AC11" i="22" s="1"/>
  <c r="AB10" i="22"/>
  <c r="AB11" i="22" s="1"/>
  <c r="AA10" i="22"/>
  <c r="AA11" i="22" s="1"/>
  <c r="Z10" i="22"/>
  <c r="Z11" i="22" s="1"/>
  <c r="Y10" i="22"/>
  <c r="Y11" i="22" s="1"/>
  <c r="X10" i="22"/>
  <c r="X11" i="22" s="1"/>
  <c r="W10" i="22"/>
  <c r="W11" i="22" s="1"/>
  <c r="V10" i="22"/>
  <c r="V11" i="22" s="1"/>
  <c r="U10" i="22"/>
  <c r="U11" i="22" s="1"/>
  <c r="T10" i="22"/>
  <c r="T11" i="22" s="1"/>
  <c r="S10" i="22"/>
  <c r="S11" i="22" s="1"/>
  <c r="R10" i="22"/>
  <c r="R11" i="22" s="1"/>
  <c r="Q10" i="22"/>
  <c r="Q11" i="22" s="1"/>
  <c r="P10" i="22"/>
  <c r="P11" i="22" s="1"/>
  <c r="O10" i="22"/>
  <c r="O11" i="22" s="1"/>
  <c r="N10" i="22"/>
  <c r="N11" i="22" s="1"/>
  <c r="D84" i="21"/>
  <c r="G80" i="21"/>
  <c r="F80" i="21"/>
  <c r="E80" i="21"/>
  <c r="C76" i="21"/>
  <c r="F85" i="21" s="1"/>
  <c r="C72" i="21"/>
  <c r="D80" i="21" s="1"/>
  <c r="B68" i="21"/>
  <c r="M21" i="21"/>
  <c r="M20" i="21"/>
  <c r="CO14" i="21"/>
  <c r="CN14" i="21"/>
  <c r="CM14" i="21"/>
  <c r="CL14" i="21"/>
  <c r="CK14" i="21"/>
  <c r="CJ14" i="21"/>
  <c r="CI14" i="21"/>
  <c r="CH14" i="21"/>
  <c r="CG14" i="21"/>
  <c r="CF14" i="21"/>
  <c r="CE14" i="21"/>
  <c r="CD14" i="21"/>
  <c r="CC14" i="21"/>
  <c r="CB14" i="21"/>
  <c r="CA14" i="21"/>
  <c r="BZ14" i="21"/>
  <c r="BY14" i="21"/>
  <c r="BX14" i="21"/>
  <c r="BW14" i="21"/>
  <c r="BV14" i="21"/>
  <c r="BU14" i="21"/>
  <c r="BT14" i="21"/>
  <c r="BS14" i="21"/>
  <c r="BR14" i="21"/>
  <c r="BJ11" i="21"/>
  <c r="BQ10" i="21"/>
  <c r="BQ11" i="21" s="1"/>
  <c r="BP10" i="21"/>
  <c r="BP11" i="21" s="1"/>
  <c r="BO10" i="21"/>
  <c r="BO11" i="21" s="1"/>
  <c r="BN10" i="21"/>
  <c r="BN11" i="21" s="1"/>
  <c r="BM10" i="21"/>
  <c r="BM11" i="21" s="1"/>
  <c r="BL10" i="21"/>
  <c r="BL11" i="21" s="1"/>
  <c r="BK10" i="21"/>
  <c r="BK11" i="21" s="1"/>
  <c r="BJ10" i="21"/>
  <c r="BI10" i="21"/>
  <c r="BI11" i="21" s="1"/>
  <c r="BH10" i="21"/>
  <c r="BH11" i="21" s="1"/>
  <c r="BG10" i="21"/>
  <c r="BG11" i="21" s="1"/>
  <c r="BF10" i="21"/>
  <c r="BF11" i="21" s="1"/>
  <c r="BE10" i="21"/>
  <c r="BE11" i="21" s="1"/>
  <c r="BD10" i="21"/>
  <c r="BD11" i="21" s="1"/>
  <c r="BC10" i="21"/>
  <c r="BC11" i="21" s="1"/>
  <c r="BB10" i="21"/>
  <c r="BB11" i="21" s="1"/>
  <c r="BA10" i="21"/>
  <c r="BA11" i="21" s="1"/>
  <c r="AZ10" i="21"/>
  <c r="AZ11" i="21" s="1"/>
  <c r="AY10" i="21"/>
  <c r="AY11" i="21" s="1"/>
  <c r="AX10" i="21"/>
  <c r="AX11" i="21" s="1"/>
  <c r="AW10" i="21"/>
  <c r="AW11" i="21" s="1"/>
  <c r="AV10" i="21"/>
  <c r="AV11" i="21" s="1"/>
  <c r="AU10" i="21"/>
  <c r="AU11" i="21" s="1"/>
  <c r="AT10" i="21"/>
  <c r="AT11" i="21" s="1"/>
  <c r="AS10" i="21"/>
  <c r="AS11" i="21" s="1"/>
  <c r="AR10" i="21"/>
  <c r="AR11" i="21" s="1"/>
  <c r="AQ10" i="21"/>
  <c r="AQ11" i="21" s="1"/>
  <c r="AP10" i="21"/>
  <c r="AP11" i="21" s="1"/>
  <c r="AO10" i="21"/>
  <c r="AO11" i="21" s="1"/>
  <c r="AN10" i="21"/>
  <c r="AN11" i="21" s="1"/>
  <c r="AM10" i="21"/>
  <c r="AM11" i="21" s="1"/>
  <c r="AL10" i="21"/>
  <c r="AL11" i="21" s="1"/>
  <c r="AK10" i="21"/>
  <c r="AK11" i="21" s="1"/>
  <c r="AJ10" i="21"/>
  <c r="AJ11" i="21" s="1"/>
  <c r="AI10" i="21"/>
  <c r="AI11" i="21" s="1"/>
  <c r="AH10" i="21"/>
  <c r="AH11" i="21" s="1"/>
  <c r="AG10" i="21"/>
  <c r="AG11" i="21" s="1"/>
  <c r="AF10" i="21"/>
  <c r="AF11" i="21" s="1"/>
  <c r="AE10" i="21"/>
  <c r="AE11" i="21" s="1"/>
  <c r="AD10" i="21"/>
  <c r="AD11" i="21" s="1"/>
  <c r="AC10" i="21"/>
  <c r="AC11" i="21" s="1"/>
  <c r="AB10" i="21"/>
  <c r="AB11" i="21" s="1"/>
  <c r="AA10" i="21"/>
  <c r="AA11" i="21" s="1"/>
  <c r="Z10" i="21"/>
  <c r="Z11" i="21" s="1"/>
  <c r="Y10" i="21"/>
  <c r="Y11" i="21" s="1"/>
  <c r="X10" i="21"/>
  <c r="X11" i="21" s="1"/>
  <c r="W10" i="21"/>
  <c r="W11" i="21" s="1"/>
  <c r="V10" i="21"/>
  <c r="V11" i="21" s="1"/>
  <c r="U10" i="21"/>
  <c r="U11" i="21" s="1"/>
  <c r="T10" i="21"/>
  <c r="T11" i="21" s="1"/>
  <c r="S10" i="21"/>
  <c r="S11" i="21" s="1"/>
  <c r="R10" i="21"/>
  <c r="R11" i="21" s="1"/>
  <c r="Q10" i="21"/>
  <c r="Q11" i="21" s="1"/>
  <c r="P10" i="21"/>
  <c r="P11" i="21" s="1"/>
  <c r="O10" i="21"/>
  <c r="O11" i="21" s="1"/>
  <c r="N10" i="21"/>
  <c r="N11" i="21" s="1"/>
  <c r="H85" i="20"/>
  <c r="E85" i="20"/>
  <c r="D85" i="20"/>
  <c r="D86" i="20" s="1"/>
  <c r="D84" i="20"/>
  <c r="H80" i="20"/>
  <c r="C76" i="20"/>
  <c r="F85" i="20" s="1"/>
  <c r="C72" i="20"/>
  <c r="G80" i="20" s="1"/>
  <c r="B68" i="20"/>
  <c r="M20" i="20"/>
  <c r="M21" i="20" s="1"/>
  <c r="M22" i="20" s="1"/>
  <c r="CO14" i="20"/>
  <c r="CN14" i="20"/>
  <c r="CM14" i="20"/>
  <c r="CL14" i="20"/>
  <c r="CK14" i="20"/>
  <c r="CJ14" i="20"/>
  <c r="CI14" i="20"/>
  <c r="CH14" i="20"/>
  <c r="CG14" i="20"/>
  <c r="CF14" i="20"/>
  <c r="CE14" i="20"/>
  <c r="CD14" i="20"/>
  <c r="CC14" i="20"/>
  <c r="CB14" i="20"/>
  <c r="CA14" i="20"/>
  <c r="BZ14" i="20"/>
  <c r="BY14" i="20"/>
  <c r="BX14" i="20"/>
  <c r="BW14" i="20"/>
  <c r="BV14" i="20"/>
  <c r="BU14" i="20"/>
  <c r="BT14" i="20"/>
  <c r="BS14" i="20"/>
  <c r="BR14" i="20"/>
  <c r="BB11" i="20"/>
  <c r="BQ10" i="20"/>
  <c r="BQ11" i="20" s="1"/>
  <c r="BP10" i="20"/>
  <c r="BP11" i="20" s="1"/>
  <c r="BO10" i="20"/>
  <c r="BO11" i="20" s="1"/>
  <c r="BN10" i="20"/>
  <c r="BN11" i="20" s="1"/>
  <c r="BM10" i="20"/>
  <c r="BM11" i="20" s="1"/>
  <c r="BL10" i="20"/>
  <c r="BL11" i="20" s="1"/>
  <c r="BK10" i="20"/>
  <c r="BK11" i="20" s="1"/>
  <c r="BJ10" i="20"/>
  <c r="BJ11" i="20" s="1"/>
  <c r="BI10" i="20"/>
  <c r="BI11" i="20" s="1"/>
  <c r="BH10" i="20"/>
  <c r="BH11" i="20" s="1"/>
  <c r="BG10" i="20"/>
  <c r="BG11" i="20" s="1"/>
  <c r="BF10" i="20"/>
  <c r="BF11" i="20" s="1"/>
  <c r="BE10" i="20"/>
  <c r="BE11" i="20" s="1"/>
  <c r="BD10" i="20"/>
  <c r="BD11" i="20" s="1"/>
  <c r="BC10" i="20"/>
  <c r="BC11" i="20" s="1"/>
  <c r="BB10" i="20"/>
  <c r="BA10" i="20"/>
  <c r="BA11" i="20" s="1"/>
  <c r="AZ10" i="20"/>
  <c r="AZ11" i="20" s="1"/>
  <c r="AY10" i="20"/>
  <c r="AY11" i="20" s="1"/>
  <c r="AX10" i="20"/>
  <c r="AX11" i="20" s="1"/>
  <c r="AW10" i="20"/>
  <c r="AW11" i="20" s="1"/>
  <c r="AV10" i="20"/>
  <c r="AV11" i="20" s="1"/>
  <c r="AU10" i="20"/>
  <c r="AU11" i="20" s="1"/>
  <c r="AT10" i="20"/>
  <c r="AT11" i="20" s="1"/>
  <c r="AS10" i="20"/>
  <c r="AS11" i="20" s="1"/>
  <c r="AR10" i="20"/>
  <c r="AR11" i="20" s="1"/>
  <c r="AQ10" i="20"/>
  <c r="AQ11" i="20" s="1"/>
  <c r="AP10" i="20"/>
  <c r="AP11" i="20" s="1"/>
  <c r="AO10" i="20"/>
  <c r="AO11" i="20" s="1"/>
  <c r="AN10" i="20"/>
  <c r="AN11" i="20" s="1"/>
  <c r="AM10" i="20"/>
  <c r="AM11" i="20" s="1"/>
  <c r="AL10" i="20"/>
  <c r="AL11" i="20" s="1"/>
  <c r="AK10" i="20"/>
  <c r="AK11" i="20" s="1"/>
  <c r="AJ10" i="20"/>
  <c r="AJ11" i="20" s="1"/>
  <c r="AI10" i="20"/>
  <c r="AI11" i="20" s="1"/>
  <c r="AH10" i="20"/>
  <c r="AH11" i="20" s="1"/>
  <c r="AG10" i="20"/>
  <c r="AG11" i="20" s="1"/>
  <c r="AF10" i="20"/>
  <c r="AF11" i="20" s="1"/>
  <c r="AE10" i="20"/>
  <c r="AE11" i="20" s="1"/>
  <c r="AD10" i="20"/>
  <c r="AD11" i="20" s="1"/>
  <c r="AC10" i="20"/>
  <c r="AC11" i="20" s="1"/>
  <c r="AB10" i="20"/>
  <c r="AB11" i="20" s="1"/>
  <c r="AA10" i="20"/>
  <c r="AA11" i="20" s="1"/>
  <c r="Z10" i="20"/>
  <c r="Z11" i="20" s="1"/>
  <c r="Y10" i="20"/>
  <c r="Y11" i="20" s="1"/>
  <c r="X10" i="20"/>
  <c r="X11" i="20" s="1"/>
  <c r="W10" i="20"/>
  <c r="W11" i="20" s="1"/>
  <c r="V10" i="20"/>
  <c r="V11" i="20" s="1"/>
  <c r="U10" i="20"/>
  <c r="U11" i="20" s="1"/>
  <c r="T10" i="20"/>
  <c r="T11" i="20" s="1"/>
  <c r="S10" i="20"/>
  <c r="S11" i="20" s="1"/>
  <c r="R10" i="20"/>
  <c r="R11" i="20" s="1"/>
  <c r="Q10" i="20"/>
  <c r="Q11" i="20" s="1"/>
  <c r="P10" i="20"/>
  <c r="P11" i="20" s="1"/>
  <c r="O10" i="20"/>
  <c r="O11" i="20" s="1"/>
  <c r="N10" i="20"/>
  <c r="N11" i="20" s="1"/>
  <c r="D85" i="19"/>
  <c r="D84" i="19"/>
  <c r="H80" i="19"/>
  <c r="C76" i="19"/>
  <c r="H85" i="19" s="1"/>
  <c r="C72" i="19"/>
  <c r="G80" i="19" s="1"/>
  <c r="B68" i="19"/>
  <c r="M20" i="19"/>
  <c r="M21" i="19" s="1"/>
  <c r="M22" i="19" s="1"/>
  <c r="CO14" i="19"/>
  <c r="CN14" i="19"/>
  <c r="CM14" i="19"/>
  <c r="CL14" i="19"/>
  <c r="CK14" i="19"/>
  <c r="CJ14" i="19"/>
  <c r="CI14" i="19"/>
  <c r="CH14" i="19"/>
  <c r="CG14" i="19"/>
  <c r="CF14" i="19"/>
  <c r="CE14" i="19"/>
  <c r="CD14" i="19"/>
  <c r="CC14" i="19"/>
  <c r="CB14" i="19"/>
  <c r="CA14" i="19"/>
  <c r="BZ14" i="19"/>
  <c r="BY14" i="19"/>
  <c r="BX14" i="19"/>
  <c r="BW14" i="19"/>
  <c r="BV14" i="19"/>
  <c r="BU14" i="19"/>
  <c r="BT14" i="19"/>
  <c r="BS14" i="19"/>
  <c r="BR14" i="19"/>
  <c r="BJ11" i="19"/>
  <c r="AT11" i="19"/>
  <c r="AL11" i="19"/>
  <c r="BQ10" i="19"/>
  <c r="BQ11" i="19" s="1"/>
  <c r="BP10" i="19"/>
  <c r="BP11" i="19" s="1"/>
  <c r="BO10" i="19"/>
  <c r="BO11" i="19" s="1"/>
  <c r="BN10" i="19"/>
  <c r="BN11" i="19" s="1"/>
  <c r="BM10" i="19"/>
  <c r="BM11" i="19" s="1"/>
  <c r="BL10" i="19"/>
  <c r="BL11" i="19" s="1"/>
  <c r="BK10" i="19"/>
  <c r="BK11" i="19" s="1"/>
  <c r="BJ10" i="19"/>
  <c r="BI10" i="19"/>
  <c r="BI11" i="19" s="1"/>
  <c r="BH10" i="19"/>
  <c r="BH11" i="19" s="1"/>
  <c r="BG10" i="19"/>
  <c r="BG11" i="19" s="1"/>
  <c r="BF10" i="19"/>
  <c r="BF11" i="19" s="1"/>
  <c r="BE10" i="19"/>
  <c r="BE11" i="19" s="1"/>
  <c r="BD10" i="19"/>
  <c r="BD11" i="19" s="1"/>
  <c r="BC10" i="19"/>
  <c r="BC11" i="19" s="1"/>
  <c r="BB10" i="19"/>
  <c r="BB11" i="19" s="1"/>
  <c r="BA10" i="19"/>
  <c r="BA11" i="19" s="1"/>
  <c r="AZ10" i="19"/>
  <c r="AZ11" i="19" s="1"/>
  <c r="AY10" i="19"/>
  <c r="AY11" i="19" s="1"/>
  <c r="AX10" i="19"/>
  <c r="AX11" i="19" s="1"/>
  <c r="AW10" i="19"/>
  <c r="AW11" i="19" s="1"/>
  <c r="AV10" i="19"/>
  <c r="AV11" i="19" s="1"/>
  <c r="AU10" i="19"/>
  <c r="AU11" i="19" s="1"/>
  <c r="AT10" i="19"/>
  <c r="AS10" i="19"/>
  <c r="AS11" i="19" s="1"/>
  <c r="AR10" i="19"/>
  <c r="AR11" i="19" s="1"/>
  <c r="AQ10" i="19"/>
  <c r="AQ11" i="19" s="1"/>
  <c r="AP10" i="19"/>
  <c r="AP11" i="19" s="1"/>
  <c r="AO10" i="19"/>
  <c r="AO11" i="19" s="1"/>
  <c r="AN10" i="19"/>
  <c r="AN11" i="19" s="1"/>
  <c r="AM10" i="19"/>
  <c r="AM11" i="19" s="1"/>
  <c r="AL10" i="19"/>
  <c r="AK10" i="19"/>
  <c r="AK11" i="19" s="1"/>
  <c r="AJ10" i="19"/>
  <c r="AJ11" i="19" s="1"/>
  <c r="AI10" i="19"/>
  <c r="AI11" i="19" s="1"/>
  <c r="AH10" i="19"/>
  <c r="AH11" i="19" s="1"/>
  <c r="AG10" i="19"/>
  <c r="AG11" i="19" s="1"/>
  <c r="AF10" i="19"/>
  <c r="AF11" i="19" s="1"/>
  <c r="AE10" i="19"/>
  <c r="AE11" i="19" s="1"/>
  <c r="AD10" i="19"/>
  <c r="AD11" i="19" s="1"/>
  <c r="AC10" i="19"/>
  <c r="AC11" i="19" s="1"/>
  <c r="AB10" i="19"/>
  <c r="AB11" i="19" s="1"/>
  <c r="AA10" i="19"/>
  <c r="AA11" i="19" s="1"/>
  <c r="Z10" i="19"/>
  <c r="Z11" i="19" s="1"/>
  <c r="Y10" i="19"/>
  <c r="Y11" i="19" s="1"/>
  <c r="X10" i="19"/>
  <c r="X11" i="19" s="1"/>
  <c r="W10" i="19"/>
  <c r="W11" i="19" s="1"/>
  <c r="V10" i="19"/>
  <c r="V11" i="19" s="1"/>
  <c r="U10" i="19"/>
  <c r="U11" i="19" s="1"/>
  <c r="T10" i="19"/>
  <c r="T11" i="19" s="1"/>
  <c r="S10" i="19"/>
  <c r="S11" i="19" s="1"/>
  <c r="R10" i="19"/>
  <c r="R11" i="19" s="1"/>
  <c r="Q10" i="19"/>
  <c r="Q11" i="19" s="1"/>
  <c r="P10" i="19"/>
  <c r="P11" i="19" s="1"/>
  <c r="O10" i="19"/>
  <c r="O11" i="19" s="1"/>
  <c r="N10" i="19"/>
  <c r="N11" i="19" s="1"/>
  <c r="E85" i="18"/>
  <c r="D84" i="18"/>
  <c r="H80" i="18"/>
  <c r="C76" i="18"/>
  <c r="H85" i="18" s="1"/>
  <c r="C72" i="18"/>
  <c r="G80" i="18" s="1"/>
  <c r="B68" i="18"/>
  <c r="M20" i="18"/>
  <c r="CO14" i="18"/>
  <c r="CN14" i="18"/>
  <c r="CM14" i="18"/>
  <c r="CL14" i="18"/>
  <c r="CK14" i="18"/>
  <c r="CJ14" i="18"/>
  <c r="CI14" i="18"/>
  <c r="CH14" i="18"/>
  <c r="CG14" i="18"/>
  <c r="CF14" i="18"/>
  <c r="CE14" i="18"/>
  <c r="CD14" i="18"/>
  <c r="CC14" i="18"/>
  <c r="CB14" i="18"/>
  <c r="CA14" i="18"/>
  <c r="BZ14" i="18"/>
  <c r="BY14" i="18"/>
  <c r="BX14" i="18"/>
  <c r="BW14" i="18"/>
  <c r="BV14" i="18"/>
  <c r="BU14" i="18"/>
  <c r="BT14" i="18"/>
  <c r="BS14" i="18"/>
  <c r="BR14" i="18"/>
  <c r="BQ10" i="18"/>
  <c r="BQ11" i="18" s="1"/>
  <c r="BP10" i="18"/>
  <c r="BP11" i="18" s="1"/>
  <c r="BO10" i="18"/>
  <c r="BO11" i="18" s="1"/>
  <c r="BN10" i="18"/>
  <c r="BN11" i="18" s="1"/>
  <c r="BM10" i="18"/>
  <c r="BM11" i="18" s="1"/>
  <c r="BL10" i="18"/>
  <c r="BL11" i="18" s="1"/>
  <c r="BK10" i="18"/>
  <c r="BK11" i="18" s="1"/>
  <c r="BJ10" i="18"/>
  <c r="BJ11" i="18" s="1"/>
  <c r="BI10" i="18"/>
  <c r="BI11" i="18" s="1"/>
  <c r="BH10" i="18"/>
  <c r="BH11" i="18" s="1"/>
  <c r="BG10" i="18"/>
  <c r="BG11" i="18" s="1"/>
  <c r="BF10" i="18"/>
  <c r="BF11" i="18" s="1"/>
  <c r="BE10" i="18"/>
  <c r="BE11" i="18" s="1"/>
  <c r="BD10" i="18"/>
  <c r="BD11" i="18" s="1"/>
  <c r="BC10" i="18"/>
  <c r="BC11" i="18" s="1"/>
  <c r="BB10" i="18"/>
  <c r="BB11" i="18" s="1"/>
  <c r="BA10" i="18"/>
  <c r="BA11" i="18" s="1"/>
  <c r="AZ10" i="18"/>
  <c r="AZ11" i="18" s="1"/>
  <c r="AY10" i="18"/>
  <c r="AY11" i="18" s="1"/>
  <c r="AX10" i="18"/>
  <c r="AX11" i="18" s="1"/>
  <c r="AW10" i="18"/>
  <c r="AW11" i="18" s="1"/>
  <c r="AV10" i="18"/>
  <c r="AV11" i="18" s="1"/>
  <c r="AU10" i="18"/>
  <c r="AU11" i="18" s="1"/>
  <c r="AT10" i="18"/>
  <c r="AT11" i="18" s="1"/>
  <c r="AS10" i="18"/>
  <c r="AS11" i="18" s="1"/>
  <c r="AR10" i="18"/>
  <c r="AR11" i="18" s="1"/>
  <c r="AQ10" i="18"/>
  <c r="AQ11" i="18" s="1"/>
  <c r="AP10" i="18"/>
  <c r="AP11" i="18" s="1"/>
  <c r="AO10" i="18"/>
  <c r="AO11" i="18" s="1"/>
  <c r="AN10" i="18"/>
  <c r="AN11" i="18" s="1"/>
  <c r="AM10" i="18"/>
  <c r="AM11" i="18" s="1"/>
  <c r="AL10" i="18"/>
  <c r="AL11" i="18" s="1"/>
  <c r="AK10" i="18"/>
  <c r="AK11" i="18" s="1"/>
  <c r="AJ10" i="18"/>
  <c r="AJ11" i="18" s="1"/>
  <c r="AI10" i="18"/>
  <c r="AI11" i="18" s="1"/>
  <c r="AH10" i="18"/>
  <c r="AH11" i="18" s="1"/>
  <c r="AG10" i="18"/>
  <c r="AG11" i="18" s="1"/>
  <c r="AF10" i="18"/>
  <c r="AF11" i="18" s="1"/>
  <c r="AE10" i="18"/>
  <c r="AE11" i="18" s="1"/>
  <c r="AD10" i="18"/>
  <c r="AD11" i="18" s="1"/>
  <c r="AC10" i="18"/>
  <c r="AC11" i="18" s="1"/>
  <c r="AB10" i="18"/>
  <c r="AB11" i="18" s="1"/>
  <c r="AA10" i="18"/>
  <c r="AA11" i="18" s="1"/>
  <c r="Z10" i="18"/>
  <c r="Z11" i="18" s="1"/>
  <c r="Y10" i="18"/>
  <c r="Y11" i="18" s="1"/>
  <c r="X10" i="18"/>
  <c r="X11" i="18" s="1"/>
  <c r="W10" i="18"/>
  <c r="W11" i="18" s="1"/>
  <c r="V10" i="18"/>
  <c r="V11" i="18" s="1"/>
  <c r="U10" i="18"/>
  <c r="U11" i="18" s="1"/>
  <c r="T10" i="18"/>
  <c r="T11" i="18" s="1"/>
  <c r="S10" i="18"/>
  <c r="S11" i="18" s="1"/>
  <c r="R10" i="18"/>
  <c r="R11" i="18" s="1"/>
  <c r="Q10" i="18"/>
  <c r="Q11" i="18" s="1"/>
  <c r="P10" i="18"/>
  <c r="P11" i="18" s="1"/>
  <c r="O10" i="18"/>
  <c r="O11" i="18" s="1"/>
  <c r="N10" i="18"/>
  <c r="N11" i="18" s="1"/>
  <c r="F85" i="17"/>
  <c r="D84" i="17"/>
  <c r="E85" i="17" s="1"/>
  <c r="H80" i="17"/>
  <c r="G80" i="17"/>
  <c r="C76" i="17"/>
  <c r="C72" i="17"/>
  <c r="F80" i="17" s="1"/>
  <c r="B68" i="17"/>
  <c r="M20" i="17"/>
  <c r="CO14" i="17"/>
  <c r="CN14" i="17"/>
  <c r="CM14" i="17"/>
  <c r="CL14" i="17"/>
  <c r="CK14" i="17"/>
  <c r="CJ14" i="17"/>
  <c r="CI14" i="17"/>
  <c r="CH14" i="17"/>
  <c r="CG14" i="17"/>
  <c r="CF14" i="17"/>
  <c r="CE14" i="17"/>
  <c r="CD14" i="17"/>
  <c r="CC14" i="17"/>
  <c r="CB14" i="17"/>
  <c r="CA14" i="17"/>
  <c r="BZ14" i="17"/>
  <c r="BY14" i="17"/>
  <c r="BX14" i="17"/>
  <c r="BW14" i="17"/>
  <c r="BV14" i="17"/>
  <c r="BU14" i="17"/>
  <c r="BT14" i="17"/>
  <c r="BS14" i="17"/>
  <c r="BR14" i="17"/>
  <c r="BQ10" i="17"/>
  <c r="BQ11" i="17" s="1"/>
  <c r="BP10" i="17"/>
  <c r="BP11" i="17" s="1"/>
  <c r="BO10" i="17"/>
  <c r="BO11" i="17" s="1"/>
  <c r="BN10" i="17"/>
  <c r="BN11" i="17" s="1"/>
  <c r="BM10" i="17"/>
  <c r="BM11" i="17" s="1"/>
  <c r="BL10" i="17"/>
  <c r="BL11" i="17" s="1"/>
  <c r="BK10" i="17"/>
  <c r="BK11" i="17" s="1"/>
  <c r="BJ10" i="17"/>
  <c r="BJ11" i="17" s="1"/>
  <c r="BI10" i="17"/>
  <c r="BI11" i="17" s="1"/>
  <c r="BH10" i="17"/>
  <c r="BH11" i="17" s="1"/>
  <c r="BG10" i="17"/>
  <c r="BG11" i="17" s="1"/>
  <c r="BF10" i="17"/>
  <c r="BF11" i="17" s="1"/>
  <c r="BE10" i="17"/>
  <c r="BE11" i="17" s="1"/>
  <c r="BD10" i="17"/>
  <c r="BD11" i="17" s="1"/>
  <c r="BC10" i="17"/>
  <c r="BC11" i="17" s="1"/>
  <c r="BB10" i="17"/>
  <c r="BB11" i="17" s="1"/>
  <c r="BA10" i="17"/>
  <c r="BA11" i="17" s="1"/>
  <c r="AZ10" i="17"/>
  <c r="AZ11" i="17" s="1"/>
  <c r="AY10" i="17"/>
  <c r="AY11" i="17" s="1"/>
  <c r="AX10" i="17"/>
  <c r="AX11" i="17" s="1"/>
  <c r="AW10" i="17"/>
  <c r="AW11" i="17" s="1"/>
  <c r="AV10" i="17"/>
  <c r="AV11" i="17" s="1"/>
  <c r="AU10" i="17"/>
  <c r="AU11" i="17" s="1"/>
  <c r="AT10" i="17"/>
  <c r="AT11" i="17" s="1"/>
  <c r="AS10" i="17"/>
  <c r="AS11" i="17" s="1"/>
  <c r="AR10" i="17"/>
  <c r="AR11" i="17" s="1"/>
  <c r="AQ10" i="17"/>
  <c r="AQ11" i="17" s="1"/>
  <c r="AP10" i="17"/>
  <c r="AP11" i="17" s="1"/>
  <c r="AO10" i="17"/>
  <c r="AO11" i="17" s="1"/>
  <c r="AN10" i="17"/>
  <c r="AN11" i="17" s="1"/>
  <c r="AM10" i="17"/>
  <c r="AM11" i="17" s="1"/>
  <c r="AL10" i="17"/>
  <c r="AL11" i="17" s="1"/>
  <c r="AK10" i="17"/>
  <c r="AK11" i="17" s="1"/>
  <c r="AJ10" i="17"/>
  <c r="AJ11" i="17" s="1"/>
  <c r="AI10" i="17"/>
  <c r="AI11" i="17" s="1"/>
  <c r="AH10" i="17"/>
  <c r="AH11" i="17" s="1"/>
  <c r="AG10" i="17"/>
  <c r="AG11" i="17" s="1"/>
  <c r="AF10" i="17"/>
  <c r="AF11" i="17" s="1"/>
  <c r="AE10" i="17"/>
  <c r="AE11" i="17" s="1"/>
  <c r="AD10" i="17"/>
  <c r="AD11" i="17" s="1"/>
  <c r="AC10" i="17"/>
  <c r="AC11" i="17" s="1"/>
  <c r="AB10" i="17"/>
  <c r="AB11" i="17" s="1"/>
  <c r="AA10" i="17"/>
  <c r="AA11" i="17" s="1"/>
  <c r="Z10" i="17"/>
  <c r="Z11" i="17" s="1"/>
  <c r="Y10" i="17"/>
  <c r="Y11" i="17" s="1"/>
  <c r="X10" i="17"/>
  <c r="X11" i="17" s="1"/>
  <c r="W10" i="17"/>
  <c r="W11" i="17" s="1"/>
  <c r="V10" i="17"/>
  <c r="V11" i="17" s="1"/>
  <c r="U10" i="17"/>
  <c r="U11" i="17" s="1"/>
  <c r="T10" i="17"/>
  <c r="T11" i="17" s="1"/>
  <c r="S10" i="17"/>
  <c r="S11" i="17" s="1"/>
  <c r="R10" i="17"/>
  <c r="R11" i="17" s="1"/>
  <c r="Q10" i="17"/>
  <c r="Q11" i="17" s="1"/>
  <c r="P10" i="17"/>
  <c r="P11" i="17" s="1"/>
  <c r="O10" i="17"/>
  <c r="O11" i="17" s="1"/>
  <c r="N10" i="17"/>
  <c r="N11" i="17" s="1"/>
  <c r="H85" i="16"/>
  <c r="F85" i="16"/>
  <c r="D84" i="16"/>
  <c r="D85" i="16" s="1"/>
  <c r="C76" i="16"/>
  <c r="C72" i="16"/>
  <c r="G80" i="16" s="1"/>
  <c r="B68" i="16"/>
  <c r="M20" i="16"/>
  <c r="CO14" i="16"/>
  <c r="CN14" i="16"/>
  <c r="CM14" i="16"/>
  <c r="CL14" i="16"/>
  <c r="CK14" i="16"/>
  <c r="CJ14" i="16"/>
  <c r="CI14" i="16"/>
  <c r="CH14" i="16"/>
  <c r="CG14" i="16"/>
  <c r="CF14" i="16"/>
  <c r="CE14" i="16"/>
  <c r="CD14" i="16"/>
  <c r="CC14" i="16"/>
  <c r="CB14" i="16"/>
  <c r="CA14" i="16"/>
  <c r="BZ14" i="16"/>
  <c r="BY14" i="16"/>
  <c r="BX14" i="16"/>
  <c r="BW14" i="16"/>
  <c r="BV14" i="16"/>
  <c r="BU14" i="16"/>
  <c r="BT14" i="16"/>
  <c r="BS14" i="16"/>
  <c r="BR14" i="16"/>
  <c r="BJ11" i="16"/>
  <c r="BQ10" i="16"/>
  <c r="BQ11" i="16" s="1"/>
  <c r="BP10" i="16"/>
  <c r="BP11" i="16" s="1"/>
  <c r="BO10" i="16"/>
  <c r="BO11" i="16" s="1"/>
  <c r="BN10" i="16"/>
  <c r="BN11" i="16" s="1"/>
  <c r="BM10" i="16"/>
  <c r="BM11" i="16" s="1"/>
  <c r="BL10" i="16"/>
  <c r="BL11" i="16" s="1"/>
  <c r="BK10" i="16"/>
  <c r="BK11" i="16" s="1"/>
  <c r="BJ10" i="16"/>
  <c r="BI10" i="16"/>
  <c r="BI11" i="16" s="1"/>
  <c r="BH10" i="16"/>
  <c r="BH11" i="16" s="1"/>
  <c r="BG10" i="16"/>
  <c r="BG11" i="16" s="1"/>
  <c r="BF10" i="16"/>
  <c r="BF11" i="16" s="1"/>
  <c r="BE10" i="16"/>
  <c r="BE11" i="16" s="1"/>
  <c r="BD10" i="16"/>
  <c r="BD11" i="16" s="1"/>
  <c r="BC10" i="16"/>
  <c r="BC11" i="16" s="1"/>
  <c r="BB10" i="16"/>
  <c r="BB11" i="16" s="1"/>
  <c r="BA10" i="16"/>
  <c r="BA11" i="16" s="1"/>
  <c r="AZ10" i="16"/>
  <c r="AZ11" i="16" s="1"/>
  <c r="AY10" i="16"/>
  <c r="AY11" i="16" s="1"/>
  <c r="AX10" i="16"/>
  <c r="AX11" i="16" s="1"/>
  <c r="AW10" i="16"/>
  <c r="AW11" i="16" s="1"/>
  <c r="AV10" i="16"/>
  <c r="AV11" i="16" s="1"/>
  <c r="AU10" i="16"/>
  <c r="AU11" i="16" s="1"/>
  <c r="AT10" i="16"/>
  <c r="AT11" i="16" s="1"/>
  <c r="AS10" i="16"/>
  <c r="AS11" i="16" s="1"/>
  <c r="AR10" i="16"/>
  <c r="AR11" i="16" s="1"/>
  <c r="AQ10" i="16"/>
  <c r="AQ11" i="16" s="1"/>
  <c r="AP10" i="16"/>
  <c r="AP11" i="16" s="1"/>
  <c r="AO10" i="16"/>
  <c r="AO11" i="16" s="1"/>
  <c r="AN10" i="16"/>
  <c r="AN11" i="16" s="1"/>
  <c r="AM10" i="16"/>
  <c r="AM11" i="16" s="1"/>
  <c r="AL10" i="16"/>
  <c r="AL11" i="16" s="1"/>
  <c r="AK10" i="16"/>
  <c r="AK11" i="16" s="1"/>
  <c r="AJ10" i="16"/>
  <c r="AJ11" i="16" s="1"/>
  <c r="AI10" i="16"/>
  <c r="AI11" i="16" s="1"/>
  <c r="AH10" i="16"/>
  <c r="AH11" i="16" s="1"/>
  <c r="AG10" i="16"/>
  <c r="AG11" i="16" s="1"/>
  <c r="AF10" i="16"/>
  <c r="AF11" i="16" s="1"/>
  <c r="AE10" i="16"/>
  <c r="AE11" i="16" s="1"/>
  <c r="AD10" i="16"/>
  <c r="AD11" i="16" s="1"/>
  <c r="AC10" i="16"/>
  <c r="AC11" i="16" s="1"/>
  <c r="AB10" i="16"/>
  <c r="AB11" i="16" s="1"/>
  <c r="AA10" i="16"/>
  <c r="AA11" i="16" s="1"/>
  <c r="Z10" i="16"/>
  <c r="Z11" i="16" s="1"/>
  <c r="Y10" i="16"/>
  <c r="Y11" i="16" s="1"/>
  <c r="X10" i="16"/>
  <c r="X11" i="16" s="1"/>
  <c r="W10" i="16"/>
  <c r="W11" i="16" s="1"/>
  <c r="V10" i="16"/>
  <c r="V11" i="16" s="1"/>
  <c r="U10" i="16"/>
  <c r="U11" i="16" s="1"/>
  <c r="T10" i="16"/>
  <c r="T11" i="16" s="1"/>
  <c r="S10" i="16"/>
  <c r="S11" i="16" s="1"/>
  <c r="R10" i="16"/>
  <c r="R11" i="16" s="1"/>
  <c r="Q10" i="16"/>
  <c r="Q11" i="16" s="1"/>
  <c r="P10" i="16"/>
  <c r="P11" i="16" s="1"/>
  <c r="O10" i="16"/>
  <c r="O11" i="16" s="1"/>
  <c r="N10" i="16"/>
  <c r="N11" i="16" s="1"/>
  <c r="F85" i="15"/>
  <c r="D85" i="15"/>
  <c r="D84" i="15"/>
  <c r="H80" i="15"/>
  <c r="F80" i="15"/>
  <c r="C76" i="15"/>
  <c r="C72" i="15"/>
  <c r="G80" i="15" s="1"/>
  <c r="B68" i="15"/>
  <c r="M20" i="15"/>
  <c r="M21" i="15" s="1"/>
  <c r="M22" i="15" s="1"/>
  <c r="N20" i="15" s="1"/>
  <c r="N21" i="15" s="1"/>
  <c r="CO14" i="15"/>
  <c r="CN14" i="15"/>
  <c r="CM14" i="15"/>
  <c r="CL14" i="15"/>
  <c r="CK14" i="15"/>
  <c r="CJ14" i="15"/>
  <c r="CI14" i="15"/>
  <c r="CH14" i="15"/>
  <c r="CG14" i="15"/>
  <c r="CF14" i="15"/>
  <c r="CE14" i="15"/>
  <c r="CD14" i="15"/>
  <c r="CC14" i="15"/>
  <c r="CB14" i="15"/>
  <c r="CA14" i="15"/>
  <c r="BZ14" i="15"/>
  <c r="BY14" i="15"/>
  <c r="BX14" i="15"/>
  <c r="BW14" i="15"/>
  <c r="BV14" i="15"/>
  <c r="BU14" i="15"/>
  <c r="BT14" i="15"/>
  <c r="BS14" i="15"/>
  <c r="BR14" i="15"/>
  <c r="BJ11" i="15"/>
  <c r="BB11" i="15"/>
  <c r="AR11" i="15"/>
  <c r="AD11" i="15"/>
  <c r="AB11" i="15"/>
  <c r="BQ10" i="15"/>
  <c r="BQ11" i="15" s="1"/>
  <c r="BP10" i="15"/>
  <c r="BP11" i="15" s="1"/>
  <c r="BO10" i="15"/>
  <c r="BO11" i="15" s="1"/>
  <c r="BN10" i="15"/>
  <c r="BN11" i="15" s="1"/>
  <c r="BM10" i="15"/>
  <c r="BM11" i="15" s="1"/>
  <c r="BL10" i="15"/>
  <c r="BL11" i="15" s="1"/>
  <c r="BK10" i="15"/>
  <c r="BK11" i="15" s="1"/>
  <c r="BJ10" i="15"/>
  <c r="BI10" i="15"/>
  <c r="BI11" i="15" s="1"/>
  <c r="BH10" i="15"/>
  <c r="BH11" i="15" s="1"/>
  <c r="BG10" i="15"/>
  <c r="BG11" i="15" s="1"/>
  <c r="BF10" i="15"/>
  <c r="BF11" i="15" s="1"/>
  <c r="BE10" i="15"/>
  <c r="BE11" i="15" s="1"/>
  <c r="BD10" i="15"/>
  <c r="BD11" i="15" s="1"/>
  <c r="BC10" i="15"/>
  <c r="BC11" i="15" s="1"/>
  <c r="BB10" i="15"/>
  <c r="BA10" i="15"/>
  <c r="BA11" i="15" s="1"/>
  <c r="AZ10" i="15"/>
  <c r="AZ11" i="15" s="1"/>
  <c r="AY10" i="15"/>
  <c r="AY11" i="15" s="1"/>
  <c r="AX10" i="15"/>
  <c r="AX11" i="15" s="1"/>
  <c r="AW10" i="15"/>
  <c r="AW11" i="15" s="1"/>
  <c r="AV10" i="15"/>
  <c r="AV11" i="15" s="1"/>
  <c r="AU10" i="15"/>
  <c r="AU11" i="15" s="1"/>
  <c r="AT10" i="15"/>
  <c r="AT11" i="15" s="1"/>
  <c r="AS10" i="15"/>
  <c r="AS11" i="15" s="1"/>
  <c r="AR10" i="15"/>
  <c r="AQ10" i="15"/>
  <c r="AQ11" i="15" s="1"/>
  <c r="AP10" i="15"/>
  <c r="AP11" i="15" s="1"/>
  <c r="AO10" i="15"/>
  <c r="AO11" i="15" s="1"/>
  <c r="AN10" i="15"/>
  <c r="AN11" i="15" s="1"/>
  <c r="AM10" i="15"/>
  <c r="AM11" i="15" s="1"/>
  <c r="AL10" i="15"/>
  <c r="AL11" i="15" s="1"/>
  <c r="AK10" i="15"/>
  <c r="AK11" i="15" s="1"/>
  <c r="AJ10" i="15"/>
  <c r="AJ11" i="15" s="1"/>
  <c r="AI10" i="15"/>
  <c r="AI11" i="15" s="1"/>
  <c r="AH10" i="15"/>
  <c r="AH11" i="15" s="1"/>
  <c r="AG10" i="15"/>
  <c r="AG11" i="15" s="1"/>
  <c r="AF10" i="15"/>
  <c r="AF11" i="15" s="1"/>
  <c r="AE10" i="15"/>
  <c r="AE11" i="15" s="1"/>
  <c r="AD10" i="15"/>
  <c r="AC10" i="15"/>
  <c r="AC11" i="15" s="1"/>
  <c r="AB10" i="15"/>
  <c r="AA10" i="15"/>
  <c r="AA11" i="15" s="1"/>
  <c r="Z10" i="15"/>
  <c r="Z11" i="15" s="1"/>
  <c r="Y10" i="15"/>
  <c r="Y11" i="15" s="1"/>
  <c r="X10" i="15"/>
  <c r="X11" i="15" s="1"/>
  <c r="W10" i="15"/>
  <c r="W11" i="15" s="1"/>
  <c r="V10" i="15"/>
  <c r="V11" i="15" s="1"/>
  <c r="U10" i="15"/>
  <c r="U11" i="15" s="1"/>
  <c r="T10" i="15"/>
  <c r="T11" i="15" s="1"/>
  <c r="S10" i="15"/>
  <c r="S11" i="15" s="1"/>
  <c r="R10" i="15"/>
  <c r="R11" i="15" s="1"/>
  <c r="Q10" i="15"/>
  <c r="Q11" i="15" s="1"/>
  <c r="P10" i="15"/>
  <c r="P11" i="15" s="1"/>
  <c r="O10" i="15"/>
  <c r="O11" i="15" s="1"/>
  <c r="N10" i="15"/>
  <c r="N11" i="15" s="1"/>
  <c r="H80" i="33" l="1"/>
  <c r="H80" i="23"/>
  <c r="D85" i="24"/>
  <c r="E85" i="37"/>
  <c r="M23" i="15"/>
  <c r="M24" i="15" s="1"/>
  <c r="D86" i="21"/>
  <c r="D85" i="21"/>
  <c r="M21" i="24"/>
  <c r="M22" i="24" s="1"/>
  <c r="N20" i="24" s="1"/>
  <c r="E85" i="15"/>
  <c r="D85" i="18"/>
  <c r="D86" i="19"/>
  <c r="E85" i="21"/>
  <c r="D85" i="22"/>
  <c r="D86" i="22" s="1"/>
  <c r="F85" i="23"/>
  <c r="F85" i="24"/>
  <c r="H80" i="26"/>
  <c r="D85" i="27"/>
  <c r="F85" i="31"/>
  <c r="D85" i="32"/>
  <c r="D86" i="32" s="1"/>
  <c r="F85" i="33"/>
  <c r="E85" i="34"/>
  <c r="F85" i="37"/>
  <c r="H85" i="37"/>
  <c r="F85" i="18"/>
  <c r="E85" i="19"/>
  <c r="F85" i="22"/>
  <c r="E85" i="23"/>
  <c r="E85" i="25"/>
  <c r="F85" i="26"/>
  <c r="F85" i="27"/>
  <c r="F80" i="30"/>
  <c r="F85" i="32"/>
  <c r="M21" i="34"/>
  <c r="H80" i="35"/>
  <c r="H80" i="16"/>
  <c r="F85" i="19"/>
  <c r="E80" i="23"/>
  <c r="E80" i="24"/>
  <c r="E85" i="28"/>
  <c r="H80" i="30"/>
  <c r="H85" i="32"/>
  <c r="M22" i="34"/>
  <c r="N20" i="34" s="1"/>
  <c r="G85" i="35"/>
  <c r="F85" i="35"/>
  <c r="F80" i="23"/>
  <c r="F80" i="24"/>
  <c r="E80" i="15"/>
  <c r="E85" i="16"/>
  <c r="G85" i="20"/>
  <c r="M22" i="21"/>
  <c r="H80" i="21"/>
  <c r="G80" i="23"/>
  <c r="H80" i="24"/>
  <c r="D86" i="29"/>
  <c r="M21" i="30"/>
  <c r="M22" i="30" s="1"/>
  <c r="N20" i="30" s="1"/>
  <c r="N21" i="30" s="1"/>
  <c r="N22" i="30" s="1"/>
  <c r="D85" i="30"/>
  <c r="H80" i="37"/>
  <c r="M23" i="43"/>
  <c r="M24" i="43" s="1"/>
  <c r="E88" i="43"/>
  <c r="D91" i="43"/>
  <c r="D92" i="43" s="1"/>
  <c r="G89" i="43"/>
  <c r="H89" i="43"/>
  <c r="D84" i="43"/>
  <c r="M21" i="43"/>
  <c r="M22" i="43" s="1"/>
  <c r="N20" i="43" s="1"/>
  <c r="E84" i="43"/>
  <c r="G89" i="42"/>
  <c r="H89" i="42"/>
  <c r="D84" i="42"/>
  <c r="M21" i="42"/>
  <c r="M22" i="42" s="1"/>
  <c r="E84" i="42"/>
  <c r="F84" i="42"/>
  <c r="D89" i="42"/>
  <c r="D90" i="42" s="1"/>
  <c r="E88" i="41"/>
  <c r="D91" i="41"/>
  <c r="D92" i="41" s="1"/>
  <c r="M23" i="41"/>
  <c r="M24" i="41" s="1"/>
  <c r="N20" i="41"/>
  <c r="G89" i="41"/>
  <c r="D84" i="41"/>
  <c r="E84" i="41"/>
  <c r="F84" i="41"/>
  <c r="E88" i="40"/>
  <c r="D91" i="40"/>
  <c r="D92" i="40" s="1"/>
  <c r="D93" i="40" s="1"/>
  <c r="G89" i="40"/>
  <c r="H89" i="40"/>
  <c r="M21" i="40"/>
  <c r="M22" i="40" s="1"/>
  <c r="E88" i="39"/>
  <c r="D91" i="39"/>
  <c r="D92" i="39" s="1"/>
  <c r="D93" i="39" s="1"/>
  <c r="N21" i="39"/>
  <c r="N22" i="39" s="1"/>
  <c r="G89" i="39"/>
  <c r="H89" i="39"/>
  <c r="D84" i="39"/>
  <c r="H84" i="38"/>
  <c r="F89" i="38"/>
  <c r="G89" i="38"/>
  <c r="H89" i="38"/>
  <c r="D84" i="38"/>
  <c r="M21" i="38"/>
  <c r="M22" i="38" s="1"/>
  <c r="E84" i="38"/>
  <c r="F84" i="38"/>
  <c r="D89" i="38"/>
  <c r="D90" i="38" s="1"/>
  <c r="G85" i="37"/>
  <c r="D86" i="37"/>
  <c r="D80" i="37"/>
  <c r="M21" i="37"/>
  <c r="M22" i="37" s="1"/>
  <c r="E80" i="37"/>
  <c r="F80" i="37"/>
  <c r="G85" i="36"/>
  <c r="D86" i="36"/>
  <c r="D80" i="36"/>
  <c r="M21" i="36"/>
  <c r="M22" i="36" s="1"/>
  <c r="E80" i="36"/>
  <c r="F80" i="36"/>
  <c r="D85" i="36"/>
  <c r="M23" i="35"/>
  <c r="M24" i="35" s="1"/>
  <c r="N20" i="35"/>
  <c r="H85" i="35"/>
  <c r="D80" i="35"/>
  <c r="E80" i="35"/>
  <c r="F80" i="35"/>
  <c r="D85" i="35"/>
  <c r="D86" i="35" s="1"/>
  <c r="N21" i="34"/>
  <c r="N22" i="34" s="1"/>
  <c r="G85" i="34"/>
  <c r="D86" i="34"/>
  <c r="D80" i="34"/>
  <c r="E80" i="34"/>
  <c r="F80" i="34"/>
  <c r="G85" i="33"/>
  <c r="H85" i="33"/>
  <c r="D86" i="33"/>
  <c r="D80" i="33"/>
  <c r="M21" i="33"/>
  <c r="M22" i="33" s="1"/>
  <c r="E80" i="33"/>
  <c r="F80" i="33"/>
  <c r="D85" i="33"/>
  <c r="M23" i="32"/>
  <c r="M24" i="32" s="1"/>
  <c r="N20" i="32"/>
  <c r="G85" i="32"/>
  <c r="D80" i="32"/>
  <c r="E80" i="32"/>
  <c r="F80" i="32"/>
  <c r="G85" i="31"/>
  <c r="H85" i="31"/>
  <c r="D86" i="31"/>
  <c r="D80" i="31"/>
  <c r="M21" i="31"/>
  <c r="M22" i="31" s="1"/>
  <c r="E80" i="31"/>
  <c r="F80" i="31"/>
  <c r="D85" i="31"/>
  <c r="G85" i="30"/>
  <c r="H85" i="30"/>
  <c r="D86" i="30"/>
  <c r="D80" i="30"/>
  <c r="E84" i="29"/>
  <c r="D87" i="29"/>
  <c r="D88" i="29" s="1"/>
  <c r="M23" i="29"/>
  <c r="M24" i="29" s="1"/>
  <c r="N20" i="29"/>
  <c r="G85" i="29"/>
  <c r="D80" i="29"/>
  <c r="E80" i="29"/>
  <c r="F80" i="29"/>
  <c r="G85" i="28"/>
  <c r="H85" i="28"/>
  <c r="D80" i="28"/>
  <c r="M21" i="28"/>
  <c r="M22" i="28" s="1"/>
  <c r="E80" i="28"/>
  <c r="F80" i="28"/>
  <c r="D85" i="28"/>
  <c r="D86" i="28" s="1"/>
  <c r="G85" i="27"/>
  <c r="D86" i="27"/>
  <c r="D80" i="27"/>
  <c r="M21" i="27"/>
  <c r="M22" i="27" s="1"/>
  <c r="E80" i="27"/>
  <c r="F80" i="27"/>
  <c r="G85" i="26"/>
  <c r="H85" i="26"/>
  <c r="D80" i="26"/>
  <c r="M21" i="26"/>
  <c r="M22" i="26" s="1"/>
  <c r="E80" i="26"/>
  <c r="F80" i="26"/>
  <c r="D85" i="26"/>
  <c r="D86" i="26" s="1"/>
  <c r="H85" i="25"/>
  <c r="G85" i="25"/>
  <c r="M21" i="25"/>
  <c r="M22" i="25" s="1"/>
  <c r="N20" i="25" s="1"/>
  <c r="E80" i="25"/>
  <c r="D85" i="25"/>
  <c r="D86" i="25" s="1"/>
  <c r="N22" i="24"/>
  <c r="O20" i="24" s="1"/>
  <c r="N21" i="24"/>
  <c r="G85" i="24"/>
  <c r="H85" i="24"/>
  <c r="D86" i="24"/>
  <c r="D80" i="24"/>
  <c r="M23" i="23"/>
  <c r="M24" i="23" s="1"/>
  <c r="N20" i="23"/>
  <c r="H85" i="23"/>
  <c r="D85" i="23"/>
  <c r="D86" i="23" s="1"/>
  <c r="M22" i="22"/>
  <c r="E84" i="22"/>
  <c r="D87" i="22"/>
  <c r="D88" i="22" s="1"/>
  <c r="D89" i="22" s="1"/>
  <c r="G85" i="22"/>
  <c r="D80" i="22"/>
  <c r="M21" i="22"/>
  <c r="E80" i="22"/>
  <c r="F80" i="22"/>
  <c r="M23" i="21"/>
  <c r="M24" i="21" s="1"/>
  <c r="N20" i="21"/>
  <c r="D87" i="21"/>
  <c r="D88" i="21" s="1"/>
  <c r="D89" i="21" s="1"/>
  <c r="E84" i="21"/>
  <c r="G85" i="21"/>
  <c r="H85" i="21"/>
  <c r="M23" i="20"/>
  <c r="M24" i="20" s="1"/>
  <c r="N20" i="20"/>
  <c r="E84" i="20"/>
  <c r="D87" i="20"/>
  <c r="D88" i="20" s="1"/>
  <c r="D80" i="20"/>
  <c r="E80" i="20"/>
  <c r="F80" i="20"/>
  <c r="M23" i="19"/>
  <c r="M24" i="19" s="1"/>
  <c r="N20" i="19"/>
  <c r="D87" i="19"/>
  <c r="D88" i="19" s="1"/>
  <c r="E84" i="19"/>
  <c r="G85" i="19"/>
  <c r="D80" i="19"/>
  <c r="E80" i="19"/>
  <c r="F80" i="19"/>
  <c r="G85" i="18"/>
  <c r="D86" i="18"/>
  <c r="D80" i="18"/>
  <c r="M21" i="18"/>
  <c r="M22" i="18" s="1"/>
  <c r="E80" i="18"/>
  <c r="F80" i="18"/>
  <c r="H85" i="17"/>
  <c r="G85" i="17"/>
  <c r="D80" i="17"/>
  <c r="M21" i="17"/>
  <c r="M22" i="17" s="1"/>
  <c r="E80" i="17"/>
  <c r="D85" i="17"/>
  <c r="D86" i="17" s="1"/>
  <c r="G85" i="16"/>
  <c r="D86" i="16"/>
  <c r="D80" i="16"/>
  <c r="M21" i="16"/>
  <c r="M22" i="16" s="1"/>
  <c r="E80" i="16"/>
  <c r="F80" i="16"/>
  <c r="N22" i="15"/>
  <c r="G85" i="15"/>
  <c r="H85" i="15"/>
  <c r="D86" i="15"/>
  <c r="D80" i="15"/>
  <c r="E84" i="32" l="1"/>
  <c r="D87" i="32"/>
  <c r="D88" i="32" s="1"/>
  <c r="M23" i="30"/>
  <c r="M24" i="30" s="1"/>
  <c r="M23" i="34"/>
  <c r="M24" i="34" s="1"/>
  <c r="M23" i="24"/>
  <c r="M24" i="24" s="1"/>
  <c r="N22" i="43"/>
  <c r="O20" i="43" s="1"/>
  <c r="N21" i="43"/>
  <c r="D93" i="43"/>
  <c r="E90" i="43"/>
  <c r="F88" i="43" s="1"/>
  <c r="E91" i="43"/>
  <c r="E92" i="43" s="1"/>
  <c r="E93" i="43" s="1"/>
  <c r="E88" i="42"/>
  <c r="D91" i="42"/>
  <c r="D92" i="42" s="1"/>
  <c r="D93" i="42" s="1"/>
  <c r="N20" i="42"/>
  <c r="M23" i="42"/>
  <c r="M24" i="42" s="1"/>
  <c r="E90" i="41"/>
  <c r="F88" i="41" s="1"/>
  <c r="E91" i="41"/>
  <c r="E92" i="41" s="1"/>
  <c r="E93" i="41" s="1"/>
  <c r="N22" i="41"/>
  <c r="O20" i="41" s="1"/>
  <c r="N21" i="41"/>
  <c r="D93" i="41"/>
  <c r="N20" i="40"/>
  <c r="M23" i="40"/>
  <c r="M24" i="40" s="1"/>
  <c r="E90" i="40"/>
  <c r="F88" i="40" s="1"/>
  <c r="E91" i="40"/>
  <c r="E92" i="40" s="1"/>
  <c r="E93" i="40" s="1"/>
  <c r="O20" i="39"/>
  <c r="N23" i="39"/>
  <c r="N24" i="39" s="1"/>
  <c r="N9" i="39" s="1"/>
  <c r="N14" i="39" s="1"/>
  <c r="E90" i="39"/>
  <c r="F88" i="39" s="1"/>
  <c r="N20" i="38"/>
  <c r="M23" i="38"/>
  <c r="M24" i="38" s="1"/>
  <c r="E88" i="38"/>
  <c r="D91" i="38"/>
  <c r="D92" i="38" s="1"/>
  <c r="D93" i="38" s="1"/>
  <c r="M23" i="37"/>
  <c r="M24" i="37" s="1"/>
  <c r="N20" i="37"/>
  <c r="E84" i="37"/>
  <c r="D87" i="37"/>
  <c r="D88" i="37" s="1"/>
  <c r="D89" i="37" s="1"/>
  <c r="N20" i="36"/>
  <c r="M23" i="36"/>
  <c r="M24" i="36" s="1"/>
  <c r="E84" i="36"/>
  <c r="D87" i="36"/>
  <c r="D88" i="36" s="1"/>
  <c r="D89" i="36" s="1"/>
  <c r="N21" i="35"/>
  <c r="N22" i="35" s="1"/>
  <c r="E84" i="35"/>
  <c r="D87" i="35"/>
  <c r="D88" i="35" s="1"/>
  <c r="D89" i="35" s="1"/>
  <c r="O20" i="34"/>
  <c r="N23" i="34"/>
  <c r="N24" i="34" s="1"/>
  <c r="N9" i="34" s="1"/>
  <c r="N14" i="34" s="1"/>
  <c r="D87" i="34"/>
  <c r="D88" i="34" s="1"/>
  <c r="D89" i="34" s="1"/>
  <c r="E84" i="34"/>
  <c r="N20" i="33"/>
  <c r="M23" i="33"/>
  <c r="M24" i="33" s="1"/>
  <c r="D87" i="33"/>
  <c r="D88" i="33" s="1"/>
  <c r="D89" i="33" s="1"/>
  <c r="E84" i="33"/>
  <c r="D89" i="32"/>
  <c r="E86" i="32"/>
  <c r="F84" i="32" s="1"/>
  <c r="N21" i="32"/>
  <c r="N22" i="32" s="1"/>
  <c r="N20" i="31"/>
  <c r="M23" i="31"/>
  <c r="M24" i="31" s="1"/>
  <c r="E84" i="31"/>
  <c r="D87" i="31"/>
  <c r="D88" i="31" s="1"/>
  <c r="D89" i="31" s="1"/>
  <c r="O20" i="30"/>
  <c r="N23" i="30"/>
  <c r="N24" i="30" s="1"/>
  <c r="N9" i="30" s="1"/>
  <c r="N14" i="30" s="1"/>
  <c r="D87" i="30"/>
  <c r="D88" i="30" s="1"/>
  <c r="D89" i="30" s="1"/>
  <c r="E84" i="30"/>
  <c r="D89" i="29"/>
  <c r="N21" i="29"/>
  <c r="N22" i="29" s="1"/>
  <c r="E86" i="29"/>
  <c r="F84" i="29" s="1"/>
  <c r="N20" i="28"/>
  <c r="M23" i="28"/>
  <c r="M24" i="28" s="1"/>
  <c r="E84" i="28"/>
  <c r="D87" i="28"/>
  <c r="D88" i="28" s="1"/>
  <c r="D89" i="28" s="1"/>
  <c r="M23" i="27"/>
  <c r="M24" i="27" s="1"/>
  <c r="N20" i="27"/>
  <c r="E84" i="27"/>
  <c r="D87" i="27"/>
  <c r="D88" i="27" s="1"/>
  <c r="D89" i="27" s="1"/>
  <c r="N20" i="26"/>
  <c r="M23" i="26"/>
  <c r="M24" i="26" s="1"/>
  <c r="E84" i="26"/>
  <c r="D87" i="26"/>
  <c r="D88" i="26" s="1"/>
  <c r="D89" i="26" s="1"/>
  <c r="E84" i="25"/>
  <c r="D87" i="25"/>
  <c r="D88" i="25" s="1"/>
  <c r="D89" i="25" s="1"/>
  <c r="N21" i="25"/>
  <c r="N22" i="25" s="1"/>
  <c r="M23" i="25"/>
  <c r="M24" i="25" s="1"/>
  <c r="N23" i="24"/>
  <c r="N24" i="24" s="1"/>
  <c r="N9" i="24" s="1"/>
  <c r="N14" i="24" s="1"/>
  <c r="O21" i="24"/>
  <c r="O22" i="24" s="1"/>
  <c r="E84" i="24"/>
  <c r="D87" i="24"/>
  <c r="D88" i="24" s="1"/>
  <c r="D89" i="24" s="1"/>
  <c r="N21" i="23"/>
  <c r="N22" i="23" s="1"/>
  <c r="E84" i="23"/>
  <c r="D87" i="23"/>
  <c r="D88" i="23" s="1"/>
  <c r="D89" i="23" s="1"/>
  <c r="E86" i="22"/>
  <c r="F84" i="22" s="1"/>
  <c r="M23" i="22"/>
  <c r="M24" i="22" s="1"/>
  <c r="N20" i="22"/>
  <c r="N21" i="21"/>
  <c r="N22" i="21" s="1"/>
  <c r="O20" i="21" s="1"/>
  <c r="E86" i="21"/>
  <c r="F84" i="21" s="1"/>
  <c r="E87" i="21"/>
  <c r="E88" i="21" s="1"/>
  <c r="E89" i="21" s="1"/>
  <c r="N21" i="20"/>
  <c r="N22" i="20" s="1"/>
  <c r="D89" i="20"/>
  <c r="E86" i="20"/>
  <c r="F84" i="20" s="1"/>
  <c r="E86" i="19"/>
  <c r="F84" i="19" s="1"/>
  <c r="D89" i="19"/>
  <c r="N21" i="19"/>
  <c r="N22" i="19" s="1"/>
  <c r="M23" i="18"/>
  <c r="M24" i="18" s="1"/>
  <c r="N20" i="18"/>
  <c r="E84" i="18"/>
  <c r="D87" i="18"/>
  <c r="D88" i="18" s="1"/>
  <c r="D89" i="18" s="1"/>
  <c r="M23" i="17"/>
  <c r="M24" i="17" s="1"/>
  <c r="N20" i="17"/>
  <c r="E84" i="17"/>
  <c r="D87" i="17"/>
  <c r="D88" i="17" s="1"/>
  <c r="D89" i="17" s="1"/>
  <c r="M23" i="16"/>
  <c r="M24" i="16" s="1"/>
  <c r="N20" i="16"/>
  <c r="E84" i="16"/>
  <c r="D87" i="16"/>
  <c r="D88" i="16" s="1"/>
  <c r="D89" i="16" s="1"/>
  <c r="D87" i="15"/>
  <c r="D88" i="15" s="1"/>
  <c r="D89" i="15" s="1"/>
  <c r="E84" i="15"/>
  <c r="O20" i="15"/>
  <c r="N23" i="15"/>
  <c r="N24" i="15" s="1"/>
  <c r="N9" i="15" s="1"/>
  <c r="N14" i="15" s="1"/>
  <c r="P20" i="24" l="1"/>
  <c r="P21" i="24" s="1"/>
  <c r="P22" i="24" s="1"/>
  <c r="O23" i="24"/>
  <c r="O24" i="24" s="1"/>
  <c r="O9" i="24" s="1"/>
  <c r="O14" i="24" s="1"/>
  <c r="E87" i="20"/>
  <c r="E88" i="20" s="1"/>
  <c r="E89" i="20" s="1"/>
  <c r="E87" i="22"/>
  <c r="E88" i="22" s="1"/>
  <c r="E89" i="22" s="1"/>
  <c r="E87" i="32"/>
  <c r="E88" i="32" s="1"/>
  <c r="E89" i="32" s="1"/>
  <c r="E87" i="29"/>
  <c r="E88" i="29" s="1"/>
  <c r="E89" i="29" s="1"/>
  <c r="O21" i="43"/>
  <c r="O22" i="43"/>
  <c r="P20" i="43" s="1"/>
  <c r="O23" i="43"/>
  <c r="O24" i="43" s="1"/>
  <c r="O9" i="43" s="1"/>
  <c r="O14" i="43" s="1"/>
  <c r="F90" i="43"/>
  <c r="G88" i="43" s="1"/>
  <c r="F91" i="43"/>
  <c r="F92" i="43" s="1"/>
  <c r="F93" i="43" s="1"/>
  <c r="N23" i="43"/>
  <c r="N24" i="43" s="1"/>
  <c r="N9" i="43" s="1"/>
  <c r="N14" i="43" s="1"/>
  <c r="E90" i="42"/>
  <c r="F88" i="42" s="1"/>
  <c r="E91" i="42"/>
  <c r="E92" i="42" s="1"/>
  <c r="E93" i="42" s="1"/>
  <c r="N21" i="42"/>
  <c r="N22" i="42" s="1"/>
  <c r="N23" i="41"/>
  <c r="N24" i="41" s="1"/>
  <c r="N9" i="41" s="1"/>
  <c r="N14" i="41" s="1"/>
  <c r="O21" i="41"/>
  <c r="O22" i="41" s="1"/>
  <c r="F90" i="41"/>
  <c r="G88" i="41" s="1"/>
  <c r="F91" i="41"/>
  <c r="F92" i="41" s="1"/>
  <c r="F93" i="41" s="1"/>
  <c r="N21" i="40"/>
  <c r="N22" i="40" s="1"/>
  <c r="F90" i="40"/>
  <c r="G88" i="40" s="1"/>
  <c r="F91" i="40"/>
  <c r="F92" i="40" s="1"/>
  <c r="F93" i="40" s="1"/>
  <c r="O21" i="39"/>
  <c r="O22" i="39"/>
  <c r="P20" i="39" s="1"/>
  <c r="O23" i="39"/>
  <c r="O24" i="39" s="1"/>
  <c r="O9" i="39" s="1"/>
  <c r="O14" i="39" s="1"/>
  <c r="F90" i="39"/>
  <c r="G88" i="39" s="1"/>
  <c r="E91" i="39"/>
  <c r="E92" i="39" s="1"/>
  <c r="E93" i="39" s="1"/>
  <c r="N22" i="38"/>
  <c r="O20" i="38" s="1"/>
  <c r="N21" i="38"/>
  <c r="E90" i="38"/>
  <c r="F88" i="38" s="1"/>
  <c r="E91" i="38"/>
  <c r="E92" i="38" s="1"/>
  <c r="E93" i="38" s="1"/>
  <c r="N21" i="37"/>
  <c r="N22" i="37" s="1"/>
  <c r="E86" i="37"/>
  <c r="F84" i="37" s="1"/>
  <c r="E87" i="37"/>
  <c r="E88" i="37" s="1"/>
  <c r="E89" i="37" s="1"/>
  <c r="E86" i="36"/>
  <c r="F84" i="36" s="1"/>
  <c r="E87" i="36"/>
  <c r="E88" i="36" s="1"/>
  <c r="E89" i="36" s="1"/>
  <c r="N21" i="36"/>
  <c r="N22" i="36" s="1"/>
  <c r="O20" i="35"/>
  <c r="N23" i="35"/>
  <c r="N24" i="35" s="1"/>
  <c r="N9" i="35" s="1"/>
  <c r="N14" i="35" s="1"/>
  <c r="E86" i="35"/>
  <c r="F84" i="35" s="1"/>
  <c r="E87" i="35"/>
  <c r="E88" i="35" s="1"/>
  <c r="E89" i="35" s="1"/>
  <c r="E86" i="34"/>
  <c r="F84" i="34" s="1"/>
  <c r="O21" i="34"/>
  <c r="O22" i="34" s="1"/>
  <c r="E86" i="33"/>
  <c r="F84" i="33" s="1"/>
  <c r="E87" i="33"/>
  <c r="E88" i="33" s="1"/>
  <c r="E89" i="33" s="1"/>
  <c r="N21" i="33"/>
  <c r="N22" i="33" s="1"/>
  <c r="O20" i="32"/>
  <c r="N23" i="32"/>
  <c r="N24" i="32" s="1"/>
  <c r="N9" i="32" s="1"/>
  <c r="N14" i="32" s="1"/>
  <c r="F86" i="32"/>
  <c r="G84" i="32" s="1"/>
  <c r="E86" i="31"/>
  <c r="F84" i="31" s="1"/>
  <c r="N21" i="31"/>
  <c r="N22" i="31" s="1"/>
  <c r="E86" i="30"/>
  <c r="F84" i="30" s="1"/>
  <c r="E87" i="30"/>
  <c r="E88" i="30" s="1"/>
  <c r="E89" i="30" s="1"/>
  <c r="O21" i="30"/>
  <c r="O22" i="30" s="1"/>
  <c r="O20" i="29"/>
  <c r="N23" i="29"/>
  <c r="N24" i="29" s="1"/>
  <c r="N9" i="29" s="1"/>
  <c r="N14" i="29" s="1"/>
  <c r="F86" i="29"/>
  <c r="G84" i="29" s="1"/>
  <c r="E86" i="28"/>
  <c r="F84" i="28" s="1"/>
  <c r="E87" i="28"/>
  <c r="E88" i="28" s="1"/>
  <c r="E89" i="28" s="1"/>
  <c r="N21" i="28"/>
  <c r="N22" i="28" s="1"/>
  <c r="E86" i="27"/>
  <c r="F84" i="27" s="1"/>
  <c r="E87" i="27"/>
  <c r="E88" i="27" s="1"/>
  <c r="E89" i="27" s="1"/>
  <c r="N21" i="27"/>
  <c r="N22" i="27" s="1"/>
  <c r="E86" i="26"/>
  <c r="F84" i="26" s="1"/>
  <c r="N21" i="26"/>
  <c r="N22" i="26" s="1"/>
  <c r="O20" i="25"/>
  <c r="N23" i="25"/>
  <c r="N24" i="25" s="1"/>
  <c r="N9" i="25" s="1"/>
  <c r="N14" i="25" s="1"/>
  <c r="E86" i="25"/>
  <c r="F84" i="25" s="1"/>
  <c r="E87" i="25"/>
  <c r="E88" i="25" s="1"/>
  <c r="E89" i="25" s="1"/>
  <c r="E86" i="24"/>
  <c r="F84" i="24" s="1"/>
  <c r="O20" i="23"/>
  <c r="N23" i="23"/>
  <c r="N24" i="23" s="1"/>
  <c r="N9" i="23" s="1"/>
  <c r="N14" i="23" s="1"/>
  <c r="E86" i="23"/>
  <c r="F84" i="23" s="1"/>
  <c r="E87" i="23"/>
  <c r="E88" i="23" s="1"/>
  <c r="E89" i="23" s="1"/>
  <c r="N21" i="22"/>
  <c r="N22" i="22" s="1"/>
  <c r="O20" i="22" s="1"/>
  <c r="F86" i="22"/>
  <c r="G84" i="22" s="1"/>
  <c r="O21" i="21"/>
  <c r="O22" i="21" s="1"/>
  <c r="P20" i="21" s="1"/>
  <c r="F86" i="21"/>
  <c r="G84" i="21" s="1"/>
  <c r="F87" i="21"/>
  <c r="F88" i="21" s="1"/>
  <c r="F89" i="21" s="1"/>
  <c r="N23" i="21"/>
  <c r="N24" i="21" s="1"/>
  <c r="N9" i="21" s="1"/>
  <c r="N14" i="21" s="1"/>
  <c r="O20" i="20"/>
  <c r="N23" i="20"/>
  <c r="N24" i="20" s="1"/>
  <c r="N9" i="20" s="1"/>
  <c r="N14" i="20" s="1"/>
  <c r="F86" i="20"/>
  <c r="G84" i="20" s="1"/>
  <c r="F87" i="20"/>
  <c r="F88" i="20" s="1"/>
  <c r="F89" i="20" s="1"/>
  <c r="O20" i="19"/>
  <c r="N23" i="19"/>
  <c r="N24" i="19" s="1"/>
  <c r="N9" i="19" s="1"/>
  <c r="N14" i="19" s="1"/>
  <c r="E87" i="19"/>
  <c r="E88" i="19" s="1"/>
  <c r="E89" i="19" s="1"/>
  <c r="F86" i="19"/>
  <c r="G84" i="19" s="1"/>
  <c r="E86" i="18"/>
  <c r="F84" i="18" s="1"/>
  <c r="E87" i="18"/>
  <c r="E88" i="18" s="1"/>
  <c r="E89" i="18" s="1"/>
  <c r="N21" i="18"/>
  <c r="N22" i="18" s="1"/>
  <c r="E86" i="17"/>
  <c r="F84" i="17" s="1"/>
  <c r="N21" i="17"/>
  <c r="N22" i="17" s="1"/>
  <c r="E86" i="16"/>
  <c r="F84" i="16" s="1"/>
  <c r="N21" i="16"/>
  <c r="N22" i="16" s="1"/>
  <c r="O21" i="15"/>
  <c r="O22" i="15"/>
  <c r="P20" i="15" s="1"/>
  <c r="E86" i="15"/>
  <c r="F84" i="15" s="1"/>
  <c r="P20" i="34" l="1"/>
  <c r="P21" i="34" s="1"/>
  <c r="P22" i="34" s="1"/>
  <c r="O23" i="34"/>
  <c r="O24" i="34" s="1"/>
  <c r="O9" i="34" s="1"/>
  <c r="O14" i="34" s="1"/>
  <c r="E87" i="31"/>
  <c r="E88" i="31" s="1"/>
  <c r="E89" i="31" s="1"/>
  <c r="E87" i="17"/>
  <c r="E88" i="17" s="1"/>
  <c r="E89" i="17" s="1"/>
  <c r="F87" i="22"/>
  <c r="F88" i="22" s="1"/>
  <c r="F89" i="22" s="1"/>
  <c r="E87" i="34"/>
  <c r="E88" i="34" s="1"/>
  <c r="E89" i="34" s="1"/>
  <c r="G90" i="43"/>
  <c r="H88" i="43" s="1"/>
  <c r="G91" i="43"/>
  <c r="G92" i="43" s="1"/>
  <c r="G93" i="43" s="1"/>
  <c r="P21" i="43"/>
  <c r="P23" i="43"/>
  <c r="P24" i="43" s="1"/>
  <c r="P9" i="43" s="1"/>
  <c r="P14" i="43" s="1"/>
  <c r="P22" i="43"/>
  <c r="Q20" i="43" s="1"/>
  <c r="O20" i="42"/>
  <c r="N23" i="42"/>
  <c r="N24" i="42" s="1"/>
  <c r="N9" i="42" s="1"/>
  <c r="N14" i="42" s="1"/>
  <c r="F90" i="42"/>
  <c r="G88" i="42" s="1"/>
  <c r="F91" i="42"/>
  <c r="F92" i="42" s="1"/>
  <c r="F93" i="42" s="1"/>
  <c r="P20" i="41"/>
  <c r="O23" i="41"/>
  <c r="O24" i="41" s="1"/>
  <c r="O9" i="41" s="1"/>
  <c r="O14" i="41" s="1"/>
  <c r="G90" i="41"/>
  <c r="H88" i="41" s="1"/>
  <c r="G91" i="41"/>
  <c r="G92" i="41" s="1"/>
  <c r="G93" i="41" s="1"/>
  <c r="O20" i="40"/>
  <c r="N23" i="40"/>
  <c r="N24" i="40" s="1"/>
  <c r="N9" i="40" s="1"/>
  <c r="N14" i="40" s="1"/>
  <c r="G90" i="40"/>
  <c r="H88" i="40" s="1"/>
  <c r="G91" i="40"/>
  <c r="G92" i="40" s="1"/>
  <c r="G93" i="40" s="1"/>
  <c r="F91" i="39"/>
  <c r="F92" i="39" s="1"/>
  <c r="F93" i="39" s="1"/>
  <c r="G90" i="39"/>
  <c r="H88" i="39" s="1"/>
  <c r="G91" i="39"/>
  <c r="G92" i="39" s="1"/>
  <c r="G93" i="39" s="1"/>
  <c r="P21" i="39"/>
  <c r="P22" i="39"/>
  <c r="Q20" i="39" s="1"/>
  <c r="O21" i="38"/>
  <c r="O22" i="38"/>
  <c r="P20" i="38" s="1"/>
  <c r="F90" i="38"/>
  <c r="G88" i="38" s="1"/>
  <c r="F91" i="38"/>
  <c r="F92" i="38" s="1"/>
  <c r="F93" i="38" s="1"/>
  <c r="N23" i="38"/>
  <c r="N24" i="38" s="1"/>
  <c r="N9" i="38" s="1"/>
  <c r="N14" i="38" s="1"/>
  <c r="O20" i="37"/>
  <c r="N23" i="37"/>
  <c r="N24" i="37" s="1"/>
  <c r="N9" i="37" s="1"/>
  <c r="N14" i="37" s="1"/>
  <c r="F86" i="37"/>
  <c r="G84" i="37" s="1"/>
  <c r="O20" i="36"/>
  <c r="N23" i="36"/>
  <c r="N24" i="36" s="1"/>
  <c r="N9" i="36" s="1"/>
  <c r="N14" i="36" s="1"/>
  <c r="F86" i="36"/>
  <c r="G84" i="36" s="1"/>
  <c r="F86" i="35"/>
  <c r="G84" i="35" s="1"/>
  <c r="F87" i="35"/>
  <c r="F88" i="35" s="1"/>
  <c r="F89" i="35" s="1"/>
  <c r="O21" i="35"/>
  <c r="O22" i="35" s="1"/>
  <c r="F86" i="34"/>
  <c r="G84" i="34" s="1"/>
  <c r="F87" i="34"/>
  <c r="F88" i="34" s="1"/>
  <c r="F89" i="34" s="1"/>
  <c r="O20" i="33"/>
  <c r="N23" i="33"/>
  <c r="N24" i="33" s="1"/>
  <c r="N9" i="33" s="1"/>
  <c r="N14" i="33" s="1"/>
  <c r="F86" i="33"/>
  <c r="G84" i="33" s="1"/>
  <c r="F87" i="33"/>
  <c r="F88" i="33" s="1"/>
  <c r="F89" i="33" s="1"/>
  <c r="F87" i="32"/>
  <c r="F88" i="32" s="1"/>
  <c r="F89" i="32" s="1"/>
  <c r="G86" i="32"/>
  <c r="H84" i="32" s="1"/>
  <c r="O21" i="32"/>
  <c r="O22" i="32" s="1"/>
  <c r="O20" i="31"/>
  <c r="N23" i="31"/>
  <c r="N24" i="31" s="1"/>
  <c r="N9" i="31" s="1"/>
  <c r="N14" i="31" s="1"/>
  <c r="F86" i="31"/>
  <c r="G84" i="31" s="1"/>
  <c r="P20" i="30"/>
  <c r="O23" i="30"/>
  <c r="O24" i="30" s="1"/>
  <c r="O9" i="30" s="1"/>
  <c r="O14" i="30" s="1"/>
  <c r="F86" i="30"/>
  <c r="G84" i="30" s="1"/>
  <c r="F87" i="30"/>
  <c r="F88" i="30" s="1"/>
  <c r="F89" i="30" s="1"/>
  <c r="F87" i="29"/>
  <c r="F88" i="29" s="1"/>
  <c r="F89" i="29" s="1"/>
  <c r="G86" i="29"/>
  <c r="H84" i="29" s="1"/>
  <c r="G87" i="29"/>
  <c r="G88" i="29" s="1"/>
  <c r="G89" i="29" s="1"/>
  <c r="O21" i="29"/>
  <c r="O22" i="29" s="1"/>
  <c r="O20" i="28"/>
  <c r="N23" i="28"/>
  <c r="N24" i="28" s="1"/>
  <c r="N9" i="28" s="1"/>
  <c r="N14" i="28" s="1"/>
  <c r="F86" i="28"/>
  <c r="G84" i="28" s="1"/>
  <c r="O20" i="27"/>
  <c r="N23" i="27"/>
  <c r="N24" i="27" s="1"/>
  <c r="N9" i="27" s="1"/>
  <c r="N14" i="27" s="1"/>
  <c r="F86" i="27"/>
  <c r="G84" i="27" s="1"/>
  <c r="F87" i="27"/>
  <c r="F88" i="27" s="1"/>
  <c r="F89" i="27" s="1"/>
  <c r="O20" i="26"/>
  <c r="N23" i="26"/>
  <c r="N24" i="26" s="1"/>
  <c r="N9" i="26" s="1"/>
  <c r="N14" i="26" s="1"/>
  <c r="E87" i="26"/>
  <c r="E88" i="26" s="1"/>
  <c r="E89" i="26" s="1"/>
  <c r="F86" i="26"/>
  <c r="G84" i="26" s="1"/>
  <c r="F87" i="26"/>
  <c r="F88" i="26" s="1"/>
  <c r="F89" i="26" s="1"/>
  <c r="F86" i="25"/>
  <c r="G84" i="25" s="1"/>
  <c r="F87" i="25"/>
  <c r="F88" i="25" s="1"/>
  <c r="F89" i="25" s="1"/>
  <c r="O21" i="25"/>
  <c r="O22" i="25"/>
  <c r="P20" i="25" s="1"/>
  <c r="Q20" i="24"/>
  <c r="P23" i="24"/>
  <c r="P24" i="24" s="1"/>
  <c r="P9" i="24" s="1"/>
  <c r="P14" i="24" s="1"/>
  <c r="E87" i="24"/>
  <c r="E88" i="24" s="1"/>
  <c r="E89" i="24" s="1"/>
  <c r="F86" i="24"/>
  <c r="G84" i="24" s="1"/>
  <c r="F86" i="23"/>
  <c r="G84" i="23" s="1"/>
  <c r="F87" i="23"/>
  <c r="F88" i="23" s="1"/>
  <c r="F89" i="23" s="1"/>
  <c r="O21" i="23"/>
  <c r="O22" i="23" s="1"/>
  <c r="G86" i="22"/>
  <c r="H84" i="22" s="1"/>
  <c r="N23" i="22"/>
  <c r="N24" i="22" s="1"/>
  <c r="N9" i="22" s="1"/>
  <c r="N14" i="22" s="1"/>
  <c r="O21" i="22"/>
  <c r="O22" i="22" s="1"/>
  <c r="P20" i="22" s="1"/>
  <c r="G86" i="21"/>
  <c r="H84" i="21" s="1"/>
  <c r="P21" i="21"/>
  <c r="P22" i="21" s="1"/>
  <c r="O23" i="21"/>
  <c r="O24" i="21" s="1"/>
  <c r="O9" i="21" s="1"/>
  <c r="O14" i="21" s="1"/>
  <c r="G86" i="20"/>
  <c r="H84" i="20" s="1"/>
  <c r="G87" i="20"/>
  <c r="G88" i="20" s="1"/>
  <c r="G89" i="20" s="1"/>
  <c r="O21" i="20"/>
  <c r="O22" i="20" s="1"/>
  <c r="P20" i="20" s="1"/>
  <c r="F87" i="19"/>
  <c r="F88" i="19" s="1"/>
  <c r="F89" i="19" s="1"/>
  <c r="G86" i="19"/>
  <c r="H84" i="19" s="1"/>
  <c r="G87" i="19"/>
  <c r="G88" i="19" s="1"/>
  <c r="G89" i="19" s="1"/>
  <c r="O21" i="19"/>
  <c r="O22" i="19"/>
  <c r="P20" i="19" s="1"/>
  <c r="O20" i="18"/>
  <c r="N23" i="18"/>
  <c r="N24" i="18" s="1"/>
  <c r="N9" i="18" s="1"/>
  <c r="N14" i="18" s="1"/>
  <c r="F86" i="18"/>
  <c r="G84" i="18" s="1"/>
  <c r="F87" i="18"/>
  <c r="F88" i="18" s="1"/>
  <c r="F89" i="18" s="1"/>
  <c r="O20" i="17"/>
  <c r="N23" i="17"/>
  <c r="N24" i="17" s="1"/>
  <c r="N9" i="17" s="1"/>
  <c r="N14" i="17" s="1"/>
  <c r="F86" i="17"/>
  <c r="G84" i="17" s="1"/>
  <c r="F87" i="17"/>
  <c r="F88" i="17" s="1"/>
  <c r="F89" i="17" s="1"/>
  <c r="O20" i="16"/>
  <c r="N23" i="16"/>
  <c r="N24" i="16" s="1"/>
  <c r="N9" i="16" s="1"/>
  <c r="N14" i="16" s="1"/>
  <c r="E87" i="16"/>
  <c r="E88" i="16" s="1"/>
  <c r="E89" i="16" s="1"/>
  <c r="F86" i="16"/>
  <c r="G84" i="16" s="1"/>
  <c r="E87" i="15"/>
  <c r="E88" i="15" s="1"/>
  <c r="E89" i="15" s="1"/>
  <c r="O23" i="15"/>
  <c r="O24" i="15" s="1"/>
  <c r="O9" i="15" s="1"/>
  <c r="O14" i="15" s="1"/>
  <c r="P21" i="15"/>
  <c r="P22" i="15" s="1"/>
  <c r="F86" i="15"/>
  <c r="G84" i="15" s="1"/>
  <c r="F87" i="15"/>
  <c r="F88" i="15" s="1"/>
  <c r="F89" i="15" s="1"/>
  <c r="F87" i="16" l="1"/>
  <c r="F88" i="16" s="1"/>
  <c r="F89" i="16" s="1"/>
  <c r="G87" i="21"/>
  <c r="G88" i="21" s="1"/>
  <c r="G89" i="21" s="1"/>
  <c r="F87" i="37"/>
  <c r="F88" i="37" s="1"/>
  <c r="F89" i="37" s="1"/>
  <c r="Q21" i="43"/>
  <c r="Q22" i="43" s="1"/>
  <c r="H90" i="43"/>
  <c r="H91" i="43" s="1"/>
  <c r="H92" i="43" s="1"/>
  <c r="H93" i="43" s="1"/>
  <c r="D95" i="43" s="1"/>
  <c r="G90" i="42"/>
  <c r="H88" i="42" s="1"/>
  <c r="G91" i="42"/>
  <c r="G92" i="42" s="1"/>
  <c r="G93" i="42" s="1"/>
  <c r="O21" i="42"/>
  <c r="O22" i="42"/>
  <c r="P20" i="42" s="1"/>
  <c r="H90" i="41"/>
  <c r="H91" i="41" s="1"/>
  <c r="H92" i="41" s="1"/>
  <c r="H93" i="41" s="1"/>
  <c r="D95" i="41" s="1"/>
  <c r="P21" i="41"/>
  <c r="P22" i="41"/>
  <c r="Q20" i="41" s="1"/>
  <c r="O21" i="40"/>
  <c r="O22" i="40"/>
  <c r="P20" i="40" s="1"/>
  <c r="O23" i="40"/>
  <c r="O24" i="40" s="1"/>
  <c r="O9" i="40" s="1"/>
  <c r="O14" i="40" s="1"/>
  <c r="H90" i="40"/>
  <c r="H91" i="40"/>
  <c r="H92" i="40" s="1"/>
  <c r="H93" i="40" s="1"/>
  <c r="D95" i="40" s="1"/>
  <c r="Q21" i="39"/>
  <c r="Q22" i="39" s="1"/>
  <c r="P23" i="39"/>
  <c r="P24" i="39" s="1"/>
  <c r="P9" i="39" s="1"/>
  <c r="P14" i="39" s="1"/>
  <c r="H90" i="39"/>
  <c r="H91" i="39"/>
  <c r="H92" i="39" s="1"/>
  <c r="H93" i="39" s="1"/>
  <c r="D95" i="39" s="1"/>
  <c r="P21" i="38"/>
  <c r="P22" i="38" s="1"/>
  <c r="G90" i="38"/>
  <c r="H88" i="38" s="1"/>
  <c r="G91" i="38"/>
  <c r="G92" i="38" s="1"/>
  <c r="G93" i="38" s="1"/>
  <c r="O23" i="38"/>
  <c r="O24" i="38" s="1"/>
  <c r="O9" i="38" s="1"/>
  <c r="O14" i="38" s="1"/>
  <c r="G86" i="37"/>
  <c r="H84" i="37" s="1"/>
  <c r="O21" i="37"/>
  <c r="O22" i="37" s="1"/>
  <c r="P20" i="37" s="1"/>
  <c r="F87" i="36"/>
  <c r="F88" i="36" s="1"/>
  <c r="F89" i="36" s="1"/>
  <c r="G86" i="36"/>
  <c r="H84" i="36" s="1"/>
  <c r="G87" i="36"/>
  <c r="G88" i="36" s="1"/>
  <c r="G89" i="36" s="1"/>
  <c r="O21" i="36"/>
  <c r="O22" i="36" s="1"/>
  <c r="P20" i="35"/>
  <c r="O23" i="35"/>
  <c r="O24" i="35" s="1"/>
  <c r="O9" i="35" s="1"/>
  <c r="O14" i="35" s="1"/>
  <c r="G86" i="35"/>
  <c r="H84" i="35" s="1"/>
  <c r="Q20" i="34"/>
  <c r="P23" i="34"/>
  <c r="P24" i="34" s="1"/>
  <c r="P9" i="34" s="1"/>
  <c r="P14" i="34" s="1"/>
  <c r="G86" i="34"/>
  <c r="H84" i="34" s="1"/>
  <c r="G86" i="33"/>
  <c r="H84" i="33" s="1"/>
  <c r="G87" i="33"/>
  <c r="G88" i="33" s="1"/>
  <c r="G89" i="33" s="1"/>
  <c r="O21" i="33"/>
  <c r="O22" i="33" s="1"/>
  <c r="P20" i="32"/>
  <c r="O23" i="32"/>
  <c r="O24" i="32" s="1"/>
  <c r="O9" i="32" s="1"/>
  <c r="O14" i="32" s="1"/>
  <c r="G87" i="32"/>
  <c r="G88" i="32" s="1"/>
  <c r="G89" i="32" s="1"/>
  <c r="H86" i="32"/>
  <c r="H87" i="32" s="1"/>
  <c r="H88" i="32" s="1"/>
  <c r="H89" i="32" s="1"/>
  <c r="D91" i="32" s="1"/>
  <c r="O21" i="31"/>
  <c r="O22" i="31" s="1"/>
  <c r="F87" i="31"/>
  <c r="F88" i="31" s="1"/>
  <c r="F89" i="31" s="1"/>
  <c r="G86" i="31"/>
  <c r="H84" i="31" s="1"/>
  <c r="G86" i="30"/>
  <c r="H84" i="30" s="1"/>
  <c r="G87" i="30"/>
  <c r="G88" i="30" s="1"/>
  <c r="G89" i="30" s="1"/>
  <c r="P21" i="30"/>
  <c r="P22" i="30"/>
  <c r="Q20" i="30" s="1"/>
  <c r="P20" i="29"/>
  <c r="O23" i="29"/>
  <c r="O24" i="29" s="1"/>
  <c r="O9" i="29" s="1"/>
  <c r="O14" i="29" s="1"/>
  <c r="H86" i="29"/>
  <c r="H87" i="29" s="1"/>
  <c r="H88" i="29" s="1"/>
  <c r="H89" i="29" s="1"/>
  <c r="D91" i="29" s="1"/>
  <c r="F87" i="28"/>
  <c r="F88" i="28" s="1"/>
  <c r="F89" i="28" s="1"/>
  <c r="G86" i="28"/>
  <c r="H84" i="28" s="1"/>
  <c r="O21" i="28"/>
  <c r="O22" i="28"/>
  <c r="P20" i="28" s="1"/>
  <c r="G86" i="27"/>
  <c r="H84" i="27" s="1"/>
  <c r="G87" i="27"/>
  <c r="G88" i="27" s="1"/>
  <c r="G89" i="27" s="1"/>
  <c r="O21" i="27"/>
  <c r="O22" i="27"/>
  <c r="P20" i="27" s="1"/>
  <c r="G86" i="26"/>
  <c r="H84" i="26" s="1"/>
  <c r="O21" i="26"/>
  <c r="O22" i="26"/>
  <c r="P20" i="26" s="1"/>
  <c r="O23" i="25"/>
  <c r="O24" i="25" s="1"/>
  <c r="O9" i="25" s="1"/>
  <c r="O14" i="25" s="1"/>
  <c r="P21" i="25"/>
  <c r="P22" i="25" s="1"/>
  <c r="G86" i="25"/>
  <c r="H84" i="25" s="1"/>
  <c r="F87" i="24"/>
  <c r="F88" i="24" s="1"/>
  <c r="F89" i="24" s="1"/>
  <c r="G86" i="24"/>
  <c r="H84" i="24" s="1"/>
  <c r="G87" i="24"/>
  <c r="G88" i="24" s="1"/>
  <c r="G89" i="24" s="1"/>
  <c r="Q22" i="24"/>
  <c r="R20" i="24" s="1"/>
  <c r="Q21" i="24"/>
  <c r="P20" i="23"/>
  <c r="O23" i="23"/>
  <c r="O24" i="23" s="1"/>
  <c r="O9" i="23" s="1"/>
  <c r="O14" i="23" s="1"/>
  <c r="G86" i="23"/>
  <c r="H84" i="23" s="1"/>
  <c r="G87" i="23"/>
  <c r="G88" i="23" s="1"/>
  <c r="G89" i="23" s="1"/>
  <c r="H86" i="22"/>
  <c r="H87" i="22"/>
  <c r="H88" i="22" s="1"/>
  <c r="H89" i="22" s="1"/>
  <c r="O23" i="22"/>
  <c r="O24" i="22" s="1"/>
  <c r="O9" i="22" s="1"/>
  <c r="O14" i="22" s="1"/>
  <c r="P21" i="22"/>
  <c r="P22" i="22" s="1"/>
  <c r="G87" i="22"/>
  <c r="G88" i="22" s="1"/>
  <c r="G89" i="22" s="1"/>
  <c r="Q20" i="21"/>
  <c r="P23" i="21"/>
  <c r="P24" i="21" s="1"/>
  <c r="P9" i="21" s="1"/>
  <c r="P14" i="21" s="1"/>
  <c r="H86" i="21"/>
  <c r="H87" i="21" s="1"/>
  <c r="H88" i="21" s="1"/>
  <c r="H89" i="21" s="1"/>
  <c r="D91" i="21" s="1"/>
  <c r="P21" i="20"/>
  <c r="P22" i="20" s="1"/>
  <c r="O23" i="20"/>
  <c r="O24" i="20" s="1"/>
  <c r="O9" i="20" s="1"/>
  <c r="O14" i="20" s="1"/>
  <c r="H86" i="20"/>
  <c r="H87" i="20" s="1"/>
  <c r="H88" i="20" s="1"/>
  <c r="H89" i="20" s="1"/>
  <c r="D91" i="20" s="1"/>
  <c r="P21" i="19"/>
  <c r="P22" i="19" s="1"/>
  <c r="H86" i="19"/>
  <c r="H87" i="19"/>
  <c r="H88" i="19" s="1"/>
  <c r="H89" i="19" s="1"/>
  <c r="D91" i="19" s="1"/>
  <c r="O23" i="19"/>
  <c r="O24" i="19" s="1"/>
  <c r="O9" i="19" s="1"/>
  <c r="O14" i="19" s="1"/>
  <c r="G86" i="18"/>
  <c r="H84" i="18" s="1"/>
  <c r="O21" i="18"/>
  <c r="O22" i="18"/>
  <c r="P20" i="18" s="1"/>
  <c r="G86" i="17"/>
  <c r="H84" i="17" s="1"/>
  <c r="O21" i="17"/>
  <c r="O22" i="17" s="1"/>
  <c r="P20" i="17" s="1"/>
  <c r="G86" i="16"/>
  <c r="H84" i="16" s="1"/>
  <c r="G87" i="16"/>
  <c r="G88" i="16" s="1"/>
  <c r="G89" i="16" s="1"/>
  <c r="O21" i="16"/>
  <c r="O22" i="16" s="1"/>
  <c r="Q20" i="15"/>
  <c r="P23" i="15"/>
  <c r="P24" i="15" s="1"/>
  <c r="P9" i="15" s="1"/>
  <c r="P14" i="15" s="1"/>
  <c r="G86" i="15"/>
  <c r="H84" i="15" s="1"/>
  <c r="G87" i="26" l="1"/>
  <c r="G88" i="26" s="1"/>
  <c r="G89" i="26" s="1"/>
  <c r="G87" i="28"/>
  <c r="G88" i="28" s="1"/>
  <c r="G89" i="28" s="1"/>
  <c r="G87" i="35"/>
  <c r="G88" i="35" s="1"/>
  <c r="G89" i="35" s="1"/>
  <c r="G87" i="17"/>
  <c r="G88" i="17" s="1"/>
  <c r="G89" i="17" s="1"/>
  <c r="G87" i="31"/>
  <c r="G88" i="31" s="1"/>
  <c r="G89" i="31" s="1"/>
  <c r="G87" i="37"/>
  <c r="G88" i="37" s="1"/>
  <c r="G89" i="37" s="1"/>
  <c r="O23" i="18"/>
  <c r="O24" i="18" s="1"/>
  <c r="O9" i="18" s="1"/>
  <c r="O14" i="18" s="1"/>
  <c r="O23" i="26"/>
  <c r="O24" i="26" s="1"/>
  <c r="O9" i="26" s="1"/>
  <c r="O14" i="26" s="1"/>
  <c r="R20" i="43"/>
  <c r="Q23" i="43"/>
  <c r="Q24" i="43" s="1"/>
  <c r="Q9" i="43" s="1"/>
  <c r="Q14" i="43" s="1"/>
  <c r="O23" i="42"/>
  <c r="O24" i="42" s="1"/>
  <c r="O9" i="42" s="1"/>
  <c r="O14" i="42" s="1"/>
  <c r="P21" i="42"/>
  <c r="P22" i="42"/>
  <c r="Q20" i="42" s="1"/>
  <c r="H90" i="42"/>
  <c r="H91" i="42"/>
  <c r="H92" i="42" s="1"/>
  <c r="H93" i="42" s="1"/>
  <c r="D95" i="42" s="1"/>
  <c r="Q21" i="41"/>
  <c r="Q22" i="41" s="1"/>
  <c r="P23" i="41"/>
  <c r="P24" i="41" s="1"/>
  <c r="P9" i="41" s="1"/>
  <c r="P14" i="41" s="1"/>
  <c r="P21" i="40"/>
  <c r="P22" i="40" s="1"/>
  <c r="R20" i="39"/>
  <c r="Q23" i="39"/>
  <c r="Q24" i="39" s="1"/>
  <c r="Q9" i="39" s="1"/>
  <c r="Q14" i="39" s="1"/>
  <c r="Q20" i="38"/>
  <c r="P23" i="38"/>
  <c r="P24" i="38" s="1"/>
  <c r="P9" i="38" s="1"/>
  <c r="P14" i="38" s="1"/>
  <c r="H90" i="38"/>
  <c r="H91" i="38"/>
  <c r="H92" i="38" s="1"/>
  <c r="H93" i="38" s="1"/>
  <c r="D95" i="38" s="1"/>
  <c r="P21" i="37"/>
  <c r="P22" i="37" s="1"/>
  <c r="O23" i="37"/>
  <c r="O24" i="37" s="1"/>
  <c r="O9" i="37" s="1"/>
  <c r="O14" i="37" s="1"/>
  <c r="H86" i="37"/>
  <c r="H87" i="37"/>
  <c r="H88" i="37" s="1"/>
  <c r="H89" i="37" s="1"/>
  <c r="D91" i="37" s="1"/>
  <c r="P20" i="36"/>
  <c r="O23" i="36"/>
  <c r="O24" i="36" s="1"/>
  <c r="O9" i="36" s="1"/>
  <c r="O14" i="36" s="1"/>
  <c r="H86" i="36"/>
  <c r="H87" i="36" s="1"/>
  <c r="H88" i="36" s="1"/>
  <c r="H89" i="36" s="1"/>
  <c r="D91" i="36" s="1"/>
  <c r="H86" i="35"/>
  <c r="H87" i="35" s="1"/>
  <c r="H88" i="35" s="1"/>
  <c r="H89" i="35" s="1"/>
  <c r="D91" i="35" s="1"/>
  <c r="P21" i="35"/>
  <c r="P22" i="35" s="1"/>
  <c r="Q20" i="35" s="1"/>
  <c r="G87" i="34"/>
  <c r="G88" i="34" s="1"/>
  <c r="G89" i="34" s="1"/>
  <c r="H86" i="34"/>
  <c r="H87" i="34" s="1"/>
  <c r="H88" i="34" s="1"/>
  <c r="H89" i="34" s="1"/>
  <c r="D91" i="34" s="1"/>
  <c r="Q21" i="34"/>
  <c r="Q22" i="34" s="1"/>
  <c r="P20" i="33"/>
  <c r="O23" i="33"/>
  <c r="O24" i="33" s="1"/>
  <c r="O9" i="33" s="1"/>
  <c r="O14" i="33" s="1"/>
  <c r="H86" i="33"/>
  <c r="H87" i="33" s="1"/>
  <c r="H88" i="33" s="1"/>
  <c r="H89" i="33" s="1"/>
  <c r="D91" i="33" s="1"/>
  <c r="P22" i="32"/>
  <c r="Q20" i="32" s="1"/>
  <c r="P21" i="32"/>
  <c r="P20" i="31"/>
  <c r="O23" i="31"/>
  <c r="O24" i="31" s="1"/>
  <c r="O9" i="31" s="1"/>
  <c r="O14" i="31" s="1"/>
  <c r="H86" i="31"/>
  <c r="H87" i="31"/>
  <c r="H88" i="31" s="1"/>
  <c r="H89" i="31" s="1"/>
  <c r="D91" i="31" s="1"/>
  <c r="Q21" i="30"/>
  <c r="Q22" i="30" s="1"/>
  <c r="P23" i="30"/>
  <c r="P24" i="30" s="1"/>
  <c r="P9" i="30" s="1"/>
  <c r="P14" i="30" s="1"/>
  <c r="H86" i="30"/>
  <c r="H87" i="30" s="1"/>
  <c r="H88" i="30" s="1"/>
  <c r="H89" i="30" s="1"/>
  <c r="D91" i="30" s="1"/>
  <c r="P21" i="29"/>
  <c r="P22" i="29" s="1"/>
  <c r="Q20" i="29" s="1"/>
  <c r="O23" i="28"/>
  <c r="O24" i="28" s="1"/>
  <c r="O9" i="28" s="1"/>
  <c r="O14" i="28" s="1"/>
  <c r="P21" i="28"/>
  <c r="P22" i="28" s="1"/>
  <c r="H86" i="28"/>
  <c r="H87" i="28" s="1"/>
  <c r="H88" i="28" s="1"/>
  <c r="H89" i="28" s="1"/>
  <c r="D91" i="28" s="1"/>
  <c r="O23" i="27"/>
  <c r="O24" i="27" s="1"/>
  <c r="O9" i="27" s="1"/>
  <c r="O14" i="27" s="1"/>
  <c r="P21" i="27"/>
  <c r="P22" i="27" s="1"/>
  <c r="H86" i="27"/>
  <c r="H87" i="27"/>
  <c r="H88" i="27" s="1"/>
  <c r="H89" i="27" s="1"/>
  <c r="D91" i="27" s="1"/>
  <c r="P21" i="26"/>
  <c r="P22" i="26" s="1"/>
  <c r="Q20" i="26" s="1"/>
  <c r="H86" i="26"/>
  <c r="H87" i="26"/>
  <c r="H88" i="26" s="1"/>
  <c r="H89" i="26" s="1"/>
  <c r="D91" i="26" s="1"/>
  <c r="Q20" i="25"/>
  <c r="P23" i="25"/>
  <c r="P24" i="25" s="1"/>
  <c r="P9" i="25" s="1"/>
  <c r="P14" i="25" s="1"/>
  <c r="G87" i="25"/>
  <c r="G88" i="25" s="1"/>
  <c r="G89" i="25" s="1"/>
  <c r="H86" i="25"/>
  <c r="H87" i="25"/>
  <c r="H88" i="25" s="1"/>
  <c r="H89" i="25" s="1"/>
  <c r="D91" i="25" s="1"/>
  <c r="R21" i="24"/>
  <c r="R22" i="24" s="1"/>
  <c r="Q23" i="24"/>
  <c r="Q24" i="24" s="1"/>
  <c r="Q9" i="24" s="1"/>
  <c r="Q14" i="24" s="1"/>
  <c r="H86" i="24"/>
  <c r="H87" i="24" s="1"/>
  <c r="H88" i="24" s="1"/>
  <c r="H89" i="24" s="1"/>
  <c r="D91" i="24" s="1"/>
  <c r="H86" i="23"/>
  <c r="H87" i="23" s="1"/>
  <c r="H88" i="23" s="1"/>
  <c r="H89" i="23" s="1"/>
  <c r="D91" i="23" s="1"/>
  <c r="P21" i="23"/>
  <c r="P22" i="23"/>
  <c r="Q20" i="23" s="1"/>
  <c r="Q20" i="22"/>
  <c r="P23" i="22"/>
  <c r="P24" i="22" s="1"/>
  <c r="P9" i="22" s="1"/>
  <c r="P14" i="22" s="1"/>
  <c r="D91" i="22"/>
  <c r="Q21" i="21"/>
  <c r="Q22" i="21" s="1"/>
  <c r="Q20" i="20"/>
  <c r="P23" i="20"/>
  <c r="P24" i="20" s="1"/>
  <c r="P9" i="20" s="1"/>
  <c r="P14" i="20" s="1"/>
  <c r="Q20" i="19"/>
  <c r="P23" i="19"/>
  <c r="P24" i="19" s="1"/>
  <c r="P9" i="19" s="1"/>
  <c r="P14" i="19" s="1"/>
  <c r="P21" i="18"/>
  <c r="P22" i="18" s="1"/>
  <c r="G87" i="18"/>
  <c r="G88" i="18" s="1"/>
  <c r="G89" i="18" s="1"/>
  <c r="H86" i="18"/>
  <c r="H87" i="18"/>
  <c r="H88" i="18" s="1"/>
  <c r="H89" i="18" s="1"/>
  <c r="D91" i="18" s="1"/>
  <c r="O23" i="17"/>
  <c r="O24" i="17" s="1"/>
  <c r="O9" i="17" s="1"/>
  <c r="O14" i="17" s="1"/>
  <c r="P21" i="17"/>
  <c r="P22" i="17" s="1"/>
  <c r="H86" i="17"/>
  <c r="H87" i="17"/>
  <c r="H88" i="17" s="1"/>
  <c r="H89" i="17" s="1"/>
  <c r="D91" i="17" s="1"/>
  <c r="P20" i="16"/>
  <c r="O23" i="16"/>
  <c r="O24" i="16" s="1"/>
  <c r="O9" i="16" s="1"/>
  <c r="O14" i="16" s="1"/>
  <c r="H86" i="16"/>
  <c r="H87" i="16"/>
  <c r="H88" i="16" s="1"/>
  <c r="H89" i="16" s="1"/>
  <c r="D91" i="16" s="1"/>
  <c r="G87" i="15"/>
  <c r="G88" i="15" s="1"/>
  <c r="G89" i="15" s="1"/>
  <c r="H86" i="15"/>
  <c r="H87" i="15"/>
  <c r="H88" i="15" s="1"/>
  <c r="H89" i="15" s="1"/>
  <c r="Q21" i="15"/>
  <c r="Q22" i="15" s="1"/>
  <c r="P23" i="23" l="1"/>
  <c r="P24" i="23" s="1"/>
  <c r="P9" i="23" s="1"/>
  <c r="P14" i="23" s="1"/>
  <c r="D91" i="15"/>
  <c r="R21" i="43"/>
  <c r="R22" i="43" s="1"/>
  <c r="Q21" i="42"/>
  <c r="Q22" i="42" s="1"/>
  <c r="P23" i="42"/>
  <c r="P24" i="42" s="1"/>
  <c r="P9" i="42" s="1"/>
  <c r="P14" i="42" s="1"/>
  <c r="R20" i="41"/>
  <c r="Q23" i="41"/>
  <c r="Q24" i="41" s="1"/>
  <c r="Q9" i="41" s="1"/>
  <c r="Q14" i="41" s="1"/>
  <c r="Q20" i="40"/>
  <c r="P23" i="40"/>
  <c r="P24" i="40" s="1"/>
  <c r="P9" i="40" s="1"/>
  <c r="P14" i="40" s="1"/>
  <c r="R21" i="39"/>
  <c r="R22" i="39" s="1"/>
  <c r="Q21" i="38"/>
  <c r="Q22" i="38" s="1"/>
  <c r="Q20" i="37"/>
  <c r="P23" i="37"/>
  <c r="P24" i="37" s="1"/>
  <c r="P9" i="37" s="1"/>
  <c r="P14" i="37" s="1"/>
  <c r="P21" i="36"/>
  <c r="P22" i="36" s="1"/>
  <c r="P23" i="35"/>
  <c r="P24" i="35" s="1"/>
  <c r="P9" i="35" s="1"/>
  <c r="P14" i="35" s="1"/>
  <c r="Q21" i="35"/>
  <c r="Q22" i="35" s="1"/>
  <c r="R20" i="34"/>
  <c r="Q23" i="34"/>
  <c r="Q24" i="34" s="1"/>
  <c r="Q9" i="34" s="1"/>
  <c r="Q14" i="34" s="1"/>
  <c r="P21" i="33"/>
  <c r="P22" i="33" s="1"/>
  <c r="P23" i="32"/>
  <c r="P24" i="32" s="1"/>
  <c r="P9" i="32" s="1"/>
  <c r="P14" i="32" s="1"/>
  <c r="Q21" i="32"/>
  <c r="Q22" i="32" s="1"/>
  <c r="P21" i="31"/>
  <c r="P22" i="31" s="1"/>
  <c r="R20" i="30"/>
  <c r="Q23" i="30"/>
  <c r="Q24" i="30" s="1"/>
  <c r="Q9" i="30" s="1"/>
  <c r="Q14" i="30" s="1"/>
  <c r="Q21" i="29"/>
  <c r="Q22" i="29" s="1"/>
  <c r="P23" i="29"/>
  <c r="P24" i="29" s="1"/>
  <c r="P9" i="29" s="1"/>
  <c r="P14" i="29" s="1"/>
  <c r="Q20" i="28"/>
  <c r="P23" i="28"/>
  <c r="P24" i="28" s="1"/>
  <c r="P9" i="28" s="1"/>
  <c r="P14" i="28" s="1"/>
  <c r="Q20" i="27"/>
  <c r="P23" i="27"/>
  <c r="P24" i="27" s="1"/>
  <c r="P9" i="27" s="1"/>
  <c r="P14" i="27" s="1"/>
  <c r="Q21" i="26"/>
  <c r="Q22" i="26" s="1"/>
  <c r="P23" i="26"/>
  <c r="P24" i="26" s="1"/>
  <c r="P9" i="26" s="1"/>
  <c r="P14" i="26" s="1"/>
  <c r="Q21" i="25"/>
  <c r="Q22" i="25" s="1"/>
  <c r="S20" i="24"/>
  <c r="R23" i="24"/>
  <c r="R24" i="24" s="1"/>
  <c r="R9" i="24" s="1"/>
  <c r="R14" i="24" s="1"/>
  <c r="Q21" i="23"/>
  <c r="Q22" i="23" s="1"/>
  <c r="Q21" i="22"/>
  <c r="Q22" i="22" s="1"/>
  <c r="R20" i="21"/>
  <c r="Q23" i="21"/>
  <c r="Q24" i="21" s="1"/>
  <c r="Q9" i="21" s="1"/>
  <c r="Q14" i="21" s="1"/>
  <c r="Q21" i="20"/>
  <c r="Q22" i="20" s="1"/>
  <c r="Q21" i="19"/>
  <c r="Q22" i="19" s="1"/>
  <c r="Q20" i="18"/>
  <c r="P23" i="18"/>
  <c r="P24" i="18" s="1"/>
  <c r="P9" i="18" s="1"/>
  <c r="P14" i="18" s="1"/>
  <c r="Q20" i="17"/>
  <c r="P23" i="17"/>
  <c r="P24" i="17" s="1"/>
  <c r="P9" i="17" s="1"/>
  <c r="P14" i="17" s="1"/>
  <c r="P21" i="16"/>
  <c r="P22" i="16" s="1"/>
  <c r="R20" i="15"/>
  <c r="Q23" i="15"/>
  <c r="Q24" i="15" s="1"/>
  <c r="Q9" i="15" s="1"/>
  <c r="Q14" i="15" s="1"/>
  <c r="S20" i="43" l="1"/>
  <c r="R23" i="43"/>
  <c r="R24" i="43" s="1"/>
  <c r="R9" i="43" s="1"/>
  <c r="R14" i="43" s="1"/>
  <c r="R20" i="42"/>
  <c r="Q23" i="42"/>
  <c r="Q24" i="42" s="1"/>
  <c r="Q9" i="42" s="1"/>
  <c r="Q14" i="42" s="1"/>
  <c r="R21" i="41"/>
  <c r="R22" i="41" s="1"/>
  <c r="Q21" i="40"/>
  <c r="Q22" i="40" s="1"/>
  <c r="S20" i="39"/>
  <c r="R23" i="39"/>
  <c r="R24" i="39" s="1"/>
  <c r="R9" i="39" s="1"/>
  <c r="R14" i="39" s="1"/>
  <c r="R20" i="38"/>
  <c r="Q23" i="38"/>
  <c r="Q24" i="38" s="1"/>
  <c r="Q9" i="38" s="1"/>
  <c r="Q14" i="38" s="1"/>
  <c r="Q21" i="37"/>
  <c r="Q22" i="37" s="1"/>
  <c r="Q20" i="36"/>
  <c r="P23" i="36"/>
  <c r="P24" i="36" s="1"/>
  <c r="P9" i="36" s="1"/>
  <c r="P14" i="36" s="1"/>
  <c r="R20" i="35"/>
  <c r="Q23" i="35"/>
  <c r="Q24" i="35" s="1"/>
  <c r="Q9" i="35" s="1"/>
  <c r="Q14" i="35" s="1"/>
  <c r="R21" i="34"/>
  <c r="R22" i="34" s="1"/>
  <c r="Q20" i="33"/>
  <c r="P23" i="33"/>
  <c r="P24" i="33" s="1"/>
  <c r="P9" i="33" s="1"/>
  <c r="P14" i="33" s="1"/>
  <c r="R20" i="32"/>
  <c r="Q23" i="32"/>
  <c r="Q24" i="32" s="1"/>
  <c r="Q9" i="32" s="1"/>
  <c r="Q14" i="32" s="1"/>
  <c r="Q20" i="31"/>
  <c r="P23" i="31"/>
  <c r="P24" i="31" s="1"/>
  <c r="P9" i="31" s="1"/>
  <c r="P14" i="31" s="1"/>
  <c r="R21" i="30"/>
  <c r="R22" i="30" s="1"/>
  <c r="R20" i="29"/>
  <c r="Q23" i="29"/>
  <c r="Q24" i="29" s="1"/>
  <c r="Q9" i="29" s="1"/>
  <c r="Q14" i="29" s="1"/>
  <c r="Q21" i="28"/>
  <c r="Q22" i="28" s="1"/>
  <c r="Q21" i="27"/>
  <c r="Q22" i="27" s="1"/>
  <c r="R20" i="26"/>
  <c r="Q23" i="26"/>
  <c r="Q24" i="26" s="1"/>
  <c r="Q9" i="26" s="1"/>
  <c r="Q14" i="26" s="1"/>
  <c r="R20" i="25"/>
  <c r="Q23" i="25"/>
  <c r="Q24" i="25" s="1"/>
  <c r="Q9" i="25" s="1"/>
  <c r="Q14" i="25" s="1"/>
  <c r="S21" i="24"/>
  <c r="S22" i="24" s="1"/>
  <c r="R20" i="23"/>
  <c r="Q23" i="23"/>
  <c r="Q24" i="23" s="1"/>
  <c r="Q9" i="23" s="1"/>
  <c r="Q14" i="23" s="1"/>
  <c r="R20" i="22"/>
  <c r="Q23" i="22"/>
  <c r="Q24" i="22" s="1"/>
  <c r="Q9" i="22" s="1"/>
  <c r="Q14" i="22" s="1"/>
  <c r="R21" i="21"/>
  <c r="R22" i="21" s="1"/>
  <c r="R20" i="20"/>
  <c r="Q23" i="20"/>
  <c r="Q24" i="20" s="1"/>
  <c r="Q9" i="20" s="1"/>
  <c r="Q14" i="20" s="1"/>
  <c r="R20" i="19"/>
  <c r="Q23" i="19"/>
  <c r="Q24" i="19" s="1"/>
  <c r="Q9" i="19" s="1"/>
  <c r="Q14" i="19" s="1"/>
  <c r="Q21" i="18"/>
  <c r="Q22" i="18" s="1"/>
  <c r="Q21" i="17"/>
  <c r="Q22" i="17" s="1"/>
  <c r="R20" i="17" s="1"/>
  <c r="Q20" i="16"/>
  <c r="P23" i="16"/>
  <c r="P24" i="16" s="1"/>
  <c r="P9" i="16" s="1"/>
  <c r="P14" i="16" s="1"/>
  <c r="R21" i="15"/>
  <c r="R22" i="15" s="1"/>
  <c r="S21" i="43" l="1"/>
  <c r="S22" i="43" s="1"/>
  <c r="R21" i="42"/>
  <c r="R22" i="42" s="1"/>
  <c r="S20" i="41"/>
  <c r="R23" i="41"/>
  <c r="R24" i="41" s="1"/>
  <c r="R9" i="41" s="1"/>
  <c r="R14" i="41" s="1"/>
  <c r="R20" i="40"/>
  <c r="Q23" i="40"/>
  <c r="Q24" i="40" s="1"/>
  <c r="Q9" i="40" s="1"/>
  <c r="Q14" i="40" s="1"/>
  <c r="S21" i="39"/>
  <c r="S22" i="39" s="1"/>
  <c r="R21" i="38"/>
  <c r="R22" i="38" s="1"/>
  <c r="R20" i="37"/>
  <c r="Q23" i="37"/>
  <c r="Q24" i="37" s="1"/>
  <c r="Q9" i="37" s="1"/>
  <c r="Q14" i="37" s="1"/>
  <c r="Q21" i="36"/>
  <c r="Q22" i="36" s="1"/>
  <c r="R21" i="35"/>
  <c r="R22" i="35" s="1"/>
  <c r="S20" i="34"/>
  <c r="R23" i="34"/>
  <c r="R24" i="34" s="1"/>
  <c r="R9" i="34" s="1"/>
  <c r="R14" i="34" s="1"/>
  <c r="Q21" i="33"/>
  <c r="Q22" i="33" s="1"/>
  <c r="R21" i="32"/>
  <c r="R22" i="32" s="1"/>
  <c r="Q21" i="31"/>
  <c r="Q22" i="31" s="1"/>
  <c r="S20" i="30"/>
  <c r="R23" i="30"/>
  <c r="R24" i="30" s="1"/>
  <c r="R9" i="30" s="1"/>
  <c r="R14" i="30" s="1"/>
  <c r="R21" i="29"/>
  <c r="R22" i="29" s="1"/>
  <c r="R20" i="28"/>
  <c r="Q23" i="28"/>
  <c r="Q24" i="28" s="1"/>
  <c r="Q9" i="28" s="1"/>
  <c r="Q14" i="28" s="1"/>
  <c r="R20" i="27"/>
  <c r="Q23" i="27"/>
  <c r="Q24" i="27" s="1"/>
  <c r="Q9" i="27" s="1"/>
  <c r="Q14" i="27" s="1"/>
  <c r="R21" i="26"/>
  <c r="R22" i="26" s="1"/>
  <c r="R21" i="25"/>
  <c r="R22" i="25" s="1"/>
  <c r="T20" i="24"/>
  <c r="S23" i="24"/>
  <c r="S24" i="24" s="1"/>
  <c r="S9" i="24" s="1"/>
  <c r="S14" i="24" s="1"/>
  <c r="R21" i="23"/>
  <c r="R22" i="23" s="1"/>
  <c r="R21" i="22"/>
  <c r="R22" i="22" s="1"/>
  <c r="S20" i="21"/>
  <c r="R23" i="21"/>
  <c r="R24" i="21" s="1"/>
  <c r="R9" i="21" s="1"/>
  <c r="R14" i="21" s="1"/>
  <c r="R21" i="20"/>
  <c r="R22" i="20" s="1"/>
  <c r="R21" i="19"/>
  <c r="R22" i="19" s="1"/>
  <c r="R20" i="18"/>
  <c r="Q23" i="18"/>
  <c r="Q24" i="18" s="1"/>
  <c r="Q9" i="18" s="1"/>
  <c r="Q14" i="18" s="1"/>
  <c r="R21" i="17"/>
  <c r="R22" i="17" s="1"/>
  <c r="Q23" i="17"/>
  <c r="Q24" i="17" s="1"/>
  <c r="Q9" i="17" s="1"/>
  <c r="Q14" i="17" s="1"/>
  <c r="Q21" i="16"/>
  <c r="Q22" i="16" s="1"/>
  <c r="S20" i="15"/>
  <c r="R23" i="15"/>
  <c r="R24" i="15" s="1"/>
  <c r="R9" i="15" s="1"/>
  <c r="R14" i="15" s="1"/>
  <c r="T20" i="43" l="1"/>
  <c r="S23" i="43"/>
  <c r="S24" i="43" s="1"/>
  <c r="S9" i="43" s="1"/>
  <c r="S14" i="43" s="1"/>
  <c r="S20" i="42"/>
  <c r="R23" i="42"/>
  <c r="R24" i="42" s="1"/>
  <c r="R9" i="42" s="1"/>
  <c r="R14" i="42" s="1"/>
  <c r="S21" i="41"/>
  <c r="S22" i="41" s="1"/>
  <c r="R21" i="40"/>
  <c r="R22" i="40" s="1"/>
  <c r="T20" i="39"/>
  <c r="S23" i="39"/>
  <c r="S24" i="39" s="1"/>
  <c r="S9" i="39" s="1"/>
  <c r="S14" i="39" s="1"/>
  <c r="S20" i="38"/>
  <c r="R23" i="38"/>
  <c r="R24" i="38" s="1"/>
  <c r="R9" i="38" s="1"/>
  <c r="R14" i="38" s="1"/>
  <c r="R21" i="37"/>
  <c r="R22" i="37" s="1"/>
  <c r="R20" i="36"/>
  <c r="Q23" i="36"/>
  <c r="Q24" i="36" s="1"/>
  <c r="Q9" i="36" s="1"/>
  <c r="Q14" i="36" s="1"/>
  <c r="S20" i="35"/>
  <c r="R23" i="35"/>
  <c r="R24" i="35" s="1"/>
  <c r="R9" i="35" s="1"/>
  <c r="R14" i="35" s="1"/>
  <c r="S21" i="34"/>
  <c r="S22" i="34" s="1"/>
  <c r="R20" i="33"/>
  <c r="Q23" i="33"/>
  <c r="Q24" i="33" s="1"/>
  <c r="Q9" i="33" s="1"/>
  <c r="Q14" i="33" s="1"/>
  <c r="S20" i="32"/>
  <c r="R23" i="32"/>
  <c r="R24" i="32" s="1"/>
  <c r="R9" i="32" s="1"/>
  <c r="R14" i="32" s="1"/>
  <c r="R20" i="31"/>
  <c r="Q23" i="31"/>
  <c r="Q24" i="31" s="1"/>
  <c r="Q9" i="31" s="1"/>
  <c r="Q14" i="31" s="1"/>
  <c r="S21" i="30"/>
  <c r="S22" i="30" s="1"/>
  <c r="S20" i="29"/>
  <c r="R23" i="29"/>
  <c r="R24" i="29" s="1"/>
  <c r="R9" i="29" s="1"/>
  <c r="R14" i="29" s="1"/>
  <c r="R21" i="28"/>
  <c r="R22" i="28" s="1"/>
  <c r="R21" i="27"/>
  <c r="R22" i="27" s="1"/>
  <c r="S20" i="26"/>
  <c r="R23" i="26"/>
  <c r="R24" i="26" s="1"/>
  <c r="R9" i="26" s="1"/>
  <c r="R14" i="26" s="1"/>
  <c r="S20" i="25"/>
  <c r="R23" i="25"/>
  <c r="R24" i="25" s="1"/>
  <c r="R9" i="25" s="1"/>
  <c r="R14" i="25" s="1"/>
  <c r="T21" i="24"/>
  <c r="T22" i="24" s="1"/>
  <c r="U20" i="24" s="1"/>
  <c r="S20" i="23"/>
  <c r="R23" i="23"/>
  <c r="R24" i="23" s="1"/>
  <c r="R9" i="23" s="1"/>
  <c r="R14" i="23" s="1"/>
  <c r="S20" i="22"/>
  <c r="R23" i="22"/>
  <c r="R24" i="22" s="1"/>
  <c r="R9" i="22" s="1"/>
  <c r="R14" i="22" s="1"/>
  <c r="S21" i="21"/>
  <c r="S22" i="21" s="1"/>
  <c r="S20" i="20"/>
  <c r="R23" i="20"/>
  <c r="R24" i="20" s="1"/>
  <c r="R9" i="20" s="1"/>
  <c r="R14" i="20" s="1"/>
  <c r="S20" i="19"/>
  <c r="R23" i="19"/>
  <c r="R24" i="19" s="1"/>
  <c r="R9" i="19" s="1"/>
  <c r="R14" i="19" s="1"/>
  <c r="R21" i="18"/>
  <c r="R22" i="18" s="1"/>
  <c r="S20" i="17"/>
  <c r="R23" i="17"/>
  <c r="R24" i="17" s="1"/>
  <c r="R9" i="17" s="1"/>
  <c r="R14" i="17" s="1"/>
  <c r="R20" i="16"/>
  <c r="Q23" i="16"/>
  <c r="Q24" i="16" s="1"/>
  <c r="Q9" i="16" s="1"/>
  <c r="Q14" i="16" s="1"/>
  <c r="S21" i="15"/>
  <c r="S22" i="15" s="1"/>
  <c r="T21" i="43" l="1"/>
  <c r="T22" i="43" s="1"/>
  <c r="S21" i="42"/>
  <c r="S22" i="42" s="1"/>
  <c r="T20" i="41"/>
  <c r="S23" i="41"/>
  <c r="S24" i="41" s="1"/>
  <c r="S9" i="41" s="1"/>
  <c r="S14" i="41" s="1"/>
  <c r="S20" i="40"/>
  <c r="R23" i="40"/>
  <c r="R24" i="40" s="1"/>
  <c r="R9" i="40" s="1"/>
  <c r="R14" i="40" s="1"/>
  <c r="T21" i="39"/>
  <c r="T22" i="39" s="1"/>
  <c r="S21" i="38"/>
  <c r="S22" i="38" s="1"/>
  <c r="S20" i="37"/>
  <c r="R23" i="37"/>
  <c r="R24" i="37" s="1"/>
  <c r="R9" i="37" s="1"/>
  <c r="R14" i="37" s="1"/>
  <c r="R21" i="36"/>
  <c r="R22" i="36" s="1"/>
  <c r="S21" i="35"/>
  <c r="S22" i="35" s="1"/>
  <c r="T20" i="34"/>
  <c r="S23" i="34"/>
  <c r="S24" i="34" s="1"/>
  <c r="S9" i="34" s="1"/>
  <c r="S14" i="34" s="1"/>
  <c r="R21" i="33"/>
  <c r="R22" i="33" s="1"/>
  <c r="S21" i="32"/>
  <c r="S22" i="32" s="1"/>
  <c r="R21" i="31"/>
  <c r="R22" i="31" s="1"/>
  <c r="T20" i="30"/>
  <c r="S23" i="30"/>
  <c r="S24" i="30" s="1"/>
  <c r="S9" i="30" s="1"/>
  <c r="S14" i="30" s="1"/>
  <c r="S21" i="29"/>
  <c r="S22" i="29" s="1"/>
  <c r="S20" i="28"/>
  <c r="R23" i="28"/>
  <c r="R24" i="28" s="1"/>
  <c r="R9" i="28" s="1"/>
  <c r="R14" i="28" s="1"/>
  <c r="S20" i="27"/>
  <c r="R23" i="27"/>
  <c r="R24" i="27" s="1"/>
  <c r="R9" i="27" s="1"/>
  <c r="R14" i="27" s="1"/>
  <c r="S22" i="26"/>
  <c r="T20" i="26" s="1"/>
  <c r="S21" i="26"/>
  <c r="S21" i="25"/>
  <c r="S22" i="25" s="1"/>
  <c r="T23" i="24"/>
  <c r="T24" i="24" s="1"/>
  <c r="T9" i="24" s="1"/>
  <c r="T14" i="24" s="1"/>
  <c r="U21" i="24"/>
  <c r="U22" i="24" s="1"/>
  <c r="S21" i="23"/>
  <c r="S22" i="23" s="1"/>
  <c r="S21" i="22"/>
  <c r="S22" i="22" s="1"/>
  <c r="T20" i="21"/>
  <c r="S23" i="21"/>
  <c r="S24" i="21" s="1"/>
  <c r="S9" i="21" s="1"/>
  <c r="S14" i="21" s="1"/>
  <c r="S21" i="20"/>
  <c r="S22" i="20" s="1"/>
  <c r="S21" i="19"/>
  <c r="S22" i="19" s="1"/>
  <c r="S20" i="18"/>
  <c r="R23" i="18"/>
  <c r="R24" i="18" s="1"/>
  <c r="R9" i="18" s="1"/>
  <c r="R14" i="18" s="1"/>
  <c r="S21" i="17"/>
  <c r="S22" i="17" s="1"/>
  <c r="R21" i="16"/>
  <c r="R22" i="16" s="1"/>
  <c r="T20" i="15"/>
  <c r="S23" i="15"/>
  <c r="S24" i="15" s="1"/>
  <c r="S9" i="15" s="1"/>
  <c r="S14" i="15" s="1"/>
  <c r="U20" i="43" l="1"/>
  <c r="T23" i="43"/>
  <c r="T24" i="43" s="1"/>
  <c r="T9" i="43" s="1"/>
  <c r="T14" i="43" s="1"/>
  <c r="T20" i="42"/>
  <c r="S23" i="42"/>
  <c r="S24" i="42" s="1"/>
  <c r="S9" i="42" s="1"/>
  <c r="S14" i="42" s="1"/>
  <c r="T21" i="41"/>
  <c r="T22" i="41" s="1"/>
  <c r="S21" i="40"/>
  <c r="S22" i="40" s="1"/>
  <c r="U20" i="39"/>
  <c r="T23" i="39"/>
  <c r="T24" i="39" s="1"/>
  <c r="T9" i="39" s="1"/>
  <c r="T14" i="39" s="1"/>
  <c r="T20" i="38"/>
  <c r="S23" i="38"/>
  <c r="S24" i="38" s="1"/>
  <c r="S9" i="38" s="1"/>
  <c r="S14" i="38" s="1"/>
  <c r="S21" i="37"/>
  <c r="S22" i="37" s="1"/>
  <c r="S20" i="36"/>
  <c r="R23" i="36"/>
  <c r="R24" i="36" s="1"/>
  <c r="R9" i="36" s="1"/>
  <c r="R14" i="36" s="1"/>
  <c r="T20" i="35"/>
  <c r="S23" i="35"/>
  <c r="S24" i="35" s="1"/>
  <c r="S9" i="35" s="1"/>
  <c r="S14" i="35" s="1"/>
  <c r="T21" i="34"/>
  <c r="T22" i="34" s="1"/>
  <c r="S20" i="33"/>
  <c r="R23" i="33"/>
  <c r="R24" i="33" s="1"/>
  <c r="R9" i="33" s="1"/>
  <c r="R14" i="33" s="1"/>
  <c r="T20" i="32"/>
  <c r="S23" i="32"/>
  <c r="S24" i="32" s="1"/>
  <c r="S9" i="32" s="1"/>
  <c r="S14" i="32" s="1"/>
  <c r="S20" i="31"/>
  <c r="R23" i="31"/>
  <c r="R24" i="31" s="1"/>
  <c r="R9" i="31" s="1"/>
  <c r="R14" i="31" s="1"/>
  <c r="T21" i="30"/>
  <c r="T22" i="30" s="1"/>
  <c r="T20" i="29"/>
  <c r="S23" i="29"/>
  <c r="S24" i="29" s="1"/>
  <c r="S9" i="29" s="1"/>
  <c r="S14" i="29" s="1"/>
  <c r="S21" i="28"/>
  <c r="S22" i="28" s="1"/>
  <c r="S21" i="27"/>
  <c r="S22" i="27" s="1"/>
  <c r="T21" i="26"/>
  <c r="T22" i="26" s="1"/>
  <c r="S23" i="26"/>
  <c r="S24" i="26" s="1"/>
  <c r="S9" i="26" s="1"/>
  <c r="S14" i="26" s="1"/>
  <c r="T20" i="25"/>
  <c r="S23" i="25"/>
  <c r="S24" i="25" s="1"/>
  <c r="S9" i="25" s="1"/>
  <c r="S14" i="25" s="1"/>
  <c r="V20" i="24"/>
  <c r="U23" i="24"/>
  <c r="U24" i="24" s="1"/>
  <c r="U9" i="24" s="1"/>
  <c r="U14" i="24" s="1"/>
  <c r="T20" i="23"/>
  <c r="S23" i="23"/>
  <c r="S24" i="23" s="1"/>
  <c r="S9" i="23" s="1"/>
  <c r="S14" i="23" s="1"/>
  <c r="T20" i="22"/>
  <c r="S23" i="22"/>
  <c r="S24" i="22" s="1"/>
  <c r="S9" i="22" s="1"/>
  <c r="S14" i="22" s="1"/>
  <c r="T21" i="21"/>
  <c r="T22" i="21" s="1"/>
  <c r="T20" i="20"/>
  <c r="S23" i="20"/>
  <c r="S24" i="20" s="1"/>
  <c r="S9" i="20" s="1"/>
  <c r="S14" i="20" s="1"/>
  <c r="T20" i="19"/>
  <c r="S23" i="19"/>
  <c r="S24" i="19" s="1"/>
  <c r="S9" i="19" s="1"/>
  <c r="S14" i="19" s="1"/>
  <c r="S21" i="18"/>
  <c r="S22" i="18" s="1"/>
  <c r="T20" i="17"/>
  <c r="S23" i="17"/>
  <c r="S24" i="17" s="1"/>
  <c r="S9" i="17" s="1"/>
  <c r="S14" i="17" s="1"/>
  <c r="S20" i="16"/>
  <c r="R23" i="16"/>
  <c r="R24" i="16" s="1"/>
  <c r="R9" i="16" s="1"/>
  <c r="R14" i="16" s="1"/>
  <c r="T21" i="15"/>
  <c r="T22" i="15" s="1"/>
  <c r="U21" i="43" l="1"/>
  <c r="U22" i="43" s="1"/>
  <c r="T21" i="42"/>
  <c r="T22" i="42" s="1"/>
  <c r="U20" i="41"/>
  <c r="T23" i="41"/>
  <c r="T24" i="41" s="1"/>
  <c r="T9" i="41" s="1"/>
  <c r="T14" i="41" s="1"/>
  <c r="T20" i="40"/>
  <c r="S23" i="40"/>
  <c r="S24" i="40" s="1"/>
  <c r="S9" i="40" s="1"/>
  <c r="S14" i="40" s="1"/>
  <c r="U21" i="39"/>
  <c r="U22" i="39" s="1"/>
  <c r="T21" i="38"/>
  <c r="T22" i="38" s="1"/>
  <c r="T20" i="37"/>
  <c r="S23" i="37"/>
  <c r="S24" i="37" s="1"/>
  <c r="S9" i="37" s="1"/>
  <c r="S14" i="37" s="1"/>
  <c r="S21" i="36"/>
  <c r="S22" i="36" s="1"/>
  <c r="T21" i="35"/>
  <c r="T22" i="35" s="1"/>
  <c r="U20" i="34"/>
  <c r="T23" i="34"/>
  <c r="T24" i="34" s="1"/>
  <c r="T9" i="34" s="1"/>
  <c r="T14" i="34" s="1"/>
  <c r="S21" i="33"/>
  <c r="S22" i="33" s="1"/>
  <c r="T21" i="32"/>
  <c r="T22" i="32" s="1"/>
  <c r="S21" i="31"/>
  <c r="S22" i="31" s="1"/>
  <c r="U20" i="30"/>
  <c r="T23" i="30"/>
  <c r="T24" i="30" s="1"/>
  <c r="T9" i="30" s="1"/>
  <c r="T14" i="30" s="1"/>
  <c r="T21" i="29"/>
  <c r="T22" i="29" s="1"/>
  <c r="T20" i="28"/>
  <c r="S23" i="28"/>
  <c r="S24" i="28" s="1"/>
  <c r="S9" i="28" s="1"/>
  <c r="S14" i="28" s="1"/>
  <c r="T20" i="27"/>
  <c r="S23" i="27"/>
  <c r="S24" i="27" s="1"/>
  <c r="S9" i="27" s="1"/>
  <c r="S14" i="27" s="1"/>
  <c r="U20" i="26"/>
  <c r="T23" i="26"/>
  <c r="T24" i="26" s="1"/>
  <c r="T9" i="26" s="1"/>
  <c r="T14" i="26" s="1"/>
  <c r="T21" i="25"/>
  <c r="T22" i="25" s="1"/>
  <c r="V21" i="24"/>
  <c r="V22" i="24" s="1"/>
  <c r="T21" i="23"/>
  <c r="T22" i="23" s="1"/>
  <c r="T21" i="22"/>
  <c r="T22" i="22" s="1"/>
  <c r="U20" i="21"/>
  <c r="T23" i="21"/>
  <c r="T24" i="21" s="1"/>
  <c r="T9" i="21" s="1"/>
  <c r="T14" i="21" s="1"/>
  <c r="T21" i="20"/>
  <c r="T22" i="20" s="1"/>
  <c r="T21" i="19"/>
  <c r="T22" i="19" s="1"/>
  <c r="T20" i="18"/>
  <c r="S23" i="18"/>
  <c r="S24" i="18" s="1"/>
  <c r="S9" i="18" s="1"/>
  <c r="S14" i="18" s="1"/>
  <c r="T21" i="17"/>
  <c r="T22" i="17" s="1"/>
  <c r="S21" i="16"/>
  <c r="S22" i="16" s="1"/>
  <c r="U20" i="15"/>
  <c r="T23" i="15"/>
  <c r="T24" i="15" s="1"/>
  <c r="T9" i="15" s="1"/>
  <c r="T14" i="15" s="1"/>
  <c r="V20" i="43" l="1"/>
  <c r="U23" i="43"/>
  <c r="U24" i="43" s="1"/>
  <c r="U9" i="43" s="1"/>
  <c r="U14" i="43" s="1"/>
  <c r="U20" i="42"/>
  <c r="T23" i="42"/>
  <c r="T24" i="42" s="1"/>
  <c r="T9" i="42" s="1"/>
  <c r="T14" i="42" s="1"/>
  <c r="U21" i="41"/>
  <c r="U22" i="41" s="1"/>
  <c r="T21" i="40"/>
  <c r="T22" i="40" s="1"/>
  <c r="V20" i="39"/>
  <c r="U23" i="39"/>
  <c r="U24" i="39" s="1"/>
  <c r="U9" i="39" s="1"/>
  <c r="U14" i="39" s="1"/>
  <c r="U20" i="38"/>
  <c r="T23" i="38"/>
  <c r="T24" i="38" s="1"/>
  <c r="T9" i="38" s="1"/>
  <c r="T14" i="38" s="1"/>
  <c r="T21" i="37"/>
  <c r="T22" i="37" s="1"/>
  <c r="T20" i="36"/>
  <c r="S23" i="36"/>
  <c r="S24" i="36" s="1"/>
  <c r="S9" i="36" s="1"/>
  <c r="S14" i="36" s="1"/>
  <c r="U20" i="35"/>
  <c r="T23" i="35"/>
  <c r="T24" i="35" s="1"/>
  <c r="T9" i="35" s="1"/>
  <c r="T14" i="35" s="1"/>
  <c r="U21" i="34"/>
  <c r="U22" i="34" s="1"/>
  <c r="T20" i="33"/>
  <c r="S23" i="33"/>
  <c r="S24" i="33" s="1"/>
  <c r="S9" i="33" s="1"/>
  <c r="S14" i="33" s="1"/>
  <c r="U20" i="32"/>
  <c r="T23" i="32"/>
  <c r="T24" i="32" s="1"/>
  <c r="T9" i="32" s="1"/>
  <c r="T14" i="32" s="1"/>
  <c r="T20" i="31"/>
  <c r="S23" i="31"/>
  <c r="S24" i="31" s="1"/>
  <c r="S9" i="31" s="1"/>
  <c r="S14" i="31" s="1"/>
  <c r="U21" i="30"/>
  <c r="U22" i="30" s="1"/>
  <c r="U20" i="29"/>
  <c r="T23" i="29"/>
  <c r="T24" i="29" s="1"/>
  <c r="T9" i="29" s="1"/>
  <c r="T14" i="29" s="1"/>
  <c r="T21" i="28"/>
  <c r="T22" i="28" s="1"/>
  <c r="T21" i="27"/>
  <c r="T22" i="27" s="1"/>
  <c r="U21" i="26"/>
  <c r="U22" i="26" s="1"/>
  <c r="V20" i="26" s="1"/>
  <c r="U20" i="25"/>
  <c r="T23" i="25"/>
  <c r="T24" i="25" s="1"/>
  <c r="T9" i="25" s="1"/>
  <c r="T14" i="25" s="1"/>
  <c r="W20" i="24"/>
  <c r="V23" i="24"/>
  <c r="V24" i="24" s="1"/>
  <c r="V9" i="24" s="1"/>
  <c r="V14" i="24" s="1"/>
  <c r="U20" i="23"/>
  <c r="T23" i="23"/>
  <c r="T24" i="23" s="1"/>
  <c r="T9" i="23" s="1"/>
  <c r="T14" i="23" s="1"/>
  <c r="U20" i="22"/>
  <c r="T23" i="22"/>
  <c r="T24" i="22" s="1"/>
  <c r="T9" i="22" s="1"/>
  <c r="T14" i="22" s="1"/>
  <c r="U21" i="21"/>
  <c r="U22" i="21" s="1"/>
  <c r="U20" i="20"/>
  <c r="T23" i="20"/>
  <c r="T24" i="20" s="1"/>
  <c r="T9" i="20" s="1"/>
  <c r="T14" i="20" s="1"/>
  <c r="U20" i="19"/>
  <c r="T23" i="19"/>
  <c r="T24" i="19" s="1"/>
  <c r="T9" i="19" s="1"/>
  <c r="T14" i="19" s="1"/>
  <c r="T21" i="18"/>
  <c r="T22" i="18" s="1"/>
  <c r="U20" i="17"/>
  <c r="T23" i="17"/>
  <c r="T24" i="17" s="1"/>
  <c r="T9" i="17" s="1"/>
  <c r="T14" i="17" s="1"/>
  <c r="T20" i="16"/>
  <c r="S23" i="16"/>
  <c r="S24" i="16" s="1"/>
  <c r="S9" i="16" s="1"/>
  <c r="S14" i="16" s="1"/>
  <c r="U21" i="15"/>
  <c r="U22" i="15"/>
  <c r="V20" i="15" s="1"/>
  <c r="V21" i="43" l="1"/>
  <c r="V22" i="43" s="1"/>
  <c r="U21" i="42"/>
  <c r="U22" i="42" s="1"/>
  <c r="V20" i="41"/>
  <c r="U23" i="41"/>
  <c r="U24" i="41" s="1"/>
  <c r="U9" i="41" s="1"/>
  <c r="U14" i="41" s="1"/>
  <c r="U20" i="40"/>
  <c r="T23" i="40"/>
  <c r="T24" i="40" s="1"/>
  <c r="T9" i="40" s="1"/>
  <c r="T14" i="40" s="1"/>
  <c r="V21" i="39"/>
  <c r="V22" i="39" s="1"/>
  <c r="U21" i="38"/>
  <c r="U22" i="38" s="1"/>
  <c r="U20" i="37"/>
  <c r="T23" i="37"/>
  <c r="T24" i="37" s="1"/>
  <c r="T9" i="37" s="1"/>
  <c r="T14" i="37" s="1"/>
  <c r="T21" i="36"/>
  <c r="T22" i="36" s="1"/>
  <c r="U21" i="35"/>
  <c r="U22" i="35" s="1"/>
  <c r="V20" i="34"/>
  <c r="U23" i="34"/>
  <c r="U24" i="34" s="1"/>
  <c r="U9" i="34" s="1"/>
  <c r="U14" i="34" s="1"/>
  <c r="T21" i="33"/>
  <c r="T22" i="33" s="1"/>
  <c r="U21" i="32"/>
  <c r="U22" i="32" s="1"/>
  <c r="T21" i="31"/>
  <c r="T22" i="31" s="1"/>
  <c r="U20" i="31" s="1"/>
  <c r="V20" i="30"/>
  <c r="U23" i="30"/>
  <c r="U24" i="30" s="1"/>
  <c r="U9" i="30" s="1"/>
  <c r="U14" i="30" s="1"/>
  <c r="U21" i="29"/>
  <c r="U22" i="29" s="1"/>
  <c r="U20" i="28"/>
  <c r="T23" i="28"/>
  <c r="T24" i="28" s="1"/>
  <c r="T9" i="28" s="1"/>
  <c r="T14" i="28" s="1"/>
  <c r="U20" i="27"/>
  <c r="T23" i="27"/>
  <c r="T24" i="27" s="1"/>
  <c r="T9" i="27" s="1"/>
  <c r="T14" i="27" s="1"/>
  <c r="V21" i="26"/>
  <c r="V22" i="26" s="1"/>
  <c r="U23" i="26"/>
  <c r="U24" i="26" s="1"/>
  <c r="U9" i="26" s="1"/>
  <c r="U14" i="26" s="1"/>
  <c r="U21" i="25"/>
  <c r="U22" i="25" s="1"/>
  <c r="W21" i="24"/>
  <c r="W22" i="24"/>
  <c r="X20" i="24" s="1"/>
  <c r="W23" i="24"/>
  <c r="W24" i="24" s="1"/>
  <c r="W9" i="24" s="1"/>
  <c r="W14" i="24" s="1"/>
  <c r="U21" i="23"/>
  <c r="U22" i="23" s="1"/>
  <c r="U21" i="22"/>
  <c r="U22" i="22" s="1"/>
  <c r="V20" i="21"/>
  <c r="U23" i="21"/>
  <c r="U24" i="21" s="1"/>
  <c r="U9" i="21" s="1"/>
  <c r="U14" i="21" s="1"/>
  <c r="U21" i="20"/>
  <c r="U22" i="20" s="1"/>
  <c r="U21" i="19"/>
  <c r="U22" i="19" s="1"/>
  <c r="U20" i="18"/>
  <c r="T23" i="18"/>
  <c r="T24" i="18" s="1"/>
  <c r="T9" i="18" s="1"/>
  <c r="T14" i="18" s="1"/>
  <c r="U21" i="17"/>
  <c r="U22" i="17" s="1"/>
  <c r="T21" i="16"/>
  <c r="T22" i="16" s="1"/>
  <c r="V21" i="15"/>
  <c r="V22" i="15" s="1"/>
  <c r="U23" i="15"/>
  <c r="U24" i="15" s="1"/>
  <c r="U9" i="15" s="1"/>
  <c r="U14" i="15" s="1"/>
  <c r="W20" i="43" l="1"/>
  <c r="V23" i="43"/>
  <c r="V24" i="43" s="1"/>
  <c r="V9" i="43" s="1"/>
  <c r="V14" i="43" s="1"/>
  <c r="V20" i="42"/>
  <c r="U23" i="42"/>
  <c r="U24" i="42" s="1"/>
  <c r="U9" i="42" s="1"/>
  <c r="U14" i="42" s="1"/>
  <c r="V21" i="41"/>
  <c r="V22" i="41" s="1"/>
  <c r="U21" i="40"/>
  <c r="U22" i="40" s="1"/>
  <c r="W20" i="39"/>
  <c r="V23" i="39"/>
  <c r="V24" i="39" s="1"/>
  <c r="V9" i="39" s="1"/>
  <c r="V14" i="39" s="1"/>
  <c r="V20" i="38"/>
  <c r="U23" i="38"/>
  <c r="U24" i="38" s="1"/>
  <c r="U9" i="38" s="1"/>
  <c r="U14" i="38" s="1"/>
  <c r="U21" i="37"/>
  <c r="U22" i="37" s="1"/>
  <c r="U20" i="36"/>
  <c r="T23" i="36"/>
  <c r="T24" i="36" s="1"/>
  <c r="T9" i="36" s="1"/>
  <c r="T14" i="36" s="1"/>
  <c r="V20" i="35"/>
  <c r="U23" i="35"/>
  <c r="U24" i="35" s="1"/>
  <c r="U9" i="35" s="1"/>
  <c r="U14" i="35" s="1"/>
  <c r="V21" i="34"/>
  <c r="V22" i="34" s="1"/>
  <c r="U20" i="33"/>
  <c r="T23" i="33"/>
  <c r="T24" i="33" s="1"/>
  <c r="T9" i="33" s="1"/>
  <c r="T14" i="33" s="1"/>
  <c r="V20" i="32"/>
  <c r="U23" i="32"/>
  <c r="U24" i="32" s="1"/>
  <c r="U9" i="32" s="1"/>
  <c r="U14" i="32" s="1"/>
  <c r="U21" i="31"/>
  <c r="U22" i="31" s="1"/>
  <c r="T23" i="31"/>
  <c r="T24" i="31" s="1"/>
  <c r="T9" i="31" s="1"/>
  <c r="T14" i="31" s="1"/>
  <c r="V21" i="30"/>
  <c r="V22" i="30" s="1"/>
  <c r="V20" i="29"/>
  <c r="U23" i="29"/>
  <c r="U24" i="29" s="1"/>
  <c r="U9" i="29" s="1"/>
  <c r="U14" i="29" s="1"/>
  <c r="U21" i="28"/>
  <c r="U22" i="28" s="1"/>
  <c r="U21" i="27"/>
  <c r="U22" i="27" s="1"/>
  <c r="W20" i="26"/>
  <c r="V23" i="26"/>
  <c r="V24" i="26" s="1"/>
  <c r="V9" i="26" s="1"/>
  <c r="V14" i="26" s="1"/>
  <c r="V20" i="25"/>
  <c r="U23" i="25"/>
  <c r="U24" i="25" s="1"/>
  <c r="U9" i="25" s="1"/>
  <c r="U14" i="25" s="1"/>
  <c r="X21" i="24"/>
  <c r="X22" i="24" s="1"/>
  <c r="V20" i="23"/>
  <c r="U23" i="23"/>
  <c r="U24" i="23" s="1"/>
  <c r="U9" i="23" s="1"/>
  <c r="U14" i="23" s="1"/>
  <c r="V20" i="22"/>
  <c r="U23" i="22"/>
  <c r="U24" i="22" s="1"/>
  <c r="U9" i="22" s="1"/>
  <c r="U14" i="22" s="1"/>
  <c r="V21" i="21"/>
  <c r="V22" i="21" s="1"/>
  <c r="V20" i="20"/>
  <c r="U23" i="20"/>
  <c r="U24" i="20" s="1"/>
  <c r="U9" i="20" s="1"/>
  <c r="U14" i="20" s="1"/>
  <c r="V20" i="19"/>
  <c r="U23" i="19"/>
  <c r="U24" i="19" s="1"/>
  <c r="U9" i="19" s="1"/>
  <c r="U14" i="19" s="1"/>
  <c r="U21" i="18"/>
  <c r="U22" i="18" s="1"/>
  <c r="V20" i="17"/>
  <c r="U23" i="17"/>
  <c r="U24" i="17" s="1"/>
  <c r="U9" i="17" s="1"/>
  <c r="U14" i="17" s="1"/>
  <c r="U20" i="16"/>
  <c r="T23" i="16"/>
  <c r="T24" i="16" s="1"/>
  <c r="T9" i="16" s="1"/>
  <c r="T14" i="16" s="1"/>
  <c r="W20" i="15"/>
  <c r="V23" i="15"/>
  <c r="V24" i="15" s="1"/>
  <c r="V9" i="15" s="1"/>
  <c r="V14" i="15" s="1"/>
  <c r="W21" i="43" l="1"/>
  <c r="W22" i="43" s="1"/>
  <c r="V21" i="42"/>
  <c r="V22" i="42" s="1"/>
  <c r="W20" i="41"/>
  <c r="V23" i="41"/>
  <c r="V24" i="41" s="1"/>
  <c r="V9" i="41" s="1"/>
  <c r="V14" i="41" s="1"/>
  <c r="V20" i="40"/>
  <c r="U23" i="40"/>
  <c r="U24" i="40" s="1"/>
  <c r="U9" i="40" s="1"/>
  <c r="U14" i="40" s="1"/>
  <c r="W21" i="39"/>
  <c r="W22" i="39" s="1"/>
  <c r="V21" i="38"/>
  <c r="V22" i="38" s="1"/>
  <c r="V20" i="37"/>
  <c r="U23" i="37"/>
  <c r="U24" i="37" s="1"/>
  <c r="U9" i="37" s="1"/>
  <c r="U14" i="37" s="1"/>
  <c r="U21" i="36"/>
  <c r="U22" i="36" s="1"/>
  <c r="V21" i="35"/>
  <c r="V22" i="35" s="1"/>
  <c r="W20" i="34"/>
  <c r="V23" i="34"/>
  <c r="V24" i="34" s="1"/>
  <c r="V9" i="34" s="1"/>
  <c r="V14" i="34" s="1"/>
  <c r="U21" i="33"/>
  <c r="U22" i="33" s="1"/>
  <c r="V22" i="32"/>
  <c r="W20" i="32" s="1"/>
  <c r="V21" i="32"/>
  <c r="V20" i="31"/>
  <c r="U23" i="31"/>
  <c r="U24" i="31" s="1"/>
  <c r="U9" i="31" s="1"/>
  <c r="U14" i="31" s="1"/>
  <c r="W20" i="30"/>
  <c r="V23" i="30"/>
  <c r="V24" i="30" s="1"/>
  <c r="V9" i="30" s="1"/>
  <c r="V14" i="30" s="1"/>
  <c r="V21" i="29"/>
  <c r="V22" i="29" s="1"/>
  <c r="V20" i="28"/>
  <c r="U23" i="28"/>
  <c r="U24" i="28" s="1"/>
  <c r="U9" i="28" s="1"/>
  <c r="U14" i="28" s="1"/>
  <c r="V20" i="27"/>
  <c r="U23" i="27"/>
  <c r="U24" i="27" s="1"/>
  <c r="U9" i="27" s="1"/>
  <c r="U14" i="27" s="1"/>
  <c r="W21" i="26"/>
  <c r="W22" i="26" s="1"/>
  <c r="V21" i="25"/>
  <c r="V22" i="25" s="1"/>
  <c r="Y20" i="24"/>
  <c r="X23" i="24"/>
  <c r="X24" i="24" s="1"/>
  <c r="X9" i="24" s="1"/>
  <c r="X14" i="24" s="1"/>
  <c r="V21" i="23"/>
  <c r="V22" i="23" s="1"/>
  <c r="V21" i="22"/>
  <c r="V22" i="22" s="1"/>
  <c r="W20" i="22" s="1"/>
  <c r="W20" i="21"/>
  <c r="V23" i="21"/>
  <c r="V24" i="21" s="1"/>
  <c r="V9" i="21" s="1"/>
  <c r="V14" i="21" s="1"/>
  <c r="V22" i="20"/>
  <c r="W20" i="20" s="1"/>
  <c r="V21" i="20"/>
  <c r="V21" i="19"/>
  <c r="V22" i="19" s="1"/>
  <c r="V20" i="18"/>
  <c r="U23" i="18"/>
  <c r="U24" i="18" s="1"/>
  <c r="U9" i="18" s="1"/>
  <c r="U14" i="18" s="1"/>
  <c r="V21" i="17"/>
  <c r="V22" i="17" s="1"/>
  <c r="U21" i="16"/>
  <c r="U22" i="16" s="1"/>
  <c r="W21" i="15"/>
  <c r="W22" i="15"/>
  <c r="X20" i="15" s="1"/>
  <c r="X20" i="26" l="1"/>
  <c r="X21" i="26" s="1"/>
  <c r="X22" i="26" s="1"/>
  <c r="W23" i="26"/>
  <c r="W24" i="26" s="1"/>
  <c r="W9" i="26" s="1"/>
  <c r="W14" i="26" s="1"/>
  <c r="X20" i="43"/>
  <c r="W23" i="43"/>
  <c r="W24" i="43" s="1"/>
  <c r="W9" i="43" s="1"/>
  <c r="W14" i="43" s="1"/>
  <c r="W20" i="42"/>
  <c r="V23" i="42"/>
  <c r="V24" i="42" s="1"/>
  <c r="V9" i="42" s="1"/>
  <c r="V14" i="42" s="1"/>
  <c r="W21" i="41"/>
  <c r="W22" i="41"/>
  <c r="X20" i="41" s="1"/>
  <c r="W23" i="41"/>
  <c r="W24" i="41" s="1"/>
  <c r="W9" i="41" s="1"/>
  <c r="W14" i="41" s="1"/>
  <c r="V21" i="40"/>
  <c r="V22" i="40" s="1"/>
  <c r="X20" i="39"/>
  <c r="W23" i="39"/>
  <c r="W24" i="39" s="1"/>
  <c r="W9" i="39" s="1"/>
  <c r="W14" i="39" s="1"/>
  <c r="W20" i="38"/>
  <c r="V23" i="38"/>
  <c r="V24" i="38" s="1"/>
  <c r="V9" i="38" s="1"/>
  <c r="V14" i="38" s="1"/>
  <c r="V21" i="37"/>
  <c r="V22" i="37" s="1"/>
  <c r="V20" i="36"/>
  <c r="U23" i="36"/>
  <c r="U24" i="36" s="1"/>
  <c r="U9" i="36" s="1"/>
  <c r="U14" i="36" s="1"/>
  <c r="W20" i="35"/>
  <c r="V23" i="35"/>
  <c r="V24" i="35" s="1"/>
  <c r="V9" i="35" s="1"/>
  <c r="V14" i="35" s="1"/>
  <c r="W21" i="34"/>
  <c r="W22" i="34" s="1"/>
  <c r="V20" i="33"/>
  <c r="U23" i="33"/>
  <c r="U24" i="33" s="1"/>
  <c r="U9" i="33" s="1"/>
  <c r="U14" i="33" s="1"/>
  <c r="V23" i="32"/>
  <c r="V24" i="32" s="1"/>
  <c r="V9" i="32" s="1"/>
  <c r="V14" i="32" s="1"/>
  <c r="W21" i="32"/>
  <c r="W22" i="32" s="1"/>
  <c r="V21" i="31"/>
  <c r="V22" i="31" s="1"/>
  <c r="W21" i="30"/>
  <c r="W22" i="30"/>
  <c r="X20" i="30" s="1"/>
  <c r="W23" i="30"/>
  <c r="W24" i="30" s="1"/>
  <c r="W9" i="30" s="1"/>
  <c r="W14" i="30" s="1"/>
  <c r="W20" i="29"/>
  <c r="V23" i="29"/>
  <c r="V24" i="29" s="1"/>
  <c r="V9" i="29" s="1"/>
  <c r="V14" i="29" s="1"/>
  <c r="V21" i="28"/>
  <c r="V22" i="28" s="1"/>
  <c r="V21" i="27"/>
  <c r="V22" i="27" s="1"/>
  <c r="W20" i="25"/>
  <c r="V23" i="25"/>
  <c r="V24" i="25" s="1"/>
  <c r="V9" i="25" s="1"/>
  <c r="V14" i="25" s="1"/>
  <c r="Y21" i="24"/>
  <c r="Y22" i="24" s="1"/>
  <c r="W20" i="23"/>
  <c r="V23" i="23"/>
  <c r="V24" i="23" s="1"/>
  <c r="V9" i="23" s="1"/>
  <c r="V14" i="23" s="1"/>
  <c r="W21" i="22"/>
  <c r="W22" i="22" s="1"/>
  <c r="V23" i="22"/>
  <c r="V24" i="22" s="1"/>
  <c r="V9" i="22" s="1"/>
  <c r="V14" i="22" s="1"/>
  <c r="W21" i="21"/>
  <c r="W22" i="21"/>
  <c r="X20" i="21" s="1"/>
  <c r="V23" i="20"/>
  <c r="V24" i="20" s="1"/>
  <c r="V9" i="20" s="1"/>
  <c r="V14" i="20" s="1"/>
  <c r="W21" i="20"/>
  <c r="W22" i="20"/>
  <c r="X20" i="20" s="1"/>
  <c r="W20" i="19"/>
  <c r="V23" i="19"/>
  <c r="V24" i="19" s="1"/>
  <c r="V9" i="19" s="1"/>
  <c r="V14" i="19" s="1"/>
  <c r="V21" i="18"/>
  <c r="V22" i="18" s="1"/>
  <c r="W20" i="17"/>
  <c r="V23" i="17"/>
  <c r="V24" i="17" s="1"/>
  <c r="V9" i="17" s="1"/>
  <c r="V14" i="17" s="1"/>
  <c r="V20" i="16"/>
  <c r="U23" i="16"/>
  <c r="U24" i="16" s="1"/>
  <c r="U9" i="16" s="1"/>
  <c r="U14" i="16" s="1"/>
  <c r="W23" i="15"/>
  <c r="W24" i="15" s="1"/>
  <c r="W9" i="15" s="1"/>
  <c r="W14" i="15" s="1"/>
  <c r="X21" i="15"/>
  <c r="X22" i="15" s="1"/>
  <c r="X20" i="32" l="1"/>
  <c r="W23" i="32"/>
  <c r="W24" i="32" s="1"/>
  <c r="W9" i="32" s="1"/>
  <c r="W14" i="32" s="1"/>
  <c r="X20" i="34"/>
  <c r="W23" i="34"/>
  <c r="W24" i="34" s="1"/>
  <c r="W9" i="34" s="1"/>
  <c r="W14" i="34" s="1"/>
  <c r="W23" i="20"/>
  <c r="W24" i="20" s="1"/>
  <c r="W9" i="20" s="1"/>
  <c r="W14" i="20" s="1"/>
  <c r="X21" i="43"/>
  <c r="X22" i="43"/>
  <c r="Y20" i="43" s="1"/>
  <c r="W21" i="42"/>
  <c r="W22" i="42"/>
  <c r="X20" i="42" s="1"/>
  <c r="W23" i="42"/>
  <c r="W24" i="42" s="1"/>
  <c r="W9" i="42" s="1"/>
  <c r="W14" i="42" s="1"/>
  <c r="X21" i="41"/>
  <c r="X22" i="41"/>
  <c r="Y20" i="41" s="1"/>
  <c r="W20" i="40"/>
  <c r="V23" i="40"/>
  <c r="V24" i="40" s="1"/>
  <c r="V9" i="40" s="1"/>
  <c r="V14" i="40" s="1"/>
  <c r="X21" i="39"/>
  <c r="X22" i="39"/>
  <c r="Y20" i="39" s="1"/>
  <c r="W21" i="38"/>
  <c r="W22" i="38"/>
  <c r="X20" i="38" s="1"/>
  <c r="W20" i="37"/>
  <c r="V23" i="37"/>
  <c r="V24" i="37" s="1"/>
  <c r="V9" i="37" s="1"/>
  <c r="V14" i="37" s="1"/>
  <c r="V21" i="36"/>
  <c r="V22" i="36" s="1"/>
  <c r="W21" i="35"/>
  <c r="W22" i="35" s="1"/>
  <c r="X21" i="34"/>
  <c r="X22" i="34" s="1"/>
  <c r="V21" i="33"/>
  <c r="V22" i="33" s="1"/>
  <c r="X21" i="32"/>
  <c r="X22" i="32" s="1"/>
  <c r="W20" i="31"/>
  <c r="V23" i="31"/>
  <c r="V24" i="31" s="1"/>
  <c r="V9" i="31" s="1"/>
  <c r="V14" i="31" s="1"/>
  <c r="X21" i="30"/>
  <c r="X22" i="30" s="1"/>
  <c r="W21" i="29"/>
  <c r="W22" i="29"/>
  <c r="X20" i="29" s="1"/>
  <c r="W23" i="29"/>
  <c r="W24" i="29" s="1"/>
  <c r="W9" i="29" s="1"/>
  <c r="W14" i="29" s="1"/>
  <c r="W20" i="28"/>
  <c r="V23" i="28"/>
  <c r="V24" i="28" s="1"/>
  <c r="V9" i="28" s="1"/>
  <c r="V14" i="28" s="1"/>
  <c r="W20" i="27"/>
  <c r="V23" i="27"/>
  <c r="V24" i="27" s="1"/>
  <c r="V9" i="27" s="1"/>
  <c r="V14" i="27" s="1"/>
  <c r="Y20" i="26"/>
  <c r="X23" i="26"/>
  <c r="X24" i="26" s="1"/>
  <c r="X9" i="26" s="1"/>
  <c r="X14" i="26" s="1"/>
  <c r="W21" i="25"/>
  <c r="W22" i="25"/>
  <c r="X20" i="25" s="1"/>
  <c r="Z20" i="24"/>
  <c r="Y23" i="24"/>
  <c r="Y24" i="24" s="1"/>
  <c r="Y9" i="24" s="1"/>
  <c r="Y14" i="24" s="1"/>
  <c r="W21" i="23"/>
  <c r="W22" i="23" s="1"/>
  <c r="X20" i="22"/>
  <c r="W23" i="22"/>
  <c r="W24" i="22" s="1"/>
  <c r="W9" i="22" s="1"/>
  <c r="W14" i="22" s="1"/>
  <c r="X21" i="21"/>
  <c r="X22" i="21" s="1"/>
  <c r="W23" i="21"/>
  <c r="W24" i="21" s="1"/>
  <c r="W9" i="21" s="1"/>
  <c r="W14" i="21" s="1"/>
  <c r="X21" i="20"/>
  <c r="X22" i="20" s="1"/>
  <c r="W21" i="19"/>
  <c r="W22" i="19" s="1"/>
  <c r="X20" i="19" s="1"/>
  <c r="W20" i="18"/>
  <c r="V23" i="18"/>
  <c r="V24" i="18" s="1"/>
  <c r="V9" i="18" s="1"/>
  <c r="V14" i="18" s="1"/>
  <c r="W21" i="17"/>
  <c r="W22" i="17"/>
  <c r="X20" i="17" s="1"/>
  <c r="V21" i="16"/>
  <c r="V22" i="16" s="1"/>
  <c r="Y20" i="15"/>
  <c r="X23" i="15"/>
  <c r="X24" i="15" s="1"/>
  <c r="X9" i="15" s="1"/>
  <c r="X14" i="15" s="1"/>
  <c r="Y21" i="43" l="1"/>
  <c r="Y22" i="43" s="1"/>
  <c r="X23" i="43"/>
  <c r="X24" i="43" s="1"/>
  <c r="X9" i="43" s="1"/>
  <c r="X14" i="43" s="1"/>
  <c r="X21" i="42"/>
  <c r="X22" i="42" s="1"/>
  <c r="Y21" i="41"/>
  <c r="Y22" i="41" s="1"/>
  <c r="X23" i="41"/>
  <c r="X24" i="41" s="1"/>
  <c r="X9" i="41" s="1"/>
  <c r="X14" i="41" s="1"/>
  <c r="W21" i="40"/>
  <c r="W22" i="40" s="1"/>
  <c r="Y21" i="39"/>
  <c r="Y22" i="39" s="1"/>
  <c r="X23" i="39"/>
  <c r="X24" i="39" s="1"/>
  <c r="X9" i="39" s="1"/>
  <c r="X14" i="39" s="1"/>
  <c r="X21" i="38"/>
  <c r="X22" i="38" s="1"/>
  <c r="W23" i="38"/>
  <c r="W24" i="38" s="1"/>
  <c r="W9" i="38" s="1"/>
  <c r="W14" i="38" s="1"/>
  <c r="W21" i="37"/>
  <c r="W22" i="37" s="1"/>
  <c r="X20" i="37" s="1"/>
  <c r="W20" i="36"/>
  <c r="V23" i="36"/>
  <c r="V24" i="36" s="1"/>
  <c r="V9" i="36" s="1"/>
  <c r="V14" i="36" s="1"/>
  <c r="X20" i="35"/>
  <c r="W23" i="35"/>
  <c r="W24" i="35" s="1"/>
  <c r="W9" i="35" s="1"/>
  <c r="W14" i="35" s="1"/>
  <c r="Y20" i="34"/>
  <c r="X23" i="34"/>
  <c r="X24" i="34" s="1"/>
  <c r="X9" i="34" s="1"/>
  <c r="X14" i="34" s="1"/>
  <c r="W20" i="33"/>
  <c r="V23" i="33"/>
  <c r="V24" i="33" s="1"/>
  <c r="V9" i="33" s="1"/>
  <c r="V14" i="33" s="1"/>
  <c r="Y20" i="32"/>
  <c r="X23" i="32"/>
  <c r="X24" i="32" s="1"/>
  <c r="X9" i="32" s="1"/>
  <c r="X14" i="32" s="1"/>
  <c r="W21" i="31"/>
  <c r="W22" i="31"/>
  <c r="X20" i="31" s="1"/>
  <c r="Y20" i="30"/>
  <c r="X23" i="30"/>
  <c r="X24" i="30" s="1"/>
  <c r="X9" i="30" s="1"/>
  <c r="X14" i="30" s="1"/>
  <c r="X21" i="29"/>
  <c r="X22" i="29" s="1"/>
  <c r="W21" i="28"/>
  <c r="W22" i="28"/>
  <c r="X20" i="28" s="1"/>
  <c r="W21" i="27"/>
  <c r="W22" i="27"/>
  <c r="X20" i="27" s="1"/>
  <c r="W23" i="27"/>
  <c r="W24" i="27" s="1"/>
  <c r="W9" i="27" s="1"/>
  <c r="W14" i="27" s="1"/>
  <c r="Y21" i="26"/>
  <c r="Y22" i="26" s="1"/>
  <c r="X21" i="25"/>
  <c r="X22" i="25" s="1"/>
  <c r="W23" i="25"/>
  <c r="W24" i="25" s="1"/>
  <c r="W9" i="25" s="1"/>
  <c r="W14" i="25" s="1"/>
  <c r="Z21" i="24"/>
  <c r="Z22" i="24" s="1"/>
  <c r="X20" i="23"/>
  <c r="W23" i="23"/>
  <c r="W24" i="23" s="1"/>
  <c r="W9" i="23" s="1"/>
  <c r="W14" i="23" s="1"/>
  <c r="X21" i="22"/>
  <c r="X22" i="22" s="1"/>
  <c r="Y20" i="21"/>
  <c r="X23" i="21"/>
  <c r="X24" i="21" s="1"/>
  <c r="X9" i="21" s="1"/>
  <c r="X14" i="21" s="1"/>
  <c r="Y20" i="20"/>
  <c r="X23" i="20"/>
  <c r="X24" i="20" s="1"/>
  <c r="X9" i="20" s="1"/>
  <c r="X14" i="20" s="1"/>
  <c r="X21" i="19"/>
  <c r="X22" i="19" s="1"/>
  <c r="W23" i="19"/>
  <c r="W24" i="19" s="1"/>
  <c r="W9" i="19" s="1"/>
  <c r="W14" i="19" s="1"/>
  <c r="W21" i="18"/>
  <c r="W22" i="18"/>
  <c r="X20" i="18" s="1"/>
  <c r="W23" i="18"/>
  <c r="W24" i="18" s="1"/>
  <c r="W9" i="18" s="1"/>
  <c r="W14" i="18" s="1"/>
  <c r="W23" i="17"/>
  <c r="W24" i="17" s="1"/>
  <c r="W9" i="17" s="1"/>
  <c r="W14" i="17" s="1"/>
  <c r="X21" i="17"/>
  <c r="X22" i="17" s="1"/>
  <c r="W20" i="16"/>
  <c r="V23" i="16"/>
  <c r="V24" i="16" s="1"/>
  <c r="V9" i="16" s="1"/>
  <c r="V14" i="16" s="1"/>
  <c r="Y21" i="15"/>
  <c r="Y22" i="15" s="1"/>
  <c r="W23" i="31" l="1"/>
  <c r="W24" i="31" s="1"/>
  <c r="W9" i="31" s="1"/>
  <c r="W14" i="31" s="1"/>
  <c r="Z20" i="43"/>
  <c r="Y23" i="43"/>
  <c r="Y24" i="43" s="1"/>
  <c r="Y9" i="43" s="1"/>
  <c r="Y14" i="43" s="1"/>
  <c r="Y20" i="42"/>
  <c r="X23" i="42"/>
  <c r="X24" i="42" s="1"/>
  <c r="X9" i="42" s="1"/>
  <c r="X14" i="42" s="1"/>
  <c r="Z20" i="41"/>
  <c r="Y23" i="41"/>
  <c r="Y24" i="41" s="1"/>
  <c r="Y9" i="41" s="1"/>
  <c r="Y14" i="41" s="1"/>
  <c r="X20" i="40"/>
  <c r="W23" i="40"/>
  <c r="W24" i="40" s="1"/>
  <c r="W9" i="40" s="1"/>
  <c r="W14" i="40" s="1"/>
  <c r="Z20" i="39"/>
  <c r="Y23" i="39"/>
  <c r="Y24" i="39" s="1"/>
  <c r="Y9" i="39" s="1"/>
  <c r="Y14" i="39" s="1"/>
  <c r="Y20" i="38"/>
  <c r="X23" i="38"/>
  <c r="X24" i="38" s="1"/>
  <c r="X9" i="38" s="1"/>
  <c r="X14" i="38" s="1"/>
  <c r="X21" i="37"/>
  <c r="X22" i="37" s="1"/>
  <c r="W23" i="37"/>
  <c r="W24" i="37" s="1"/>
  <c r="W9" i="37" s="1"/>
  <c r="W14" i="37" s="1"/>
  <c r="W21" i="36"/>
  <c r="W22" i="36"/>
  <c r="X20" i="36" s="1"/>
  <c r="W23" i="36"/>
  <c r="W24" i="36" s="1"/>
  <c r="W9" i="36" s="1"/>
  <c r="W14" i="36" s="1"/>
  <c r="X21" i="35"/>
  <c r="X22" i="35" s="1"/>
  <c r="Y21" i="34"/>
  <c r="Y22" i="34" s="1"/>
  <c r="W21" i="33"/>
  <c r="W22" i="33"/>
  <c r="X20" i="33" s="1"/>
  <c r="Y21" i="32"/>
  <c r="Y22" i="32" s="1"/>
  <c r="X21" i="31"/>
  <c r="X22" i="31" s="1"/>
  <c r="Y21" i="30"/>
  <c r="Y22" i="30" s="1"/>
  <c r="Y20" i="29"/>
  <c r="X23" i="29"/>
  <c r="X24" i="29" s="1"/>
  <c r="X9" i="29" s="1"/>
  <c r="X14" i="29" s="1"/>
  <c r="X21" i="28"/>
  <c r="X22" i="28" s="1"/>
  <c r="W23" i="28"/>
  <c r="W24" i="28" s="1"/>
  <c r="W9" i="28" s="1"/>
  <c r="W14" i="28" s="1"/>
  <c r="X21" i="27"/>
  <c r="X22" i="27" s="1"/>
  <c r="Z20" i="26"/>
  <c r="Y23" i="26"/>
  <c r="Y24" i="26" s="1"/>
  <c r="Y9" i="26" s="1"/>
  <c r="Y14" i="26" s="1"/>
  <c r="Y20" i="25"/>
  <c r="X23" i="25"/>
  <c r="X24" i="25" s="1"/>
  <c r="X9" i="25" s="1"/>
  <c r="X14" i="25" s="1"/>
  <c r="AA20" i="24"/>
  <c r="Z23" i="24"/>
  <c r="Z24" i="24" s="1"/>
  <c r="Z9" i="24" s="1"/>
  <c r="Z14" i="24" s="1"/>
  <c r="X21" i="23"/>
  <c r="X22" i="23"/>
  <c r="Y20" i="23" s="1"/>
  <c r="Y20" i="22"/>
  <c r="X23" i="22"/>
  <c r="X24" i="22" s="1"/>
  <c r="X9" i="22" s="1"/>
  <c r="X14" i="22" s="1"/>
  <c r="Y21" i="21"/>
  <c r="Y22" i="21" s="1"/>
  <c r="Y21" i="20"/>
  <c r="Y22" i="20" s="1"/>
  <c r="Y20" i="19"/>
  <c r="X23" i="19"/>
  <c r="X24" i="19" s="1"/>
  <c r="X9" i="19" s="1"/>
  <c r="X14" i="19" s="1"/>
  <c r="X21" i="18"/>
  <c r="X22" i="18" s="1"/>
  <c r="Y20" i="17"/>
  <c r="X23" i="17"/>
  <c r="X24" i="17" s="1"/>
  <c r="X9" i="17" s="1"/>
  <c r="X14" i="17" s="1"/>
  <c r="W21" i="16"/>
  <c r="W22" i="16"/>
  <c r="X20" i="16" s="1"/>
  <c r="W23" i="16"/>
  <c r="W24" i="16" s="1"/>
  <c r="W9" i="16" s="1"/>
  <c r="W14" i="16" s="1"/>
  <c r="Z20" i="15"/>
  <c r="Y23" i="15"/>
  <c r="Y24" i="15" s="1"/>
  <c r="Y9" i="15" s="1"/>
  <c r="Y14" i="15" s="1"/>
  <c r="Z21" i="43" l="1"/>
  <c r="Z22" i="43" s="1"/>
  <c r="Y21" i="42"/>
  <c r="Y22" i="42" s="1"/>
  <c r="Z21" i="41"/>
  <c r="Z22" i="41" s="1"/>
  <c r="X21" i="40"/>
  <c r="X22" i="40"/>
  <c r="Y20" i="40" s="1"/>
  <c r="Z21" i="39"/>
  <c r="Z22" i="39" s="1"/>
  <c r="Y21" i="38"/>
  <c r="Y22" i="38"/>
  <c r="Z20" i="38" s="1"/>
  <c r="Y20" i="37"/>
  <c r="X23" i="37"/>
  <c r="X24" i="37" s="1"/>
  <c r="X9" i="37" s="1"/>
  <c r="X14" i="37" s="1"/>
  <c r="X21" i="36"/>
  <c r="X22" i="36"/>
  <c r="Y20" i="36" s="1"/>
  <c r="Y20" i="35"/>
  <c r="X23" i="35"/>
  <c r="X24" i="35" s="1"/>
  <c r="X9" i="35" s="1"/>
  <c r="X14" i="35" s="1"/>
  <c r="Z20" i="34"/>
  <c r="Y23" i="34"/>
  <c r="Y24" i="34" s="1"/>
  <c r="Y9" i="34" s="1"/>
  <c r="Y14" i="34" s="1"/>
  <c r="X21" i="33"/>
  <c r="X22" i="33" s="1"/>
  <c r="W23" i="33"/>
  <c r="W24" i="33" s="1"/>
  <c r="W9" i="33" s="1"/>
  <c r="W14" i="33" s="1"/>
  <c r="Z20" i="32"/>
  <c r="Y23" i="32"/>
  <c r="Y24" i="32" s="1"/>
  <c r="Y9" i="32" s="1"/>
  <c r="Y14" i="32" s="1"/>
  <c r="Y20" i="31"/>
  <c r="X23" i="31"/>
  <c r="X24" i="31" s="1"/>
  <c r="X9" i="31" s="1"/>
  <c r="X14" i="31" s="1"/>
  <c r="Z20" i="30"/>
  <c r="Y23" i="30"/>
  <c r="Y24" i="30" s="1"/>
  <c r="Y9" i="30" s="1"/>
  <c r="Y14" i="30" s="1"/>
  <c r="Y21" i="29"/>
  <c r="Y22" i="29" s="1"/>
  <c r="Y20" i="28"/>
  <c r="X23" i="28"/>
  <c r="X24" i="28" s="1"/>
  <c r="X9" i="28" s="1"/>
  <c r="X14" i="28" s="1"/>
  <c r="Y20" i="27"/>
  <c r="X23" i="27"/>
  <c r="X24" i="27" s="1"/>
  <c r="X9" i="27" s="1"/>
  <c r="X14" i="27" s="1"/>
  <c r="Z21" i="26"/>
  <c r="Z22" i="26" s="1"/>
  <c r="Y21" i="25"/>
  <c r="Y22" i="25" s="1"/>
  <c r="AA21" i="24"/>
  <c r="AA22" i="24" s="1"/>
  <c r="Y21" i="23"/>
  <c r="Y22" i="23" s="1"/>
  <c r="X23" i="23"/>
  <c r="X24" i="23" s="1"/>
  <c r="X9" i="23" s="1"/>
  <c r="X14" i="23" s="1"/>
  <c r="Y21" i="22"/>
  <c r="Y22" i="22" s="1"/>
  <c r="Z20" i="21"/>
  <c r="Y23" i="21"/>
  <c r="Y24" i="21" s="1"/>
  <c r="Y9" i="21" s="1"/>
  <c r="Y14" i="21" s="1"/>
  <c r="Z20" i="20"/>
  <c r="Y23" i="20"/>
  <c r="Y24" i="20" s="1"/>
  <c r="Y9" i="20" s="1"/>
  <c r="Y14" i="20" s="1"/>
  <c r="Y21" i="19"/>
  <c r="Y22" i="19" s="1"/>
  <c r="Y20" i="18"/>
  <c r="X23" i="18"/>
  <c r="X24" i="18" s="1"/>
  <c r="X9" i="18" s="1"/>
  <c r="X14" i="18" s="1"/>
  <c r="Y21" i="17"/>
  <c r="Y22" i="17" s="1"/>
  <c r="X21" i="16"/>
  <c r="X22" i="16" s="1"/>
  <c r="Z21" i="15"/>
  <c r="Z22" i="15" s="1"/>
  <c r="AA20" i="15" s="1"/>
  <c r="AA20" i="43" l="1"/>
  <c r="Z23" i="43"/>
  <c r="Z24" i="43" s="1"/>
  <c r="Z9" i="43" s="1"/>
  <c r="Z14" i="43" s="1"/>
  <c r="Z20" i="42"/>
  <c r="Y23" i="42"/>
  <c r="Y24" i="42" s="1"/>
  <c r="Y9" i="42" s="1"/>
  <c r="Y14" i="42" s="1"/>
  <c r="AA20" i="41"/>
  <c r="Z23" i="41"/>
  <c r="Z24" i="41" s="1"/>
  <c r="Z9" i="41" s="1"/>
  <c r="Z14" i="41" s="1"/>
  <c r="Y21" i="40"/>
  <c r="Y22" i="40" s="1"/>
  <c r="X23" i="40"/>
  <c r="X24" i="40" s="1"/>
  <c r="X9" i="40" s="1"/>
  <c r="X14" i="40" s="1"/>
  <c r="AA20" i="39"/>
  <c r="Z23" i="39"/>
  <c r="Z24" i="39" s="1"/>
  <c r="Z9" i="39" s="1"/>
  <c r="Z14" i="39" s="1"/>
  <c r="Z21" i="38"/>
  <c r="Z22" i="38" s="1"/>
  <c r="Y23" i="38"/>
  <c r="Y24" i="38" s="1"/>
  <c r="Y9" i="38" s="1"/>
  <c r="Y14" i="38" s="1"/>
  <c r="Y21" i="37"/>
  <c r="Y22" i="37" s="1"/>
  <c r="Y21" i="36"/>
  <c r="Y22" i="36" s="1"/>
  <c r="X23" i="36"/>
  <c r="X24" i="36" s="1"/>
  <c r="X9" i="36" s="1"/>
  <c r="X14" i="36" s="1"/>
  <c r="Y21" i="35"/>
  <c r="Y22" i="35" s="1"/>
  <c r="Z21" i="34"/>
  <c r="Z22" i="34" s="1"/>
  <c r="Y20" i="33"/>
  <c r="X23" i="33"/>
  <c r="X24" i="33" s="1"/>
  <c r="X9" i="33" s="1"/>
  <c r="X14" i="33" s="1"/>
  <c r="Z21" i="32"/>
  <c r="Z22" i="32" s="1"/>
  <c r="Y21" i="31"/>
  <c r="Y22" i="31" s="1"/>
  <c r="Z21" i="30"/>
  <c r="Z22" i="30" s="1"/>
  <c r="Z20" i="29"/>
  <c r="Y23" i="29"/>
  <c r="Y24" i="29" s="1"/>
  <c r="Y9" i="29" s="1"/>
  <c r="Y14" i="29" s="1"/>
  <c r="Y21" i="28"/>
  <c r="Y22" i="28" s="1"/>
  <c r="Y21" i="27"/>
  <c r="Y22" i="27" s="1"/>
  <c r="AA20" i="26"/>
  <c r="Z23" i="26"/>
  <c r="Z24" i="26" s="1"/>
  <c r="Z9" i="26" s="1"/>
  <c r="Z14" i="26" s="1"/>
  <c r="Z20" i="25"/>
  <c r="Y23" i="25"/>
  <c r="Y24" i="25" s="1"/>
  <c r="Y9" i="25" s="1"/>
  <c r="Y14" i="25" s="1"/>
  <c r="AB20" i="24"/>
  <c r="AA23" i="24"/>
  <c r="AA24" i="24" s="1"/>
  <c r="AA9" i="24" s="1"/>
  <c r="AA14" i="24" s="1"/>
  <c r="Z20" i="23"/>
  <c r="Y23" i="23"/>
  <c r="Y24" i="23" s="1"/>
  <c r="Y9" i="23" s="1"/>
  <c r="Y14" i="23" s="1"/>
  <c r="Z20" i="22"/>
  <c r="Y23" i="22"/>
  <c r="Y24" i="22" s="1"/>
  <c r="Y9" i="22" s="1"/>
  <c r="Y14" i="22" s="1"/>
  <c r="Z21" i="21"/>
  <c r="Z22" i="21" s="1"/>
  <c r="AA20" i="21" s="1"/>
  <c r="Z21" i="20"/>
  <c r="Z22" i="20" s="1"/>
  <c r="Z20" i="19"/>
  <c r="Y23" i="19"/>
  <c r="Y24" i="19" s="1"/>
  <c r="Y9" i="19" s="1"/>
  <c r="Y14" i="19" s="1"/>
  <c r="Y21" i="18"/>
  <c r="Y22" i="18" s="1"/>
  <c r="Z20" i="17"/>
  <c r="Y23" i="17"/>
  <c r="Y24" i="17" s="1"/>
  <c r="Y9" i="17" s="1"/>
  <c r="Y14" i="17" s="1"/>
  <c r="Y20" i="16"/>
  <c r="X23" i="16"/>
  <c r="X24" i="16" s="1"/>
  <c r="X9" i="16" s="1"/>
  <c r="X14" i="16" s="1"/>
  <c r="AA21" i="15"/>
  <c r="AA22" i="15" s="1"/>
  <c r="Z23" i="15"/>
  <c r="Z24" i="15" s="1"/>
  <c r="Z9" i="15" s="1"/>
  <c r="Z14" i="15" s="1"/>
  <c r="AA21" i="43" l="1"/>
  <c r="AA22" i="43" s="1"/>
  <c r="Z21" i="42"/>
  <c r="Z22" i="42" s="1"/>
  <c r="AA21" i="41"/>
  <c r="AA22" i="41" s="1"/>
  <c r="Z20" i="40"/>
  <c r="Y23" i="40"/>
  <c r="Y24" i="40" s="1"/>
  <c r="Y9" i="40" s="1"/>
  <c r="Y14" i="40" s="1"/>
  <c r="AA21" i="39"/>
  <c r="AA22" i="39" s="1"/>
  <c r="AA20" i="38"/>
  <c r="Z23" i="38"/>
  <c r="Z24" i="38" s="1"/>
  <c r="Z9" i="38" s="1"/>
  <c r="Z14" i="38" s="1"/>
  <c r="Z20" i="37"/>
  <c r="Y23" i="37"/>
  <c r="Y24" i="37" s="1"/>
  <c r="Y9" i="37" s="1"/>
  <c r="Y14" i="37" s="1"/>
  <c r="Z20" i="36"/>
  <c r="Y23" i="36"/>
  <c r="Y24" i="36" s="1"/>
  <c r="Y9" i="36" s="1"/>
  <c r="Y14" i="36" s="1"/>
  <c r="Z20" i="35"/>
  <c r="Y23" i="35"/>
  <c r="Y24" i="35" s="1"/>
  <c r="Y9" i="35" s="1"/>
  <c r="Y14" i="35" s="1"/>
  <c r="AA20" i="34"/>
  <c r="Z23" i="34"/>
  <c r="Z24" i="34" s="1"/>
  <c r="Z9" i="34" s="1"/>
  <c r="Z14" i="34" s="1"/>
  <c r="Y21" i="33"/>
  <c r="Y22" i="33" s="1"/>
  <c r="AA20" i="32"/>
  <c r="Z23" i="32"/>
  <c r="Z24" i="32" s="1"/>
  <c r="Z9" i="32" s="1"/>
  <c r="Z14" i="32" s="1"/>
  <c r="Z20" i="31"/>
  <c r="Y23" i="31"/>
  <c r="Y24" i="31" s="1"/>
  <c r="Y9" i="31" s="1"/>
  <c r="Y14" i="31" s="1"/>
  <c r="AA20" i="30"/>
  <c r="Z23" i="30"/>
  <c r="Z24" i="30" s="1"/>
  <c r="Z9" i="30" s="1"/>
  <c r="Z14" i="30" s="1"/>
  <c r="Z21" i="29"/>
  <c r="Z22" i="29" s="1"/>
  <c r="Z20" i="28"/>
  <c r="Y23" i="28"/>
  <c r="Y24" i="28" s="1"/>
  <c r="Y9" i="28" s="1"/>
  <c r="Y14" i="28" s="1"/>
  <c r="Z20" i="27"/>
  <c r="Y23" i="27"/>
  <c r="Y24" i="27" s="1"/>
  <c r="Y9" i="27" s="1"/>
  <c r="Y14" i="27" s="1"/>
  <c r="AA21" i="26"/>
  <c r="AA22" i="26" s="1"/>
  <c r="Z21" i="25"/>
  <c r="Z22" i="25" s="1"/>
  <c r="AB21" i="24"/>
  <c r="AB22" i="24" s="1"/>
  <c r="Z21" i="23"/>
  <c r="Z22" i="23" s="1"/>
  <c r="Z21" i="22"/>
  <c r="Z22" i="22" s="1"/>
  <c r="AA22" i="21"/>
  <c r="AB20" i="21" s="1"/>
  <c r="AA21" i="21"/>
  <c r="Z23" i="21"/>
  <c r="Z24" i="21" s="1"/>
  <c r="Z9" i="21" s="1"/>
  <c r="Z14" i="21" s="1"/>
  <c r="AA20" i="20"/>
  <c r="Z23" i="20"/>
  <c r="Z24" i="20" s="1"/>
  <c r="Z9" i="20" s="1"/>
  <c r="Z14" i="20" s="1"/>
  <c r="Z21" i="19"/>
  <c r="Z22" i="19" s="1"/>
  <c r="Z20" i="18"/>
  <c r="Y23" i="18"/>
  <c r="Y24" i="18" s="1"/>
  <c r="Y9" i="18" s="1"/>
  <c r="Y14" i="18" s="1"/>
  <c r="Z22" i="17"/>
  <c r="AA20" i="17" s="1"/>
  <c r="Z21" i="17"/>
  <c r="Y21" i="16"/>
  <c r="Y22" i="16" s="1"/>
  <c r="AB20" i="15"/>
  <c r="AA23" i="15"/>
  <c r="AA24" i="15" s="1"/>
  <c r="AA9" i="15" s="1"/>
  <c r="AA14" i="15" s="1"/>
  <c r="AB20" i="43" l="1"/>
  <c r="AA23" i="43"/>
  <c r="AA24" i="43" s="1"/>
  <c r="AA9" i="43" s="1"/>
  <c r="AA14" i="43" s="1"/>
  <c r="AA20" i="42"/>
  <c r="Z23" i="42"/>
  <c r="Z24" i="42" s="1"/>
  <c r="Z9" i="42" s="1"/>
  <c r="Z14" i="42" s="1"/>
  <c r="AB20" i="41"/>
  <c r="AA23" i="41"/>
  <c r="AA24" i="41" s="1"/>
  <c r="AA9" i="41" s="1"/>
  <c r="AA14" i="41" s="1"/>
  <c r="Z21" i="40"/>
  <c r="Z22" i="40" s="1"/>
  <c r="AB20" i="39"/>
  <c r="AA23" i="39"/>
  <c r="AA24" i="39" s="1"/>
  <c r="AA9" i="39" s="1"/>
  <c r="AA14" i="39" s="1"/>
  <c r="AA21" i="38"/>
  <c r="AA22" i="38" s="1"/>
  <c r="Z21" i="37"/>
  <c r="Z22" i="37" s="1"/>
  <c r="Z21" i="36"/>
  <c r="Z22" i="36" s="1"/>
  <c r="Z21" i="35"/>
  <c r="Z22" i="35" s="1"/>
  <c r="AA21" i="34"/>
  <c r="AA22" i="34" s="1"/>
  <c r="Z20" i="33"/>
  <c r="Y23" i="33"/>
  <c r="Y24" i="33" s="1"/>
  <c r="Y9" i="33" s="1"/>
  <c r="Y14" i="33" s="1"/>
  <c r="AA21" i="32"/>
  <c r="AA22" i="32" s="1"/>
  <c r="Z21" i="31"/>
  <c r="Z22" i="31" s="1"/>
  <c r="AA21" i="30"/>
  <c r="AA22" i="30" s="1"/>
  <c r="AA20" i="29"/>
  <c r="Z23" i="29"/>
  <c r="Z24" i="29" s="1"/>
  <c r="Z9" i="29" s="1"/>
  <c r="Z14" i="29" s="1"/>
  <c r="Z21" i="28"/>
  <c r="Z22" i="28" s="1"/>
  <c r="Z21" i="27"/>
  <c r="Z22" i="27" s="1"/>
  <c r="AB20" i="26"/>
  <c r="AA23" i="26"/>
  <c r="AA24" i="26" s="1"/>
  <c r="AA9" i="26" s="1"/>
  <c r="AA14" i="26" s="1"/>
  <c r="AA20" i="25"/>
  <c r="Z23" i="25"/>
  <c r="Z24" i="25" s="1"/>
  <c r="Z9" i="25" s="1"/>
  <c r="Z14" i="25" s="1"/>
  <c r="AC20" i="24"/>
  <c r="AB23" i="24"/>
  <c r="AB24" i="24" s="1"/>
  <c r="AB9" i="24" s="1"/>
  <c r="AB14" i="24" s="1"/>
  <c r="AA20" i="23"/>
  <c r="Z23" i="23"/>
  <c r="Z24" i="23" s="1"/>
  <c r="Z9" i="23" s="1"/>
  <c r="Z14" i="23" s="1"/>
  <c r="AA20" i="22"/>
  <c r="Z23" i="22"/>
  <c r="Z24" i="22" s="1"/>
  <c r="Z9" i="22" s="1"/>
  <c r="Z14" i="22" s="1"/>
  <c r="AB21" i="21"/>
  <c r="AB22" i="21" s="1"/>
  <c r="AA23" i="21"/>
  <c r="AA24" i="21" s="1"/>
  <c r="AA9" i="21" s="1"/>
  <c r="AA14" i="21" s="1"/>
  <c r="AA21" i="20"/>
  <c r="AA22" i="20" s="1"/>
  <c r="AA20" i="19"/>
  <c r="Z23" i="19"/>
  <c r="Z24" i="19" s="1"/>
  <c r="Z9" i="19" s="1"/>
  <c r="Z14" i="19" s="1"/>
  <c r="Z21" i="18"/>
  <c r="Z22" i="18" s="1"/>
  <c r="AA21" i="17"/>
  <c r="AA22" i="17" s="1"/>
  <c r="Z23" i="17"/>
  <c r="Z24" i="17" s="1"/>
  <c r="Z9" i="17" s="1"/>
  <c r="Z14" i="17" s="1"/>
  <c r="Z20" i="16"/>
  <c r="Y23" i="16"/>
  <c r="Y24" i="16" s="1"/>
  <c r="Y9" i="16" s="1"/>
  <c r="Y14" i="16" s="1"/>
  <c r="AB21" i="15"/>
  <c r="AB22" i="15" s="1"/>
  <c r="AB21" i="43" l="1"/>
  <c r="AB22" i="43" s="1"/>
  <c r="AA21" i="42"/>
  <c r="AA22" i="42" s="1"/>
  <c r="AB21" i="41"/>
  <c r="AB22" i="41" s="1"/>
  <c r="AA20" i="40"/>
  <c r="Z23" i="40"/>
  <c r="Z24" i="40" s="1"/>
  <c r="Z9" i="40" s="1"/>
  <c r="Z14" i="40" s="1"/>
  <c r="AB21" i="39"/>
  <c r="AB22" i="39" s="1"/>
  <c r="AB20" i="38"/>
  <c r="AA23" i="38"/>
  <c r="AA24" i="38" s="1"/>
  <c r="AA9" i="38" s="1"/>
  <c r="AA14" i="38" s="1"/>
  <c r="AA20" i="37"/>
  <c r="Z23" i="37"/>
  <c r="Z24" i="37" s="1"/>
  <c r="Z9" i="37" s="1"/>
  <c r="Z14" i="37" s="1"/>
  <c r="AA20" i="36"/>
  <c r="Z23" i="36"/>
  <c r="Z24" i="36" s="1"/>
  <c r="Z9" i="36" s="1"/>
  <c r="Z14" i="36" s="1"/>
  <c r="AA20" i="35"/>
  <c r="Z23" i="35"/>
  <c r="Z24" i="35" s="1"/>
  <c r="Z9" i="35" s="1"/>
  <c r="Z14" i="35" s="1"/>
  <c r="AB20" i="34"/>
  <c r="AA23" i="34"/>
  <c r="AA24" i="34" s="1"/>
  <c r="AA9" i="34" s="1"/>
  <c r="AA14" i="34" s="1"/>
  <c r="Z21" i="33"/>
  <c r="Z22" i="33" s="1"/>
  <c r="AB20" i="32"/>
  <c r="AA23" i="32"/>
  <c r="AA24" i="32" s="1"/>
  <c r="AA9" i="32" s="1"/>
  <c r="AA14" i="32" s="1"/>
  <c r="AA20" i="31"/>
  <c r="Z23" i="31"/>
  <c r="Z24" i="31" s="1"/>
  <c r="Z9" i="31" s="1"/>
  <c r="Z14" i="31" s="1"/>
  <c r="AB20" i="30"/>
  <c r="AA23" i="30"/>
  <c r="AA24" i="30" s="1"/>
  <c r="AA9" i="30" s="1"/>
  <c r="AA14" i="30" s="1"/>
  <c r="AA21" i="29"/>
  <c r="AA22" i="29" s="1"/>
  <c r="AA20" i="28"/>
  <c r="Z23" i="28"/>
  <c r="Z24" i="28" s="1"/>
  <c r="Z9" i="28" s="1"/>
  <c r="Z14" i="28" s="1"/>
  <c r="AA20" i="27"/>
  <c r="Z23" i="27"/>
  <c r="Z24" i="27" s="1"/>
  <c r="Z9" i="27" s="1"/>
  <c r="Z14" i="27" s="1"/>
  <c r="AB21" i="26"/>
  <c r="AB22" i="26" s="1"/>
  <c r="AA21" i="25"/>
  <c r="AA22" i="25" s="1"/>
  <c r="AC21" i="24"/>
  <c r="AC22" i="24" s="1"/>
  <c r="AA21" i="23"/>
  <c r="AA22" i="23" s="1"/>
  <c r="AA21" i="22"/>
  <c r="AA22" i="22" s="1"/>
  <c r="AC20" i="21"/>
  <c r="AB23" i="21"/>
  <c r="AB24" i="21" s="1"/>
  <c r="AB9" i="21" s="1"/>
  <c r="AB14" i="21" s="1"/>
  <c r="AB20" i="20"/>
  <c r="AA23" i="20"/>
  <c r="AA24" i="20" s="1"/>
  <c r="AA9" i="20" s="1"/>
  <c r="AA14" i="20" s="1"/>
  <c r="AA21" i="19"/>
  <c r="AA22" i="19" s="1"/>
  <c r="AA20" i="18"/>
  <c r="Z23" i="18"/>
  <c r="Z24" i="18" s="1"/>
  <c r="Z9" i="18" s="1"/>
  <c r="Z14" i="18" s="1"/>
  <c r="AB20" i="17"/>
  <c r="AA23" i="17"/>
  <c r="AA24" i="17" s="1"/>
  <c r="AA9" i="17" s="1"/>
  <c r="AA14" i="17" s="1"/>
  <c r="Z21" i="16"/>
  <c r="Z22" i="16" s="1"/>
  <c r="AC20" i="15"/>
  <c r="AB23" i="15"/>
  <c r="AB24" i="15" s="1"/>
  <c r="AB9" i="15" s="1"/>
  <c r="AB14" i="15" s="1"/>
  <c r="AC20" i="43" l="1"/>
  <c r="AB23" i="43"/>
  <c r="AB24" i="43" s="1"/>
  <c r="AB9" i="43" s="1"/>
  <c r="AB14" i="43" s="1"/>
  <c r="AB20" i="42"/>
  <c r="AA23" i="42"/>
  <c r="AA24" i="42" s="1"/>
  <c r="AA9" i="42" s="1"/>
  <c r="AA14" i="42" s="1"/>
  <c r="AC20" i="41"/>
  <c r="AB23" i="41"/>
  <c r="AB24" i="41" s="1"/>
  <c r="AB9" i="41" s="1"/>
  <c r="AB14" i="41" s="1"/>
  <c r="AA21" i="40"/>
  <c r="AA22" i="40" s="1"/>
  <c r="AC20" i="39"/>
  <c r="AB23" i="39"/>
  <c r="AB24" i="39" s="1"/>
  <c r="AB9" i="39" s="1"/>
  <c r="AB14" i="39" s="1"/>
  <c r="AB21" i="38"/>
  <c r="AB22" i="38" s="1"/>
  <c r="AA21" i="37"/>
  <c r="AA22" i="37" s="1"/>
  <c r="AA21" i="36"/>
  <c r="AA22" i="36" s="1"/>
  <c r="AA21" i="35"/>
  <c r="AA22" i="35" s="1"/>
  <c r="AB21" i="34"/>
  <c r="AB22" i="34" s="1"/>
  <c r="AA20" i="33"/>
  <c r="Z23" i="33"/>
  <c r="Z24" i="33" s="1"/>
  <c r="Z9" i="33" s="1"/>
  <c r="Z14" i="33" s="1"/>
  <c r="AB21" i="32"/>
  <c r="AB22" i="32" s="1"/>
  <c r="AA21" i="31"/>
  <c r="AA22" i="31" s="1"/>
  <c r="AB21" i="30"/>
  <c r="AB22" i="30" s="1"/>
  <c r="AB20" i="29"/>
  <c r="AA23" i="29"/>
  <c r="AA24" i="29" s="1"/>
  <c r="AA9" i="29" s="1"/>
  <c r="AA14" i="29" s="1"/>
  <c r="AA21" i="28"/>
  <c r="AA22" i="28" s="1"/>
  <c r="AA21" i="27"/>
  <c r="AA22" i="27" s="1"/>
  <c r="AC20" i="26"/>
  <c r="AB23" i="26"/>
  <c r="AB24" i="26" s="1"/>
  <c r="AB9" i="26" s="1"/>
  <c r="AB14" i="26" s="1"/>
  <c r="AB20" i="25"/>
  <c r="AA23" i="25"/>
  <c r="AA24" i="25" s="1"/>
  <c r="AA9" i="25" s="1"/>
  <c r="AA14" i="25" s="1"/>
  <c r="AD20" i="24"/>
  <c r="AC23" i="24"/>
  <c r="AC24" i="24" s="1"/>
  <c r="AC9" i="24" s="1"/>
  <c r="AC14" i="24" s="1"/>
  <c r="AB20" i="23"/>
  <c r="AA23" i="23"/>
  <c r="AA24" i="23" s="1"/>
  <c r="AA9" i="23" s="1"/>
  <c r="AA14" i="23" s="1"/>
  <c r="AB20" i="22"/>
  <c r="AA23" i="22"/>
  <c r="AA24" i="22" s="1"/>
  <c r="AA9" i="22" s="1"/>
  <c r="AA14" i="22" s="1"/>
  <c r="AC22" i="21"/>
  <c r="AD20" i="21" s="1"/>
  <c r="AC21" i="21"/>
  <c r="AB21" i="20"/>
  <c r="AB22" i="20" s="1"/>
  <c r="AB20" i="19"/>
  <c r="AA23" i="19"/>
  <c r="AA24" i="19" s="1"/>
  <c r="AA9" i="19" s="1"/>
  <c r="AA14" i="19" s="1"/>
  <c r="AA21" i="18"/>
  <c r="AA22" i="18" s="1"/>
  <c r="AB21" i="17"/>
  <c r="AB22" i="17" s="1"/>
  <c r="AA20" i="16"/>
  <c r="Z23" i="16"/>
  <c r="Z24" i="16" s="1"/>
  <c r="Z9" i="16" s="1"/>
  <c r="Z14" i="16" s="1"/>
  <c r="AC21" i="15"/>
  <c r="AC22" i="15" s="1"/>
  <c r="AD20" i="15" s="1"/>
  <c r="AC21" i="43" l="1"/>
  <c r="AC22" i="43" s="1"/>
  <c r="AB21" i="42"/>
  <c r="AB22" i="42" s="1"/>
  <c r="AC21" i="41"/>
  <c r="AC22" i="41" s="1"/>
  <c r="AB20" i="40"/>
  <c r="AA23" i="40"/>
  <c r="AA24" i="40" s="1"/>
  <c r="AA9" i="40" s="1"/>
  <c r="AA14" i="40" s="1"/>
  <c r="AC21" i="39"/>
  <c r="AC22" i="39" s="1"/>
  <c r="AC20" i="38"/>
  <c r="AB23" i="38"/>
  <c r="AB24" i="38" s="1"/>
  <c r="AB9" i="38" s="1"/>
  <c r="AB14" i="38" s="1"/>
  <c r="AB20" i="37"/>
  <c r="AA23" i="37"/>
  <c r="AA24" i="37" s="1"/>
  <c r="AA9" i="37" s="1"/>
  <c r="AA14" i="37" s="1"/>
  <c r="AB20" i="36"/>
  <c r="AA23" i="36"/>
  <c r="AA24" i="36" s="1"/>
  <c r="AA9" i="36" s="1"/>
  <c r="AA14" i="36" s="1"/>
  <c r="AB20" i="35"/>
  <c r="AA23" i="35"/>
  <c r="AA24" i="35" s="1"/>
  <c r="AA9" i="35" s="1"/>
  <c r="AA14" i="35" s="1"/>
  <c r="AC20" i="34"/>
  <c r="AB23" i="34"/>
  <c r="AB24" i="34" s="1"/>
  <c r="AB9" i="34" s="1"/>
  <c r="AB14" i="34" s="1"/>
  <c r="AA21" i="33"/>
  <c r="AA22" i="33" s="1"/>
  <c r="AC20" i="32"/>
  <c r="AB23" i="32"/>
  <c r="AB24" i="32" s="1"/>
  <c r="AB9" i="32" s="1"/>
  <c r="AB14" i="32" s="1"/>
  <c r="AB20" i="31"/>
  <c r="AA23" i="31"/>
  <c r="AA24" i="31" s="1"/>
  <c r="AA9" i="31" s="1"/>
  <c r="AA14" i="31" s="1"/>
  <c r="AC20" i="30"/>
  <c r="AB23" i="30"/>
  <c r="AB24" i="30" s="1"/>
  <c r="AB9" i="30" s="1"/>
  <c r="AB14" i="30" s="1"/>
  <c r="AB21" i="29"/>
  <c r="AB22" i="29" s="1"/>
  <c r="AB20" i="28"/>
  <c r="AA23" i="28"/>
  <c r="AA24" i="28" s="1"/>
  <c r="AA9" i="28" s="1"/>
  <c r="AA14" i="28" s="1"/>
  <c r="AB20" i="27"/>
  <c r="AA23" i="27"/>
  <c r="AA24" i="27" s="1"/>
  <c r="AA9" i="27" s="1"/>
  <c r="AA14" i="27" s="1"/>
  <c r="AC21" i="26"/>
  <c r="AC22" i="26" s="1"/>
  <c r="AB21" i="25"/>
  <c r="AB22" i="25" s="1"/>
  <c r="AD21" i="24"/>
  <c r="AD22" i="24" s="1"/>
  <c r="AB21" i="23"/>
  <c r="AB22" i="23" s="1"/>
  <c r="AB21" i="22"/>
  <c r="AB22" i="22" s="1"/>
  <c r="AD21" i="21"/>
  <c r="AD22" i="21" s="1"/>
  <c r="AC23" i="21"/>
  <c r="AC24" i="21" s="1"/>
  <c r="AC9" i="21" s="1"/>
  <c r="AC14" i="21" s="1"/>
  <c r="AC20" i="20"/>
  <c r="AB23" i="20"/>
  <c r="AB24" i="20" s="1"/>
  <c r="AB9" i="20" s="1"/>
  <c r="AB14" i="20" s="1"/>
  <c r="AB21" i="19"/>
  <c r="AB22" i="19" s="1"/>
  <c r="AB20" i="18"/>
  <c r="AA23" i="18"/>
  <c r="AA24" i="18" s="1"/>
  <c r="AA9" i="18" s="1"/>
  <c r="AA14" i="18" s="1"/>
  <c r="AC20" i="17"/>
  <c r="AB23" i="17"/>
  <c r="AB24" i="17" s="1"/>
  <c r="AB9" i="17" s="1"/>
  <c r="AB14" i="17" s="1"/>
  <c r="AA21" i="16"/>
  <c r="AA22" i="16" s="1"/>
  <c r="AD21" i="15"/>
  <c r="AD22" i="15" s="1"/>
  <c r="AC23" i="15"/>
  <c r="AC24" i="15" s="1"/>
  <c r="AC9" i="15" s="1"/>
  <c r="AC14" i="15" s="1"/>
  <c r="AD20" i="43" l="1"/>
  <c r="AC23" i="43"/>
  <c r="AC24" i="43" s="1"/>
  <c r="AC9" i="43" s="1"/>
  <c r="AC14" i="43" s="1"/>
  <c r="AC20" i="42"/>
  <c r="AB23" i="42"/>
  <c r="AB24" i="42" s="1"/>
  <c r="AB9" i="42" s="1"/>
  <c r="AB14" i="42" s="1"/>
  <c r="AD20" i="41"/>
  <c r="AC23" i="41"/>
  <c r="AC24" i="41" s="1"/>
  <c r="AC9" i="41" s="1"/>
  <c r="AC14" i="41" s="1"/>
  <c r="AB21" i="40"/>
  <c r="AB22" i="40" s="1"/>
  <c r="AD20" i="39"/>
  <c r="AC23" i="39"/>
  <c r="AC24" i="39" s="1"/>
  <c r="AC9" i="39" s="1"/>
  <c r="AC14" i="39" s="1"/>
  <c r="AC21" i="38"/>
  <c r="AC22" i="38" s="1"/>
  <c r="AB21" i="37"/>
  <c r="AB22" i="37" s="1"/>
  <c r="AB21" i="36"/>
  <c r="AB22" i="36" s="1"/>
  <c r="AB21" i="35"/>
  <c r="AB22" i="35" s="1"/>
  <c r="AC21" i="34"/>
  <c r="AC22" i="34" s="1"/>
  <c r="AB20" i="33"/>
  <c r="AA23" i="33"/>
  <c r="AA24" i="33" s="1"/>
  <c r="AA9" i="33" s="1"/>
  <c r="AA14" i="33" s="1"/>
  <c r="AC21" i="32"/>
  <c r="AC22" i="32" s="1"/>
  <c r="AB21" i="31"/>
  <c r="AB22" i="31" s="1"/>
  <c r="AC21" i="30"/>
  <c r="AC22" i="30" s="1"/>
  <c r="AC20" i="29"/>
  <c r="AB23" i="29"/>
  <c r="AB24" i="29" s="1"/>
  <c r="AB9" i="29" s="1"/>
  <c r="AB14" i="29" s="1"/>
  <c r="AB21" i="28"/>
  <c r="AB22" i="28" s="1"/>
  <c r="AB21" i="27"/>
  <c r="AB22" i="27" s="1"/>
  <c r="AD20" i="26"/>
  <c r="AC23" i="26"/>
  <c r="AC24" i="26" s="1"/>
  <c r="AC9" i="26" s="1"/>
  <c r="AC14" i="26" s="1"/>
  <c r="AC20" i="25"/>
  <c r="AB23" i="25"/>
  <c r="AB24" i="25" s="1"/>
  <c r="AB9" i="25" s="1"/>
  <c r="AB14" i="25" s="1"/>
  <c r="AE20" i="24"/>
  <c r="AD23" i="24"/>
  <c r="AD24" i="24" s="1"/>
  <c r="AD9" i="24" s="1"/>
  <c r="AD14" i="24" s="1"/>
  <c r="AC20" i="23"/>
  <c r="AB23" i="23"/>
  <c r="AB24" i="23" s="1"/>
  <c r="AB9" i="23" s="1"/>
  <c r="AB14" i="23" s="1"/>
  <c r="AC20" i="22"/>
  <c r="AB23" i="22"/>
  <c r="AB24" i="22" s="1"/>
  <c r="AB9" i="22" s="1"/>
  <c r="AB14" i="22" s="1"/>
  <c r="AE20" i="21"/>
  <c r="AD23" i="21"/>
  <c r="AD24" i="21" s="1"/>
  <c r="AD9" i="21" s="1"/>
  <c r="AD14" i="21" s="1"/>
  <c r="AC21" i="20"/>
  <c r="AC22" i="20" s="1"/>
  <c r="AC20" i="19"/>
  <c r="AB23" i="19"/>
  <c r="AB24" i="19" s="1"/>
  <c r="AB9" i="19" s="1"/>
  <c r="AB14" i="19" s="1"/>
  <c r="AB21" i="18"/>
  <c r="AB22" i="18" s="1"/>
  <c r="AC21" i="17"/>
  <c r="AC22" i="17" s="1"/>
  <c r="AB20" i="16"/>
  <c r="AA23" i="16"/>
  <c r="AA24" i="16" s="1"/>
  <c r="AA9" i="16" s="1"/>
  <c r="AA14" i="16" s="1"/>
  <c r="AE20" i="15"/>
  <c r="AD23" i="15"/>
  <c r="AD24" i="15" s="1"/>
  <c r="AD9" i="15" s="1"/>
  <c r="AD14" i="15" s="1"/>
  <c r="AD21" i="43" l="1"/>
  <c r="AD22" i="43" s="1"/>
  <c r="AC21" i="42"/>
  <c r="AC22" i="42" s="1"/>
  <c r="AD21" i="41"/>
  <c r="AD22" i="41" s="1"/>
  <c r="AC20" i="40"/>
  <c r="AB23" i="40"/>
  <c r="AB24" i="40" s="1"/>
  <c r="AB9" i="40" s="1"/>
  <c r="AB14" i="40" s="1"/>
  <c r="AD21" i="39"/>
  <c r="AD22" i="39" s="1"/>
  <c r="AD20" i="38"/>
  <c r="AC23" i="38"/>
  <c r="AC24" i="38" s="1"/>
  <c r="AC9" i="38" s="1"/>
  <c r="AC14" i="38" s="1"/>
  <c r="AC20" i="37"/>
  <c r="AB23" i="37"/>
  <c r="AB24" i="37" s="1"/>
  <c r="AB9" i="37" s="1"/>
  <c r="AB14" i="37" s="1"/>
  <c r="AC20" i="36"/>
  <c r="AB23" i="36"/>
  <c r="AB24" i="36" s="1"/>
  <c r="AB9" i="36" s="1"/>
  <c r="AB14" i="36" s="1"/>
  <c r="AC20" i="35"/>
  <c r="AB23" i="35"/>
  <c r="AB24" i="35" s="1"/>
  <c r="AB9" i="35" s="1"/>
  <c r="AB14" i="35" s="1"/>
  <c r="AD20" i="34"/>
  <c r="AC23" i="34"/>
  <c r="AC24" i="34" s="1"/>
  <c r="AC9" i="34" s="1"/>
  <c r="AC14" i="34" s="1"/>
  <c r="AB21" i="33"/>
  <c r="AB22" i="33" s="1"/>
  <c r="AD20" i="32"/>
  <c r="AC23" i="32"/>
  <c r="AC24" i="32" s="1"/>
  <c r="AC9" i="32" s="1"/>
  <c r="AC14" i="32" s="1"/>
  <c r="AC20" i="31"/>
  <c r="AB23" i="31"/>
  <c r="AB24" i="31" s="1"/>
  <c r="AB9" i="31" s="1"/>
  <c r="AB14" i="31" s="1"/>
  <c r="AD20" i="30"/>
  <c r="AC23" i="30"/>
  <c r="AC24" i="30" s="1"/>
  <c r="AC9" i="30" s="1"/>
  <c r="AC14" i="30" s="1"/>
  <c r="AC21" i="29"/>
  <c r="AC22" i="29" s="1"/>
  <c r="AC20" i="28"/>
  <c r="AB23" i="28"/>
  <c r="AB24" i="28" s="1"/>
  <c r="AB9" i="28" s="1"/>
  <c r="AB14" i="28" s="1"/>
  <c r="AC20" i="27"/>
  <c r="AB23" i="27"/>
  <c r="AB24" i="27" s="1"/>
  <c r="AB9" i="27" s="1"/>
  <c r="AB14" i="27" s="1"/>
  <c r="AD21" i="26"/>
  <c r="AD22" i="26" s="1"/>
  <c r="AE20" i="26" s="1"/>
  <c r="AC21" i="25"/>
  <c r="AC22" i="25" s="1"/>
  <c r="AE21" i="24"/>
  <c r="AE22" i="24" s="1"/>
  <c r="AF20" i="24" s="1"/>
  <c r="AC21" i="23"/>
  <c r="AC22" i="23" s="1"/>
  <c r="AC21" i="22"/>
  <c r="AC22" i="22" s="1"/>
  <c r="AE21" i="21"/>
  <c r="AE22" i="21"/>
  <c r="AF20" i="21" s="1"/>
  <c r="AD20" i="20"/>
  <c r="AC23" i="20"/>
  <c r="AC24" i="20" s="1"/>
  <c r="AC9" i="20" s="1"/>
  <c r="AC14" i="20" s="1"/>
  <c r="AC21" i="19"/>
  <c r="AC22" i="19" s="1"/>
  <c r="AC20" i="18"/>
  <c r="AB23" i="18"/>
  <c r="AB24" i="18" s="1"/>
  <c r="AB9" i="18" s="1"/>
  <c r="AB14" i="18" s="1"/>
  <c r="AD20" i="17"/>
  <c r="AC23" i="17"/>
  <c r="AC24" i="17" s="1"/>
  <c r="AC9" i="17" s="1"/>
  <c r="AC14" i="17" s="1"/>
  <c r="AB21" i="16"/>
  <c r="AB22" i="16" s="1"/>
  <c r="AE21" i="15"/>
  <c r="AE22" i="15"/>
  <c r="AF20" i="15" s="1"/>
  <c r="AE23" i="21" l="1"/>
  <c r="AE24" i="21" s="1"/>
  <c r="AE9" i="21" s="1"/>
  <c r="AE14" i="21" s="1"/>
  <c r="AE20" i="43"/>
  <c r="AD23" i="43"/>
  <c r="AD24" i="43" s="1"/>
  <c r="AD9" i="43" s="1"/>
  <c r="AD14" i="43" s="1"/>
  <c r="AD20" i="42"/>
  <c r="AC23" i="42"/>
  <c r="AC24" i="42" s="1"/>
  <c r="AC9" i="42" s="1"/>
  <c r="AC14" i="42" s="1"/>
  <c r="AE20" i="41"/>
  <c r="AD23" i="41"/>
  <c r="AD24" i="41" s="1"/>
  <c r="AD9" i="41" s="1"/>
  <c r="AD14" i="41" s="1"/>
  <c r="AC21" i="40"/>
  <c r="AC22" i="40" s="1"/>
  <c r="AE20" i="39"/>
  <c r="AD23" i="39"/>
  <c r="AD24" i="39" s="1"/>
  <c r="AD9" i="39" s="1"/>
  <c r="AD14" i="39" s="1"/>
  <c r="AD21" i="38"/>
  <c r="AD22" i="38" s="1"/>
  <c r="AC21" i="37"/>
  <c r="AC22" i="37" s="1"/>
  <c r="AC21" i="36"/>
  <c r="AC22" i="36" s="1"/>
  <c r="AC21" i="35"/>
  <c r="AC22" i="35" s="1"/>
  <c r="AD21" i="34"/>
  <c r="AD22" i="34" s="1"/>
  <c r="AC20" i="33"/>
  <c r="AB23" i="33"/>
  <c r="AB24" i="33" s="1"/>
  <c r="AB9" i="33" s="1"/>
  <c r="AB14" i="33" s="1"/>
  <c r="AD21" i="32"/>
  <c r="AD22" i="32" s="1"/>
  <c r="AC21" i="31"/>
  <c r="AC22" i="31" s="1"/>
  <c r="AD21" i="30"/>
  <c r="AD22" i="30" s="1"/>
  <c r="AD20" i="29"/>
  <c r="AC23" i="29"/>
  <c r="AC24" i="29" s="1"/>
  <c r="AC9" i="29" s="1"/>
  <c r="AC14" i="29" s="1"/>
  <c r="AC21" i="28"/>
  <c r="AC22" i="28" s="1"/>
  <c r="AC21" i="27"/>
  <c r="AC22" i="27" s="1"/>
  <c r="AD23" i="26"/>
  <c r="AD24" i="26" s="1"/>
  <c r="AD9" i="26" s="1"/>
  <c r="AD14" i="26" s="1"/>
  <c r="AE21" i="26"/>
  <c r="AE22" i="26" s="1"/>
  <c r="AD20" i="25"/>
  <c r="AC23" i="25"/>
  <c r="AC24" i="25" s="1"/>
  <c r="AC9" i="25" s="1"/>
  <c r="AC14" i="25" s="1"/>
  <c r="AF21" i="24"/>
  <c r="AF22" i="24" s="1"/>
  <c r="AE23" i="24"/>
  <c r="AE24" i="24" s="1"/>
  <c r="AE9" i="24" s="1"/>
  <c r="AE14" i="24" s="1"/>
  <c r="AD20" i="23"/>
  <c r="AC23" i="23"/>
  <c r="AC24" i="23" s="1"/>
  <c r="AC9" i="23" s="1"/>
  <c r="AC14" i="23" s="1"/>
  <c r="AD20" i="22"/>
  <c r="AC23" i="22"/>
  <c r="AC24" i="22" s="1"/>
  <c r="AC9" i="22" s="1"/>
  <c r="AC14" i="22" s="1"/>
  <c r="AF21" i="21"/>
  <c r="AF22" i="21" s="1"/>
  <c r="AG20" i="21" s="1"/>
  <c r="AD21" i="20"/>
  <c r="AD22" i="20" s="1"/>
  <c r="AE20" i="20" s="1"/>
  <c r="AD20" i="19"/>
  <c r="AC23" i="19"/>
  <c r="AC24" i="19" s="1"/>
  <c r="AC9" i="19" s="1"/>
  <c r="AC14" i="19" s="1"/>
  <c r="AC21" i="18"/>
  <c r="AC22" i="18" s="1"/>
  <c r="AD21" i="17"/>
  <c r="AD22" i="17" s="1"/>
  <c r="AC20" i="16"/>
  <c r="AB23" i="16"/>
  <c r="AB24" i="16" s="1"/>
  <c r="AB9" i="16" s="1"/>
  <c r="AB14" i="16" s="1"/>
  <c r="AF21" i="15"/>
  <c r="AF22" i="15" s="1"/>
  <c r="AE23" i="15"/>
  <c r="AE24" i="15" s="1"/>
  <c r="AE9" i="15" s="1"/>
  <c r="AE14" i="15" s="1"/>
  <c r="AE21" i="43" l="1"/>
  <c r="AE22" i="43" s="1"/>
  <c r="AD21" i="42"/>
  <c r="AD22" i="42" s="1"/>
  <c r="AE21" i="41"/>
  <c r="AE22" i="41"/>
  <c r="AF20" i="41" s="1"/>
  <c r="AE23" i="41"/>
  <c r="AE24" i="41" s="1"/>
  <c r="AE9" i="41" s="1"/>
  <c r="AE14" i="41" s="1"/>
  <c r="AD20" i="40"/>
  <c r="AC23" i="40"/>
  <c r="AC24" i="40" s="1"/>
  <c r="AC9" i="40" s="1"/>
  <c r="AC14" i="40" s="1"/>
  <c r="AE21" i="39"/>
  <c r="AE22" i="39"/>
  <c r="AF20" i="39" s="1"/>
  <c r="AE23" i="39"/>
  <c r="AE24" i="39" s="1"/>
  <c r="AE9" i="39" s="1"/>
  <c r="AE14" i="39" s="1"/>
  <c r="AE20" i="38"/>
  <c r="AD23" i="38"/>
  <c r="AD24" i="38" s="1"/>
  <c r="AD9" i="38" s="1"/>
  <c r="AD14" i="38" s="1"/>
  <c r="AD20" i="37"/>
  <c r="AC23" i="37"/>
  <c r="AC24" i="37" s="1"/>
  <c r="AC9" i="37" s="1"/>
  <c r="AC14" i="37" s="1"/>
  <c r="AD20" i="36"/>
  <c r="AC23" i="36"/>
  <c r="AC24" i="36" s="1"/>
  <c r="AC9" i="36" s="1"/>
  <c r="AC14" i="36" s="1"/>
  <c r="AD20" i="35"/>
  <c r="AC23" i="35"/>
  <c r="AC24" i="35" s="1"/>
  <c r="AC9" i="35" s="1"/>
  <c r="AC14" i="35" s="1"/>
  <c r="AE20" i="34"/>
  <c r="AD23" i="34"/>
  <c r="AD24" i="34" s="1"/>
  <c r="AD9" i="34" s="1"/>
  <c r="AD14" i="34" s="1"/>
  <c r="AC21" i="33"/>
  <c r="AC22" i="33" s="1"/>
  <c r="AE20" i="32"/>
  <c r="AD23" i="32"/>
  <c r="AD24" i="32" s="1"/>
  <c r="AD9" i="32" s="1"/>
  <c r="AD14" i="32" s="1"/>
  <c r="AD20" i="31"/>
  <c r="AC23" i="31"/>
  <c r="AC24" i="31" s="1"/>
  <c r="AC9" i="31" s="1"/>
  <c r="AC14" i="31" s="1"/>
  <c r="AE20" i="30"/>
  <c r="AD23" i="30"/>
  <c r="AD24" i="30" s="1"/>
  <c r="AD9" i="30" s="1"/>
  <c r="AD14" i="30" s="1"/>
  <c r="AD21" i="29"/>
  <c r="AD22" i="29" s="1"/>
  <c r="AD20" i="28"/>
  <c r="AC23" i="28"/>
  <c r="AC24" i="28" s="1"/>
  <c r="AC9" i="28" s="1"/>
  <c r="AC14" i="28" s="1"/>
  <c r="AD20" i="27"/>
  <c r="AC23" i="27"/>
  <c r="AC24" i="27" s="1"/>
  <c r="AC9" i="27" s="1"/>
  <c r="AC14" i="27" s="1"/>
  <c r="AF20" i="26"/>
  <c r="AE23" i="26"/>
  <c r="AE24" i="26" s="1"/>
  <c r="AE9" i="26" s="1"/>
  <c r="AE14" i="26" s="1"/>
  <c r="AD21" i="25"/>
  <c r="AD22" i="25" s="1"/>
  <c r="AG20" i="24"/>
  <c r="AF23" i="24"/>
  <c r="AF24" i="24" s="1"/>
  <c r="AF9" i="24" s="1"/>
  <c r="AF14" i="24" s="1"/>
  <c r="AD21" i="23"/>
  <c r="AD22" i="23" s="1"/>
  <c r="AD21" i="22"/>
  <c r="AD22" i="22" s="1"/>
  <c r="AG21" i="21"/>
  <c r="AG22" i="21" s="1"/>
  <c r="AH20" i="21" s="1"/>
  <c r="AF23" i="21"/>
  <c r="AF24" i="21" s="1"/>
  <c r="AF9" i="21" s="1"/>
  <c r="AF14" i="21" s="1"/>
  <c r="AD23" i="20"/>
  <c r="AD24" i="20" s="1"/>
  <c r="AD9" i="20" s="1"/>
  <c r="AD14" i="20" s="1"/>
  <c r="AE21" i="20"/>
  <c r="AE22" i="20" s="1"/>
  <c r="AD21" i="19"/>
  <c r="AD22" i="19" s="1"/>
  <c r="AD20" i="18"/>
  <c r="AC23" i="18"/>
  <c r="AC24" i="18" s="1"/>
  <c r="AC9" i="18" s="1"/>
  <c r="AC14" i="18" s="1"/>
  <c r="AE20" i="17"/>
  <c r="AD23" i="17"/>
  <c r="AD24" i="17" s="1"/>
  <c r="AD9" i="17" s="1"/>
  <c r="AD14" i="17" s="1"/>
  <c r="AC21" i="16"/>
  <c r="AC22" i="16" s="1"/>
  <c r="AG20" i="15"/>
  <c r="AF23" i="15"/>
  <c r="AF24" i="15" s="1"/>
  <c r="AF9" i="15" s="1"/>
  <c r="AF14" i="15" s="1"/>
  <c r="AF20" i="20" l="1"/>
  <c r="AE23" i="20"/>
  <c r="AE24" i="20" s="1"/>
  <c r="AE9" i="20" s="1"/>
  <c r="AE14" i="20" s="1"/>
  <c r="AF20" i="43"/>
  <c r="AE23" i="43"/>
  <c r="AE24" i="43" s="1"/>
  <c r="AE9" i="43" s="1"/>
  <c r="AE14" i="43" s="1"/>
  <c r="AE20" i="42"/>
  <c r="AD23" i="42"/>
  <c r="AD24" i="42" s="1"/>
  <c r="AD9" i="42" s="1"/>
  <c r="AD14" i="42" s="1"/>
  <c r="AF21" i="41"/>
  <c r="AF22" i="41"/>
  <c r="AG20" i="41" s="1"/>
  <c r="AD21" i="40"/>
  <c r="AD22" i="40" s="1"/>
  <c r="AF21" i="39"/>
  <c r="AF22" i="39"/>
  <c r="AG20" i="39" s="1"/>
  <c r="AE21" i="38"/>
  <c r="AE22" i="38" s="1"/>
  <c r="AD21" i="37"/>
  <c r="AD22" i="37" s="1"/>
  <c r="AD21" i="36"/>
  <c r="AD22" i="36" s="1"/>
  <c r="AE20" i="36" s="1"/>
  <c r="AD21" i="35"/>
  <c r="AD22" i="35" s="1"/>
  <c r="AE21" i="34"/>
  <c r="AE22" i="34"/>
  <c r="AF20" i="34" s="1"/>
  <c r="AD20" i="33"/>
  <c r="AC23" i="33"/>
  <c r="AC24" i="33" s="1"/>
  <c r="AC9" i="33" s="1"/>
  <c r="AC14" i="33" s="1"/>
  <c r="AE21" i="32"/>
  <c r="AE22" i="32"/>
  <c r="AF20" i="32" s="1"/>
  <c r="AD21" i="31"/>
  <c r="AD22" i="31" s="1"/>
  <c r="AE21" i="30"/>
  <c r="AE22" i="30" s="1"/>
  <c r="AE20" i="29"/>
  <c r="AD23" i="29"/>
  <c r="AD24" i="29" s="1"/>
  <c r="AD9" i="29" s="1"/>
  <c r="AD14" i="29" s="1"/>
  <c r="AD21" i="28"/>
  <c r="AD22" i="28" s="1"/>
  <c r="AD21" i="27"/>
  <c r="AD22" i="27" s="1"/>
  <c r="AF21" i="26"/>
  <c r="AF22" i="26" s="1"/>
  <c r="AE20" i="25"/>
  <c r="AD23" i="25"/>
  <c r="AD24" i="25" s="1"/>
  <c r="AD9" i="25" s="1"/>
  <c r="AD14" i="25" s="1"/>
  <c r="AG21" i="24"/>
  <c r="AG22" i="24" s="1"/>
  <c r="AE20" i="23"/>
  <c r="AD23" i="23"/>
  <c r="AD24" i="23" s="1"/>
  <c r="AD9" i="23" s="1"/>
  <c r="AD14" i="23" s="1"/>
  <c r="AE20" i="22"/>
  <c r="AD23" i="22"/>
  <c r="AD24" i="22" s="1"/>
  <c r="AD9" i="22" s="1"/>
  <c r="AD14" i="22" s="1"/>
  <c r="AH21" i="21"/>
  <c r="AH22" i="21" s="1"/>
  <c r="AI20" i="21" s="1"/>
  <c r="AG23" i="21"/>
  <c r="AG24" i="21" s="1"/>
  <c r="AG9" i="21" s="1"/>
  <c r="AG14" i="21" s="1"/>
  <c r="AF21" i="20"/>
  <c r="AF22" i="20"/>
  <c r="AG20" i="20" s="1"/>
  <c r="AE20" i="19"/>
  <c r="AD23" i="19"/>
  <c r="AD24" i="19" s="1"/>
  <c r="AD9" i="19" s="1"/>
  <c r="AD14" i="19" s="1"/>
  <c r="AD21" i="18"/>
  <c r="AD22" i="18" s="1"/>
  <c r="AE21" i="17"/>
  <c r="AE22" i="17"/>
  <c r="AF20" i="17" s="1"/>
  <c r="AD20" i="16"/>
  <c r="AC23" i="16"/>
  <c r="AC24" i="16" s="1"/>
  <c r="AC9" i="16" s="1"/>
  <c r="AC14" i="16" s="1"/>
  <c r="AG21" i="15"/>
  <c r="AG22" i="15" s="1"/>
  <c r="AF20" i="30" l="1"/>
  <c r="AE23" i="30"/>
  <c r="AE24" i="30" s="1"/>
  <c r="AE9" i="30" s="1"/>
  <c r="AE14" i="30" s="1"/>
  <c r="AF21" i="43"/>
  <c r="AF23" i="43"/>
  <c r="AF24" i="43" s="1"/>
  <c r="AF9" i="43" s="1"/>
  <c r="AF14" i="43" s="1"/>
  <c r="AF22" i="43"/>
  <c r="AG20" i="43" s="1"/>
  <c r="AE21" i="42"/>
  <c r="AE23" i="42"/>
  <c r="AE24" i="42" s="1"/>
  <c r="AE9" i="42" s="1"/>
  <c r="AE14" i="42" s="1"/>
  <c r="AE22" i="42"/>
  <c r="AF20" i="42" s="1"/>
  <c r="AG21" i="41"/>
  <c r="AG22" i="41" s="1"/>
  <c r="AF23" i="41"/>
  <c r="AF24" i="41" s="1"/>
  <c r="AF9" i="41" s="1"/>
  <c r="AF14" i="41" s="1"/>
  <c r="AE20" i="40"/>
  <c r="AD23" i="40"/>
  <c r="AD24" i="40" s="1"/>
  <c r="AD9" i="40" s="1"/>
  <c r="AD14" i="40" s="1"/>
  <c r="AG21" i="39"/>
  <c r="AG22" i="39" s="1"/>
  <c r="AF23" i="39"/>
  <c r="AF24" i="39" s="1"/>
  <c r="AF9" i="39" s="1"/>
  <c r="AF14" i="39" s="1"/>
  <c r="AF20" i="38"/>
  <c r="AE23" i="38"/>
  <c r="AE24" i="38" s="1"/>
  <c r="AE9" i="38" s="1"/>
  <c r="AE14" i="38" s="1"/>
  <c r="AE20" i="37"/>
  <c r="AD23" i="37"/>
  <c r="AD24" i="37" s="1"/>
  <c r="AD9" i="37" s="1"/>
  <c r="AD14" i="37" s="1"/>
  <c r="AD23" i="36"/>
  <c r="AD24" i="36" s="1"/>
  <c r="AD9" i="36" s="1"/>
  <c r="AD14" i="36" s="1"/>
  <c r="AE21" i="36"/>
  <c r="AE22" i="36" s="1"/>
  <c r="AE20" i="35"/>
  <c r="AD23" i="35"/>
  <c r="AD24" i="35" s="1"/>
  <c r="AD9" i="35" s="1"/>
  <c r="AD14" i="35" s="1"/>
  <c r="AF21" i="34"/>
  <c r="AF22" i="34" s="1"/>
  <c r="AE23" i="34"/>
  <c r="AE24" i="34" s="1"/>
  <c r="AE9" i="34" s="1"/>
  <c r="AE14" i="34" s="1"/>
  <c r="AD21" i="33"/>
  <c r="AD22" i="33" s="1"/>
  <c r="AF21" i="32"/>
  <c r="AF22" i="32" s="1"/>
  <c r="AE23" i="32"/>
  <c r="AE24" i="32" s="1"/>
  <c r="AE9" i="32" s="1"/>
  <c r="AE14" i="32" s="1"/>
  <c r="AE20" i="31"/>
  <c r="AD23" i="31"/>
  <c r="AD24" i="31" s="1"/>
  <c r="AD9" i="31" s="1"/>
  <c r="AD14" i="31" s="1"/>
  <c r="AF21" i="30"/>
  <c r="AF22" i="30"/>
  <c r="AG20" i="30" s="1"/>
  <c r="AE21" i="29"/>
  <c r="AE22" i="29" s="1"/>
  <c r="AE20" i="28"/>
  <c r="AD23" i="28"/>
  <c r="AD24" i="28" s="1"/>
  <c r="AD9" i="28" s="1"/>
  <c r="AD14" i="28" s="1"/>
  <c r="AE20" i="27"/>
  <c r="AD23" i="27"/>
  <c r="AD24" i="27" s="1"/>
  <c r="AD9" i="27" s="1"/>
  <c r="AD14" i="27" s="1"/>
  <c r="AG20" i="26"/>
  <c r="AF23" i="26"/>
  <c r="AF24" i="26" s="1"/>
  <c r="AF9" i="26" s="1"/>
  <c r="AF14" i="26" s="1"/>
  <c r="AE21" i="25"/>
  <c r="AE22" i="25"/>
  <c r="AF20" i="25" s="1"/>
  <c r="AH20" i="24"/>
  <c r="AG23" i="24"/>
  <c r="AG24" i="24" s="1"/>
  <c r="AG9" i="24" s="1"/>
  <c r="AG14" i="24" s="1"/>
  <c r="AE21" i="23"/>
  <c r="AE22" i="23" s="1"/>
  <c r="AF20" i="23" s="1"/>
  <c r="AE21" i="22"/>
  <c r="AE22" i="22"/>
  <c r="AF20" i="22" s="1"/>
  <c r="AI21" i="21"/>
  <c r="AI22" i="21" s="1"/>
  <c r="AJ20" i="21" s="1"/>
  <c r="AH23" i="21"/>
  <c r="AH24" i="21" s="1"/>
  <c r="AH9" i="21" s="1"/>
  <c r="AH14" i="21" s="1"/>
  <c r="AG21" i="20"/>
  <c r="AG22" i="20" s="1"/>
  <c r="AF23" i="20"/>
  <c r="AF24" i="20" s="1"/>
  <c r="AF9" i="20" s="1"/>
  <c r="AF14" i="20" s="1"/>
  <c r="AE21" i="19"/>
  <c r="AE22" i="19" s="1"/>
  <c r="AE20" i="18"/>
  <c r="AD23" i="18"/>
  <c r="AD24" i="18" s="1"/>
  <c r="AD9" i="18" s="1"/>
  <c r="AD14" i="18" s="1"/>
  <c r="AF21" i="17"/>
  <c r="AF22" i="17" s="1"/>
  <c r="AE23" i="17"/>
  <c r="AE24" i="17" s="1"/>
  <c r="AE9" i="17" s="1"/>
  <c r="AE14" i="17" s="1"/>
  <c r="AD21" i="16"/>
  <c r="AD22" i="16" s="1"/>
  <c r="AH20" i="15"/>
  <c r="AG23" i="15"/>
  <c r="AG24" i="15" s="1"/>
  <c r="AG9" i="15" s="1"/>
  <c r="AG14" i="15" s="1"/>
  <c r="AF20" i="29" l="1"/>
  <c r="AE23" i="29"/>
  <c r="AE24" i="29" s="1"/>
  <c r="AE9" i="29" s="1"/>
  <c r="AE14" i="29" s="1"/>
  <c r="AG21" i="43"/>
  <c r="AG22" i="43" s="1"/>
  <c r="AF21" i="42"/>
  <c r="AF22" i="42"/>
  <c r="AG20" i="42" s="1"/>
  <c r="AH20" i="41"/>
  <c r="AG23" i="41"/>
  <c r="AG24" i="41" s="1"/>
  <c r="AG9" i="41" s="1"/>
  <c r="AG14" i="41" s="1"/>
  <c r="AE21" i="40"/>
  <c r="AE22" i="40"/>
  <c r="AF20" i="40" s="1"/>
  <c r="AH20" i="39"/>
  <c r="AG23" i="39"/>
  <c r="AG24" i="39" s="1"/>
  <c r="AG9" i="39" s="1"/>
  <c r="AG14" i="39" s="1"/>
  <c r="AF21" i="38"/>
  <c r="AF22" i="38" s="1"/>
  <c r="AE21" i="37"/>
  <c r="AE22" i="37" s="1"/>
  <c r="AF20" i="37" s="1"/>
  <c r="AF20" i="36"/>
  <c r="AE23" i="36"/>
  <c r="AE24" i="36" s="1"/>
  <c r="AE9" i="36" s="1"/>
  <c r="AE14" i="36" s="1"/>
  <c r="AE21" i="35"/>
  <c r="AE22" i="35" s="1"/>
  <c r="AG20" i="34"/>
  <c r="AF23" i="34"/>
  <c r="AF24" i="34" s="1"/>
  <c r="AF9" i="34" s="1"/>
  <c r="AF14" i="34" s="1"/>
  <c r="AE20" i="33"/>
  <c r="AD23" i="33"/>
  <c r="AD24" i="33" s="1"/>
  <c r="AD9" i="33" s="1"/>
  <c r="AD14" i="33" s="1"/>
  <c r="AG20" i="32"/>
  <c r="AF23" i="32"/>
  <c r="AF24" i="32" s="1"/>
  <c r="AF9" i="32" s="1"/>
  <c r="AF14" i="32" s="1"/>
  <c r="AE21" i="31"/>
  <c r="AE22" i="31" s="1"/>
  <c r="AG21" i="30"/>
  <c r="AG22" i="30" s="1"/>
  <c r="AF23" i="30"/>
  <c r="AF24" i="30" s="1"/>
  <c r="AF9" i="30" s="1"/>
  <c r="AF14" i="30" s="1"/>
  <c r="AF21" i="29"/>
  <c r="AF22" i="29" s="1"/>
  <c r="AG20" i="29" s="1"/>
  <c r="AE21" i="28"/>
  <c r="AE22" i="28"/>
  <c r="AF20" i="28" s="1"/>
  <c r="AE21" i="27"/>
  <c r="AE22" i="27"/>
  <c r="AF20" i="27" s="1"/>
  <c r="AG21" i="26"/>
  <c r="AG22" i="26" s="1"/>
  <c r="AF21" i="25"/>
  <c r="AF22" i="25" s="1"/>
  <c r="AE23" i="25"/>
  <c r="AE24" i="25" s="1"/>
  <c r="AE9" i="25" s="1"/>
  <c r="AE14" i="25" s="1"/>
  <c r="AH21" i="24"/>
  <c r="AH22" i="24" s="1"/>
  <c r="AF21" i="23"/>
  <c r="AF22" i="23" s="1"/>
  <c r="AG20" i="23" s="1"/>
  <c r="AE23" i="23"/>
  <c r="AE24" i="23" s="1"/>
  <c r="AE9" i="23" s="1"/>
  <c r="AE14" i="23" s="1"/>
  <c r="AF21" i="22"/>
  <c r="AF22" i="22" s="1"/>
  <c r="AE23" i="22"/>
  <c r="AE24" i="22" s="1"/>
  <c r="AE9" i="22" s="1"/>
  <c r="AE14" i="22" s="1"/>
  <c r="AJ21" i="21"/>
  <c r="AJ22" i="21" s="1"/>
  <c r="AI23" i="21"/>
  <c r="AI24" i="21" s="1"/>
  <c r="AI9" i="21" s="1"/>
  <c r="AI14" i="21" s="1"/>
  <c r="AH20" i="20"/>
  <c r="AG23" i="20"/>
  <c r="AG24" i="20" s="1"/>
  <c r="AG9" i="20" s="1"/>
  <c r="AG14" i="20" s="1"/>
  <c r="AF20" i="19"/>
  <c r="AE23" i="19"/>
  <c r="AE24" i="19" s="1"/>
  <c r="AE9" i="19" s="1"/>
  <c r="AE14" i="19" s="1"/>
  <c r="AE21" i="18"/>
  <c r="AE22" i="18"/>
  <c r="AF20" i="18" s="1"/>
  <c r="AG20" i="17"/>
  <c r="AF23" i="17"/>
  <c r="AF24" i="17" s="1"/>
  <c r="AF9" i="17" s="1"/>
  <c r="AF14" i="17" s="1"/>
  <c r="AE20" i="16"/>
  <c r="AD23" i="16"/>
  <c r="AD24" i="16" s="1"/>
  <c r="AD9" i="16" s="1"/>
  <c r="AD14" i="16" s="1"/>
  <c r="AH21" i="15"/>
  <c r="AH22" i="15" s="1"/>
  <c r="AF20" i="31" l="1"/>
  <c r="AE23" i="31"/>
  <c r="AE24" i="31" s="1"/>
  <c r="AE9" i="31" s="1"/>
  <c r="AE14" i="31" s="1"/>
  <c r="AE23" i="18"/>
  <c r="AE24" i="18" s="1"/>
  <c r="AE9" i="18" s="1"/>
  <c r="AE14" i="18" s="1"/>
  <c r="AE23" i="27"/>
  <c r="AE24" i="27" s="1"/>
  <c r="AE9" i="27" s="1"/>
  <c r="AE14" i="27" s="1"/>
  <c r="AH20" i="43"/>
  <c r="AG23" i="43"/>
  <c r="AG24" i="43" s="1"/>
  <c r="AG9" i="43" s="1"/>
  <c r="AG14" i="43" s="1"/>
  <c r="AG21" i="42"/>
  <c r="AG22" i="42" s="1"/>
  <c r="AF23" i="42"/>
  <c r="AF24" i="42" s="1"/>
  <c r="AF9" i="42" s="1"/>
  <c r="AF14" i="42" s="1"/>
  <c r="AH21" i="41"/>
  <c r="AH22" i="41" s="1"/>
  <c r="AF21" i="40"/>
  <c r="AF22" i="40"/>
  <c r="AG20" i="40" s="1"/>
  <c r="AE23" i="40"/>
  <c r="AE24" i="40" s="1"/>
  <c r="AE9" i="40" s="1"/>
  <c r="AE14" i="40" s="1"/>
  <c r="AH21" i="39"/>
  <c r="AH22" i="39" s="1"/>
  <c r="AG20" i="38"/>
  <c r="AF23" i="38"/>
  <c r="AF24" i="38" s="1"/>
  <c r="AF9" i="38" s="1"/>
  <c r="AF14" i="38" s="1"/>
  <c r="AF21" i="37"/>
  <c r="AF22" i="37" s="1"/>
  <c r="AE23" i="37"/>
  <c r="AE24" i="37" s="1"/>
  <c r="AE9" i="37" s="1"/>
  <c r="AE14" i="37" s="1"/>
  <c r="AF21" i="36"/>
  <c r="AF22" i="36" s="1"/>
  <c r="AF20" i="35"/>
  <c r="AE23" i="35"/>
  <c r="AE24" i="35" s="1"/>
  <c r="AE9" i="35" s="1"/>
  <c r="AE14" i="35" s="1"/>
  <c r="AG21" i="34"/>
  <c r="AG22" i="34" s="1"/>
  <c r="AE21" i="33"/>
  <c r="AE22" i="33"/>
  <c r="AF20" i="33" s="1"/>
  <c r="AG21" i="32"/>
  <c r="AG22" i="32" s="1"/>
  <c r="AF21" i="31"/>
  <c r="AF22" i="31" s="1"/>
  <c r="AH20" i="30"/>
  <c r="AG23" i="30"/>
  <c r="AG24" i="30" s="1"/>
  <c r="AG9" i="30" s="1"/>
  <c r="AG14" i="30" s="1"/>
  <c r="AG21" i="29"/>
  <c r="AG22" i="29" s="1"/>
  <c r="AF23" i="29"/>
  <c r="AF24" i="29" s="1"/>
  <c r="AF9" i="29" s="1"/>
  <c r="AF14" i="29" s="1"/>
  <c r="AF21" i="28"/>
  <c r="AF22" i="28" s="1"/>
  <c r="AE23" i="28"/>
  <c r="AE24" i="28" s="1"/>
  <c r="AE9" i="28" s="1"/>
  <c r="AE14" i="28" s="1"/>
  <c r="AF21" i="27"/>
  <c r="AF22" i="27" s="1"/>
  <c r="AH20" i="26"/>
  <c r="AG23" i="26"/>
  <c r="AG24" i="26" s="1"/>
  <c r="AG9" i="26" s="1"/>
  <c r="AG14" i="26" s="1"/>
  <c r="AG20" i="25"/>
  <c r="AF23" i="25"/>
  <c r="AF24" i="25" s="1"/>
  <c r="AF9" i="25" s="1"/>
  <c r="AF14" i="25" s="1"/>
  <c r="AI20" i="24"/>
  <c r="AH23" i="24"/>
  <c r="AH24" i="24" s="1"/>
  <c r="AH9" i="24" s="1"/>
  <c r="AH14" i="24" s="1"/>
  <c r="AG21" i="23"/>
  <c r="AG22" i="23" s="1"/>
  <c r="AF23" i="23"/>
  <c r="AF24" i="23" s="1"/>
  <c r="AF9" i="23" s="1"/>
  <c r="AF14" i="23" s="1"/>
  <c r="AG20" i="22"/>
  <c r="AF23" i="22"/>
  <c r="AF24" i="22" s="1"/>
  <c r="AF9" i="22" s="1"/>
  <c r="AF14" i="22" s="1"/>
  <c r="AK20" i="21"/>
  <c r="AJ23" i="21"/>
  <c r="AJ24" i="21" s="1"/>
  <c r="AJ9" i="21" s="1"/>
  <c r="AJ14" i="21" s="1"/>
  <c r="AH21" i="20"/>
  <c r="AH22" i="20" s="1"/>
  <c r="AF21" i="19"/>
  <c r="AF22" i="19" s="1"/>
  <c r="AF21" i="18"/>
  <c r="AF22" i="18" s="1"/>
  <c r="AG21" i="17"/>
  <c r="AG22" i="17" s="1"/>
  <c r="AH20" i="17" s="1"/>
  <c r="AE21" i="16"/>
  <c r="AE22" i="16" s="1"/>
  <c r="AI20" i="15"/>
  <c r="AH23" i="15"/>
  <c r="AH24" i="15" s="1"/>
  <c r="AH9" i="15" s="1"/>
  <c r="AH14" i="15" s="1"/>
  <c r="AH21" i="43" l="1"/>
  <c r="AH22" i="43" s="1"/>
  <c r="AH20" i="42"/>
  <c r="AG23" i="42"/>
  <c r="AG24" i="42" s="1"/>
  <c r="AG9" i="42" s="1"/>
  <c r="AG14" i="42" s="1"/>
  <c r="AI20" i="41"/>
  <c r="AH23" i="41"/>
  <c r="AH24" i="41" s="1"/>
  <c r="AH9" i="41" s="1"/>
  <c r="AH14" i="41" s="1"/>
  <c r="AG21" i="40"/>
  <c r="AG22" i="40" s="1"/>
  <c r="AF23" i="40"/>
  <c r="AF24" i="40" s="1"/>
  <c r="AF9" i="40" s="1"/>
  <c r="AF14" i="40" s="1"/>
  <c r="AI20" i="39"/>
  <c r="AH23" i="39"/>
  <c r="AH24" i="39" s="1"/>
  <c r="AH9" i="39" s="1"/>
  <c r="AH14" i="39" s="1"/>
  <c r="AG21" i="38"/>
  <c r="AG22" i="38"/>
  <c r="AH20" i="38" s="1"/>
  <c r="AG20" i="37"/>
  <c r="AF23" i="37"/>
  <c r="AF24" i="37" s="1"/>
  <c r="AF9" i="37" s="1"/>
  <c r="AF14" i="37" s="1"/>
  <c r="AG20" i="36"/>
  <c r="AF23" i="36"/>
  <c r="AF24" i="36" s="1"/>
  <c r="AF9" i="36" s="1"/>
  <c r="AF14" i="36" s="1"/>
  <c r="AF21" i="35"/>
  <c r="AF22" i="35" s="1"/>
  <c r="AG20" i="35" s="1"/>
  <c r="AH20" i="34"/>
  <c r="AG23" i="34"/>
  <c r="AG24" i="34" s="1"/>
  <c r="AG9" i="34" s="1"/>
  <c r="AG14" i="34" s="1"/>
  <c r="AF21" i="33"/>
  <c r="AF22" i="33" s="1"/>
  <c r="AE23" i="33"/>
  <c r="AE24" i="33" s="1"/>
  <c r="AE9" i="33" s="1"/>
  <c r="AE14" i="33" s="1"/>
  <c r="AH20" i="32"/>
  <c r="AG23" i="32"/>
  <c r="AG24" i="32" s="1"/>
  <c r="AG9" i="32" s="1"/>
  <c r="AG14" i="32" s="1"/>
  <c r="AG20" i="31"/>
  <c r="AF23" i="31"/>
  <c r="AF24" i="31" s="1"/>
  <c r="AF9" i="31" s="1"/>
  <c r="AF14" i="31" s="1"/>
  <c r="AH21" i="30"/>
  <c r="AH22" i="30" s="1"/>
  <c r="AH20" i="29"/>
  <c r="AG23" i="29"/>
  <c r="AG24" i="29" s="1"/>
  <c r="AG9" i="29" s="1"/>
  <c r="AG14" i="29" s="1"/>
  <c r="AG20" i="28"/>
  <c r="AF23" i="28"/>
  <c r="AF24" i="28" s="1"/>
  <c r="AF9" i="28" s="1"/>
  <c r="AF14" i="28" s="1"/>
  <c r="AG20" i="27"/>
  <c r="AF23" i="27"/>
  <c r="AF24" i="27" s="1"/>
  <c r="AF9" i="27" s="1"/>
  <c r="AF14" i="27" s="1"/>
  <c r="AH21" i="26"/>
  <c r="AH22" i="26" s="1"/>
  <c r="AG21" i="25"/>
  <c r="AG22" i="25" s="1"/>
  <c r="AI21" i="24"/>
  <c r="AI22" i="24" s="1"/>
  <c r="AH20" i="23"/>
  <c r="AG23" i="23"/>
  <c r="AG24" i="23" s="1"/>
  <c r="AG9" i="23" s="1"/>
  <c r="AG14" i="23" s="1"/>
  <c r="AG21" i="22"/>
  <c r="AG22" i="22" s="1"/>
  <c r="AK21" i="21"/>
  <c r="AK22" i="21" s="1"/>
  <c r="AI20" i="20"/>
  <c r="AH23" i="20"/>
  <c r="AH24" i="20" s="1"/>
  <c r="AH9" i="20" s="1"/>
  <c r="AH14" i="20" s="1"/>
  <c r="AG20" i="19"/>
  <c r="AF23" i="19"/>
  <c r="AF24" i="19" s="1"/>
  <c r="AF9" i="19" s="1"/>
  <c r="AF14" i="19" s="1"/>
  <c r="AG20" i="18"/>
  <c r="AF23" i="18"/>
  <c r="AF24" i="18" s="1"/>
  <c r="AF9" i="18" s="1"/>
  <c r="AF14" i="18" s="1"/>
  <c r="AH21" i="17"/>
  <c r="AH22" i="17" s="1"/>
  <c r="AG23" i="17"/>
  <c r="AG24" i="17" s="1"/>
  <c r="AG9" i="17" s="1"/>
  <c r="AG14" i="17" s="1"/>
  <c r="AF20" i="16"/>
  <c r="AE23" i="16"/>
  <c r="AE24" i="16" s="1"/>
  <c r="AE9" i="16" s="1"/>
  <c r="AE14" i="16" s="1"/>
  <c r="AI21" i="15"/>
  <c r="AI22" i="15" s="1"/>
  <c r="AI20" i="43" l="1"/>
  <c r="AH23" i="43"/>
  <c r="AH24" i="43" s="1"/>
  <c r="AH9" i="43" s="1"/>
  <c r="AH14" i="43" s="1"/>
  <c r="AH21" i="42"/>
  <c r="AH22" i="42" s="1"/>
  <c r="AI21" i="41"/>
  <c r="AI22" i="41" s="1"/>
  <c r="AH20" i="40"/>
  <c r="AG23" i="40"/>
  <c r="AG24" i="40" s="1"/>
  <c r="AG9" i="40" s="1"/>
  <c r="AG14" i="40" s="1"/>
  <c r="AI21" i="39"/>
  <c r="AI22" i="39" s="1"/>
  <c r="AH21" i="38"/>
  <c r="AH22" i="38" s="1"/>
  <c r="AG23" i="38"/>
  <c r="AG24" i="38" s="1"/>
  <c r="AG9" i="38" s="1"/>
  <c r="AG14" i="38" s="1"/>
  <c r="AG21" i="37"/>
  <c r="AG22" i="37" s="1"/>
  <c r="AG21" i="36"/>
  <c r="AG22" i="36" s="1"/>
  <c r="AG21" i="35"/>
  <c r="AG22" i="35" s="1"/>
  <c r="AF23" i="35"/>
  <c r="AF24" i="35" s="1"/>
  <c r="AF9" i="35" s="1"/>
  <c r="AF14" i="35" s="1"/>
  <c r="AH21" i="34"/>
  <c r="AH22" i="34" s="1"/>
  <c r="AG20" i="33"/>
  <c r="AF23" i="33"/>
  <c r="AF24" i="33" s="1"/>
  <c r="AF9" i="33" s="1"/>
  <c r="AF14" i="33" s="1"/>
  <c r="AH21" i="32"/>
  <c r="AH22" i="32" s="1"/>
  <c r="AG21" i="31"/>
  <c r="AG22" i="31" s="1"/>
  <c r="AI20" i="30"/>
  <c r="AH23" i="30"/>
  <c r="AH24" i="30" s="1"/>
  <c r="AH9" i="30" s="1"/>
  <c r="AH14" i="30" s="1"/>
  <c r="AH21" i="29"/>
  <c r="AH22" i="29" s="1"/>
  <c r="AG21" i="28"/>
  <c r="AG22" i="28" s="1"/>
  <c r="AG21" i="27"/>
  <c r="AG22" i="27" s="1"/>
  <c r="AI20" i="26"/>
  <c r="AH23" i="26"/>
  <c r="AH24" i="26" s="1"/>
  <c r="AH9" i="26" s="1"/>
  <c r="AH14" i="26" s="1"/>
  <c r="AH20" i="25"/>
  <c r="AG23" i="25"/>
  <c r="AG24" i="25" s="1"/>
  <c r="AG9" i="25" s="1"/>
  <c r="AG14" i="25" s="1"/>
  <c r="AJ20" i="24"/>
  <c r="AI23" i="24"/>
  <c r="AI24" i="24" s="1"/>
  <c r="AI9" i="24" s="1"/>
  <c r="AI14" i="24" s="1"/>
  <c r="AH21" i="23"/>
  <c r="AH22" i="23" s="1"/>
  <c r="AH20" i="22"/>
  <c r="AG23" i="22"/>
  <c r="AG24" i="22" s="1"/>
  <c r="AG9" i="22" s="1"/>
  <c r="AG14" i="22" s="1"/>
  <c r="AL20" i="21"/>
  <c r="AK23" i="21"/>
  <c r="AK24" i="21" s="1"/>
  <c r="AK9" i="21" s="1"/>
  <c r="AK14" i="21" s="1"/>
  <c r="AI21" i="20"/>
  <c r="AI22" i="20" s="1"/>
  <c r="AG21" i="19"/>
  <c r="AG22" i="19" s="1"/>
  <c r="AG21" i="18"/>
  <c r="AG22" i="18" s="1"/>
  <c r="AI20" i="17"/>
  <c r="AH23" i="17"/>
  <c r="AH24" i="17" s="1"/>
  <c r="AH9" i="17" s="1"/>
  <c r="AH14" i="17" s="1"/>
  <c r="AF21" i="16"/>
  <c r="AF22" i="16" s="1"/>
  <c r="AJ20" i="15"/>
  <c r="AI23" i="15"/>
  <c r="AI24" i="15" s="1"/>
  <c r="AI9" i="15" s="1"/>
  <c r="AI14" i="15" s="1"/>
  <c r="U8" i="5"/>
  <c r="V8" i="5"/>
  <c r="W8" i="5"/>
  <c r="S8" i="5"/>
  <c r="T8" i="5"/>
  <c r="AI21" i="43" l="1"/>
  <c r="AI22" i="43" s="1"/>
  <c r="AI20" i="42"/>
  <c r="AH23" i="42"/>
  <c r="AH24" i="42" s="1"/>
  <c r="AH9" i="42" s="1"/>
  <c r="AH14" i="42" s="1"/>
  <c r="AJ20" i="41"/>
  <c r="AI23" i="41"/>
  <c r="AI24" i="41" s="1"/>
  <c r="AI9" i="41" s="1"/>
  <c r="AI14" i="41" s="1"/>
  <c r="AH21" i="40"/>
  <c r="AH22" i="40" s="1"/>
  <c r="AJ20" i="39"/>
  <c r="AI23" i="39"/>
  <c r="AI24" i="39" s="1"/>
  <c r="AI9" i="39" s="1"/>
  <c r="AI14" i="39" s="1"/>
  <c r="AI20" i="38"/>
  <c r="AH23" i="38"/>
  <c r="AH24" i="38" s="1"/>
  <c r="AH9" i="38" s="1"/>
  <c r="AH14" i="38" s="1"/>
  <c r="AH20" i="37"/>
  <c r="AG23" i="37"/>
  <c r="AG24" i="37" s="1"/>
  <c r="AG9" i="37" s="1"/>
  <c r="AG14" i="37" s="1"/>
  <c r="AH20" i="36"/>
  <c r="AG23" i="36"/>
  <c r="AG24" i="36" s="1"/>
  <c r="AG9" i="36" s="1"/>
  <c r="AG14" i="36" s="1"/>
  <c r="AH20" i="35"/>
  <c r="AG23" i="35"/>
  <c r="AG24" i="35" s="1"/>
  <c r="AG9" i="35" s="1"/>
  <c r="AG14" i="35" s="1"/>
  <c r="AI20" i="34"/>
  <c r="AH23" i="34"/>
  <c r="AH24" i="34" s="1"/>
  <c r="AH9" i="34" s="1"/>
  <c r="AH14" i="34" s="1"/>
  <c r="AG21" i="33"/>
  <c r="AG22" i="33" s="1"/>
  <c r="AI20" i="32"/>
  <c r="AH23" i="32"/>
  <c r="AH24" i="32" s="1"/>
  <c r="AH9" i="32" s="1"/>
  <c r="AH14" i="32" s="1"/>
  <c r="AH20" i="31"/>
  <c r="AG23" i="31"/>
  <c r="AG24" i="31" s="1"/>
  <c r="AG9" i="31" s="1"/>
  <c r="AG14" i="31" s="1"/>
  <c r="AI21" i="30"/>
  <c r="AI22" i="30" s="1"/>
  <c r="AI20" i="29"/>
  <c r="AH23" i="29"/>
  <c r="AH24" i="29" s="1"/>
  <c r="AH9" i="29" s="1"/>
  <c r="AH14" i="29" s="1"/>
  <c r="AH20" i="28"/>
  <c r="AG23" i="28"/>
  <c r="AG24" i="28" s="1"/>
  <c r="AG9" i="28" s="1"/>
  <c r="AG14" i="28" s="1"/>
  <c r="AH20" i="27"/>
  <c r="AG23" i="27"/>
  <c r="AG24" i="27" s="1"/>
  <c r="AG9" i="27" s="1"/>
  <c r="AG14" i="27" s="1"/>
  <c r="AI21" i="26"/>
  <c r="AI22" i="26" s="1"/>
  <c r="AH21" i="25"/>
  <c r="AH22" i="25" s="1"/>
  <c r="AJ21" i="24"/>
  <c r="AJ22" i="24" s="1"/>
  <c r="AI20" i="23"/>
  <c r="AH23" i="23"/>
  <c r="AH24" i="23" s="1"/>
  <c r="AH9" i="23" s="1"/>
  <c r="AH14" i="23" s="1"/>
  <c r="AH21" i="22"/>
  <c r="AH22" i="22" s="1"/>
  <c r="AL21" i="21"/>
  <c r="AL22" i="21" s="1"/>
  <c r="AJ20" i="20"/>
  <c r="AI23" i="20"/>
  <c r="AI24" i="20" s="1"/>
  <c r="AI9" i="20" s="1"/>
  <c r="AI14" i="20" s="1"/>
  <c r="AH20" i="19"/>
  <c r="AG23" i="19"/>
  <c r="AG24" i="19" s="1"/>
  <c r="AG9" i="19" s="1"/>
  <c r="AG14" i="19" s="1"/>
  <c r="AH20" i="18"/>
  <c r="AG23" i="18"/>
  <c r="AG24" i="18" s="1"/>
  <c r="AG9" i="18" s="1"/>
  <c r="AG14" i="18" s="1"/>
  <c r="AI21" i="17"/>
  <c r="AI22" i="17" s="1"/>
  <c r="AG20" i="16"/>
  <c r="AF23" i="16"/>
  <c r="AF24" i="16" s="1"/>
  <c r="AF9" i="16" s="1"/>
  <c r="AF14" i="16" s="1"/>
  <c r="AJ21" i="15"/>
  <c r="AJ22" i="15" s="1"/>
  <c r="AJ20" i="43" l="1"/>
  <c r="AI23" i="43"/>
  <c r="AI24" i="43" s="1"/>
  <c r="AI9" i="43" s="1"/>
  <c r="AI14" i="43" s="1"/>
  <c r="AI21" i="42"/>
  <c r="AI22" i="42" s="1"/>
  <c r="AJ21" i="41"/>
  <c r="AJ22" i="41" s="1"/>
  <c r="AI20" i="40"/>
  <c r="AH23" i="40"/>
  <c r="AH24" i="40" s="1"/>
  <c r="AH9" i="40" s="1"/>
  <c r="AH14" i="40" s="1"/>
  <c r="AJ21" i="39"/>
  <c r="AJ22" i="39" s="1"/>
  <c r="AI21" i="38"/>
  <c r="AI22" i="38" s="1"/>
  <c r="AH21" i="37"/>
  <c r="AH22" i="37" s="1"/>
  <c r="AH21" i="36"/>
  <c r="AH22" i="36" s="1"/>
  <c r="AH21" i="35"/>
  <c r="AH22" i="35" s="1"/>
  <c r="AI21" i="34"/>
  <c r="AI22" i="34" s="1"/>
  <c r="AH20" i="33"/>
  <c r="AG23" i="33"/>
  <c r="AG24" i="33" s="1"/>
  <c r="AG9" i="33" s="1"/>
  <c r="AG14" i="33" s="1"/>
  <c r="AI21" i="32"/>
  <c r="AI22" i="32" s="1"/>
  <c r="AH21" i="31"/>
  <c r="AH22" i="31" s="1"/>
  <c r="AJ20" i="30"/>
  <c r="AI23" i="30"/>
  <c r="AI24" i="30" s="1"/>
  <c r="AI9" i="30" s="1"/>
  <c r="AI14" i="30" s="1"/>
  <c r="AI21" i="29"/>
  <c r="AI22" i="29" s="1"/>
  <c r="AH21" i="28"/>
  <c r="AH22" i="28" s="1"/>
  <c r="AH21" i="27"/>
  <c r="AH22" i="27" s="1"/>
  <c r="AJ20" i="26"/>
  <c r="AI23" i="26"/>
  <c r="AI24" i="26" s="1"/>
  <c r="AI9" i="26" s="1"/>
  <c r="AI14" i="26" s="1"/>
  <c r="AI20" i="25"/>
  <c r="AH23" i="25"/>
  <c r="AH24" i="25" s="1"/>
  <c r="AH9" i="25" s="1"/>
  <c r="AH14" i="25" s="1"/>
  <c r="AK20" i="24"/>
  <c r="AJ23" i="24"/>
  <c r="AJ24" i="24" s="1"/>
  <c r="AJ9" i="24" s="1"/>
  <c r="AJ14" i="24" s="1"/>
  <c r="AI21" i="23"/>
  <c r="AI22" i="23" s="1"/>
  <c r="AI20" i="22"/>
  <c r="AH23" i="22"/>
  <c r="AH24" i="22" s="1"/>
  <c r="AH9" i="22" s="1"/>
  <c r="AH14" i="22" s="1"/>
  <c r="AM20" i="21"/>
  <c r="AL23" i="21"/>
  <c r="AL24" i="21" s="1"/>
  <c r="AL9" i="21" s="1"/>
  <c r="AL14" i="21" s="1"/>
  <c r="H17" i="21" s="1"/>
  <c r="H19" i="21" s="1"/>
  <c r="AJ21" i="20"/>
  <c r="AJ22" i="20" s="1"/>
  <c r="AH21" i="19"/>
  <c r="AH22" i="19" s="1"/>
  <c r="AH21" i="18"/>
  <c r="AH22" i="18" s="1"/>
  <c r="AJ20" i="17"/>
  <c r="AI23" i="17"/>
  <c r="AI24" i="17" s="1"/>
  <c r="AI9" i="17" s="1"/>
  <c r="AI14" i="17" s="1"/>
  <c r="AG21" i="16"/>
  <c r="AG22" i="16" s="1"/>
  <c r="AK20" i="15"/>
  <c r="AJ23" i="15"/>
  <c r="AJ24" i="15" s="1"/>
  <c r="AJ9" i="15" s="1"/>
  <c r="AJ14" i="15" s="1"/>
  <c r="AJ21" i="43" l="1"/>
  <c r="AJ22" i="43" s="1"/>
  <c r="AJ20" i="42"/>
  <c r="AI23" i="42"/>
  <c r="AI24" i="42" s="1"/>
  <c r="AI9" i="42" s="1"/>
  <c r="AI14" i="42" s="1"/>
  <c r="AK20" i="41"/>
  <c r="AJ23" i="41"/>
  <c r="AJ24" i="41" s="1"/>
  <c r="AJ9" i="41" s="1"/>
  <c r="AJ14" i="41" s="1"/>
  <c r="AI21" i="40"/>
  <c r="AI22" i="40" s="1"/>
  <c r="AK20" i="39"/>
  <c r="AJ23" i="39"/>
  <c r="AJ24" i="39" s="1"/>
  <c r="AJ9" i="39" s="1"/>
  <c r="AJ14" i="39" s="1"/>
  <c r="AJ20" i="38"/>
  <c r="AI23" i="38"/>
  <c r="AI24" i="38" s="1"/>
  <c r="AI9" i="38" s="1"/>
  <c r="AI14" i="38" s="1"/>
  <c r="AI20" i="37"/>
  <c r="AH23" i="37"/>
  <c r="AH24" i="37" s="1"/>
  <c r="AH9" i="37" s="1"/>
  <c r="AH14" i="37" s="1"/>
  <c r="AI20" i="36"/>
  <c r="AH23" i="36"/>
  <c r="AH24" i="36" s="1"/>
  <c r="AH9" i="36" s="1"/>
  <c r="AH14" i="36" s="1"/>
  <c r="AI20" i="35"/>
  <c r="AH23" i="35"/>
  <c r="AH24" i="35" s="1"/>
  <c r="AH9" i="35" s="1"/>
  <c r="AH14" i="35" s="1"/>
  <c r="AJ20" i="34"/>
  <c r="AI23" i="34"/>
  <c r="AI24" i="34" s="1"/>
  <c r="AI9" i="34" s="1"/>
  <c r="AI14" i="34" s="1"/>
  <c r="AH21" i="33"/>
  <c r="AH22" i="33" s="1"/>
  <c r="AJ20" i="32"/>
  <c r="AI23" i="32"/>
  <c r="AI24" i="32" s="1"/>
  <c r="AI9" i="32" s="1"/>
  <c r="AI14" i="32" s="1"/>
  <c r="AI20" i="31"/>
  <c r="AH23" i="31"/>
  <c r="AH24" i="31" s="1"/>
  <c r="AH9" i="31" s="1"/>
  <c r="AH14" i="31" s="1"/>
  <c r="AJ21" i="30"/>
  <c r="AJ22" i="30" s="1"/>
  <c r="AJ20" i="29"/>
  <c r="AI23" i="29"/>
  <c r="AI24" i="29" s="1"/>
  <c r="AI9" i="29" s="1"/>
  <c r="AI14" i="29" s="1"/>
  <c r="AI20" i="28"/>
  <c r="AH23" i="28"/>
  <c r="AH24" i="28" s="1"/>
  <c r="AH9" i="28" s="1"/>
  <c r="AH14" i="28" s="1"/>
  <c r="AI20" i="27"/>
  <c r="AH23" i="27"/>
  <c r="AH24" i="27" s="1"/>
  <c r="AH9" i="27" s="1"/>
  <c r="AH14" i="27" s="1"/>
  <c r="AJ21" i="26"/>
  <c r="AJ22" i="26" s="1"/>
  <c r="AI21" i="25"/>
  <c r="AI22" i="25" s="1"/>
  <c r="AK21" i="24"/>
  <c r="AK22" i="24" s="1"/>
  <c r="AJ20" i="23"/>
  <c r="AI23" i="23"/>
  <c r="AI24" i="23" s="1"/>
  <c r="AI9" i="23" s="1"/>
  <c r="AI14" i="23" s="1"/>
  <c r="AI21" i="22"/>
  <c r="AI22" i="22" s="1"/>
  <c r="AM21" i="21"/>
  <c r="AM22" i="21" s="1"/>
  <c r="AK20" i="20"/>
  <c r="AJ23" i="20"/>
  <c r="AJ24" i="20" s="1"/>
  <c r="AJ9" i="20" s="1"/>
  <c r="AJ14" i="20" s="1"/>
  <c r="AI20" i="19"/>
  <c r="AH23" i="19"/>
  <c r="AH24" i="19" s="1"/>
  <c r="AH9" i="19" s="1"/>
  <c r="AH14" i="19" s="1"/>
  <c r="AI20" i="18"/>
  <c r="AH23" i="18"/>
  <c r="AH24" i="18" s="1"/>
  <c r="AH9" i="18" s="1"/>
  <c r="AH14" i="18" s="1"/>
  <c r="AJ21" i="17"/>
  <c r="AJ22" i="17" s="1"/>
  <c r="AH20" i="16"/>
  <c r="AG23" i="16"/>
  <c r="AG24" i="16" s="1"/>
  <c r="AG9" i="16" s="1"/>
  <c r="AG14" i="16" s="1"/>
  <c r="AK21" i="15"/>
  <c r="AK22" i="15"/>
  <c r="AL20" i="15" s="1"/>
  <c r="AK20" i="43" l="1"/>
  <c r="AJ23" i="43"/>
  <c r="AJ24" i="43" s="1"/>
  <c r="AJ9" i="43" s="1"/>
  <c r="AJ14" i="43" s="1"/>
  <c r="AJ21" i="42"/>
  <c r="AJ22" i="42" s="1"/>
  <c r="AK21" i="41"/>
  <c r="AK22" i="41" s="1"/>
  <c r="AJ20" i="40"/>
  <c r="AI23" i="40"/>
  <c r="AI24" i="40" s="1"/>
  <c r="AI9" i="40" s="1"/>
  <c r="AI14" i="40" s="1"/>
  <c r="AK21" i="39"/>
  <c r="AK22" i="39" s="1"/>
  <c r="AJ21" i="38"/>
  <c r="AJ22" i="38" s="1"/>
  <c r="AI21" i="37"/>
  <c r="AI22" i="37" s="1"/>
  <c r="AI21" i="36"/>
  <c r="AI22" i="36" s="1"/>
  <c r="AI21" i="35"/>
  <c r="AI22" i="35" s="1"/>
  <c r="AJ21" i="34"/>
  <c r="AJ22" i="34" s="1"/>
  <c r="AI20" i="33"/>
  <c r="AH23" i="33"/>
  <c r="AH24" i="33" s="1"/>
  <c r="AH9" i="33" s="1"/>
  <c r="AH14" i="33" s="1"/>
  <c r="AJ21" i="32"/>
  <c r="AJ22" i="32" s="1"/>
  <c r="AI21" i="31"/>
  <c r="AI22" i="31" s="1"/>
  <c r="AK20" i="30"/>
  <c r="AJ23" i="30"/>
  <c r="AJ24" i="30" s="1"/>
  <c r="AJ9" i="30" s="1"/>
  <c r="AJ14" i="30" s="1"/>
  <c r="AJ21" i="29"/>
  <c r="AJ22" i="29" s="1"/>
  <c r="AI21" i="28"/>
  <c r="AI22" i="28" s="1"/>
  <c r="AI21" i="27"/>
  <c r="AI22" i="27" s="1"/>
  <c r="AK20" i="26"/>
  <c r="AJ23" i="26"/>
  <c r="AJ24" i="26" s="1"/>
  <c r="AJ9" i="26" s="1"/>
  <c r="AJ14" i="26" s="1"/>
  <c r="AJ20" i="25"/>
  <c r="AI23" i="25"/>
  <c r="AI24" i="25" s="1"/>
  <c r="AI9" i="25" s="1"/>
  <c r="AI14" i="25" s="1"/>
  <c r="AL20" i="24"/>
  <c r="AK23" i="24"/>
  <c r="AK24" i="24" s="1"/>
  <c r="AK9" i="24" s="1"/>
  <c r="AK14" i="24" s="1"/>
  <c r="AJ21" i="23"/>
  <c r="AJ22" i="23" s="1"/>
  <c r="AJ20" i="22"/>
  <c r="AI23" i="22"/>
  <c r="AI24" i="22" s="1"/>
  <c r="AI9" i="22" s="1"/>
  <c r="AI14" i="22" s="1"/>
  <c r="AN20" i="21"/>
  <c r="AM23" i="21"/>
  <c r="AM24" i="21" s="1"/>
  <c r="AM9" i="21" s="1"/>
  <c r="AM14" i="21" s="1"/>
  <c r="AK21" i="20"/>
  <c r="AK22" i="20" s="1"/>
  <c r="AI21" i="19"/>
  <c r="AI22" i="19" s="1"/>
  <c r="AI21" i="18"/>
  <c r="AI22" i="18" s="1"/>
  <c r="AK20" i="17"/>
  <c r="AJ23" i="17"/>
  <c r="AJ24" i="17" s="1"/>
  <c r="AJ9" i="17" s="1"/>
  <c r="AJ14" i="17" s="1"/>
  <c r="AH21" i="16"/>
  <c r="AH22" i="16" s="1"/>
  <c r="AL21" i="15"/>
  <c r="AL22" i="15" s="1"/>
  <c r="AK23" i="15"/>
  <c r="AK24" i="15" s="1"/>
  <c r="AK9" i="15" s="1"/>
  <c r="AK14" i="15" s="1"/>
  <c r="AK21" i="43" l="1"/>
  <c r="AK22" i="43" s="1"/>
  <c r="AK20" i="42"/>
  <c r="AJ23" i="42"/>
  <c r="AJ24" i="42" s="1"/>
  <c r="AJ9" i="42" s="1"/>
  <c r="AJ14" i="42" s="1"/>
  <c r="AL20" i="41"/>
  <c r="AK23" i="41"/>
  <c r="AK24" i="41" s="1"/>
  <c r="AK9" i="41" s="1"/>
  <c r="AK14" i="41" s="1"/>
  <c r="AJ21" i="40"/>
  <c r="AJ22" i="40" s="1"/>
  <c r="AL20" i="39"/>
  <c r="AK23" i="39"/>
  <c r="AK24" i="39" s="1"/>
  <c r="AK9" i="39" s="1"/>
  <c r="AK14" i="39" s="1"/>
  <c r="AK20" i="38"/>
  <c r="AJ23" i="38"/>
  <c r="AJ24" i="38" s="1"/>
  <c r="AJ9" i="38" s="1"/>
  <c r="AJ14" i="38" s="1"/>
  <c r="AJ20" i="37"/>
  <c r="AI23" i="37"/>
  <c r="AI24" i="37" s="1"/>
  <c r="AI9" i="37" s="1"/>
  <c r="AI14" i="37" s="1"/>
  <c r="AJ20" i="36"/>
  <c r="AI23" i="36"/>
  <c r="AI24" i="36" s="1"/>
  <c r="AI9" i="36" s="1"/>
  <c r="AI14" i="36" s="1"/>
  <c r="AJ20" i="35"/>
  <c r="AI23" i="35"/>
  <c r="AI24" i="35" s="1"/>
  <c r="AI9" i="35" s="1"/>
  <c r="AI14" i="35" s="1"/>
  <c r="AK20" i="34"/>
  <c r="AJ23" i="34"/>
  <c r="AJ24" i="34" s="1"/>
  <c r="AJ9" i="34" s="1"/>
  <c r="AJ14" i="34" s="1"/>
  <c r="AI21" i="33"/>
  <c r="AI22" i="33" s="1"/>
  <c r="AK20" i="32"/>
  <c r="AJ23" i="32"/>
  <c r="AJ24" i="32" s="1"/>
  <c r="AJ9" i="32" s="1"/>
  <c r="AJ14" i="32" s="1"/>
  <c r="AJ20" i="31"/>
  <c r="AI23" i="31"/>
  <c r="AI24" i="31" s="1"/>
  <c r="AI9" i="31" s="1"/>
  <c r="AI14" i="31" s="1"/>
  <c r="AK21" i="30"/>
  <c r="AK22" i="30" s="1"/>
  <c r="AK20" i="29"/>
  <c r="AJ23" i="29"/>
  <c r="AJ24" i="29" s="1"/>
  <c r="AJ9" i="29" s="1"/>
  <c r="AJ14" i="29" s="1"/>
  <c r="AJ20" i="28"/>
  <c r="AI23" i="28"/>
  <c r="AI24" i="28" s="1"/>
  <c r="AI9" i="28" s="1"/>
  <c r="AI14" i="28" s="1"/>
  <c r="AJ20" i="27"/>
  <c r="AI23" i="27"/>
  <c r="AI24" i="27" s="1"/>
  <c r="AI9" i="27" s="1"/>
  <c r="AI14" i="27" s="1"/>
  <c r="AK21" i="26"/>
  <c r="AK22" i="26" s="1"/>
  <c r="AJ21" i="25"/>
  <c r="AJ22" i="25" s="1"/>
  <c r="AL21" i="24"/>
  <c r="AL22" i="24" s="1"/>
  <c r="AK20" i="23"/>
  <c r="AJ23" i="23"/>
  <c r="AJ24" i="23" s="1"/>
  <c r="AJ9" i="23" s="1"/>
  <c r="AJ14" i="23" s="1"/>
  <c r="AJ21" i="22"/>
  <c r="AJ22" i="22" s="1"/>
  <c r="AN21" i="21"/>
  <c r="AN22" i="21" s="1"/>
  <c r="AO20" i="21" s="1"/>
  <c r="AL20" i="20"/>
  <c r="AK23" i="20"/>
  <c r="AK24" i="20" s="1"/>
  <c r="AK9" i="20" s="1"/>
  <c r="AK14" i="20" s="1"/>
  <c r="AJ20" i="19"/>
  <c r="AI23" i="19"/>
  <c r="AI24" i="19" s="1"/>
  <c r="AI9" i="19" s="1"/>
  <c r="AI14" i="19" s="1"/>
  <c r="AJ20" i="18"/>
  <c r="AI23" i="18"/>
  <c r="AI24" i="18" s="1"/>
  <c r="AI9" i="18" s="1"/>
  <c r="AI14" i="18" s="1"/>
  <c r="AK21" i="17"/>
  <c r="AK22" i="17" s="1"/>
  <c r="AI20" i="16"/>
  <c r="AH23" i="16"/>
  <c r="AH24" i="16" s="1"/>
  <c r="AH9" i="16" s="1"/>
  <c r="AH14" i="16" s="1"/>
  <c r="AM20" i="15"/>
  <c r="AL23" i="15"/>
  <c r="AL24" i="15" s="1"/>
  <c r="AL9" i="15" s="1"/>
  <c r="AL14" i="15" s="1"/>
  <c r="H17" i="15" s="1"/>
  <c r="H19" i="15" s="1"/>
  <c r="Y8" i="5"/>
  <c r="X8" i="5"/>
  <c r="Z8" i="5"/>
  <c r="AL20" i="43" l="1"/>
  <c r="AK23" i="43"/>
  <c r="AK24" i="43" s="1"/>
  <c r="AK9" i="43" s="1"/>
  <c r="AK14" i="43" s="1"/>
  <c r="AK21" i="42"/>
  <c r="AK22" i="42" s="1"/>
  <c r="AL21" i="41"/>
  <c r="AL22" i="41" s="1"/>
  <c r="AK20" i="40"/>
  <c r="AJ23" i="40"/>
  <c r="AJ24" i="40" s="1"/>
  <c r="AJ9" i="40" s="1"/>
  <c r="AJ14" i="40" s="1"/>
  <c r="AL21" i="39"/>
  <c r="AL22" i="39" s="1"/>
  <c r="AK21" i="38"/>
  <c r="AK22" i="38" s="1"/>
  <c r="AJ21" i="37"/>
  <c r="AJ22" i="37" s="1"/>
  <c r="AJ21" i="36"/>
  <c r="AJ22" i="36" s="1"/>
  <c r="AJ21" i="35"/>
  <c r="AJ22" i="35" s="1"/>
  <c r="AK21" i="34"/>
  <c r="AK22" i="34" s="1"/>
  <c r="AJ20" i="33"/>
  <c r="AI23" i="33"/>
  <c r="AI24" i="33" s="1"/>
  <c r="AI9" i="33" s="1"/>
  <c r="AI14" i="33" s="1"/>
  <c r="AK21" i="32"/>
  <c r="AK22" i="32" s="1"/>
  <c r="AJ21" i="31"/>
  <c r="AJ22" i="31" s="1"/>
  <c r="AL20" i="30"/>
  <c r="AK23" i="30"/>
  <c r="AK24" i="30" s="1"/>
  <c r="AK9" i="30" s="1"/>
  <c r="AK14" i="30" s="1"/>
  <c r="AK21" i="29"/>
  <c r="AK22" i="29" s="1"/>
  <c r="AJ21" i="28"/>
  <c r="AJ22" i="28" s="1"/>
  <c r="AJ21" i="27"/>
  <c r="AJ22" i="27" s="1"/>
  <c r="AL20" i="26"/>
  <c r="AK23" i="26"/>
  <c r="AK24" i="26" s="1"/>
  <c r="AK9" i="26" s="1"/>
  <c r="AK14" i="26" s="1"/>
  <c r="AK20" i="25"/>
  <c r="AJ23" i="25"/>
  <c r="AJ24" i="25" s="1"/>
  <c r="AJ9" i="25" s="1"/>
  <c r="AJ14" i="25" s="1"/>
  <c r="AM20" i="24"/>
  <c r="AL23" i="24"/>
  <c r="AL24" i="24" s="1"/>
  <c r="AL9" i="24" s="1"/>
  <c r="AL14" i="24" s="1"/>
  <c r="H17" i="24" s="1"/>
  <c r="H19" i="24" s="1"/>
  <c r="AK21" i="23"/>
  <c r="AK22" i="23" s="1"/>
  <c r="AK20" i="22"/>
  <c r="AJ23" i="22"/>
  <c r="AJ24" i="22" s="1"/>
  <c r="AJ9" i="22" s="1"/>
  <c r="AJ14" i="22" s="1"/>
  <c r="AO21" i="21"/>
  <c r="AO22" i="21" s="1"/>
  <c r="AN23" i="21"/>
  <c r="AN24" i="21" s="1"/>
  <c r="AN9" i="21" s="1"/>
  <c r="AN14" i="21" s="1"/>
  <c r="AL21" i="20"/>
  <c r="AL22" i="20" s="1"/>
  <c r="AJ21" i="19"/>
  <c r="AJ22" i="19" s="1"/>
  <c r="AJ21" i="18"/>
  <c r="AJ22" i="18" s="1"/>
  <c r="AL20" i="17"/>
  <c r="AK23" i="17"/>
  <c r="AK24" i="17" s="1"/>
  <c r="AK9" i="17" s="1"/>
  <c r="AK14" i="17" s="1"/>
  <c r="AI21" i="16"/>
  <c r="AI22" i="16" s="1"/>
  <c r="AM21" i="15"/>
  <c r="AM22" i="15"/>
  <c r="AN20" i="15" s="1"/>
  <c r="AL21" i="43" l="1"/>
  <c r="AL22" i="43" s="1"/>
  <c r="AL20" i="42"/>
  <c r="AK23" i="42"/>
  <c r="AK24" i="42" s="1"/>
  <c r="AK9" i="42" s="1"/>
  <c r="AK14" i="42" s="1"/>
  <c r="AM20" i="41"/>
  <c r="AL23" i="41"/>
  <c r="AL24" i="41" s="1"/>
  <c r="AL9" i="41" s="1"/>
  <c r="AL14" i="41" s="1"/>
  <c r="AK21" i="40"/>
  <c r="AK22" i="40" s="1"/>
  <c r="AM20" i="39"/>
  <c r="AL23" i="39"/>
  <c r="AL24" i="39" s="1"/>
  <c r="AL9" i="39" s="1"/>
  <c r="AL14" i="39" s="1"/>
  <c r="AL20" i="38"/>
  <c r="AK23" i="38"/>
  <c r="AK24" i="38" s="1"/>
  <c r="AK9" i="38" s="1"/>
  <c r="AK14" i="38" s="1"/>
  <c r="AK20" i="37"/>
  <c r="AJ23" i="37"/>
  <c r="AJ24" i="37" s="1"/>
  <c r="AJ9" i="37" s="1"/>
  <c r="AJ14" i="37" s="1"/>
  <c r="AK20" i="36"/>
  <c r="AJ23" i="36"/>
  <c r="AJ24" i="36" s="1"/>
  <c r="AJ9" i="36" s="1"/>
  <c r="AJ14" i="36" s="1"/>
  <c r="AK20" i="35"/>
  <c r="AJ23" i="35"/>
  <c r="AJ24" i="35" s="1"/>
  <c r="AJ9" i="35" s="1"/>
  <c r="AJ14" i="35" s="1"/>
  <c r="AL20" i="34"/>
  <c r="AK23" i="34"/>
  <c r="AK24" i="34" s="1"/>
  <c r="AK9" i="34" s="1"/>
  <c r="AK14" i="34" s="1"/>
  <c r="AJ21" i="33"/>
  <c r="AJ22" i="33" s="1"/>
  <c r="AL20" i="32"/>
  <c r="AK23" i="32"/>
  <c r="AK24" i="32" s="1"/>
  <c r="AK9" i="32" s="1"/>
  <c r="AK14" i="32" s="1"/>
  <c r="AK20" i="31"/>
  <c r="AJ23" i="31"/>
  <c r="AJ24" i="31" s="1"/>
  <c r="AJ9" i="31" s="1"/>
  <c r="AJ14" i="31" s="1"/>
  <c r="AL21" i="30"/>
  <c r="AL22" i="30" s="1"/>
  <c r="AL20" i="29"/>
  <c r="AK23" i="29"/>
  <c r="AK24" i="29" s="1"/>
  <c r="AK9" i="29" s="1"/>
  <c r="AK14" i="29" s="1"/>
  <c r="AK20" i="28"/>
  <c r="AJ23" i="28"/>
  <c r="AJ24" i="28" s="1"/>
  <c r="AJ9" i="28" s="1"/>
  <c r="AJ14" i="28" s="1"/>
  <c r="AK20" i="27"/>
  <c r="AJ23" i="27"/>
  <c r="AJ24" i="27" s="1"/>
  <c r="AJ9" i="27" s="1"/>
  <c r="AJ14" i="27" s="1"/>
  <c r="AL21" i="26"/>
  <c r="AL22" i="26" s="1"/>
  <c r="AK21" i="25"/>
  <c r="AK22" i="25" s="1"/>
  <c r="AM21" i="24"/>
  <c r="AM22" i="24" s="1"/>
  <c r="AL20" i="23"/>
  <c r="AK23" i="23"/>
  <c r="AK24" i="23" s="1"/>
  <c r="AK9" i="23" s="1"/>
  <c r="AK14" i="23" s="1"/>
  <c r="AK21" i="22"/>
  <c r="AK22" i="22" s="1"/>
  <c r="AP20" i="21"/>
  <c r="AO23" i="21"/>
  <c r="AO24" i="21" s="1"/>
  <c r="AO9" i="21" s="1"/>
  <c r="AO14" i="21" s="1"/>
  <c r="AM20" i="20"/>
  <c r="AL23" i="20"/>
  <c r="AL24" i="20" s="1"/>
  <c r="AL9" i="20" s="1"/>
  <c r="AL14" i="20" s="1"/>
  <c r="H17" i="20" s="1"/>
  <c r="H19" i="20" s="1"/>
  <c r="AK20" i="19"/>
  <c r="AJ23" i="19"/>
  <c r="AJ24" i="19" s="1"/>
  <c r="AJ9" i="19" s="1"/>
  <c r="AJ14" i="19" s="1"/>
  <c r="AK20" i="18"/>
  <c r="AJ23" i="18"/>
  <c r="AJ24" i="18" s="1"/>
  <c r="AJ9" i="18" s="1"/>
  <c r="AJ14" i="18" s="1"/>
  <c r="AL21" i="17"/>
  <c r="AL22" i="17" s="1"/>
  <c r="AJ20" i="16"/>
  <c r="AI23" i="16"/>
  <c r="AI24" i="16" s="1"/>
  <c r="AI9" i="16" s="1"/>
  <c r="AI14" i="16" s="1"/>
  <c r="AN21" i="15"/>
  <c r="AN22" i="15" s="1"/>
  <c r="AM23" i="15"/>
  <c r="AM24" i="15" s="1"/>
  <c r="AM9" i="15" s="1"/>
  <c r="AM14" i="15" s="1"/>
  <c r="AN20" i="24" l="1"/>
  <c r="AN21" i="24" s="1"/>
  <c r="AN22" i="24" s="1"/>
  <c r="AM23" i="24"/>
  <c r="AM24" i="24" s="1"/>
  <c r="AM9" i="24" s="1"/>
  <c r="AM14" i="24" s="1"/>
  <c r="AM20" i="43"/>
  <c r="AL23" i="43"/>
  <c r="AL24" i="43" s="1"/>
  <c r="AL9" i="43" s="1"/>
  <c r="AL14" i="43" s="1"/>
  <c r="AL21" i="42"/>
  <c r="AL22" i="42" s="1"/>
  <c r="AM21" i="41"/>
  <c r="AM22" i="41"/>
  <c r="AN20" i="41" s="1"/>
  <c r="AM23" i="41"/>
  <c r="AM24" i="41" s="1"/>
  <c r="AM9" i="41" s="1"/>
  <c r="AM14" i="41" s="1"/>
  <c r="H15" i="41" s="1"/>
  <c r="H16" i="41" s="1"/>
  <c r="AL20" i="40"/>
  <c r="AK23" i="40"/>
  <c r="AK24" i="40" s="1"/>
  <c r="AK9" i="40" s="1"/>
  <c r="AK14" i="40" s="1"/>
  <c r="AM21" i="39"/>
  <c r="AM22" i="39"/>
  <c r="AN20" i="39" s="1"/>
  <c r="AM23" i="39"/>
  <c r="AM24" i="39" s="1"/>
  <c r="AM9" i="39" s="1"/>
  <c r="AM14" i="39" s="1"/>
  <c r="H15" i="39" s="1"/>
  <c r="H16" i="39" s="1"/>
  <c r="AL21" i="38"/>
  <c r="AL22" i="38" s="1"/>
  <c r="AK21" i="37"/>
  <c r="AK22" i="37" s="1"/>
  <c r="AK21" i="36"/>
  <c r="AK22" i="36" s="1"/>
  <c r="AK21" i="35"/>
  <c r="AK22" i="35" s="1"/>
  <c r="AL21" i="34"/>
  <c r="AL22" i="34" s="1"/>
  <c r="AK20" i="33"/>
  <c r="AJ23" i="33"/>
  <c r="AJ24" i="33" s="1"/>
  <c r="AJ9" i="33" s="1"/>
  <c r="AJ14" i="33" s="1"/>
  <c r="AL21" i="32"/>
  <c r="AL22" i="32" s="1"/>
  <c r="AK21" i="31"/>
  <c r="AK22" i="31" s="1"/>
  <c r="AM20" i="30"/>
  <c r="AL23" i="30"/>
  <c r="AL24" i="30" s="1"/>
  <c r="AL9" i="30" s="1"/>
  <c r="AL14" i="30" s="1"/>
  <c r="H17" i="30" s="1"/>
  <c r="H19" i="30" s="1"/>
  <c r="AL21" i="29"/>
  <c r="AL22" i="29" s="1"/>
  <c r="AK21" i="28"/>
  <c r="AK22" i="28" s="1"/>
  <c r="AK21" i="27"/>
  <c r="AK22" i="27" s="1"/>
  <c r="AM20" i="26"/>
  <c r="AL23" i="26"/>
  <c r="AL24" i="26" s="1"/>
  <c r="AL9" i="26" s="1"/>
  <c r="AL14" i="26" s="1"/>
  <c r="H17" i="26" s="1"/>
  <c r="H19" i="26" s="1"/>
  <c r="AL20" i="25"/>
  <c r="AK23" i="25"/>
  <c r="AK24" i="25" s="1"/>
  <c r="AK9" i="25" s="1"/>
  <c r="AK14" i="25" s="1"/>
  <c r="AL21" i="23"/>
  <c r="AL22" i="23" s="1"/>
  <c r="AL20" i="22"/>
  <c r="AK23" i="22"/>
  <c r="AK24" i="22" s="1"/>
  <c r="AK9" i="22" s="1"/>
  <c r="AK14" i="22" s="1"/>
  <c r="AP21" i="21"/>
  <c r="AP22" i="21" s="1"/>
  <c r="AM21" i="20"/>
  <c r="AM22" i="20" s="1"/>
  <c r="AK21" i="19"/>
  <c r="AK22" i="19" s="1"/>
  <c r="AK21" i="18"/>
  <c r="AK22" i="18" s="1"/>
  <c r="AM20" i="17"/>
  <c r="AL23" i="17"/>
  <c r="AL24" i="17" s="1"/>
  <c r="AL9" i="17" s="1"/>
  <c r="AL14" i="17" s="1"/>
  <c r="H17" i="17" s="1"/>
  <c r="H19" i="17" s="1"/>
  <c r="AJ21" i="16"/>
  <c r="AJ22" i="16" s="1"/>
  <c r="AO20" i="15"/>
  <c r="AN23" i="15"/>
  <c r="AN24" i="15" s="1"/>
  <c r="AN9" i="15" s="1"/>
  <c r="AN14" i="15" s="1"/>
  <c r="AM21" i="43" l="1"/>
  <c r="AM22" i="43"/>
  <c r="AN20" i="43" s="1"/>
  <c r="AM20" i="42"/>
  <c r="AL23" i="42"/>
  <c r="AL24" i="42" s="1"/>
  <c r="AL9" i="42" s="1"/>
  <c r="AL14" i="42" s="1"/>
  <c r="AN21" i="41"/>
  <c r="AN22" i="41"/>
  <c r="AO20" i="41" s="1"/>
  <c r="AL21" i="40"/>
  <c r="AL22" i="40" s="1"/>
  <c r="AN21" i="39"/>
  <c r="AN22" i="39" s="1"/>
  <c r="AM20" i="38"/>
  <c r="AL23" i="38"/>
  <c r="AL24" i="38" s="1"/>
  <c r="AL9" i="38" s="1"/>
  <c r="AL14" i="38" s="1"/>
  <c r="AL20" i="37"/>
  <c r="AK23" i="37"/>
  <c r="AK24" i="37" s="1"/>
  <c r="AK9" i="37" s="1"/>
  <c r="AK14" i="37" s="1"/>
  <c r="AL20" i="36"/>
  <c r="AK23" i="36"/>
  <c r="AK24" i="36" s="1"/>
  <c r="AK9" i="36" s="1"/>
  <c r="AK14" i="36" s="1"/>
  <c r="AL20" i="35"/>
  <c r="AK23" i="35"/>
  <c r="AK24" i="35" s="1"/>
  <c r="AK9" i="35" s="1"/>
  <c r="AK14" i="35" s="1"/>
  <c r="AM20" i="34"/>
  <c r="AL23" i="34"/>
  <c r="AL24" i="34" s="1"/>
  <c r="AL9" i="34" s="1"/>
  <c r="AL14" i="34" s="1"/>
  <c r="H17" i="34" s="1"/>
  <c r="H19" i="34" s="1"/>
  <c r="AK21" i="33"/>
  <c r="AK22" i="33" s="1"/>
  <c r="AM20" i="32"/>
  <c r="AL23" i="32"/>
  <c r="AL24" i="32" s="1"/>
  <c r="AL9" i="32" s="1"/>
  <c r="AL14" i="32" s="1"/>
  <c r="H17" i="32" s="1"/>
  <c r="H19" i="32" s="1"/>
  <c r="AL20" i="31"/>
  <c r="AK23" i="31"/>
  <c r="AK24" i="31" s="1"/>
  <c r="AK9" i="31" s="1"/>
  <c r="AK14" i="31" s="1"/>
  <c r="AM21" i="30"/>
  <c r="AM22" i="30" s="1"/>
  <c r="AM20" i="29"/>
  <c r="AL23" i="29"/>
  <c r="AL24" i="29" s="1"/>
  <c r="AL9" i="29" s="1"/>
  <c r="AL14" i="29" s="1"/>
  <c r="H17" i="29" s="1"/>
  <c r="H19" i="29" s="1"/>
  <c r="AL20" i="28"/>
  <c r="AK23" i="28"/>
  <c r="AK24" i="28" s="1"/>
  <c r="AK9" i="28" s="1"/>
  <c r="AK14" i="28" s="1"/>
  <c r="AL20" i="27"/>
  <c r="AK23" i="27"/>
  <c r="AK24" i="27" s="1"/>
  <c r="AK9" i="27" s="1"/>
  <c r="AK14" i="27" s="1"/>
  <c r="AM21" i="26"/>
  <c r="AM22" i="26" s="1"/>
  <c r="AL21" i="25"/>
  <c r="AL22" i="25" s="1"/>
  <c r="AO20" i="24"/>
  <c r="AN23" i="24"/>
  <c r="AN24" i="24" s="1"/>
  <c r="AN9" i="24" s="1"/>
  <c r="AN14" i="24" s="1"/>
  <c r="AM20" i="23"/>
  <c r="AL23" i="23"/>
  <c r="AL24" i="23" s="1"/>
  <c r="AL9" i="23" s="1"/>
  <c r="AL14" i="23" s="1"/>
  <c r="H17" i="23" s="1"/>
  <c r="H19" i="23" s="1"/>
  <c r="AL21" i="22"/>
  <c r="AL22" i="22" s="1"/>
  <c r="AQ20" i="21"/>
  <c r="AP23" i="21"/>
  <c r="AP24" i="21" s="1"/>
  <c r="AP9" i="21" s="1"/>
  <c r="AP14" i="21" s="1"/>
  <c r="AN20" i="20"/>
  <c r="AM23" i="20"/>
  <c r="AM24" i="20" s="1"/>
  <c r="AM9" i="20" s="1"/>
  <c r="AM14" i="20" s="1"/>
  <c r="AL20" i="19"/>
  <c r="AK23" i="19"/>
  <c r="AK24" i="19" s="1"/>
  <c r="AK9" i="19" s="1"/>
  <c r="AK14" i="19" s="1"/>
  <c r="AL20" i="18"/>
  <c r="AK23" i="18"/>
  <c r="AK24" i="18" s="1"/>
  <c r="AK9" i="18" s="1"/>
  <c r="AK14" i="18" s="1"/>
  <c r="AM21" i="17"/>
  <c r="AM22" i="17"/>
  <c r="AN20" i="17" s="1"/>
  <c r="AK20" i="16"/>
  <c r="AJ23" i="16"/>
  <c r="AJ24" i="16" s="1"/>
  <c r="AJ9" i="16" s="1"/>
  <c r="AJ14" i="16" s="1"/>
  <c r="AO21" i="15"/>
  <c r="AO22" i="15" s="1"/>
  <c r="AN20" i="30" l="1"/>
  <c r="AN22" i="30" s="1"/>
  <c r="AO20" i="30" s="1"/>
  <c r="AM23" i="30"/>
  <c r="AM24" i="30" s="1"/>
  <c r="AM9" i="30" s="1"/>
  <c r="AM14" i="30" s="1"/>
  <c r="AM23" i="43"/>
  <c r="AM24" i="43" s="1"/>
  <c r="AM9" i="43" s="1"/>
  <c r="AM14" i="43" s="1"/>
  <c r="H15" i="43" s="1"/>
  <c r="H16" i="43" s="1"/>
  <c r="AN21" i="43"/>
  <c r="AN22" i="43"/>
  <c r="AO20" i="43" s="1"/>
  <c r="AM21" i="42"/>
  <c r="AM22" i="42"/>
  <c r="AN20" i="42" s="1"/>
  <c r="AM23" i="42"/>
  <c r="AM24" i="42" s="1"/>
  <c r="AM9" i="42" s="1"/>
  <c r="AM14" i="42" s="1"/>
  <c r="H15" i="42" s="1"/>
  <c r="H16" i="42" s="1"/>
  <c r="AO21" i="41"/>
  <c r="AO22" i="41" s="1"/>
  <c r="AN23" i="41"/>
  <c r="AN24" i="41" s="1"/>
  <c r="AM20" i="40"/>
  <c r="AL23" i="40"/>
  <c r="AL24" i="40" s="1"/>
  <c r="AL9" i="40" s="1"/>
  <c r="AL14" i="40" s="1"/>
  <c r="AO20" i="39"/>
  <c r="AN23" i="39"/>
  <c r="AN24" i="39" s="1"/>
  <c r="AM21" i="38"/>
  <c r="AM22" i="38"/>
  <c r="AN20" i="38" s="1"/>
  <c r="AL21" i="37"/>
  <c r="AL22" i="37" s="1"/>
  <c r="AL21" i="36"/>
  <c r="AL22" i="36" s="1"/>
  <c r="AL21" i="35"/>
  <c r="AL22" i="35" s="1"/>
  <c r="AM21" i="34"/>
  <c r="AM22" i="34" s="1"/>
  <c r="AN20" i="34" s="1"/>
  <c r="AL20" i="33"/>
  <c r="AK23" i="33"/>
  <c r="AK24" i="33" s="1"/>
  <c r="AK9" i="33" s="1"/>
  <c r="AK14" i="33" s="1"/>
  <c r="AM21" i="32"/>
  <c r="AM22" i="32"/>
  <c r="AN20" i="32" s="1"/>
  <c r="AL21" i="31"/>
  <c r="AL22" i="31" s="1"/>
  <c r="AN21" i="30"/>
  <c r="AM21" i="29"/>
  <c r="AM22" i="29" s="1"/>
  <c r="AL21" i="28"/>
  <c r="AL22" i="28" s="1"/>
  <c r="AL21" i="27"/>
  <c r="AL22" i="27" s="1"/>
  <c r="AN20" i="26"/>
  <c r="AM23" i="26"/>
  <c r="AM24" i="26" s="1"/>
  <c r="AM9" i="26" s="1"/>
  <c r="AM14" i="26" s="1"/>
  <c r="AM20" i="25"/>
  <c r="AL23" i="25"/>
  <c r="AL24" i="25" s="1"/>
  <c r="AL9" i="25" s="1"/>
  <c r="AL14" i="25" s="1"/>
  <c r="H17" i="25" s="1"/>
  <c r="H19" i="25" s="1"/>
  <c r="AO21" i="24"/>
  <c r="AO22" i="24" s="1"/>
  <c r="AM21" i="23"/>
  <c r="AM22" i="23"/>
  <c r="AN20" i="23" s="1"/>
  <c r="AM20" i="22"/>
  <c r="AL23" i="22"/>
  <c r="AL24" i="22" s="1"/>
  <c r="AL9" i="22" s="1"/>
  <c r="AL14" i="22" s="1"/>
  <c r="H17" i="22" s="1"/>
  <c r="H19" i="22" s="1"/>
  <c r="AQ21" i="21"/>
  <c r="AQ22" i="21" s="1"/>
  <c r="AN21" i="20"/>
  <c r="AN22" i="20" s="1"/>
  <c r="AO20" i="20" s="1"/>
  <c r="AL21" i="19"/>
  <c r="AL22" i="19" s="1"/>
  <c r="AL21" i="18"/>
  <c r="AL22" i="18" s="1"/>
  <c r="AM23" i="17"/>
  <c r="AM24" i="17" s="1"/>
  <c r="AM9" i="17" s="1"/>
  <c r="AM14" i="17" s="1"/>
  <c r="AN21" i="17"/>
  <c r="AN22" i="17" s="1"/>
  <c r="AK21" i="16"/>
  <c r="AK22" i="16" s="1"/>
  <c r="AP20" i="15"/>
  <c r="AO23" i="15"/>
  <c r="AO24" i="15" s="1"/>
  <c r="AO9" i="15" s="1"/>
  <c r="AO14" i="15" s="1"/>
  <c r="AN20" i="29" l="1"/>
  <c r="AN21" i="29" s="1"/>
  <c r="AM23" i="29"/>
  <c r="AM24" i="29" s="1"/>
  <c r="AM9" i="29" s="1"/>
  <c r="AM14" i="29" s="1"/>
  <c r="AM23" i="23"/>
  <c r="AM24" i="23" s="1"/>
  <c r="AM9" i="23" s="1"/>
  <c r="AM14" i="23" s="1"/>
  <c r="AM23" i="32"/>
  <c r="AM24" i="32" s="1"/>
  <c r="AM9" i="32" s="1"/>
  <c r="AM14" i="32" s="1"/>
  <c r="AO21" i="43"/>
  <c r="AO22" i="43" s="1"/>
  <c r="AN23" i="43"/>
  <c r="AN24" i="43" s="1"/>
  <c r="AN21" i="42"/>
  <c r="AN22" i="42" s="1"/>
  <c r="AP20" i="41"/>
  <c r="AO23" i="41"/>
  <c r="AO24" i="41" s="1"/>
  <c r="AM21" i="40"/>
  <c r="AM22" i="40"/>
  <c r="AN20" i="40" s="1"/>
  <c r="AM23" i="40"/>
  <c r="AM24" i="40" s="1"/>
  <c r="AM9" i="40" s="1"/>
  <c r="AM14" i="40" s="1"/>
  <c r="H15" i="40" s="1"/>
  <c r="H16" i="40" s="1"/>
  <c r="AO21" i="39"/>
  <c r="AO22" i="39" s="1"/>
  <c r="AN21" i="38"/>
  <c r="AN22" i="38" s="1"/>
  <c r="AM23" i="38"/>
  <c r="AM24" i="38" s="1"/>
  <c r="AM9" i="38" s="1"/>
  <c r="AM14" i="38" s="1"/>
  <c r="H15" i="38" s="1"/>
  <c r="H16" i="38" s="1"/>
  <c r="AM20" i="37"/>
  <c r="AL23" i="37"/>
  <c r="AL24" i="37" s="1"/>
  <c r="AL9" i="37" s="1"/>
  <c r="AL14" i="37" s="1"/>
  <c r="H17" i="37" s="1"/>
  <c r="H19" i="37" s="1"/>
  <c r="AM20" i="36"/>
  <c r="AL23" i="36"/>
  <c r="AL24" i="36" s="1"/>
  <c r="AL9" i="36" s="1"/>
  <c r="AL14" i="36" s="1"/>
  <c r="H17" i="36" s="1"/>
  <c r="H19" i="36" s="1"/>
  <c r="AM20" i="35"/>
  <c r="AL23" i="35"/>
  <c r="AL24" i="35" s="1"/>
  <c r="AL9" i="35" s="1"/>
  <c r="AL14" i="35" s="1"/>
  <c r="H17" i="35" s="1"/>
  <c r="H19" i="35" s="1"/>
  <c r="AM23" i="34"/>
  <c r="AM24" i="34" s="1"/>
  <c r="AM9" i="34" s="1"/>
  <c r="AM14" i="34" s="1"/>
  <c r="AN21" i="34"/>
  <c r="AN22" i="34" s="1"/>
  <c r="AL21" i="33"/>
  <c r="AL22" i="33" s="1"/>
  <c r="AN21" i="32"/>
  <c r="AN22" i="32" s="1"/>
  <c r="AO20" i="32" s="1"/>
  <c r="AM20" i="31"/>
  <c r="AL23" i="31"/>
  <c r="AL24" i="31" s="1"/>
  <c r="AL9" i="31" s="1"/>
  <c r="AL14" i="31" s="1"/>
  <c r="H17" i="31" s="1"/>
  <c r="H19" i="31" s="1"/>
  <c r="AO21" i="30"/>
  <c r="AO22" i="30" s="1"/>
  <c r="AN23" i="30"/>
  <c r="AN24" i="30" s="1"/>
  <c r="AN9" i="30" s="1"/>
  <c r="AN14" i="30" s="1"/>
  <c r="AM20" i="28"/>
  <c r="AL23" i="28"/>
  <c r="AL24" i="28" s="1"/>
  <c r="AL9" i="28" s="1"/>
  <c r="AL14" i="28" s="1"/>
  <c r="H17" i="28" s="1"/>
  <c r="H19" i="28" s="1"/>
  <c r="AM20" i="27"/>
  <c r="AL23" i="27"/>
  <c r="AL24" i="27" s="1"/>
  <c r="AL9" i="27" s="1"/>
  <c r="AL14" i="27" s="1"/>
  <c r="H17" i="27" s="1"/>
  <c r="H19" i="27" s="1"/>
  <c r="AN21" i="26"/>
  <c r="AN22" i="26" s="1"/>
  <c r="AM21" i="25"/>
  <c r="AM22" i="25" s="1"/>
  <c r="AN20" i="25" s="1"/>
  <c r="AP20" i="24"/>
  <c r="AO23" i="24"/>
  <c r="AO24" i="24" s="1"/>
  <c r="AO9" i="24" s="1"/>
  <c r="AO14" i="24" s="1"/>
  <c r="AN21" i="23"/>
  <c r="AN22" i="23" s="1"/>
  <c r="AO20" i="23" s="1"/>
  <c r="AM21" i="22"/>
  <c r="AM22" i="22" s="1"/>
  <c r="AR20" i="21"/>
  <c r="AQ23" i="21"/>
  <c r="AQ24" i="21" s="1"/>
  <c r="AQ9" i="21" s="1"/>
  <c r="AQ14" i="21" s="1"/>
  <c r="AO21" i="20"/>
  <c r="AO22" i="20" s="1"/>
  <c r="AN23" i="20"/>
  <c r="AN24" i="20" s="1"/>
  <c r="AN9" i="20" s="1"/>
  <c r="AN14" i="20" s="1"/>
  <c r="AM20" i="19"/>
  <c r="AL23" i="19"/>
  <c r="AL24" i="19" s="1"/>
  <c r="AL9" i="19" s="1"/>
  <c r="AL14" i="19" s="1"/>
  <c r="H17" i="19" s="1"/>
  <c r="H19" i="19" s="1"/>
  <c r="AM20" i="18"/>
  <c r="AL23" i="18"/>
  <c r="AL24" i="18" s="1"/>
  <c r="AL9" i="18" s="1"/>
  <c r="AL14" i="18" s="1"/>
  <c r="H17" i="18" s="1"/>
  <c r="H19" i="18" s="1"/>
  <c r="AO20" i="17"/>
  <c r="AN23" i="17"/>
  <c r="AN24" i="17" s="1"/>
  <c r="AN9" i="17" s="1"/>
  <c r="AN14" i="17" s="1"/>
  <c r="AL20" i="16"/>
  <c r="AK23" i="16"/>
  <c r="AK24" i="16" s="1"/>
  <c r="AK9" i="16" s="1"/>
  <c r="AK14" i="16" s="1"/>
  <c r="AP21" i="15"/>
  <c r="AP22" i="15" s="1"/>
  <c r="AN20" i="22" l="1"/>
  <c r="AM23" i="22"/>
  <c r="AM24" i="22" s="1"/>
  <c r="AM9" i="22" s="1"/>
  <c r="AM14" i="22" s="1"/>
  <c r="AN22" i="29"/>
  <c r="AO20" i="29" s="1"/>
  <c r="AP20" i="43"/>
  <c r="AO23" i="43"/>
  <c r="AO24" i="43" s="1"/>
  <c r="AO20" i="42"/>
  <c r="AN23" i="42"/>
  <c r="AN24" i="42" s="1"/>
  <c r="AP21" i="41"/>
  <c r="AP22" i="41" s="1"/>
  <c r="AN21" i="40"/>
  <c r="AN22" i="40" s="1"/>
  <c r="AP20" i="39"/>
  <c r="AO23" i="39"/>
  <c r="AO24" i="39" s="1"/>
  <c r="AO20" i="38"/>
  <c r="AN23" i="38"/>
  <c r="AN24" i="38" s="1"/>
  <c r="AM21" i="37"/>
  <c r="AM22" i="37"/>
  <c r="AN20" i="37" s="1"/>
  <c r="AM21" i="36"/>
  <c r="AM22" i="36" s="1"/>
  <c r="AM21" i="35"/>
  <c r="AM22" i="35"/>
  <c r="AN20" i="35" s="1"/>
  <c r="AO20" i="34"/>
  <c r="AN23" i="34"/>
  <c r="AN24" i="34" s="1"/>
  <c r="AN9" i="34" s="1"/>
  <c r="AN14" i="34" s="1"/>
  <c r="AM20" i="33"/>
  <c r="AL23" i="33"/>
  <c r="AL24" i="33" s="1"/>
  <c r="AL9" i="33" s="1"/>
  <c r="AL14" i="33" s="1"/>
  <c r="H17" i="33" s="1"/>
  <c r="H19" i="33" s="1"/>
  <c r="AO21" i="32"/>
  <c r="AO22" i="32" s="1"/>
  <c r="AN23" i="32"/>
  <c r="AN24" i="32" s="1"/>
  <c r="AN9" i="32" s="1"/>
  <c r="AN14" i="32" s="1"/>
  <c r="AM21" i="31"/>
  <c r="AM22" i="31" s="1"/>
  <c r="AN20" i="31" s="1"/>
  <c r="AP20" i="30"/>
  <c r="AO23" i="30"/>
  <c r="AO24" i="30" s="1"/>
  <c r="AO9" i="30" s="1"/>
  <c r="AO14" i="30" s="1"/>
  <c r="AO21" i="29"/>
  <c r="AO22" i="29" s="1"/>
  <c r="AN23" i="29"/>
  <c r="AN24" i="29" s="1"/>
  <c r="AN9" i="29" s="1"/>
  <c r="AN14" i="29" s="1"/>
  <c r="AM21" i="28"/>
  <c r="AM22" i="28" s="1"/>
  <c r="AN20" i="28" s="1"/>
  <c r="AM21" i="27"/>
  <c r="AM22" i="27" s="1"/>
  <c r="AO20" i="26"/>
  <c r="AN23" i="26"/>
  <c r="AN24" i="26" s="1"/>
  <c r="AN9" i="26" s="1"/>
  <c r="AN14" i="26" s="1"/>
  <c r="AN21" i="25"/>
  <c r="AN22" i="25" s="1"/>
  <c r="AM23" i="25"/>
  <c r="AM24" i="25" s="1"/>
  <c r="AM9" i="25" s="1"/>
  <c r="AM14" i="25" s="1"/>
  <c r="AP21" i="24"/>
  <c r="AP22" i="24" s="1"/>
  <c r="AO21" i="23"/>
  <c r="AO22" i="23" s="1"/>
  <c r="AN23" i="23"/>
  <c r="AN24" i="23" s="1"/>
  <c r="AN9" i="23" s="1"/>
  <c r="AN14" i="23" s="1"/>
  <c r="AN21" i="22"/>
  <c r="AN22" i="22"/>
  <c r="AO20" i="22" s="1"/>
  <c r="AR21" i="21"/>
  <c r="AR22" i="21" s="1"/>
  <c r="AP20" i="20"/>
  <c r="AO23" i="20"/>
  <c r="AO24" i="20" s="1"/>
  <c r="AO9" i="20" s="1"/>
  <c r="AO14" i="20" s="1"/>
  <c r="AM21" i="19"/>
  <c r="AM22" i="19" s="1"/>
  <c r="AM21" i="18"/>
  <c r="AM22" i="18"/>
  <c r="AN20" i="18" s="1"/>
  <c r="AO21" i="17"/>
  <c r="AO22" i="17"/>
  <c r="AP20" i="17" s="1"/>
  <c r="AL21" i="16"/>
  <c r="AL22" i="16" s="1"/>
  <c r="AQ20" i="15"/>
  <c r="AP23" i="15"/>
  <c r="AP24" i="15" s="1"/>
  <c r="AP9" i="15" s="1"/>
  <c r="AP14" i="15" s="1"/>
  <c r="AN20" i="27" l="1"/>
  <c r="AM23" i="27"/>
  <c r="AM24" i="27" s="1"/>
  <c r="AM9" i="27" s="1"/>
  <c r="AM14" i="27" s="1"/>
  <c r="AN20" i="19"/>
  <c r="AM23" i="19"/>
  <c r="AM24" i="19" s="1"/>
  <c r="AM9" i="19" s="1"/>
  <c r="AM14" i="19" s="1"/>
  <c r="AM23" i="35"/>
  <c r="AM24" i="35" s="1"/>
  <c r="AM9" i="35" s="1"/>
  <c r="AM14" i="35" s="1"/>
  <c r="AP21" i="43"/>
  <c r="AP22" i="43" s="1"/>
  <c r="AO21" i="42"/>
  <c r="AO22" i="42" s="1"/>
  <c r="AQ20" i="41"/>
  <c r="AP23" i="41"/>
  <c r="AP24" i="41" s="1"/>
  <c r="AO20" i="40"/>
  <c r="AN23" i="40"/>
  <c r="AN24" i="40" s="1"/>
  <c r="AP21" i="39"/>
  <c r="AP22" i="39" s="1"/>
  <c r="AO21" i="38"/>
  <c r="AO22" i="38"/>
  <c r="AP20" i="38" s="1"/>
  <c r="AN21" i="37"/>
  <c r="AN22" i="37" s="1"/>
  <c r="AM23" i="37"/>
  <c r="AM24" i="37" s="1"/>
  <c r="AM9" i="37" s="1"/>
  <c r="AM14" i="37" s="1"/>
  <c r="AN20" i="36"/>
  <c r="AM23" i="36"/>
  <c r="AM24" i="36" s="1"/>
  <c r="AM9" i="36" s="1"/>
  <c r="AM14" i="36" s="1"/>
  <c r="AN21" i="35"/>
  <c r="AN22" i="35"/>
  <c r="AO20" i="35" s="1"/>
  <c r="AO21" i="34"/>
  <c r="AO22" i="34" s="1"/>
  <c r="AM21" i="33"/>
  <c r="AM22" i="33" s="1"/>
  <c r="AN20" i="33" s="1"/>
  <c r="AP20" i="32"/>
  <c r="AO23" i="32"/>
  <c r="AO24" i="32" s="1"/>
  <c r="AO9" i="32" s="1"/>
  <c r="AO14" i="32" s="1"/>
  <c r="AN21" i="31"/>
  <c r="AN22" i="31" s="1"/>
  <c r="AM23" i="31"/>
  <c r="AM24" i="31" s="1"/>
  <c r="AM9" i="31" s="1"/>
  <c r="AM14" i="31" s="1"/>
  <c r="AP21" i="30"/>
  <c r="AP22" i="30" s="1"/>
  <c r="AP20" i="29"/>
  <c r="AO23" i="29"/>
  <c r="AO24" i="29" s="1"/>
  <c r="AO9" i="29" s="1"/>
  <c r="AO14" i="29" s="1"/>
  <c r="AN21" i="28"/>
  <c r="AN22" i="28" s="1"/>
  <c r="AM23" i="28"/>
  <c r="AM24" i="28" s="1"/>
  <c r="AM9" i="28" s="1"/>
  <c r="AM14" i="28" s="1"/>
  <c r="AN21" i="27"/>
  <c r="AN22" i="27" s="1"/>
  <c r="AO21" i="26"/>
  <c r="AO22" i="26" s="1"/>
  <c r="AO20" i="25"/>
  <c r="AN23" i="25"/>
  <c r="AN24" i="25" s="1"/>
  <c r="AN9" i="25" s="1"/>
  <c r="AN14" i="25" s="1"/>
  <c r="AQ20" i="24"/>
  <c r="AP23" i="24"/>
  <c r="AP24" i="24" s="1"/>
  <c r="AP9" i="24" s="1"/>
  <c r="AP14" i="24" s="1"/>
  <c r="AP20" i="23"/>
  <c r="AO23" i="23"/>
  <c r="AO24" i="23" s="1"/>
  <c r="AO9" i="23" s="1"/>
  <c r="AO14" i="23" s="1"/>
  <c r="AO21" i="22"/>
  <c r="AO22" i="22" s="1"/>
  <c r="AN23" i="22"/>
  <c r="AN24" i="22" s="1"/>
  <c r="AN9" i="22" s="1"/>
  <c r="AN14" i="22" s="1"/>
  <c r="AS20" i="21"/>
  <c r="AR23" i="21"/>
  <c r="AR24" i="21" s="1"/>
  <c r="AR9" i="21" s="1"/>
  <c r="AR14" i="21" s="1"/>
  <c r="AP21" i="20"/>
  <c r="AP22" i="20" s="1"/>
  <c r="AN21" i="19"/>
  <c r="AN22" i="19" s="1"/>
  <c r="AN21" i="18"/>
  <c r="AN22" i="18" s="1"/>
  <c r="AM23" i="18"/>
  <c r="AM24" i="18" s="1"/>
  <c r="AM9" i="18" s="1"/>
  <c r="AM14" i="18" s="1"/>
  <c r="AP21" i="17"/>
  <c r="AP22" i="17" s="1"/>
  <c r="AO23" i="17"/>
  <c r="AO24" i="17" s="1"/>
  <c r="AO9" i="17" s="1"/>
  <c r="AO14" i="17" s="1"/>
  <c r="AM20" i="16"/>
  <c r="AL23" i="16"/>
  <c r="AL24" i="16" s="1"/>
  <c r="AL9" i="16" s="1"/>
  <c r="AL14" i="16" s="1"/>
  <c r="H17" i="16" s="1"/>
  <c r="H19" i="16" s="1"/>
  <c r="AQ21" i="15"/>
  <c r="AQ22" i="15" s="1"/>
  <c r="AQ20" i="43" l="1"/>
  <c r="AP23" i="43"/>
  <c r="AP24" i="43" s="1"/>
  <c r="AP20" i="42"/>
  <c r="AO23" i="42"/>
  <c r="AO24" i="42" s="1"/>
  <c r="AQ21" i="41"/>
  <c r="AQ22" i="41" s="1"/>
  <c r="AO21" i="40"/>
  <c r="AO22" i="40" s="1"/>
  <c r="AQ20" i="39"/>
  <c r="AP23" i="39"/>
  <c r="AP24" i="39" s="1"/>
  <c r="AP21" i="38"/>
  <c r="AP22" i="38" s="1"/>
  <c r="AO23" i="38"/>
  <c r="AO24" i="38" s="1"/>
  <c r="AO20" i="37"/>
  <c r="AN23" i="37"/>
  <c r="AN24" i="37" s="1"/>
  <c r="AN9" i="37" s="1"/>
  <c r="AN14" i="37" s="1"/>
  <c r="AN21" i="36"/>
  <c r="AN22" i="36" s="1"/>
  <c r="AO21" i="35"/>
  <c r="AO22" i="35" s="1"/>
  <c r="AN23" i="35"/>
  <c r="AN24" i="35" s="1"/>
  <c r="AN9" i="35" s="1"/>
  <c r="AN14" i="35" s="1"/>
  <c r="AP20" i="34"/>
  <c r="AO23" i="34"/>
  <c r="AO24" i="34" s="1"/>
  <c r="AO9" i="34" s="1"/>
  <c r="AO14" i="34" s="1"/>
  <c r="AN21" i="33"/>
  <c r="AN22" i="33" s="1"/>
  <c r="AM23" i="33"/>
  <c r="AM24" i="33" s="1"/>
  <c r="AM9" i="33" s="1"/>
  <c r="AM14" i="33" s="1"/>
  <c r="AP21" i="32"/>
  <c r="AP22" i="32" s="1"/>
  <c r="AO20" i="31"/>
  <c r="AN23" i="31"/>
  <c r="AN24" i="31" s="1"/>
  <c r="AN9" i="31" s="1"/>
  <c r="AN14" i="31" s="1"/>
  <c r="AQ20" i="30"/>
  <c r="AP23" i="30"/>
  <c r="AP24" i="30" s="1"/>
  <c r="AP9" i="30" s="1"/>
  <c r="AP14" i="30" s="1"/>
  <c r="AP21" i="29"/>
  <c r="AP22" i="29" s="1"/>
  <c r="AO20" i="28"/>
  <c r="AN23" i="28"/>
  <c r="AN24" i="28" s="1"/>
  <c r="AN9" i="28" s="1"/>
  <c r="AN14" i="28" s="1"/>
  <c r="AO20" i="27"/>
  <c r="AN23" i="27"/>
  <c r="AN24" i="27" s="1"/>
  <c r="AN9" i="27" s="1"/>
  <c r="AN14" i="27" s="1"/>
  <c r="AP20" i="26"/>
  <c r="AO23" i="26"/>
  <c r="AO24" i="26" s="1"/>
  <c r="AO9" i="26" s="1"/>
  <c r="AO14" i="26" s="1"/>
  <c r="AO21" i="25"/>
  <c r="AO22" i="25" s="1"/>
  <c r="AQ21" i="24"/>
  <c r="AQ22" i="24" s="1"/>
  <c r="AP21" i="23"/>
  <c r="AP22" i="23" s="1"/>
  <c r="AP20" i="22"/>
  <c r="AO23" i="22"/>
  <c r="AO24" i="22" s="1"/>
  <c r="AO9" i="22" s="1"/>
  <c r="AO14" i="22" s="1"/>
  <c r="AS21" i="21"/>
  <c r="AS22" i="21" s="1"/>
  <c r="AQ20" i="20"/>
  <c r="AP23" i="20"/>
  <c r="AP24" i="20" s="1"/>
  <c r="AP9" i="20" s="1"/>
  <c r="AP14" i="20" s="1"/>
  <c r="AO20" i="19"/>
  <c r="AN23" i="19"/>
  <c r="AN24" i="19" s="1"/>
  <c r="AN9" i="19" s="1"/>
  <c r="AN14" i="19" s="1"/>
  <c r="AO20" i="18"/>
  <c r="AN23" i="18"/>
  <c r="AN24" i="18" s="1"/>
  <c r="AN9" i="18" s="1"/>
  <c r="AN14" i="18" s="1"/>
  <c r="AQ20" i="17"/>
  <c r="AP23" i="17"/>
  <c r="AP24" i="17" s="1"/>
  <c r="AP9" i="17" s="1"/>
  <c r="AP14" i="17" s="1"/>
  <c r="AM21" i="16"/>
  <c r="AM22" i="16"/>
  <c r="AN20" i="16" s="1"/>
  <c r="AR20" i="15"/>
  <c r="AQ23" i="15"/>
  <c r="AQ24" i="15" s="1"/>
  <c r="AQ9" i="15" s="1"/>
  <c r="AQ14" i="15" s="1"/>
  <c r="AQ21" i="43" l="1"/>
  <c r="AQ22" i="43" s="1"/>
  <c r="AP21" i="42"/>
  <c r="AP22" i="42" s="1"/>
  <c r="AR20" i="41"/>
  <c r="AQ23" i="41"/>
  <c r="AQ24" i="41" s="1"/>
  <c r="AP20" i="40"/>
  <c r="AO23" i="40"/>
  <c r="AO24" i="40" s="1"/>
  <c r="AQ21" i="39"/>
  <c r="AQ22" i="39" s="1"/>
  <c r="AQ20" i="38"/>
  <c r="AP23" i="38"/>
  <c r="AP24" i="38" s="1"/>
  <c r="AO21" i="37"/>
  <c r="AO22" i="37" s="1"/>
  <c r="AO20" i="36"/>
  <c r="AN23" i="36"/>
  <c r="AN24" i="36" s="1"/>
  <c r="AN9" i="36" s="1"/>
  <c r="AN14" i="36" s="1"/>
  <c r="AP20" i="35"/>
  <c r="AO23" i="35"/>
  <c r="AO24" i="35" s="1"/>
  <c r="AO9" i="35" s="1"/>
  <c r="AO14" i="35" s="1"/>
  <c r="AP21" i="34"/>
  <c r="AP22" i="34" s="1"/>
  <c r="AO20" i="33"/>
  <c r="AN23" i="33"/>
  <c r="AN24" i="33" s="1"/>
  <c r="AN9" i="33" s="1"/>
  <c r="AN14" i="33" s="1"/>
  <c r="AQ20" i="32"/>
  <c r="AP23" i="32"/>
  <c r="AP24" i="32" s="1"/>
  <c r="AP9" i="32" s="1"/>
  <c r="AP14" i="32" s="1"/>
  <c r="AO21" i="31"/>
  <c r="AO22" i="31" s="1"/>
  <c r="AQ21" i="30"/>
  <c r="AQ22" i="30" s="1"/>
  <c r="AQ20" i="29"/>
  <c r="AP23" i="29"/>
  <c r="AP24" i="29" s="1"/>
  <c r="AP9" i="29" s="1"/>
  <c r="AP14" i="29" s="1"/>
  <c r="AO21" i="28"/>
  <c r="AO22" i="28" s="1"/>
  <c r="AO21" i="27"/>
  <c r="AO22" i="27" s="1"/>
  <c r="AP21" i="26"/>
  <c r="AP22" i="26" s="1"/>
  <c r="AP20" i="25"/>
  <c r="AO23" i="25"/>
  <c r="AO24" i="25" s="1"/>
  <c r="AO9" i="25" s="1"/>
  <c r="AO14" i="25" s="1"/>
  <c r="AR20" i="24"/>
  <c r="AQ23" i="24"/>
  <c r="AQ24" i="24" s="1"/>
  <c r="AQ9" i="24" s="1"/>
  <c r="AQ14" i="24" s="1"/>
  <c r="AQ20" i="23"/>
  <c r="AP23" i="23"/>
  <c r="AP24" i="23" s="1"/>
  <c r="AP9" i="23" s="1"/>
  <c r="AP14" i="23" s="1"/>
  <c r="AP21" i="22"/>
  <c r="AP22" i="22" s="1"/>
  <c r="AT20" i="21"/>
  <c r="AS23" i="21"/>
  <c r="AS24" i="21" s="1"/>
  <c r="AS9" i="21" s="1"/>
  <c r="AS14" i="21" s="1"/>
  <c r="AQ21" i="20"/>
  <c r="AQ22" i="20" s="1"/>
  <c r="AO21" i="19"/>
  <c r="AO22" i="19" s="1"/>
  <c r="AO21" i="18"/>
  <c r="AO22" i="18" s="1"/>
  <c r="AQ21" i="17"/>
  <c r="AQ22" i="17" s="1"/>
  <c r="AN21" i="16"/>
  <c r="AN22" i="16" s="1"/>
  <c r="AM23" i="16"/>
  <c r="AM24" i="16" s="1"/>
  <c r="AM9" i="16" s="1"/>
  <c r="AM14" i="16" s="1"/>
  <c r="AR21" i="15"/>
  <c r="AR22" i="15" s="1"/>
  <c r="AR20" i="43" l="1"/>
  <c r="AQ23" i="43"/>
  <c r="AQ24" i="43" s="1"/>
  <c r="AQ20" i="42"/>
  <c r="AP23" i="42"/>
  <c r="AP24" i="42" s="1"/>
  <c r="AR21" i="41"/>
  <c r="AR22" i="41" s="1"/>
  <c r="AP21" i="40"/>
  <c r="AP22" i="40" s="1"/>
  <c r="AR20" i="39"/>
  <c r="AQ23" i="39"/>
  <c r="AQ24" i="39" s="1"/>
  <c r="AQ21" i="38"/>
  <c r="AQ22" i="38" s="1"/>
  <c r="AP20" i="37"/>
  <c r="AO23" i="37"/>
  <c r="AO24" i="37" s="1"/>
  <c r="AO9" i="37" s="1"/>
  <c r="AO14" i="37" s="1"/>
  <c r="AO21" i="36"/>
  <c r="AO22" i="36" s="1"/>
  <c r="AP21" i="35"/>
  <c r="AP22" i="35" s="1"/>
  <c r="AQ20" i="34"/>
  <c r="AP23" i="34"/>
  <c r="AP24" i="34" s="1"/>
  <c r="AP9" i="34" s="1"/>
  <c r="AP14" i="34" s="1"/>
  <c r="AO21" i="33"/>
  <c r="AO22" i="33" s="1"/>
  <c r="AQ21" i="32"/>
  <c r="AQ22" i="32" s="1"/>
  <c r="AP20" i="31"/>
  <c r="AO23" i="31"/>
  <c r="AO24" i="31" s="1"/>
  <c r="AO9" i="31" s="1"/>
  <c r="AO14" i="31" s="1"/>
  <c r="AR20" i="30"/>
  <c r="AQ23" i="30"/>
  <c r="AQ24" i="30" s="1"/>
  <c r="AQ9" i="30" s="1"/>
  <c r="AQ14" i="30" s="1"/>
  <c r="AQ21" i="29"/>
  <c r="AQ22" i="29" s="1"/>
  <c r="AP20" i="28"/>
  <c r="AO23" i="28"/>
  <c r="AO24" i="28" s="1"/>
  <c r="AO9" i="28" s="1"/>
  <c r="AO14" i="28" s="1"/>
  <c r="AP20" i="27"/>
  <c r="AO23" i="27"/>
  <c r="AO24" i="27" s="1"/>
  <c r="AO9" i="27" s="1"/>
  <c r="AO14" i="27" s="1"/>
  <c r="AQ20" i="26"/>
  <c r="AP23" i="26"/>
  <c r="AP24" i="26" s="1"/>
  <c r="AP9" i="26" s="1"/>
  <c r="AP14" i="26" s="1"/>
  <c r="AP21" i="25"/>
  <c r="AP22" i="25" s="1"/>
  <c r="AR21" i="24"/>
  <c r="AR22" i="24" s="1"/>
  <c r="AQ21" i="23"/>
  <c r="AQ22" i="23" s="1"/>
  <c r="AQ20" i="22"/>
  <c r="AP23" i="22"/>
  <c r="AP24" i="22" s="1"/>
  <c r="AP9" i="22" s="1"/>
  <c r="AP14" i="22" s="1"/>
  <c r="AT21" i="21"/>
  <c r="AT22" i="21" s="1"/>
  <c r="AR20" i="20"/>
  <c r="AQ23" i="20"/>
  <c r="AQ24" i="20" s="1"/>
  <c r="AQ9" i="20" s="1"/>
  <c r="AQ14" i="20" s="1"/>
  <c r="AP20" i="19"/>
  <c r="AO23" i="19"/>
  <c r="AO24" i="19" s="1"/>
  <c r="AO9" i="19" s="1"/>
  <c r="AO14" i="19" s="1"/>
  <c r="AP20" i="18"/>
  <c r="AO23" i="18"/>
  <c r="AO24" i="18" s="1"/>
  <c r="AO9" i="18" s="1"/>
  <c r="AO14" i="18" s="1"/>
  <c r="AR20" i="17"/>
  <c r="AQ23" i="17"/>
  <c r="AQ24" i="17" s="1"/>
  <c r="AQ9" i="17" s="1"/>
  <c r="AQ14" i="17" s="1"/>
  <c r="AO20" i="16"/>
  <c r="AN23" i="16"/>
  <c r="AN24" i="16" s="1"/>
  <c r="AN9" i="16" s="1"/>
  <c r="AN14" i="16" s="1"/>
  <c r="AS20" i="15"/>
  <c r="AR23" i="15"/>
  <c r="AR24" i="15" s="1"/>
  <c r="AR9" i="15" s="1"/>
  <c r="AR14" i="15" s="1"/>
  <c r="AR21" i="43" l="1"/>
  <c r="AR22" i="43" s="1"/>
  <c r="AQ21" i="42"/>
  <c r="AQ22" i="42" s="1"/>
  <c r="AS20" i="41"/>
  <c r="AR23" i="41"/>
  <c r="AR24" i="41" s="1"/>
  <c r="AQ20" i="40"/>
  <c r="AP23" i="40"/>
  <c r="AP24" i="40" s="1"/>
  <c r="AR21" i="39"/>
  <c r="AR22" i="39" s="1"/>
  <c r="AR20" i="38"/>
  <c r="AQ23" i="38"/>
  <c r="AQ24" i="38" s="1"/>
  <c r="AP21" i="37"/>
  <c r="AP22" i="37" s="1"/>
  <c r="AP20" i="36"/>
  <c r="AO23" i="36"/>
  <c r="AO24" i="36" s="1"/>
  <c r="AO9" i="36" s="1"/>
  <c r="AO14" i="36" s="1"/>
  <c r="AQ20" i="35"/>
  <c r="AP23" i="35"/>
  <c r="AP24" i="35" s="1"/>
  <c r="AP9" i="35" s="1"/>
  <c r="AP14" i="35" s="1"/>
  <c r="AQ21" i="34"/>
  <c r="AQ22" i="34" s="1"/>
  <c r="AP20" i="33"/>
  <c r="AO23" i="33"/>
  <c r="AO24" i="33" s="1"/>
  <c r="AO9" i="33" s="1"/>
  <c r="AO14" i="33" s="1"/>
  <c r="AR20" i="32"/>
  <c r="AQ23" i="32"/>
  <c r="AQ24" i="32" s="1"/>
  <c r="AQ9" i="32" s="1"/>
  <c r="AQ14" i="32" s="1"/>
  <c r="AP21" i="31"/>
  <c r="AP22" i="31" s="1"/>
  <c r="AR21" i="30"/>
  <c r="AR22" i="30" s="1"/>
  <c r="AR20" i="29"/>
  <c r="AQ23" i="29"/>
  <c r="AQ24" i="29" s="1"/>
  <c r="AQ9" i="29" s="1"/>
  <c r="AQ14" i="29" s="1"/>
  <c r="AP21" i="28"/>
  <c r="AP22" i="28" s="1"/>
  <c r="AP21" i="27"/>
  <c r="AP22" i="27" s="1"/>
  <c r="AQ21" i="26"/>
  <c r="AQ22" i="26" s="1"/>
  <c r="AQ20" i="25"/>
  <c r="AP23" i="25"/>
  <c r="AP24" i="25" s="1"/>
  <c r="AP9" i="25" s="1"/>
  <c r="AP14" i="25" s="1"/>
  <c r="AS20" i="24"/>
  <c r="AR23" i="24"/>
  <c r="AR24" i="24" s="1"/>
  <c r="AR9" i="24" s="1"/>
  <c r="AR14" i="24" s="1"/>
  <c r="AR20" i="23"/>
  <c r="AQ23" i="23"/>
  <c r="AQ24" i="23" s="1"/>
  <c r="AQ9" i="23" s="1"/>
  <c r="AQ14" i="23" s="1"/>
  <c r="AQ21" i="22"/>
  <c r="AQ22" i="22" s="1"/>
  <c r="AU20" i="21"/>
  <c r="AT23" i="21"/>
  <c r="AT24" i="21" s="1"/>
  <c r="AT9" i="21" s="1"/>
  <c r="AT14" i="21" s="1"/>
  <c r="AR21" i="20"/>
  <c r="AR22" i="20" s="1"/>
  <c r="AP21" i="19"/>
  <c r="AP22" i="19" s="1"/>
  <c r="AP21" i="18"/>
  <c r="AP22" i="18" s="1"/>
  <c r="AR21" i="17"/>
  <c r="AR22" i="17" s="1"/>
  <c r="AO21" i="16"/>
  <c r="AO22" i="16" s="1"/>
  <c r="AS21" i="15"/>
  <c r="AS22" i="15"/>
  <c r="AT20" i="15" s="1"/>
  <c r="T8" i="14"/>
  <c r="U8" i="14"/>
  <c r="V8" i="14"/>
  <c r="W8" i="14"/>
  <c r="S8" i="14"/>
  <c r="T8" i="13"/>
  <c r="U8" i="13"/>
  <c r="V8" i="13"/>
  <c r="W8" i="13"/>
  <c r="S8" i="13"/>
  <c r="F87" i="14"/>
  <c r="D86" i="14"/>
  <c r="E87" i="14" s="1"/>
  <c r="H82" i="14"/>
  <c r="E82" i="14"/>
  <c r="C78" i="14"/>
  <c r="C74" i="14"/>
  <c r="G82" i="14" s="1"/>
  <c r="B70" i="14"/>
  <c r="M21" i="14"/>
  <c r="M20" i="14"/>
  <c r="CO14" i="14"/>
  <c r="CN14" i="14"/>
  <c r="CM14" i="14"/>
  <c r="CL14" i="14"/>
  <c r="CK14" i="14"/>
  <c r="CJ14" i="14"/>
  <c r="CI14" i="14"/>
  <c r="CH14" i="14"/>
  <c r="CG14" i="14"/>
  <c r="CF14" i="14"/>
  <c r="CE14" i="14"/>
  <c r="CD14" i="14"/>
  <c r="CC14" i="14"/>
  <c r="CB14" i="14"/>
  <c r="CA14" i="14"/>
  <c r="BZ14" i="14"/>
  <c r="BY14" i="14"/>
  <c r="BX14" i="14"/>
  <c r="BW14" i="14"/>
  <c r="BV14" i="14"/>
  <c r="BU14" i="14"/>
  <c r="BT14" i="14"/>
  <c r="BS14" i="14"/>
  <c r="BR14" i="14"/>
  <c r="BQ14" i="14"/>
  <c r="BP14" i="14"/>
  <c r="BO14" i="14"/>
  <c r="BN14" i="14"/>
  <c r="BM14" i="14"/>
  <c r="BL14" i="14"/>
  <c r="BK14" i="14"/>
  <c r="BJ14" i="14"/>
  <c r="BI14" i="14"/>
  <c r="BH14" i="14"/>
  <c r="BG14" i="14"/>
  <c r="BF14" i="14"/>
  <c r="BE14" i="14"/>
  <c r="BD14" i="14"/>
  <c r="BC14" i="14"/>
  <c r="BB14" i="14"/>
  <c r="BA14" i="14"/>
  <c r="AZ14" i="14"/>
  <c r="AY14" i="14"/>
  <c r="AX14" i="14"/>
  <c r="AW14" i="14"/>
  <c r="AV14" i="14"/>
  <c r="AU14" i="14"/>
  <c r="AT14" i="14"/>
  <c r="AS14" i="14"/>
  <c r="AR14" i="14"/>
  <c r="AQ14" i="14"/>
  <c r="AP14" i="14"/>
  <c r="AO14" i="14"/>
  <c r="AN14" i="14"/>
  <c r="AM11" i="14"/>
  <c r="AL11" i="14"/>
  <c r="AI11" i="14"/>
  <c r="AE11" i="14"/>
  <c r="AD11" i="14"/>
  <c r="AA11" i="14"/>
  <c r="W11" i="14"/>
  <c r="V11" i="14"/>
  <c r="S11" i="14"/>
  <c r="O11" i="14"/>
  <c r="N11" i="14"/>
  <c r="AM10" i="14"/>
  <c r="AL10" i="14"/>
  <c r="AK10" i="14"/>
  <c r="AK11" i="14" s="1"/>
  <c r="AJ10" i="14"/>
  <c r="AJ11" i="14" s="1"/>
  <c r="AI10" i="14"/>
  <c r="AH10" i="14"/>
  <c r="AH11" i="14" s="1"/>
  <c r="AG10" i="14"/>
  <c r="AG11" i="14" s="1"/>
  <c r="AF10" i="14"/>
  <c r="AF11" i="14" s="1"/>
  <c r="AE10" i="14"/>
  <c r="AD10" i="14"/>
  <c r="AC10" i="14"/>
  <c r="AC11" i="14" s="1"/>
  <c r="AB10" i="14"/>
  <c r="AB11" i="14" s="1"/>
  <c r="AA10" i="14"/>
  <c r="Z10" i="14"/>
  <c r="Z11" i="14" s="1"/>
  <c r="Y10" i="14"/>
  <c r="Y11" i="14" s="1"/>
  <c r="X10" i="14"/>
  <c r="X11" i="14" s="1"/>
  <c r="W10" i="14"/>
  <c r="V10" i="14"/>
  <c r="U10" i="14"/>
  <c r="U11" i="14" s="1"/>
  <c r="T10" i="14"/>
  <c r="T11" i="14" s="1"/>
  <c r="S10" i="14"/>
  <c r="R10" i="14"/>
  <c r="R11" i="14" s="1"/>
  <c r="Q10" i="14"/>
  <c r="Q11" i="14" s="1"/>
  <c r="P10" i="14"/>
  <c r="P11" i="14" s="1"/>
  <c r="O10" i="14"/>
  <c r="N10" i="14"/>
  <c r="T8" i="12"/>
  <c r="U8" i="12"/>
  <c r="V8" i="12"/>
  <c r="W8" i="12"/>
  <c r="S8" i="12"/>
  <c r="T8" i="11"/>
  <c r="U8" i="11"/>
  <c r="V8" i="11"/>
  <c r="W8" i="11"/>
  <c r="S8" i="11"/>
  <c r="F87" i="13"/>
  <c r="D87" i="13"/>
  <c r="D86" i="13"/>
  <c r="E87" i="13" s="1"/>
  <c r="H82" i="13"/>
  <c r="F82" i="13"/>
  <c r="E82" i="13"/>
  <c r="C78" i="13"/>
  <c r="C74" i="13"/>
  <c r="G82" i="13" s="1"/>
  <c r="B70" i="13"/>
  <c r="M21" i="13"/>
  <c r="M22" i="13" s="1"/>
  <c r="N20" i="13" s="1"/>
  <c r="M20" i="13"/>
  <c r="M23" i="13" s="1"/>
  <c r="M24" i="13" s="1"/>
  <c r="CO14" i="13"/>
  <c r="CN14" i="13"/>
  <c r="CM14" i="13"/>
  <c r="CL14" i="13"/>
  <c r="CK14" i="13"/>
  <c r="CJ14" i="13"/>
  <c r="CI14" i="13"/>
  <c r="CH14" i="13"/>
  <c r="CG14" i="13"/>
  <c r="CF14" i="13"/>
  <c r="CE14" i="13"/>
  <c r="CD14" i="13"/>
  <c r="CC14" i="13"/>
  <c r="CB14" i="13"/>
  <c r="CA14" i="13"/>
  <c r="BZ14" i="13"/>
  <c r="BY14" i="13"/>
  <c r="BX14" i="13"/>
  <c r="BW14" i="13"/>
  <c r="BV14" i="13"/>
  <c r="BU14" i="13"/>
  <c r="BT14" i="13"/>
  <c r="BS14" i="13"/>
  <c r="BR14" i="13"/>
  <c r="BQ14" i="13"/>
  <c r="BP14" i="13"/>
  <c r="BO14" i="13"/>
  <c r="BN14" i="13"/>
  <c r="BM14" i="13"/>
  <c r="BL14" i="13"/>
  <c r="BK14" i="13"/>
  <c r="BJ14" i="13"/>
  <c r="BI14" i="13"/>
  <c r="BH14" i="13"/>
  <c r="BG14" i="13"/>
  <c r="BF14" i="13"/>
  <c r="BE14" i="13"/>
  <c r="BD14" i="13"/>
  <c r="BC14" i="13"/>
  <c r="BB14" i="13"/>
  <c r="BA14" i="13"/>
  <c r="AZ14" i="13"/>
  <c r="AY14" i="13"/>
  <c r="AX14" i="13"/>
  <c r="AW14" i="13"/>
  <c r="AV14" i="13"/>
  <c r="AU14" i="13"/>
  <c r="AT14" i="13"/>
  <c r="AS14" i="13"/>
  <c r="AR14" i="13"/>
  <c r="AQ14" i="13"/>
  <c r="AP14" i="13"/>
  <c r="AO14" i="13"/>
  <c r="AN14" i="13"/>
  <c r="AL11" i="13"/>
  <c r="AJ11" i="13"/>
  <c r="AI11" i="13"/>
  <c r="AD11" i="13"/>
  <c r="AB11" i="13"/>
  <c r="AA11" i="13"/>
  <c r="V11" i="13"/>
  <c r="T11" i="13"/>
  <c r="S11" i="13"/>
  <c r="N11" i="13"/>
  <c r="AM10" i="13"/>
  <c r="AM11" i="13" s="1"/>
  <c r="AL10" i="13"/>
  <c r="AK10" i="13"/>
  <c r="AK11" i="13" s="1"/>
  <c r="AJ10" i="13"/>
  <c r="AI10" i="13"/>
  <c r="AH10" i="13"/>
  <c r="AH11" i="13" s="1"/>
  <c r="AG10" i="13"/>
  <c r="AG11" i="13" s="1"/>
  <c r="AF10" i="13"/>
  <c r="AF11" i="13" s="1"/>
  <c r="AE10" i="13"/>
  <c r="AE11" i="13" s="1"/>
  <c r="AD10" i="13"/>
  <c r="AC10" i="13"/>
  <c r="AC11" i="13" s="1"/>
  <c r="AB10" i="13"/>
  <c r="AA10" i="13"/>
  <c r="Z10" i="13"/>
  <c r="Z11" i="13" s="1"/>
  <c r="Y10" i="13"/>
  <c r="Y11" i="13" s="1"/>
  <c r="X10" i="13"/>
  <c r="X11" i="13" s="1"/>
  <c r="W10" i="13"/>
  <c r="W11" i="13" s="1"/>
  <c r="V10" i="13"/>
  <c r="U10" i="13"/>
  <c r="U11" i="13" s="1"/>
  <c r="T10" i="13"/>
  <c r="S10" i="13"/>
  <c r="R10" i="13"/>
  <c r="R11" i="13" s="1"/>
  <c r="Q10" i="13"/>
  <c r="Q11" i="13" s="1"/>
  <c r="P10" i="13"/>
  <c r="P11" i="13" s="1"/>
  <c r="O10" i="13"/>
  <c r="O11" i="13" s="1"/>
  <c r="N10" i="13"/>
  <c r="F87" i="12"/>
  <c r="D86" i="12"/>
  <c r="E87" i="12" s="1"/>
  <c r="H82" i="12"/>
  <c r="C78" i="12"/>
  <c r="C74" i="12"/>
  <c r="G82" i="12" s="1"/>
  <c r="B70" i="12"/>
  <c r="M20" i="12"/>
  <c r="CO14" i="12"/>
  <c r="CN14" i="12"/>
  <c r="CM14" i="12"/>
  <c r="CL14" i="12"/>
  <c r="CK14" i="12"/>
  <c r="CJ14" i="12"/>
  <c r="CI14" i="12"/>
  <c r="CH14" i="12"/>
  <c r="CG14" i="12"/>
  <c r="CF14" i="12"/>
  <c r="CE14" i="12"/>
  <c r="CD14" i="12"/>
  <c r="CC14" i="12"/>
  <c r="CB14" i="12"/>
  <c r="CA14" i="12"/>
  <c r="BZ14" i="12"/>
  <c r="BY14" i="12"/>
  <c r="BX14" i="12"/>
  <c r="BW14" i="12"/>
  <c r="BV14" i="12"/>
  <c r="BU14" i="12"/>
  <c r="BT14" i="12"/>
  <c r="BS14" i="12"/>
  <c r="BR14" i="12"/>
  <c r="BQ14" i="12"/>
  <c r="BP14" i="12"/>
  <c r="BO14" i="12"/>
  <c r="BN14" i="12"/>
  <c r="BM14" i="12"/>
  <c r="BL14" i="12"/>
  <c r="BK14" i="12"/>
  <c r="BJ14" i="12"/>
  <c r="BI14" i="12"/>
  <c r="BH14" i="12"/>
  <c r="BG14" i="12"/>
  <c r="BF14" i="12"/>
  <c r="BE14" i="12"/>
  <c r="BD14" i="12"/>
  <c r="BC14" i="12"/>
  <c r="BB14" i="12"/>
  <c r="BA14" i="12"/>
  <c r="AZ14" i="12"/>
  <c r="AY14" i="12"/>
  <c r="AX14" i="12"/>
  <c r="AW14" i="12"/>
  <c r="AV14" i="12"/>
  <c r="AU14" i="12"/>
  <c r="AT14" i="12"/>
  <c r="AS14" i="12"/>
  <c r="AR14" i="12"/>
  <c r="AQ14" i="12"/>
  <c r="AP14" i="12"/>
  <c r="AO14" i="12"/>
  <c r="AN14" i="12"/>
  <c r="AL11" i="12"/>
  <c r="AD11" i="12"/>
  <c r="AA11" i="12"/>
  <c r="V11" i="12"/>
  <c r="S11" i="12"/>
  <c r="N11" i="12"/>
  <c r="AM10" i="12"/>
  <c r="AM11" i="12" s="1"/>
  <c r="AL10" i="12"/>
  <c r="AK10" i="12"/>
  <c r="AK11" i="12" s="1"/>
  <c r="AJ10" i="12"/>
  <c r="AJ11" i="12" s="1"/>
  <c r="AI10" i="12"/>
  <c r="AI11" i="12" s="1"/>
  <c r="AH10" i="12"/>
  <c r="AH11" i="12" s="1"/>
  <c r="AG10" i="12"/>
  <c r="AG11" i="12" s="1"/>
  <c r="AF10" i="12"/>
  <c r="AF11" i="12" s="1"/>
  <c r="AE10" i="12"/>
  <c r="AE11" i="12" s="1"/>
  <c r="AD10" i="12"/>
  <c r="AC10" i="12"/>
  <c r="AC11" i="12" s="1"/>
  <c r="AB10" i="12"/>
  <c r="AB11" i="12" s="1"/>
  <c r="AA10" i="12"/>
  <c r="Z10" i="12"/>
  <c r="Z11" i="12" s="1"/>
  <c r="Y10" i="12"/>
  <c r="Y11" i="12" s="1"/>
  <c r="X10" i="12"/>
  <c r="X11" i="12" s="1"/>
  <c r="W10" i="12"/>
  <c r="W11" i="12" s="1"/>
  <c r="V10" i="12"/>
  <c r="U10" i="12"/>
  <c r="U11" i="12" s="1"/>
  <c r="T10" i="12"/>
  <c r="T11" i="12" s="1"/>
  <c r="S10" i="12"/>
  <c r="R10" i="12"/>
  <c r="R11" i="12" s="1"/>
  <c r="Q10" i="12"/>
  <c r="Q11" i="12" s="1"/>
  <c r="P10" i="12"/>
  <c r="P11" i="12" s="1"/>
  <c r="O10" i="12"/>
  <c r="O11" i="12" s="1"/>
  <c r="N10" i="12"/>
  <c r="H87" i="11"/>
  <c r="F87" i="11"/>
  <c r="D86" i="11"/>
  <c r="E87" i="11" s="1"/>
  <c r="H82" i="11"/>
  <c r="C78" i="11"/>
  <c r="C74" i="11"/>
  <c r="G82" i="11" s="1"/>
  <c r="B70" i="11"/>
  <c r="M20"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L11" i="11"/>
  <c r="AJ11" i="11"/>
  <c r="AD11" i="11"/>
  <c r="AB11" i="11"/>
  <c r="V11" i="11"/>
  <c r="T11" i="11"/>
  <c r="N11" i="11"/>
  <c r="AM10" i="11"/>
  <c r="AM11" i="11" s="1"/>
  <c r="AL10" i="11"/>
  <c r="AK10" i="11"/>
  <c r="AK11" i="11" s="1"/>
  <c r="AJ10" i="11"/>
  <c r="AI10" i="11"/>
  <c r="AI11" i="11" s="1"/>
  <c r="AH10" i="11"/>
  <c r="AH11" i="11" s="1"/>
  <c r="AG10" i="11"/>
  <c r="AG11" i="11" s="1"/>
  <c r="AF10" i="11"/>
  <c r="AF11" i="11" s="1"/>
  <c r="AE10" i="11"/>
  <c r="AE11" i="11" s="1"/>
  <c r="AD10" i="11"/>
  <c r="AC10" i="11"/>
  <c r="AC11" i="11" s="1"/>
  <c r="AB10" i="11"/>
  <c r="AA10" i="11"/>
  <c r="AA11" i="11" s="1"/>
  <c r="Z10" i="11"/>
  <c r="Z11" i="11" s="1"/>
  <c r="Y10" i="11"/>
  <c r="Y11" i="11" s="1"/>
  <c r="X10" i="11"/>
  <c r="X11" i="11" s="1"/>
  <c r="W10" i="11"/>
  <c r="W11" i="11" s="1"/>
  <c r="V10" i="11"/>
  <c r="U10" i="11"/>
  <c r="U11" i="11" s="1"/>
  <c r="T10" i="11"/>
  <c r="S10" i="11"/>
  <c r="S11" i="11" s="1"/>
  <c r="R10" i="11"/>
  <c r="R11" i="11" s="1"/>
  <c r="Q10" i="11"/>
  <c r="Q11" i="11" s="1"/>
  <c r="P10" i="11"/>
  <c r="P11" i="11" s="1"/>
  <c r="O10" i="11"/>
  <c r="O11" i="11" s="1"/>
  <c r="N10" i="11"/>
  <c r="T8" i="10"/>
  <c r="U8" i="10"/>
  <c r="V8" i="10"/>
  <c r="W8" i="10"/>
  <c r="S8" i="10"/>
  <c r="H87" i="10"/>
  <c r="F87" i="10"/>
  <c r="E87" i="10"/>
  <c r="D86" i="10"/>
  <c r="D87" i="10" s="1"/>
  <c r="H82" i="10"/>
  <c r="C78" i="10"/>
  <c r="C74" i="10"/>
  <c r="G82" i="10" s="1"/>
  <c r="B70" i="10"/>
  <c r="M20" i="10"/>
  <c r="CO14" i="10"/>
  <c r="CN14" i="10"/>
  <c r="CM14" i="10"/>
  <c r="CL14" i="10"/>
  <c r="CK14" i="10"/>
  <c r="CJ14" i="10"/>
  <c r="CI14" i="10"/>
  <c r="CH14" i="10"/>
  <c r="CG14" i="10"/>
  <c r="CF14" i="10"/>
  <c r="CE14" i="10"/>
  <c r="CD14" i="10"/>
  <c r="CC14" i="10"/>
  <c r="CB14" i="10"/>
  <c r="CA14" i="10"/>
  <c r="BZ14" i="10"/>
  <c r="BY14" i="10"/>
  <c r="BX14" i="10"/>
  <c r="BW14" i="10"/>
  <c r="BV14" i="10"/>
  <c r="BU14" i="10"/>
  <c r="BT14" i="10"/>
  <c r="BS14" i="10"/>
  <c r="BR14" i="10"/>
  <c r="BQ14" i="10"/>
  <c r="BP14" i="10"/>
  <c r="BO14" i="10"/>
  <c r="BN14" i="10"/>
  <c r="BM14" i="10"/>
  <c r="BL14" i="10"/>
  <c r="BK14" i="10"/>
  <c r="BJ14" i="10"/>
  <c r="BI14" i="10"/>
  <c r="BH14" i="10"/>
  <c r="BG14" i="10"/>
  <c r="BF14" i="10"/>
  <c r="BE14" i="10"/>
  <c r="BD14" i="10"/>
  <c r="BC14" i="10"/>
  <c r="BB14" i="10"/>
  <c r="BA14" i="10"/>
  <c r="AZ14" i="10"/>
  <c r="AY14" i="10"/>
  <c r="AX14" i="10"/>
  <c r="AW14" i="10"/>
  <c r="AV14" i="10"/>
  <c r="AU14" i="10"/>
  <c r="AT14" i="10"/>
  <c r="AS14" i="10"/>
  <c r="AR14" i="10"/>
  <c r="AQ14" i="10"/>
  <c r="AP14" i="10"/>
  <c r="AO14" i="10"/>
  <c r="AN14" i="10"/>
  <c r="AL11" i="10"/>
  <c r="AK11" i="10"/>
  <c r="AD11" i="10"/>
  <c r="AC11" i="10"/>
  <c r="V11" i="10"/>
  <c r="U11" i="10"/>
  <c r="N11" i="10"/>
  <c r="AM10" i="10"/>
  <c r="AM11" i="10" s="1"/>
  <c r="AL10" i="10"/>
  <c r="AK10" i="10"/>
  <c r="AJ10" i="10"/>
  <c r="AJ11" i="10" s="1"/>
  <c r="AI10" i="10"/>
  <c r="AI11" i="10" s="1"/>
  <c r="AH10" i="10"/>
  <c r="AH11" i="10" s="1"/>
  <c r="AG10" i="10"/>
  <c r="AG11" i="10" s="1"/>
  <c r="AF10" i="10"/>
  <c r="AF11" i="10" s="1"/>
  <c r="AE10" i="10"/>
  <c r="AE11" i="10" s="1"/>
  <c r="AD10" i="10"/>
  <c r="AC10" i="10"/>
  <c r="AB10" i="10"/>
  <c r="AB11" i="10" s="1"/>
  <c r="AA10" i="10"/>
  <c r="AA11" i="10" s="1"/>
  <c r="Z10" i="10"/>
  <c r="Z11" i="10" s="1"/>
  <c r="Y10" i="10"/>
  <c r="Y11" i="10" s="1"/>
  <c r="X10" i="10"/>
  <c r="X11" i="10" s="1"/>
  <c r="W10" i="10"/>
  <c r="W11" i="10" s="1"/>
  <c r="V10" i="10"/>
  <c r="U10" i="10"/>
  <c r="T10" i="10"/>
  <c r="T11" i="10" s="1"/>
  <c r="S10" i="10"/>
  <c r="S11" i="10" s="1"/>
  <c r="R10" i="10"/>
  <c r="R11" i="10" s="1"/>
  <c r="Q10" i="10"/>
  <c r="Q11" i="10" s="1"/>
  <c r="P10" i="10"/>
  <c r="P11" i="10" s="1"/>
  <c r="O10" i="10"/>
  <c r="O11" i="10" s="1"/>
  <c r="N10" i="10"/>
  <c r="T8" i="9"/>
  <c r="U8" i="9"/>
  <c r="V8" i="9"/>
  <c r="W8" i="9"/>
  <c r="S8" i="9"/>
  <c r="H87" i="9"/>
  <c r="F87" i="9"/>
  <c r="E87" i="9"/>
  <c r="D86" i="9"/>
  <c r="D87" i="9" s="1"/>
  <c r="H82" i="9"/>
  <c r="G82" i="9"/>
  <c r="C78" i="9"/>
  <c r="C74" i="9"/>
  <c r="F82" i="9" s="1"/>
  <c r="B70" i="9"/>
  <c r="M20" i="9"/>
  <c r="CO14" i="9"/>
  <c r="CN14" i="9"/>
  <c r="CM14" i="9"/>
  <c r="CL14" i="9"/>
  <c r="CK14" i="9"/>
  <c r="CJ14" i="9"/>
  <c r="CI14" i="9"/>
  <c r="CH14" i="9"/>
  <c r="CG14" i="9"/>
  <c r="CF14" i="9"/>
  <c r="CE14" i="9"/>
  <c r="CD14" i="9"/>
  <c r="CC14" i="9"/>
  <c r="CB14" i="9"/>
  <c r="CA14" i="9"/>
  <c r="BZ14" i="9"/>
  <c r="BY14" i="9"/>
  <c r="BX14" i="9"/>
  <c r="BW14" i="9"/>
  <c r="BV14" i="9"/>
  <c r="BU14" i="9"/>
  <c r="BT14" i="9"/>
  <c r="BS14" i="9"/>
  <c r="BR14" i="9"/>
  <c r="BQ14" i="9"/>
  <c r="BP14" i="9"/>
  <c r="BO14" i="9"/>
  <c r="BN14" i="9"/>
  <c r="BM14" i="9"/>
  <c r="BL14" i="9"/>
  <c r="BK14" i="9"/>
  <c r="BJ14" i="9"/>
  <c r="BI14" i="9"/>
  <c r="BH14" i="9"/>
  <c r="BG14" i="9"/>
  <c r="BF14" i="9"/>
  <c r="BE14" i="9"/>
  <c r="BD14" i="9"/>
  <c r="BC14" i="9"/>
  <c r="BB14" i="9"/>
  <c r="BA14" i="9"/>
  <c r="AZ14" i="9"/>
  <c r="AY14" i="9"/>
  <c r="AX14" i="9"/>
  <c r="AW14" i="9"/>
  <c r="AV14" i="9"/>
  <c r="AU14" i="9"/>
  <c r="AT14" i="9"/>
  <c r="AS14" i="9"/>
  <c r="AR14" i="9"/>
  <c r="AQ14" i="9"/>
  <c r="AP14" i="9"/>
  <c r="AO14" i="9"/>
  <c r="AN14" i="9"/>
  <c r="AL11" i="9"/>
  <c r="AK11" i="9"/>
  <c r="AD11" i="9"/>
  <c r="AC11" i="9"/>
  <c r="V11" i="9"/>
  <c r="U11" i="9"/>
  <c r="N11" i="9"/>
  <c r="AM10" i="9"/>
  <c r="AM11" i="9" s="1"/>
  <c r="AL10" i="9"/>
  <c r="AK10" i="9"/>
  <c r="AJ10" i="9"/>
  <c r="AJ11" i="9" s="1"/>
  <c r="AI10" i="9"/>
  <c r="AI11" i="9" s="1"/>
  <c r="AH10" i="9"/>
  <c r="AH11" i="9" s="1"/>
  <c r="AG10" i="9"/>
  <c r="AG11" i="9" s="1"/>
  <c r="AF10" i="9"/>
  <c r="AF11" i="9" s="1"/>
  <c r="AE10" i="9"/>
  <c r="AE11" i="9" s="1"/>
  <c r="AD10" i="9"/>
  <c r="AC10" i="9"/>
  <c r="AB10" i="9"/>
  <c r="AB11" i="9" s="1"/>
  <c r="AA10" i="9"/>
  <c r="AA11" i="9" s="1"/>
  <c r="Z10" i="9"/>
  <c r="Z11" i="9" s="1"/>
  <c r="Y10" i="9"/>
  <c r="Y11" i="9" s="1"/>
  <c r="X10" i="9"/>
  <c r="X11" i="9" s="1"/>
  <c r="W10" i="9"/>
  <c r="W11" i="9" s="1"/>
  <c r="V10" i="9"/>
  <c r="U10" i="9"/>
  <c r="T10" i="9"/>
  <c r="T11" i="9" s="1"/>
  <c r="S10" i="9"/>
  <c r="S11" i="9" s="1"/>
  <c r="R10" i="9"/>
  <c r="R11" i="9" s="1"/>
  <c r="Q10" i="9"/>
  <c r="Q11" i="9" s="1"/>
  <c r="P10" i="9"/>
  <c r="P11" i="9" s="1"/>
  <c r="O10" i="9"/>
  <c r="O11" i="9" s="1"/>
  <c r="N10" i="9"/>
  <c r="T8" i="8"/>
  <c r="U8" i="8"/>
  <c r="V8" i="8"/>
  <c r="W8" i="8"/>
  <c r="S8" i="8"/>
  <c r="F87" i="8"/>
  <c r="D87" i="8"/>
  <c r="D86" i="8"/>
  <c r="E87" i="8" s="1"/>
  <c r="H82" i="8"/>
  <c r="F82" i="8"/>
  <c r="D82" i="8"/>
  <c r="C78" i="8"/>
  <c r="C74" i="8"/>
  <c r="G82" i="8" s="1"/>
  <c r="B70" i="8"/>
  <c r="M20" i="8"/>
  <c r="CO14" i="8"/>
  <c r="CN14" i="8"/>
  <c r="CM14" i="8"/>
  <c r="CL14" i="8"/>
  <c r="CK14" i="8"/>
  <c r="CJ14" i="8"/>
  <c r="CI14" i="8"/>
  <c r="CH14" i="8"/>
  <c r="CG14" i="8"/>
  <c r="CF14" i="8"/>
  <c r="CE14" i="8"/>
  <c r="CD14" i="8"/>
  <c r="CC14" i="8"/>
  <c r="CB14" i="8"/>
  <c r="CA14" i="8"/>
  <c r="BZ14" i="8"/>
  <c r="BY14" i="8"/>
  <c r="BX14" i="8"/>
  <c r="BW14" i="8"/>
  <c r="BV14" i="8"/>
  <c r="BU14" i="8"/>
  <c r="BT14" i="8"/>
  <c r="BS14" i="8"/>
  <c r="BR14" i="8"/>
  <c r="BQ14" i="8"/>
  <c r="BP14" i="8"/>
  <c r="BO14" i="8"/>
  <c r="BN14" i="8"/>
  <c r="BM14" i="8"/>
  <c r="BL14" i="8"/>
  <c r="BK14" i="8"/>
  <c r="BJ14" i="8"/>
  <c r="BI14" i="8"/>
  <c r="BH14" i="8"/>
  <c r="BG14" i="8"/>
  <c r="BF14" i="8"/>
  <c r="BE14" i="8"/>
  <c r="BD14" i="8"/>
  <c r="BC14" i="8"/>
  <c r="BB14" i="8"/>
  <c r="BA14" i="8"/>
  <c r="AZ14" i="8"/>
  <c r="AY14" i="8"/>
  <c r="AX14" i="8"/>
  <c r="AW14" i="8"/>
  <c r="AV14" i="8"/>
  <c r="AU14" i="8"/>
  <c r="AT14" i="8"/>
  <c r="AS14" i="8"/>
  <c r="AR14" i="8"/>
  <c r="AQ14" i="8"/>
  <c r="AP14" i="8"/>
  <c r="AO14" i="8"/>
  <c r="AN14" i="8"/>
  <c r="AL11" i="8"/>
  <c r="AH11" i="8"/>
  <c r="AG11" i="8"/>
  <c r="AD11" i="8"/>
  <c r="Z11" i="8"/>
  <c r="Y11" i="8"/>
  <c r="V11" i="8"/>
  <c r="R11" i="8"/>
  <c r="Q11" i="8"/>
  <c r="N11" i="8"/>
  <c r="AM10" i="8"/>
  <c r="AM11" i="8" s="1"/>
  <c r="AL10" i="8"/>
  <c r="AK10" i="8"/>
  <c r="AK11" i="8" s="1"/>
  <c r="AJ10" i="8"/>
  <c r="AJ11" i="8" s="1"/>
  <c r="AI10" i="8"/>
  <c r="AI11" i="8" s="1"/>
  <c r="AH10" i="8"/>
  <c r="AG10" i="8"/>
  <c r="AF10" i="8"/>
  <c r="AF11" i="8" s="1"/>
  <c r="AE10" i="8"/>
  <c r="AE11" i="8" s="1"/>
  <c r="AD10" i="8"/>
  <c r="AC10" i="8"/>
  <c r="AC11" i="8" s="1"/>
  <c r="AB10" i="8"/>
  <c r="AB11" i="8" s="1"/>
  <c r="AA10" i="8"/>
  <c r="AA11" i="8" s="1"/>
  <c r="Z10" i="8"/>
  <c r="Y10" i="8"/>
  <c r="X10" i="8"/>
  <c r="X11" i="8" s="1"/>
  <c r="W10" i="8"/>
  <c r="W11" i="8" s="1"/>
  <c r="V10" i="8"/>
  <c r="U10" i="8"/>
  <c r="U11" i="8" s="1"/>
  <c r="T10" i="8"/>
  <c r="T11" i="8" s="1"/>
  <c r="S10" i="8"/>
  <c r="S11" i="8" s="1"/>
  <c r="R10" i="8"/>
  <c r="Q10" i="8"/>
  <c r="P10" i="8"/>
  <c r="P11" i="8" s="1"/>
  <c r="O10" i="8"/>
  <c r="O11" i="8" s="1"/>
  <c r="N10" i="8"/>
  <c r="T8" i="7"/>
  <c r="U8" i="7"/>
  <c r="V8" i="7"/>
  <c r="W8" i="7"/>
  <c r="S8" i="7"/>
  <c r="H87" i="7"/>
  <c r="F87" i="7"/>
  <c r="E87" i="7"/>
  <c r="D86" i="7"/>
  <c r="D87" i="7" s="1"/>
  <c r="H82" i="7"/>
  <c r="C78" i="7"/>
  <c r="C74" i="7"/>
  <c r="G82" i="7" s="1"/>
  <c r="B70" i="7"/>
  <c r="M20" i="7"/>
  <c r="CO14" i="7"/>
  <c r="CN14" i="7"/>
  <c r="CM14" i="7"/>
  <c r="CL14" i="7"/>
  <c r="CK14" i="7"/>
  <c r="CJ14" i="7"/>
  <c r="CI14" i="7"/>
  <c r="CH14" i="7"/>
  <c r="CG14" i="7"/>
  <c r="CF14" i="7"/>
  <c r="CE14" i="7"/>
  <c r="CD14" i="7"/>
  <c r="CC14" i="7"/>
  <c r="CB14" i="7"/>
  <c r="CA14" i="7"/>
  <c r="BZ14" i="7"/>
  <c r="BY14" i="7"/>
  <c r="BX14" i="7"/>
  <c r="BW14" i="7"/>
  <c r="BV14" i="7"/>
  <c r="BU14" i="7"/>
  <c r="BT14" i="7"/>
  <c r="BS14" i="7"/>
  <c r="BR14" i="7"/>
  <c r="BQ14" i="7"/>
  <c r="BP14" i="7"/>
  <c r="BO14" i="7"/>
  <c r="BN14" i="7"/>
  <c r="BM14" i="7"/>
  <c r="BL14" i="7"/>
  <c r="BK14" i="7"/>
  <c r="BJ14" i="7"/>
  <c r="BI14" i="7"/>
  <c r="BH14" i="7"/>
  <c r="BG14" i="7"/>
  <c r="BF14" i="7"/>
  <c r="BE14" i="7"/>
  <c r="BD14" i="7"/>
  <c r="BC14" i="7"/>
  <c r="BB14" i="7"/>
  <c r="BA14" i="7"/>
  <c r="AZ14" i="7"/>
  <c r="AY14" i="7"/>
  <c r="AX14" i="7"/>
  <c r="AW14" i="7"/>
  <c r="AV14" i="7"/>
  <c r="AU14" i="7"/>
  <c r="AT14" i="7"/>
  <c r="AS14" i="7"/>
  <c r="AR14" i="7"/>
  <c r="AQ14" i="7"/>
  <c r="AP14" i="7"/>
  <c r="AO14" i="7"/>
  <c r="AN14" i="7"/>
  <c r="AL11" i="7"/>
  <c r="AK11" i="7"/>
  <c r="AD11" i="7"/>
  <c r="AC11" i="7"/>
  <c r="V11" i="7"/>
  <c r="U11" i="7"/>
  <c r="N11" i="7"/>
  <c r="AM10" i="7"/>
  <c r="AM11" i="7" s="1"/>
  <c r="AL10" i="7"/>
  <c r="AK10" i="7"/>
  <c r="AJ10" i="7"/>
  <c r="AJ11" i="7" s="1"/>
  <c r="AI10" i="7"/>
  <c r="AI11" i="7" s="1"/>
  <c r="AH10" i="7"/>
  <c r="AH11" i="7" s="1"/>
  <c r="AG10" i="7"/>
  <c r="AG11" i="7" s="1"/>
  <c r="AF10" i="7"/>
  <c r="AF11" i="7" s="1"/>
  <c r="AE10" i="7"/>
  <c r="AE11" i="7" s="1"/>
  <c r="AD10" i="7"/>
  <c r="AC10" i="7"/>
  <c r="AB10" i="7"/>
  <c r="AB11" i="7" s="1"/>
  <c r="AA10" i="7"/>
  <c r="AA11" i="7" s="1"/>
  <c r="Z10" i="7"/>
  <c r="Z11" i="7" s="1"/>
  <c r="Y10" i="7"/>
  <c r="Y11" i="7" s="1"/>
  <c r="X10" i="7"/>
  <c r="X11" i="7" s="1"/>
  <c r="W10" i="7"/>
  <c r="W11" i="7" s="1"/>
  <c r="V10" i="7"/>
  <c r="U10" i="7"/>
  <c r="T10" i="7"/>
  <c r="T11" i="7" s="1"/>
  <c r="S10" i="7"/>
  <c r="S11" i="7" s="1"/>
  <c r="R10" i="7"/>
  <c r="R11" i="7" s="1"/>
  <c r="Q10" i="7"/>
  <c r="Q11" i="7" s="1"/>
  <c r="P10" i="7"/>
  <c r="P11" i="7" s="1"/>
  <c r="O10" i="7"/>
  <c r="O11" i="7" s="1"/>
  <c r="N10" i="7"/>
  <c r="T8" i="4"/>
  <c r="T8" i="70" s="1"/>
  <c r="T14" i="70" s="1"/>
  <c r="U8" i="4"/>
  <c r="U8" i="70" s="1"/>
  <c r="U14" i="70" s="1"/>
  <c r="V8" i="4"/>
  <c r="V8" i="70" s="1"/>
  <c r="V14" i="70" s="1"/>
  <c r="W8" i="4"/>
  <c r="W8" i="70" s="1"/>
  <c r="W14" i="70" s="1"/>
  <c r="S8" i="4"/>
  <c r="S8" i="70" s="1"/>
  <c r="S14" i="70" s="1"/>
  <c r="AS20" i="43" l="1"/>
  <c r="AR23" i="43"/>
  <c r="AR24" i="43" s="1"/>
  <c r="AR20" i="42"/>
  <c r="AQ23" i="42"/>
  <c r="AQ24" i="42" s="1"/>
  <c r="AS21" i="41"/>
  <c r="AS22" i="41" s="1"/>
  <c r="AQ21" i="40"/>
  <c r="AQ22" i="40" s="1"/>
  <c r="AS20" i="39"/>
  <c r="AR23" i="39"/>
  <c r="AR24" i="39" s="1"/>
  <c r="AR21" i="38"/>
  <c r="AR22" i="38" s="1"/>
  <c r="AQ20" i="37"/>
  <c r="AP23" i="37"/>
  <c r="AP24" i="37" s="1"/>
  <c r="AP9" i="37" s="1"/>
  <c r="AP14" i="37" s="1"/>
  <c r="AP21" i="36"/>
  <c r="AP22" i="36" s="1"/>
  <c r="AQ21" i="35"/>
  <c r="AQ22" i="35" s="1"/>
  <c r="AR20" i="34"/>
  <c r="AQ23" i="34"/>
  <c r="AQ24" i="34" s="1"/>
  <c r="AQ9" i="34" s="1"/>
  <c r="AQ14" i="34" s="1"/>
  <c r="AP21" i="33"/>
  <c r="AP22" i="33" s="1"/>
  <c r="AR21" i="32"/>
  <c r="AR22" i="32" s="1"/>
  <c r="AQ20" i="31"/>
  <c r="AP23" i="31"/>
  <c r="AP24" i="31" s="1"/>
  <c r="AP9" i="31" s="1"/>
  <c r="AP14" i="31" s="1"/>
  <c r="AS20" i="30"/>
  <c r="AR23" i="30"/>
  <c r="AR24" i="30" s="1"/>
  <c r="AR9" i="30" s="1"/>
  <c r="AR14" i="30" s="1"/>
  <c r="AR21" i="29"/>
  <c r="AR22" i="29" s="1"/>
  <c r="AQ20" i="28"/>
  <c r="AP23" i="28"/>
  <c r="AP24" i="28" s="1"/>
  <c r="AP9" i="28" s="1"/>
  <c r="AP14" i="28" s="1"/>
  <c r="AQ20" i="27"/>
  <c r="AP23" i="27"/>
  <c r="AP24" i="27" s="1"/>
  <c r="AP9" i="27" s="1"/>
  <c r="AP14" i="27" s="1"/>
  <c r="AR20" i="26"/>
  <c r="AQ23" i="26"/>
  <c r="AQ24" i="26" s="1"/>
  <c r="AQ9" i="26" s="1"/>
  <c r="AQ14" i="26" s="1"/>
  <c r="AQ21" i="25"/>
  <c r="AQ22" i="25" s="1"/>
  <c r="AS21" i="24"/>
  <c r="AS22" i="24" s="1"/>
  <c r="AR21" i="23"/>
  <c r="AR22" i="23" s="1"/>
  <c r="AR20" i="22"/>
  <c r="AQ23" i="22"/>
  <c r="AQ24" i="22" s="1"/>
  <c r="AQ9" i="22" s="1"/>
  <c r="AQ14" i="22" s="1"/>
  <c r="AU21" i="21"/>
  <c r="AU22" i="21"/>
  <c r="AV20" i="21" s="1"/>
  <c r="AS20" i="20"/>
  <c r="AR23" i="20"/>
  <c r="AR24" i="20" s="1"/>
  <c r="AR9" i="20" s="1"/>
  <c r="AR14" i="20" s="1"/>
  <c r="AQ20" i="19"/>
  <c r="AP23" i="19"/>
  <c r="AP24" i="19" s="1"/>
  <c r="AP9" i="19" s="1"/>
  <c r="AP14" i="19" s="1"/>
  <c r="AQ20" i="18"/>
  <c r="AP23" i="18"/>
  <c r="AP24" i="18" s="1"/>
  <c r="AP9" i="18" s="1"/>
  <c r="AP14" i="18" s="1"/>
  <c r="AS20" i="17"/>
  <c r="AR23" i="17"/>
  <c r="AR24" i="17" s="1"/>
  <c r="AR9" i="17" s="1"/>
  <c r="AR14" i="17" s="1"/>
  <c r="AP20" i="16"/>
  <c r="AO23" i="16"/>
  <c r="AO24" i="16" s="1"/>
  <c r="AO9" i="16" s="1"/>
  <c r="AO14" i="16" s="1"/>
  <c r="AT21" i="15"/>
  <c r="AT22" i="15" s="1"/>
  <c r="AS23" i="15"/>
  <c r="AS24" i="15" s="1"/>
  <c r="AS9" i="15" s="1"/>
  <c r="AS14" i="15" s="1"/>
  <c r="P8" i="5"/>
  <c r="R8" i="5"/>
  <c r="N8" i="5"/>
  <c r="Q8" i="5"/>
  <c r="O8" i="5"/>
  <c r="H87" i="14"/>
  <c r="G87" i="14"/>
  <c r="D88" i="14"/>
  <c r="D82" i="14"/>
  <c r="M22" i="14"/>
  <c r="N20" i="14" s="1"/>
  <c r="F82" i="14"/>
  <c r="D87" i="14"/>
  <c r="N21" i="13"/>
  <c r="N22" i="13" s="1"/>
  <c r="G87" i="13"/>
  <c r="H87" i="13"/>
  <c r="D88" i="13"/>
  <c r="D82" i="13"/>
  <c r="G87" i="12"/>
  <c r="H87" i="12"/>
  <c r="D88" i="12"/>
  <c r="D82" i="12"/>
  <c r="M21" i="12"/>
  <c r="M22" i="12" s="1"/>
  <c r="E82" i="12"/>
  <c r="F82" i="12"/>
  <c r="D87" i="12"/>
  <c r="G87" i="11"/>
  <c r="D82" i="11"/>
  <c r="M21" i="11"/>
  <c r="M22" i="11" s="1"/>
  <c r="E82" i="11"/>
  <c r="F82" i="11"/>
  <c r="D87" i="11"/>
  <c r="D88" i="11" s="1"/>
  <c r="G87" i="10"/>
  <c r="D88" i="10"/>
  <c r="D82" i="10"/>
  <c r="M21" i="10"/>
  <c r="M22" i="10" s="1"/>
  <c r="E82" i="10"/>
  <c r="F82" i="10"/>
  <c r="G87" i="9"/>
  <c r="D88" i="9"/>
  <c r="D82" i="9"/>
  <c r="M21" i="9"/>
  <c r="M22" i="9" s="1"/>
  <c r="E82" i="9"/>
  <c r="G87" i="8"/>
  <c r="H87" i="8"/>
  <c r="D88" i="8"/>
  <c r="M21" i="8"/>
  <c r="M22" i="8" s="1"/>
  <c r="E82" i="8"/>
  <c r="G87" i="7"/>
  <c r="D88" i="7"/>
  <c r="D82" i="7"/>
  <c r="M21" i="7"/>
  <c r="M22" i="7" s="1"/>
  <c r="E82" i="7"/>
  <c r="F82" i="7"/>
  <c r="AS21" i="43" l="1"/>
  <c r="AS22" i="43" s="1"/>
  <c r="AR21" i="42"/>
  <c r="AR22" i="42" s="1"/>
  <c r="AT20" i="41"/>
  <c r="AS23" i="41"/>
  <c r="AS24" i="41" s="1"/>
  <c r="AR20" i="40"/>
  <c r="AQ23" i="40"/>
  <c r="AQ24" i="40" s="1"/>
  <c r="AS21" i="39"/>
  <c r="AS22" i="39" s="1"/>
  <c r="AS20" i="38"/>
  <c r="AR23" i="38"/>
  <c r="AR24" i="38" s="1"/>
  <c r="AQ21" i="37"/>
  <c r="AQ22" i="37" s="1"/>
  <c r="AQ20" i="36"/>
  <c r="AP23" i="36"/>
  <c r="AP24" i="36" s="1"/>
  <c r="AP9" i="36" s="1"/>
  <c r="AP14" i="36" s="1"/>
  <c r="AR20" i="35"/>
  <c r="AQ23" i="35"/>
  <c r="AQ24" i="35" s="1"/>
  <c r="AQ9" i="35" s="1"/>
  <c r="AQ14" i="35" s="1"/>
  <c r="AR21" i="34"/>
  <c r="AR22" i="34" s="1"/>
  <c r="AQ20" i="33"/>
  <c r="AP23" i="33"/>
  <c r="AP24" i="33" s="1"/>
  <c r="AP9" i="33" s="1"/>
  <c r="AP14" i="33" s="1"/>
  <c r="AS20" i="32"/>
  <c r="AR23" i="32"/>
  <c r="AR24" i="32" s="1"/>
  <c r="AR9" i="32" s="1"/>
  <c r="AR14" i="32" s="1"/>
  <c r="AQ21" i="31"/>
  <c r="AQ22" i="31" s="1"/>
  <c r="AS21" i="30"/>
  <c r="AS22" i="30" s="1"/>
  <c r="AS20" i="29"/>
  <c r="AR23" i="29"/>
  <c r="AR24" i="29" s="1"/>
  <c r="AR9" i="29" s="1"/>
  <c r="AR14" i="29" s="1"/>
  <c r="AQ21" i="28"/>
  <c r="AQ22" i="28" s="1"/>
  <c r="AQ21" i="27"/>
  <c r="AQ22" i="27" s="1"/>
  <c r="AR21" i="26"/>
  <c r="AR22" i="26" s="1"/>
  <c r="AR20" i="25"/>
  <c r="AQ23" i="25"/>
  <c r="AQ24" i="25" s="1"/>
  <c r="AQ9" i="25" s="1"/>
  <c r="AQ14" i="25" s="1"/>
  <c r="AT20" i="24"/>
  <c r="AS23" i="24"/>
  <c r="AS24" i="24" s="1"/>
  <c r="AS9" i="24" s="1"/>
  <c r="AS14" i="24" s="1"/>
  <c r="AS20" i="23"/>
  <c r="AR23" i="23"/>
  <c r="AR24" i="23" s="1"/>
  <c r="AR9" i="23" s="1"/>
  <c r="AR14" i="23" s="1"/>
  <c r="AR21" i="22"/>
  <c r="AR22" i="22" s="1"/>
  <c r="AV21" i="21"/>
  <c r="AV22" i="21" s="1"/>
  <c r="AU23" i="21"/>
  <c r="AU24" i="21" s="1"/>
  <c r="AU9" i="21" s="1"/>
  <c r="AU14" i="21" s="1"/>
  <c r="AS21" i="20"/>
  <c r="AS22" i="20" s="1"/>
  <c r="AQ21" i="19"/>
  <c r="AQ22" i="19" s="1"/>
  <c r="AQ21" i="18"/>
  <c r="AQ22" i="18" s="1"/>
  <c r="AS21" i="17"/>
  <c r="AS22" i="17" s="1"/>
  <c r="AP21" i="16"/>
  <c r="AP22" i="16" s="1"/>
  <c r="AU20" i="15"/>
  <c r="AT23" i="15"/>
  <c r="AT24" i="15" s="1"/>
  <c r="AT9" i="15" s="1"/>
  <c r="AT14" i="15" s="1"/>
  <c r="N22" i="14"/>
  <c r="O20" i="14" s="1"/>
  <c r="N21" i="14"/>
  <c r="E86" i="14"/>
  <c r="D89" i="14"/>
  <c r="D90" i="14" s="1"/>
  <c r="D91" i="14" s="1"/>
  <c r="M23" i="14"/>
  <c r="M24" i="14" s="1"/>
  <c r="O20" i="13"/>
  <c r="N23" i="13"/>
  <c r="N24" i="13" s="1"/>
  <c r="N9" i="13" s="1"/>
  <c r="E86" i="13"/>
  <c r="D89" i="13"/>
  <c r="D90" i="13" s="1"/>
  <c r="D91" i="13" s="1"/>
  <c r="N20" i="12"/>
  <c r="M23" i="12"/>
  <c r="M24" i="12" s="1"/>
  <c r="D89" i="12"/>
  <c r="D90" i="12" s="1"/>
  <c r="D91" i="12" s="1"/>
  <c r="E86" i="12"/>
  <c r="E86" i="11"/>
  <c r="D89" i="11"/>
  <c r="D90" i="11" s="1"/>
  <c r="D91" i="11" s="1"/>
  <c r="N20" i="11"/>
  <c r="M23" i="11"/>
  <c r="M24" i="11" s="1"/>
  <c r="M23" i="10"/>
  <c r="M24" i="10" s="1"/>
  <c r="N20" i="10"/>
  <c r="E86" i="10"/>
  <c r="D89" i="10"/>
  <c r="D90" i="10" s="1"/>
  <c r="D91" i="10" s="1"/>
  <c r="M23" i="9"/>
  <c r="M24" i="9" s="1"/>
  <c r="N20" i="9"/>
  <c r="D89" i="9"/>
  <c r="D90" i="9" s="1"/>
  <c r="D91" i="9" s="1"/>
  <c r="E86" i="9"/>
  <c r="N20" i="8"/>
  <c r="M23" i="8"/>
  <c r="M24" i="8" s="1"/>
  <c r="E86" i="8"/>
  <c r="D89" i="8"/>
  <c r="D90" i="8" s="1"/>
  <c r="D91" i="8" s="1"/>
  <c r="M23" i="7"/>
  <c r="M24" i="7" s="1"/>
  <c r="N20" i="7"/>
  <c r="E86" i="7"/>
  <c r="D89" i="7"/>
  <c r="D90" i="7" s="1"/>
  <c r="D91" i="7" s="1"/>
  <c r="AT20" i="43" l="1"/>
  <c r="AS23" i="43"/>
  <c r="AS24" i="43" s="1"/>
  <c r="AS20" i="42"/>
  <c r="AR23" i="42"/>
  <c r="AR24" i="42" s="1"/>
  <c r="AT21" i="41"/>
  <c r="AT22" i="41" s="1"/>
  <c r="AR21" i="40"/>
  <c r="AR22" i="40" s="1"/>
  <c r="AT20" i="39"/>
  <c r="AS23" i="39"/>
  <c r="AS24" i="39" s="1"/>
  <c r="AS21" i="38"/>
  <c r="AS22" i="38" s="1"/>
  <c r="AR20" i="37"/>
  <c r="AQ23" i="37"/>
  <c r="AQ24" i="37" s="1"/>
  <c r="AQ9" i="37" s="1"/>
  <c r="AQ14" i="37" s="1"/>
  <c r="AQ21" i="36"/>
  <c r="AQ22" i="36" s="1"/>
  <c r="AR21" i="35"/>
  <c r="AR22" i="35" s="1"/>
  <c r="AS20" i="34"/>
  <c r="AR23" i="34"/>
  <c r="AR24" i="34" s="1"/>
  <c r="AR9" i="34" s="1"/>
  <c r="AR14" i="34" s="1"/>
  <c r="AQ21" i="33"/>
  <c r="AQ22" i="33" s="1"/>
  <c r="AS21" i="32"/>
  <c r="AS22" i="32" s="1"/>
  <c r="AR20" i="31"/>
  <c r="AQ23" i="31"/>
  <c r="AQ24" i="31" s="1"/>
  <c r="AQ9" i="31" s="1"/>
  <c r="AQ14" i="31" s="1"/>
  <c r="AT20" i="30"/>
  <c r="AS23" i="30"/>
  <c r="AS24" i="30" s="1"/>
  <c r="AS9" i="30" s="1"/>
  <c r="AS14" i="30" s="1"/>
  <c r="AS21" i="29"/>
  <c r="AS22" i="29" s="1"/>
  <c r="AR20" i="28"/>
  <c r="AQ23" i="28"/>
  <c r="AQ24" i="28" s="1"/>
  <c r="AQ9" i="28" s="1"/>
  <c r="AQ14" i="28" s="1"/>
  <c r="AR20" i="27"/>
  <c r="AQ23" i="27"/>
  <c r="AQ24" i="27" s="1"/>
  <c r="AQ9" i="27" s="1"/>
  <c r="AQ14" i="27" s="1"/>
  <c r="AS20" i="26"/>
  <c r="AR23" i="26"/>
  <c r="AR24" i="26" s="1"/>
  <c r="AR9" i="26" s="1"/>
  <c r="AR14" i="26" s="1"/>
  <c r="AR21" i="25"/>
  <c r="AR22" i="25" s="1"/>
  <c r="AT21" i="24"/>
  <c r="AT22" i="24" s="1"/>
  <c r="AS21" i="23"/>
  <c r="AS22" i="23" s="1"/>
  <c r="AS20" i="22"/>
  <c r="AR23" i="22"/>
  <c r="AR24" i="22" s="1"/>
  <c r="AR9" i="22" s="1"/>
  <c r="AR14" i="22" s="1"/>
  <c r="AW20" i="21"/>
  <c r="AV23" i="21"/>
  <c r="AV24" i="21" s="1"/>
  <c r="AV9" i="21" s="1"/>
  <c r="AV14" i="21" s="1"/>
  <c r="AT20" i="20"/>
  <c r="AS23" i="20"/>
  <c r="AS24" i="20" s="1"/>
  <c r="AS9" i="20" s="1"/>
  <c r="AS14" i="20" s="1"/>
  <c r="AR20" i="19"/>
  <c r="AQ23" i="19"/>
  <c r="AQ24" i="19" s="1"/>
  <c r="AQ9" i="19" s="1"/>
  <c r="AQ14" i="19" s="1"/>
  <c r="AR20" i="18"/>
  <c r="AQ23" i="18"/>
  <c r="AQ24" i="18" s="1"/>
  <c r="AQ9" i="18" s="1"/>
  <c r="AQ14" i="18" s="1"/>
  <c r="AT20" i="17"/>
  <c r="AS23" i="17"/>
  <c r="AS24" i="17" s="1"/>
  <c r="AS9" i="17" s="1"/>
  <c r="AS14" i="17" s="1"/>
  <c r="AQ20" i="16"/>
  <c r="AP23" i="16"/>
  <c r="AP24" i="16" s="1"/>
  <c r="AP9" i="16" s="1"/>
  <c r="AP14" i="16" s="1"/>
  <c r="AU21" i="15"/>
  <c r="AU22" i="15"/>
  <c r="AV20" i="15" s="1"/>
  <c r="E88" i="14"/>
  <c r="F86" i="14" s="1"/>
  <c r="N23" i="14"/>
  <c r="N24" i="14" s="1"/>
  <c r="N9" i="14" s="1"/>
  <c r="O21" i="14"/>
  <c r="O22" i="14"/>
  <c r="P20" i="14" s="1"/>
  <c r="E88" i="13"/>
  <c r="F86" i="13" s="1"/>
  <c r="E89" i="13"/>
  <c r="E90" i="13" s="1"/>
  <c r="E91" i="13" s="1"/>
  <c r="O21" i="13"/>
  <c r="O22" i="13" s="1"/>
  <c r="E88" i="12"/>
  <c r="F86" i="12" s="1"/>
  <c r="E89" i="12"/>
  <c r="E90" i="12" s="1"/>
  <c r="E91" i="12" s="1"/>
  <c r="N21" i="12"/>
  <c r="N22" i="12" s="1"/>
  <c r="E88" i="11"/>
  <c r="F86" i="11" s="1"/>
  <c r="N21" i="11"/>
  <c r="N22" i="11" s="1"/>
  <c r="E88" i="10"/>
  <c r="F86" i="10" s="1"/>
  <c r="E89" i="10"/>
  <c r="E90" i="10" s="1"/>
  <c r="E91" i="10" s="1"/>
  <c r="N21" i="10"/>
  <c r="N22" i="10" s="1"/>
  <c r="E88" i="9"/>
  <c r="F86" i="9" s="1"/>
  <c r="E89" i="9"/>
  <c r="E90" i="9" s="1"/>
  <c r="E91" i="9" s="1"/>
  <c r="N21" i="9"/>
  <c r="N22" i="9" s="1"/>
  <c r="N22" i="8"/>
  <c r="O20" i="8" s="1"/>
  <c r="N21" i="8"/>
  <c r="E88" i="8"/>
  <c r="F86" i="8" s="1"/>
  <c r="E89" i="8"/>
  <c r="E90" i="8" s="1"/>
  <c r="E91" i="8" s="1"/>
  <c r="E88" i="7"/>
  <c r="F86" i="7" s="1"/>
  <c r="E89" i="7"/>
  <c r="E90" i="7" s="1"/>
  <c r="E91" i="7" s="1"/>
  <c r="N21" i="7"/>
  <c r="N22" i="7" s="1"/>
  <c r="AT21" i="43" l="1"/>
  <c r="AT22" i="43" s="1"/>
  <c r="AS21" i="42"/>
  <c r="AS22" i="42" s="1"/>
  <c r="AU20" i="41"/>
  <c r="AT23" i="41"/>
  <c r="AT24" i="41" s="1"/>
  <c r="AS20" i="40"/>
  <c r="AR23" i="40"/>
  <c r="AR24" i="40" s="1"/>
  <c r="AT21" i="39"/>
  <c r="AT22" i="39" s="1"/>
  <c r="AT20" i="38"/>
  <c r="AS23" i="38"/>
  <c r="AS24" i="38" s="1"/>
  <c r="AR21" i="37"/>
  <c r="AR22" i="37" s="1"/>
  <c r="AR20" i="36"/>
  <c r="AQ23" i="36"/>
  <c r="AQ24" i="36" s="1"/>
  <c r="AQ9" i="36" s="1"/>
  <c r="AQ14" i="36" s="1"/>
  <c r="AS20" i="35"/>
  <c r="AR23" i="35"/>
  <c r="AR24" i="35" s="1"/>
  <c r="AR9" i="35" s="1"/>
  <c r="AR14" i="35" s="1"/>
  <c r="AS21" i="34"/>
  <c r="AS22" i="34" s="1"/>
  <c r="AR20" i="33"/>
  <c r="AQ23" i="33"/>
  <c r="AQ24" i="33" s="1"/>
  <c r="AQ9" i="33" s="1"/>
  <c r="AQ14" i="33" s="1"/>
  <c r="AT20" i="32"/>
  <c r="AS23" i="32"/>
  <c r="AS24" i="32" s="1"/>
  <c r="AS9" i="32" s="1"/>
  <c r="AS14" i="32" s="1"/>
  <c r="AR21" i="31"/>
  <c r="AR22" i="31" s="1"/>
  <c r="AT21" i="30"/>
  <c r="AT22" i="30" s="1"/>
  <c r="AT20" i="29"/>
  <c r="AS23" i="29"/>
  <c r="AS24" i="29" s="1"/>
  <c r="AS9" i="29" s="1"/>
  <c r="AS14" i="29" s="1"/>
  <c r="AR21" i="28"/>
  <c r="AR22" i="28" s="1"/>
  <c r="AR21" i="27"/>
  <c r="AR22" i="27" s="1"/>
  <c r="AS21" i="26"/>
  <c r="AS22" i="26" s="1"/>
  <c r="AS20" i="25"/>
  <c r="AR23" i="25"/>
  <c r="AR24" i="25" s="1"/>
  <c r="AR9" i="25" s="1"/>
  <c r="AR14" i="25" s="1"/>
  <c r="AU20" i="24"/>
  <c r="AT23" i="24"/>
  <c r="AT24" i="24" s="1"/>
  <c r="AT9" i="24" s="1"/>
  <c r="AT14" i="24" s="1"/>
  <c r="AT20" i="23"/>
  <c r="AS23" i="23"/>
  <c r="AS24" i="23" s="1"/>
  <c r="AS9" i="23" s="1"/>
  <c r="AS14" i="23" s="1"/>
  <c r="AS21" i="22"/>
  <c r="AS22" i="22" s="1"/>
  <c r="AW21" i="21"/>
  <c r="AW22" i="21" s="1"/>
  <c r="AT21" i="20"/>
  <c r="AT22" i="20" s="1"/>
  <c r="AR21" i="19"/>
  <c r="AR22" i="19" s="1"/>
  <c r="AR21" i="18"/>
  <c r="AR22" i="18" s="1"/>
  <c r="AT21" i="17"/>
  <c r="AT22" i="17" s="1"/>
  <c r="AQ21" i="16"/>
  <c r="AQ22" i="16" s="1"/>
  <c r="AV21" i="15"/>
  <c r="AV22" i="15" s="1"/>
  <c r="AU23" i="15"/>
  <c r="AU24" i="15" s="1"/>
  <c r="AU9" i="15" s="1"/>
  <c r="AU14" i="15" s="1"/>
  <c r="P21" i="14"/>
  <c r="P22" i="14" s="1"/>
  <c r="E89" i="14"/>
  <c r="E90" i="14" s="1"/>
  <c r="E91" i="14" s="1"/>
  <c r="F88" i="14"/>
  <c r="G86" i="14" s="1"/>
  <c r="F89" i="14"/>
  <c r="F90" i="14" s="1"/>
  <c r="F91" i="14" s="1"/>
  <c r="O23" i="14"/>
  <c r="O24" i="14" s="1"/>
  <c r="O9" i="14" s="1"/>
  <c r="P20" i="13"/>
  <c r="O23" i="13"/>
  <c r="O24" i="13" s="1"/>
  <c r="O9" i="13" s="1"/>
  <c r="F88" i="13"/>
  <c r="G86" i="13" s="1"/>
  <c r="F89" i="13"/>
  <c r="F90" i="13" s="1"/>
  <c r="F91" i="13" s="1"/>
  <c r="O20" i="12"/>
  <c r="N23" i="12"/>
  <c r="N24" i="12" s="1"/>
  <c r="N9" i="12" s="1"/>
  <c r="F88" i="12"/>
  <c r="G86" i="12" s="1"/>
  <c r="F89" i="12"/>
  <c r="F90" i="12" s="1"/>
  <c r="F91" i="12" s="1"/>
  <c r="O20" i="11"/>
  <c r="N23" i="11"/>
  <c r="N24" i="11" s="1"/>
  <c r="N9" i="11" s="1"/>
  <c r="E89" i="11"/>
  <c r="E90" i="11" s="1"/>
  <c r="E91" i="11" s="1"/>
  <c r="F88" i="11"/>
  <c r="G86" i="11" s="1"/>
  <c r="O20" i="10"/>
  <c r="N23" i="10"/>
  <c r="N24" i="10" s="1"/>
  <c r="N9" i="10" s="1"/>
  <c r="F88" i="10"/>
  <c r="G86" i="10" s="1"/>
  <c r="F89" i="10"/>
  <c r="F90" i="10" s="1"/>
  <c r="F91" i="10" s="1"/>
  <c r="O20" i="9"/>
  <c r="N23" i="9"/>
  <c r="N24" i="9" s="1"/>
  <c r="N9" i="9" s="1"/>
  <c r="F88" i="9"/>
  <c r="G86" i="9" s="1"/>
  <c r="F89" i="9"/>
  <c r="F90" i="9" s="1"/>
  <c r="F91" i="9" s="1"/>
  <c r="F88" i="8"/>
  <c r="G86" i="8" s="1"/>
  <c r="F89" i="8"/>
  <c r="F90" i="8" s="1"/>
  <c r="F91" i="8" s="1"/>
  <c r="N23" i="8"/>
  <c r="N24" i="8" s="1"/>
  <c r="N9" i="8" s="1"/>
  <c r="O21" i="8"/>
  <c r="O22" i="8"/>
  <c r="P20" i="8" s="1"/>
  <c r="O23" i="8"/>
  <c r="O24" i="8" s="1"/>
  <c r="O9" i="8" s="1"/>
  <c r="O20" i="7"/>
  <c r="N23" i="7"/>
  <c r="N24" i="7" s="1"/>
  <c r="N9" i="7" s="1"/>
  <c r="F88" i="7"/>
  <c r="G86" i="7" s="1"/>
  <c r="F89" i="7"/>
  <c r="F90" i="7" s="1"/>
  <c r="F91" i="7" s="1"/>
  <c r="AU20" i="43" l="1"/>
  <c r="AT23" i="43"/>
  <c r="AT24" i="43" s="1"/>
  <c r="AT20" i="42"/>
  <c r="AS23" i="42"/>
  <c r="AS24" i="42" s="1"/>
  <c r="AU21" i="41"/>
  <c r="AU22" i="41"/>
  <c r="AV20" i="41" s="1"/>
  <c r="AS21" i="40"/>
  <c r="AS22" i="40" s="1"/>
  <c r="AU20" i="39"/>
  <c r="AT23" i="39"/>
  <c r="AT24" i="39" s="1"/>
  <c r="AT21" i="38"/>
  <c r="AT22" i="38" s="1"/>
  <c r="AS20" i="37"/>
  <c r="AR23" i="37"/>
  <c r="AR24" i="37" s="1"/>
  <c r="AR9" i="37" s="1"/>
  <c r="AR14" i="37" s="1"/>
  <c r="AR21" i="36"/>
  <c r="AR22" i="36" s="1"/>
  <c r="AS21" i="35"/>
  <c r="AS22" i="35" s="1"/>
  <c r="AT20" i="34"/>
  <c r="AS23" i="34"/>
  <c r="AS24" i="34" s="1"/>
  <c r="AS9" i="34" s="1"/>
  <c r="AS14" i="34" s="1"/>
  <c r="AR21" i="33"/>
  <c r="AR22" i="33" s="1"/>
  <c r="AT21" i="32"/>
  <c r="AT22" i="32" s="1"/>
  <c r="AS20" i="31"/>
  <c r="AR23" i="31"/>
  <c r="AR24" i="31" s="1"/>
  <c r="AR9" i="31" s="1"/>
  <c r="AR14" i="31" s="1"/>
  <c r="AU20" i="30"/>
  <c r="AT23" i="30"/>
  <c r="AT24" i="30" s="1"/>
  <c r="AT9" i="30" s="1"/>
  <c r="AT14" i="30" s="1"/>
  <c r="AT21" i="29"/>
  <c r="AT22" i="29" s="1"/>
  <c r="AS20" i="28"/>
  <c r="AR23" i="28"/>
  <c r="AR24" i="28" s="1"/>
  <c r="AR9" i="28" s="1"/>
  <c r="AR14" i="28" s="1"/>
  <c r="AS20" i="27"/>
  <c r="AR23" i="27"/>
  <c r="AR24" i="27" s="1"/>
  <c r="AR9" i="27" s="1"/>
  <c r="AR14" i="27" s="1"/>
  <c r="AT20" i="26"/>
  <c r="AS23" i="26"/>
  <c r="AS24" i="26" s="1"/>
  <c r="AS9" i="26" s="1"/>
  <c r="AS14" i="26" s="1"/>
  <c r="AS21" i="25"/>
  <c r="AS22" i="25" s="1"/>
  <c r="AU21" i="24"/>
  <c r="AU22" i="24"/>
  <c r="AV20" i="24" s="1"/>
  <c r="AT21" i="23"/>
  <c r="AT22" i="23" s="1"/>
  <c r="AT20" i="22"/>
  <c r="AS23" i="22"/>
  <c r="AS24" i="22" s="1"/>
  <c r="AS9" i="22" s="1"/>
  <c r="AS14" i="22" s="1"/>
  <c r="AX20" i="21"/>
  <c r="AW23" i="21"/>
  <c r="AW24" i="21" s="1"/>
  <c r="AW9" i="21" s="1"/>
  <c r="AW14" i="21" s="1"/>
  <c r="AU20" i="20"/>
  <c r="AT23" i="20"/>
  <c r="AT24" i="20" s="1"/>
  <c r="AT9" i="20" s="1"/>
  <c r="AT14" i="20" s="1"/>
  <c r="AS20" i="19"/>
  <c r="AR23" i="19"/>
  <c r="AR24" i="19" s="1"/>
  <c r="AR9" i="19" s="1"/>
  <c r="AR14" i="19" s="1"/>
  <c r="AS20" i="18"/>
  <c r="AR23" i="18"/>
  <c r="AR24" i="18" s="1"/>
  <c r="AR9" i="18" s="1"/>
  <c r="AR14" i="18" s="1"/>
  <c r="AU20" i="17"/>
  <c r="AT23" i="17"/>
  <c r="AT24" i="17" s="1"/>
  <c r="AT9" i="17" s="1"/>
  <c r="AT14" i="17" s="1"/>
  <c r="AR20" i="16"/>
  <c r="AQ23" i="16"/>
  <c r="AQ24" i="16" s="1"/>
  <c r="AQ9" i="16" s="1"/>
  <c r="AQ14" i="16" s="1"/>
  <c r="AW20" i="15"/>
  <c r="AV23" i="15"/>
  <c r="AV24" i="15" s="1"/>
  <c r="AV9" i="15" s="1"/>
  <c r="AV14" i="15" s="1"/>
  <c r="Q20" i="14"/>
  <c r="P23" i="14"/>
  <c r="P24" i="14" s="1"/>
  <c r="P9" i="14" s="1"/>
  <c r="G88" i="14"/>
  <c r="H86" i="14" s="1"/>
  <c r="G89" i="14"/>
  <c r="G90" i="14" s="1"/>
  <c r="G91" i="14" s="1"/>
  <c r="G88" i="13"/>
  <c r="H86" i="13" s="1"/>
  <c r="G89" i="13"/>
  <c r="G90" i="13" s="1"/>
  <c r="G91" i="13" s="1"/>
  <c r="P21" i="13"/>
  <c r="P22" i="13" s="1"/>
  <c r="G88" i="12"/>
  <c r="H86" i="12" s="1"/>
  <c r="G89" i="12"/>
  <c r="G90" i="12" s="1"/>
  <c r="G91" i="12" s="1"/>
  <c r="O21" i="12"/>
  <c r="O22" i="12" s="1"/>
  <c r="O21" i="11"/>
  <c r="O22" i="11" s="1"/>
  <c r="F89" i="11"/>
  <c r="F90" i="11" s="1"/>
  <c r="F91" i="11" s="1"/>
  <c r="G88" i="11"/>
  <c r="H86" i="11" s="1"/>
  <c r="G89" i="11"/>
  <c r="G90" i="11" s="1"/>
  <c r="G91" i="11" s="1"/>
  <c r="G88" i="10"/>
  <c r="H86" i="10" s="1"/>
  <c r="G89" i="10"/>
  <c r="G90" i="10" s="1"/>
  <c r="G91" i="10" s="1"/>
  <c r="O21" i="10"/>
  <c r="O22" i="10" s="1"/>
  <c r="G88" i="9"/>
  <c r="H86" i="9" s="1"/>
  <c r="G89" i="9"/>
  <c r="G90" i="9" s="1"/>
  <c r="G91" i="9" s="1"/>
  <c r="O21" i="9"/>
  <c r="O22" i="9" s="1"/>
  <c r="P21" i="8"/>
  <c r="P22" i="8"/>
  <c r="Q20" i="8" s="1"/>
  <c r="G88" i="8"/>
  <c r="H86" i="8" s="1"/>
  <c r="G89" i="8"/>
  <c r="G90" i="8" s="1"/>
  <c r="G91" i="8" s="1"/>
  <c r="O21" i="7"/>
  <c r="O22" i="7" s="1"/>
  <c r="G88" i="7"/>
  <c r="H86" i="7" s="1"/>
  <c r="G89" i="7"/>
  <c r="G90" i="7" s="1"/>
  <c r="G91" i="7" s="1"/>
  <c r="AU23" i="24" l="1"/>
  <c r="AU24" i="24" s="1"/>
  <c r="AU9" i="24" s="1"/>
  <c r="AU14" i="24" s="1"/>
  <c r="AU21" i="43"/>
  <c r="AU22" i="43"/>
  <c r="AV20" i="43" s="1"/>
  <c r="AT21" i="42"/>
  <c r="AT22" i="42" s="1"/>
  <c r="AV21" i="41"/>
  <c r="AV22" i="41" s="1"/>
  <c r="AU23" i="41"/>
  <c r="AU24" i="41" s="1"/>
  <c r="AT20" i="40"/>
  <c r="AS23" i="40"/>
  <c r="AS24" i="40" s="1"/>
  <c r="AU21" i="39"/>
  <c r="AU22" i="39"/>
  <c r="AV20" i="39" s="1"/>
  <c r="AU20" i="38"/>
  <c r="AT23" i="38"/>
  <c r="AT24" i="38" s="1"/>
  <c r="AS21" i="37"/>
  <c r="AS22" i="37" s="1"/>
  <c r="AS20" i="36"/>
  <c r="AR23" i="36"/>
  <c r="AR24" i="36" s="1"/>
  <c r="AR9" i="36" s="1"/>
  <c r="AR14" i="36" s="1"/>
  <c r="AT20" i="35"/>
  <c r="AS23" i="35"/>
  <c r="AS24" i="35" s="1"/>
  <c r="AS9" i="35" s="1"/>
  <c r="AS14" i="35" s="1"/>
  <c r="AT21" i="34"/>
  <c r="AT22" i="34" s="1"/>
  <c r="AS20" i="33"/>
  <c r="AR23" i="33"/>
  <c r="AR24" i="33" s="1"/>
  <c r="AR9" i="33" s="1"/>
  <c r="AR14" i="33" s="1"/>
  <c r="AU20" i="32"/>
  <c r="AT23" i="32"/>
  <c r="AT24" i="32" s="1"/>
  <c r="AT9" i="32" s="1"/>
  <c r="AT14" i="32" s="1"/>
  <c r="AS21" i="31"/>
  <c r="AS22" i="31" s="1"/>
  <c r="AU21" i="30"/>
  <c r="AU22" i="30" s="1"/>
  <c r="AV20" i="30" s="1"/>
  <c r="AU20" i="29"/>
  <c r="AT23" i="29"/>
  <c r="AT24" i="29" s="1"/>
  <c r="AT9" i="29" s="1"/>
  <c r="AT14" i="29" s="1"/>
  <c r="AS21" i="28"/>
  <c r="AS22" i="28" s="1"/>
  <c r="AS21" i="27"/>
  <c r="AS22" i="27" s="1"/>
  <c r="AT21" i="26"/>
  <c r="AT22" i="26" s="1"/>
  <c r="AT20" i="25"/>
  <c r="AS23" i="25"/>
  <c r="AS24" i="25" s="1"/>
  <c r="AS9" i="25" s="1"/>
  <c r="AS14" i="25" s="1"/>
  <c r="AV21" i="24"/>
  <c r="AV22" i="24" s="1"/>
  <c r="AU20" i="23"/>
  <c r="AT23" i="23"/>
  <c r="AT24" i="23" s="1"/>
  <c r="AT9" i="23" s="1"/>
  <c r="AT14" i="23" s="1"/>
  <c r="AT21" i="22"/>
  <c r="AT22" i="22" s="1"/>
  <c r="AX21" i="21"/>
  <c r="AX22" i="21" s="1"/>
  <c r="AU21" i="20"/>
  <c r="AU22" i="20" s="1"/>
  <c r="AS21" i="19"/>
  <c r="AS22" i="19" s="1"/>
  <c r="AS21" i="18"/>
  <c r="AS22" i="18" s="1"/>
  <c r="AU21" i="17"/>
  <c r="AU22" i="17"/>
  <c r="AV20" i="17" s="1"/>
  <c r="AR21" i="16"/>
  <c r="AR22" i="16" s="1"/>
  <c r="AW21" i="15"/>
  <c r="AW22" i="15" s="1"/>
  <c r="H88" i="14"/>
  <c r="H89" i="14"/>
  <c r="H90" i="14" s="1"/>
  <c r="H91" i="14" s="1"/>
  <c r="D93" i="14" s="1"/>
  <c r="Q21" i="14"/>
  <c r="Q22" i="14" s="1"/>
  <c r="Q20" i="13"/>
  <c r="P23" i="13"/>
  <c r="P24" i="13" s="1"/>
  <c r="P9" i="13" s="1"/>
  <c r="H88" i="13"/>
  <c r="H89" i="13"/>
  <c r="H90" i="13" s="1"/>
  <c r="H91" i="13" s="1"/>
  <c r="D93" i="13" s="1"/>
  <c r="P20" i="12"/>
  <c r="O23" i="12"/>
  <c r="O24" i="12" s="1"/>
  <c r="O9" i="12" s="1"/>
  <c r="H88" i="12"/>
  <c r="H89" i="12"/>
  <c r="H90" i="12" s="1"/>
  <c r="H91" i="12" s="1"/>
  <c r="D93" i="12" s="1"/>
  <c r="P20" i="11"/>
  <c r="O23" i="11"/>
  <c r="O24" i="11" s="1"/>
  <c r="O9" i="11" s="1"/>
  <c r="H88" i="11"/>
  <c r="H89" i="11"/>
  <c r="H90" i="11" s="1"/>
  <c r="H91" i="11" s="1"/>
  <c r="D93" i="11" s="1"/>
  <c r="P20" i="10"/>
  <c r="O23" i="10"/>
  <c r="O24" i="10" s="1"/>
  <c r="O9" i="10" s="1"/>
  <c r="H88" i="10"/>
  <c r="H89" i="10"/>
  <c r="H90" i="10" s="1"/>
  <c r="H91" i="10" s="1"/>
  <c r="D93" i="10" s="1"/>
  <c r="D93" i="9"/>
  <c r="P20" i="9"/>
  <c r="O23" i="9"/>
  <c r="O24" i="9" s="1"/>
  <c r="O9" i="9" s="1"/>
  <c r="H88" i="9"/>
  <c r="H89" i="9"/>
  <c r="H90" i="9" s="1"/>
  <c r="H91" i="9" s="1"/>
  <c r="H88" i="8"/>
  <c r="H89" i="8"/>
  <c r="H90" i="8" s="1"/>
  <c r="H91" i="8" s="1"/>
  <c r="D93" i="8" s="1"/>
  <c r="Q21" i="8"/>
  <c r="Q22" i="8" s="1"/>
  <c r="P23" i="8"/>
  <c r="P24" i="8" s="1"/>
  <c r="P9" i="8" s="1"/>
  <c r="P20" i="7"/>
  <c r="O23" i="7"/>
  <c r="O24" i="7" s="1"/>
  <c r="O9" i="7" s="1"/>
  <c r="H88" i="7"/>
  <c r="H89" i="7" s="1"/>
  <c r="H90" i="7" s="1"/>
  <c r="H91" i="7" s="1"/>
  <c r="D93" i="7" s="1"/>
  <c r="AV20" i="20" l="1"/>
  <c r="AU23" i="20"/>
  <c r="AU24" i="20" s="1"/>
  <c r="AU9" i="20" s="1"/>
  <c r="AU14" i="20" s="1"/>
  <c r="AV21" i="43"/>
  <c r="AV22" i="43"/>
  <c r="AW20" i="43" s="1"/>
  <c r="AU23" i="43"/>
  <c r="AU24" i="43" s="1"/>
  <c r="AU20" i="42"/>
  <c r="AT23" i="42"/>
  <c r="AT24" i="42" s="1"/>
  <c r="AW20" i="41"/>
  <c r="AV23" i="41"/>
  <c r="AV24" i="41" s="1"/>
  <c r="AT21" i="40"/>
  <c r="AT22" i="40" s="1"/>
  <c r="AV21" i="39"/>
  <c r="AV22" i="39"/>
  <c r="AW20" i="39" s="1"/>
  <c r="AU23" i="39"/>
  <c r="AU24" i="39" s="1"/>
  <c r="AU21" i="38"/>
  <c r="AU22" i="38"/>
  <c r="AV20" i="38" s="1"/>
  <c r="AT20" i="37"/>
  <c r="AS23" i="37"/>
  <c r="AS24" i="37" s="1"/>
  <c r="AS9" i="37" s="1"/>
  <c r="AS14" i="37" s="1"/>
  <c r="AS21" i="36"/>
  <c r="AS22" i="36" s="1"/>
  <c r="AT20" i="36" s="1"/>
  <c r="AT21" i="35"/>
  <c r="AT22" i="35" s="1"/>
  <c r="AU20" i="34"/>
  <c r="AT23" i="34"/>
  <c r="AT24" i="34" s="1"/>
  <c r="AT9" i="34" s="1"/>
  <c r="AT14" i="34" s="1"/>
  <c r="AS21" i="33"/>
  <c r="AS22" i="33" s="1"/>
  <c r="AU21" i="32"/>
  <c r="AU22" i="32" s="1"/>
  <c r="AT20" i="31"/>
  <c r="AS23" i="31"/>
  <c r="AS24" i="31" s="1"/>
  <c r="AS9" i="31" s="1"/>
  <c r="AS14" i="31" s="1"/>
  <c r="AV21" i="30"/>
  <c r="AV22" i="30"/>
  <c r="AW20" i="30" s="1"/>
  <c r="AU23" i="30"/>
  <c r="AU24" i="30" s="1"/>
  <c r="AU9" i="30" s="1"/>
  <c r="AU14" i="30" s="1"/>
  <c r="AU21" i="29"/>
  <c r="AU22" i="29" s="1"/>
  <c r="AT20" i="28"/>
  <c r="AS23" i="28"/>
  <c r="AS24" i="28" s="1"/>
  <c r="AS9" i="28" s="1"/>
  <c r="AS14" i="28" s="1"/>
  <c r="AT20" i="27"/>
  <c r="AS23" i="27"/>
  <c r="AS24" i="27" s="1"/>
  <c r="AS9" i="27" s="1"/>
  <c r="AS14" i="27" s="1"/>
  <c r="AU20" i="26"/>
  <c r="AT23" i="26"/>
  <c r="AT24" i="26" s="1"/>
  <c r="AT9" i="26" s="1"/>
  <c r="AT14" i="26" s="1"/>
  <c r="AT21" i="25"/>
  <c r="AT22" i="25" s="1"/>
  <c r="AW20" i="24"/>
  <c r="AV23" i="24"/>
  <c r="AV24" i="24" s="1"/>
  <c r="AV9" i="24" s="1"/>
  <c r="AV14" i="24" s="1"/>
  <c r="AU21" i="23"/>
  <c r="AU22" i="23" s="1"/>
  <c r="AU20" i="22"/>
  <c r="AT23" i="22"/>
  <c r="AT24" i="22" s="1"/>
  <c r="AT9" i="22" s="1"/>
  <c r="AT14" i="22" s="1"/>
  <c r="AY20" i="21"/>
  <c r="AX23" i="21"/>
  <c r="AX24" i="21" s="1"/>
  <c r="AX9" i="21" s="1"/>
  <c r="AX14" i="21" s="1"/>
  <c r="AV21" i="20"/>
  <c r="AV22" i="20" s="1"/>
  <c r="AT20" i="19"/>
  <c r="AS23" i="19"/>
  <c r="AS24" i="19" s="1"/>
  <c r="AS9" i="19" s="1"/>
  <c r="AS14" i="19" s="1"/>
  <c r="AT20" i="18"/>
  <c r="AS23" i="18"/>
  <c r="AS24" i="18" s="1"/>
  <c r="AS9" i="18" s="1"/>
  <c r="AS14" i="18" s="1"/>
  <c r="AV21" i="17"/>
  <c r="AV22" i="17" s="1"/>
  <c r="AU23" i="17"/>
  <c r="AU24" i="17" s="1"/>
  <c r="AU9" i="17" s="1"/>
  <c r="AU14" i="17" s="1"/>
  <c r="AS20" i="16"/>
  <c r="AR23" i="16"/>
  <c r="AR24" i="16" s="1"/>
  <c r="AR9" i="16" s="1"/>
  <c r="AR14" i="16" s="1"/>
  <c r="AX20" i="15"/>
  <c r="AW23" i="15"/>
  <c r="AW24" i="15" s="1"/>
  <c r="AW9" i="15" s="1"/>
  <c r="AW14" i="15" s="1"/>
  <c r="R20" i="14"/>
  <c r="Q23" i="14"/>
  <c r="Q24" i="14" s="1"/>
  <c r="Q9" i="14" s="1"/>
  <c r="Q21" i="13"/>
  <c r="Q22" i="13" s="1"/>
  <c r="P21" i="12"/>
  <c r="P22" i="12"/>
  <c r="Q20" i="12" s="1"/>
  <c r="P21" i="11"/>
  <c r="P22" i="11" s="1"/>
  <c r="P21" i="10"/>
  <c r="P22" i="10" s="1"/>
  <c r="P21" i="9"/>
  <c r="P22" i="9"/>
  <c r="Q20" i="9" s="1"/>
  <c r="R20" i="8"/>
  <c r="Q23" i="8"/>
  <c r="Q24" i="8" s="1"/>
  <c r="Q9" i="8" s="1"/>
  <c r="P21" i="7"/>
  <c r="P22" i="7"/>
  <c r="Q20" i="7" s="1"/>
  <c r="AV20" i="29" l="1"/>
  <c r="AU23" i="29"/>
  <c r="AU24" i="29" s="1"/>
  <c r="AU9" i="29" s="1"/>
  <c r="AU14" i="29" s="1"/>
  <c r="AV20" i="32"/>
  <c r="AU23" i="32"/>
  <c r="AU24" i="32" s="1"/>
  <c r="AU9" i="32" s="1"/>
  <c r="AU14" i="32" s="1"/>
  <c r="AV23" i="43"/>
  <c r="AV24" i="43" s="1"/>
  <c r="AW21" i="43"/>
  <c r="AW22" i="43" s="1"/>
  <c r="AU21" i="42"/>
  <c r="AU22" i="42" s="1"/>
  <c r="AW21" i="41"/>
  <c r="AW22" i="41" s="1"/>
  <c r="AU20" i="40"/>
  <c r="AT23" i="40"/>
  <c r="AT24" i="40" s="1"/>
  <c r="AW21" i="39"/>
  <c r="AW22" i="39" s="1"/>
  <c r="AV23" i="39"/>
  <c r="AV24" i="39" s="1"/>
  <c r="AV21" i="38"/>
  <c r="AV22" i="38" s="1"/>
  <c r="AU23" i="38"/>
  <c r="AU24" i="38" s="1"/>
  <c r="AT21" i="37"/>
  <c r="AT22" i="37" s="1"/>
  <c r="AT21" i="36"/>
  <c r="AT22" i="36" s="1"/>
  <c r="AS23" i="36"/>
  <c r="AS24" i="36" s="1"/>
  <c r="AS9" i="36" s="1"/>
  <c r="AS14" i="36" s="1"/>
  <c r="AU20" i="35"/>
  <c r="AT23" i="35"/>
  <c r="AT24" i="35" s="1"/>
  <c r="AT9" i="35" s="1"/>
  <c r="AT14" i="35" s="1"/>
  <c r="AU21" i="34"/>
  <c r="AU22" i="34" s="1"/>
  <c r="AT20" i="33"/>
  <c r="AS23" i="33"/>
  <c r="AS24" i="33" s="1"/>
  <c r="AS9" i="33" s="1"/>
  <c r="AS14" i="33" s="1"/>
  <c r="AV21" i="32"/>
  <c r="AV22" i="32" s="1"/>
  <c r="AT21" i="31"/>
  <c r="AT22" i="31" s="1"/>
  <c r="AW21" i="30"/>
  <c r="AW22" i="30" s="1"/>
  <c r="AV23" i="30"/>
  <c r="AV24" i="30" s="1"/>
  <c r="AV9" i="30" s="1"/>
  <c r="AV14" i="30" s="1"/>
  <c r="AV21" i="29"/>
  <c r="AV22" i="29" s="1"/>
  <c r="AW20" i="29" s="1"/>
  <c r="AT21" i="28"/>
  <c r="AT22" i="28" s="1"/>
  <c r="AT21" i="27"/>
  <c r="AT22" i="27" s="1"/>
  <c r="AU21" i="26"/>
  <c r="AU22" i="26"/>
  <c r="AV20" i="26" s="1"/>
  <c r="AU20" i="25"/>
  <c r="AT23" i="25"/>
  <c r="AT24" i="25" s="1"/>
  <c r="AT9" i="25" s="1"/>
  <c r="AT14" i="25" s="1"/>
  <c r="AW21" i="24"/>
  <c r="AW22" i="24" s="1"/>
  <c r="AV20" i="23"/>
  <c r="AU23" i="23"/>
  <c r="AU24" i="23" s="1"/>
  <c r="AU9" i="23" s="1"/>
  <c r="AU14" i="23" s="1"/>
  <c r="AU21" i="22"/>
  <c r="AU22" i="22"/>
  <c r="AV20" i="22" s="1"/>
  <c r="AY21" i="21"/>
  <c r="AY22" i="21" s="1"/>
  <c r="AW20" i="20"/>
  <c r="AV23" i="20"/>
  <c r="AV24" i="20" s="1"/>
  <c r="AV9" i="20" s="1"/>
  <c r="AV14" i="20" s="1"/>
  <c r="AT21" i="19"/>
  <c r="AT22" i="19" s="1"/>
  <c r="AT21" i="18"/>
  <c r="AT22" i="18" s="1"/>
  <c r="AW20" i="17"/>
  <c r="AV23" i="17"/>
  <c r="AV24" i="17" s="1"/>
  <c r="AV9" i="17" s="1"/>
  <c r="AV14" i="17" s="1"/>
  <c r="AS21" i="16"/>
  <c r="AS22" i="16" s="1"/>
  <c r="AX21" i="15"/>
  <c r="AX22" i="15" s="1"/>
  <c r="R21" i="14"/>
  <c r="R22" i="14" s="1"/>
  <c r="R20" i="13"/>
  <c r="Q23" i="13"/>
  <c r="Q24" i="13" s="1"/>
  <c r="Q9" i="13" s="1"/>
  <c r="Q21" i="12"/>
  <c r="Q22" i="12" s="1"/>
  <c r="P23" i="12"/>
  <c r="P24" i="12" s="1"/>
  <c r="P9" i="12" s="1"/>
  <c r="Q20" i="11"/>
  <c r="P23" i="11"/>
  <c r="P24" i="11" s="1"/>
  <c r="P9" i="11" s="1"/>
  <c r="Q20" i="10"/>
  <c r="P23" i="10"/>
  <c r="P24" i="10" s="1"/>
  <c r="P9" i="10" s="1"/>
  <c r="Q21" i="9"/>
  <c r="Q22" i="9" s="1"/>
  <c r="P23" i="9"/>
  <c r="P24" i="9" s="1"/>
  <c r="P9" i="9" s="1"/>
  <c r="R21" i="8"/>
  <c r="R22" i="8" s="1"/>
  <c r="Q21" i="7"/>
  <c r="Q22" i="7" s="1"/>
  <c r="P23" i="7"/>
  <c r="P24" i="7" s="1"/>
  <c r="P9" i="7" s="1"/>
  <c r="AU23" i="22" l="1"/>
  <c r="AU24" i="22" s="1"/>
  <c r="AU9" i="22" s="1"/>
  <c r="AU14" i="22" s="1"/>
  <c r="AU23" i="26"/>
  <c r="AU24" i="26" s="1"/>
  <c r="AU9" i="26" s="1"/>
  <c r="AU14" i="26" s="1"/>
  <c r="AX20" i="43"/>
  <c r="AW23" i="43"/>
  <c r="AW24" i="43" s="1"/>
  <c r="AV20" i="42"/>
  <c r="AU23" i="42"/>
  <c r="AU24" i="42" s="1"/>
  <c r="AX20" i="41"/>
  <c r="AW23" i="41"/>
  <c r="AW24" i="41" s="1"/>
  <c r="AU21" i="40"/>
  <c r="AU22" i="40" s="1"/>
  <c r="AX20" i="39"/>
  <c r="AW23" i="39"/>
  <c r="AW24" i="39" s="1"/>
  <c r="AW20" i="38"/>
  <c r="AV23" i="38"/>
  <c r="AV24" i="38" s="1"/>
  <c r="AU20" i="37"/>
  <c r="AT23" i="37"/>
  <c r="AT24" i="37" s="1"/>
  <c r="AT9" i="37" s="1"/>
  <c r="AT14" i="37" s="1"/>
  <c r="AU20" i="36"/>
  <c r="AT23" i="36"/>
  <c r="AT24" i="36" s="1"/>
  <c r="AT9" i="36" s="1"/>
  <c r="AT14" i="36" s="1"/>
  <c r="AU21" i="35"/>
  <c r="AU22" i="35" s="1"/>
  <c r="AV20" i="35" s="1"/>
  <c r="AV20" i="34"/>
  <c r="AU23" i="34"/>
  <c r="AU24" i="34" s="1"/>
  <c r="AU9" i="34" s="1"/>
  <c r="AU14" i="34" s="1"/>
  <c r="AT21" i="33"/>
  <c r="AT22" i="33" s="1"/>
  <c r="AW20" i="32"/>
  <c r="AV23" i="32"/>
  <c r="AV24" i="32" s="1"/>
  <c r="AV9" i="32" s="1"/>
  <c r="AV14" i="32" s="1"/>
  <c r="AU20" i="31"/>
  <c r="AT23" i="31"/>
  <c r="AT24" i="31" s="1"/>
  <c r="AT9" i="31" s="1"/>
  <c r="AT14" i="31" s="1"/>
  <c r="AX20" i="30"/>
  <c r="AW23" i="30"/>
  <c r="AW24" i="30" s="1"/>
  <c r="AW9" i="30" s="1"/>
  <c r="AW14" i="30" s="1"/>
  <c r="AW21" i="29"/>
  <c r="AW22" i="29" s="1"/>
  <c r="AV23" i="29"/>
  <c r="AV24" i="29" s="1"/>
  <c r="AV9" i="29" s="1"/>
  <c r="AV14" i="29" s="1"/>
  <c r="AU20" i="28"/>
  <c r="AT23" i="28"/>
  <c r="AT24" i="28" s="1"/>
  <c r="AT9" i="28" s="1"/>
  <c r="AT14" i="28" s="1"/>
  <c r="AU20" i="27"/>
  <c r="AT23" i="27"/>
  <c r="AT24" i="27" s="1"/>
  <c r="AT9" i="27" s="1"/>
  <c r="AT14" i="27" s="1"/>
  <c r="AV21" i="26"/>
  <c r="AV22" i="26" s="1"/>
  <c r="AU21" i="25"/>
  <c r="AU22" i="25"/>
  <c r="AV20" i="25" s="1"/>
  <c r="AX20" i="24"/>
  <c r="AW23" i="24"/>
  <c r="AW24" i="24" s="1"/>
  <c r="AW9" i="24" s="1"/>
  <c r="AW14" i="24" s="1"/>
  <c r="AV21" i="23"/>
  <c r="AV22" i="23"/>
  <c r="AW20" i="23" s="1"/>
  <c r="AV21" i="22"/>
  <c r="AV22" i="22" s="1"/>
  <c r="AZ20" i="21"/>
  <c r="AY23" i="21"/>
  <c r="AY24" i="21" s="1"/>
  <c r="AY9" i="21" s="1"/>
  <c r="AY14" i="21" s="1"/>
  <c r="AW21" i="20"/>
  <c r="AW22" i="20" s="1"/>
  <c r="AU20" i="19"/>
  <c r="AT23" i="19"/>
  <c r="AT24" i="19" s="1"/>
  <c r="AT9" i="19" s="1"/>
  <c r="AT14" i="19" s="1"/>
  <c r="AU20" i="18"/>
  <c r="AT23" i="18"/>
  <c r="AT24" i="18" s="1"/>
  <c r="AT9" i="18" s="1"/>
  <c r="AT14" i="18" s="1"/>
  <c r="AW21" i="17"/>
  <c r="AW22" i="17"/>
  <c r="AX20" i="17" s="1"/>
  <c r="AT20" i="16"/>
  <c r="AS23" i="16"/>
  <c r="AS24" i="16" s="1"/>
  <c r="AS9" i="16" s="1"/>
  <c r="AS14" i="16" s="1"/>
  <c r="AY20" i="15"/>
  <c r="AX23" i="15"/>
  <c r="AX24" i="15" s="1"/>
  <c r="AX9" i="15" s="1"/>
  <c r="AX14" i="15" s="1"/>
  <c r="S20" i="14"/>
  <c r="R23" i="14"/>
  <c r="R24" i="14" s="1"/>
  <c r="R9" i="14" s="1"/>
  <c r="R21" i="13"/>
  <c r="R22" i="13" s="1"/>
  <c r="R20" i="12"/>
  <c r="Q23" i="12"/>
  <c r="Q24" i="12" s="1"/>
  <c r="Q9" i="12" s="1"/>
  <c r="Q21" i="11"/>
  <c r="Q22" i="11" s="1"/>
  <c r="Q21" i="10"/>
  <c r="Q22" i="10" s="1"/>
  <c r="R20" i="9"/>
  <c r="Q23" i="9"/>
  <c r="Q24" i="9" s="1"/>
  <c r="Q9" i="9" s="1"/>
  <c r="S20" i="8"/>
  <c r="R23" i="8"/>
  <c r="R24" i="8" s="1"/>
  <c r="R9" i="8" s="1"/>
  <c r="R20" i="7"/>
  <c r="Q23" i="7"/>
  <c r="Q24" i="7" s="1"/>
  <c r="Q9" i="7" s="1"/>
  <c r="AU23" i="25" l="1"/>
  <c r="AU24" i="25" s="1"/>
  <c r="AU9" i="25" s="1"/>
  <c r="AU14" i="25" s="1"/>
  <c r="AX21" i="43"/>
  <c r="AX22" i="43" s="1"/>
  <c r="AV21" i="42"/>
  <c r="AV22" i="42"/>
  <c r="AW20" i="42" s="1"/>
  <c r="AX21" i="41"/>
  <c r="AX22" i="41" s="1"/>
  <c r="AV20" i="40"/>
  <c r="AU23" i="40"/>
  <c r="AU24" i="40" s="1"/>
  <c r="AX21" i="39"/>
  <c r="AX22" i="39" s="1"/>
  <c r="AW21" i="38"/>
  <c r="AW22" i="38" s="1"/>
  <c r="AU21" i="37"/>
  <c r="AU22" i="37"/>
  <c r="AV20" i="37" s="1"/>
  <c r="AU21" i="36"/>
  <c r="AU22" i="36" s="1"/>
  <c r="AV21" i="35"/>
  <c r="AV22" i="35" s="1"/>
  <c r="AU23" i="35"/>
  <c r="AU24" i="35" s="1"/>
  <c r="AU9" i="35" s="1"/>
  <c r="AU14" i="35" s="1"/>
  <c r="AV21" i="34"/>
  <c r="AV22" i="34" s="1"/>
  <c r="AU20" i="33"/>
  <c r="AT23" i="33"/>
  <c r="AT24" i="33" s="1"/>
  <c r="AT9" i="33" s="1"/>
  <c r="AT14" i="33" s="1"/>
  <c r="AW21" i="32"/>
  <c r="AW22" i="32" s="1"/>
  <c r="AU21" i="31"/>
  <c r="AU22" i="31"/>
  <c r="AV20" i="31" s="1"/>
  <c r="AX21" i="30"/>
  <c r="AX22" i="30" s="1"/>
  <c r="AX20" i="29"/>
  <c r="AW23" i="29"/>
  <c r="AW24" i="29" s="1"/>
  <c r="AW9" i="29" s="1"/>
  <c r="AW14" i="29" s="1"/>
  <c r="AU21" i="28"/>
  <c r="AU22" i="28" s="1"/>
  <c r="AU21" i="27"/>
  <c r="AU22" i="27"/>
  <c r="AV20" i="27" s="1"/>
  <c r="AW20" i="26"/>
  <c r="AV23" i="26"/>
  <c r="AV24" i="26" s="1"/>
  <c r="AV9" i="26" s="1"/>
  <c r="AV14" i="26" s="1"/>
  <c r="AV21" i="25"/>
  <c r="AV22" i="25" s="1"/>
  <c r="AX21" i="24"/>
  <c r="AX22" i="24" s="1"/>
  <c r="AW21" i="23"/>
  <c r="AW22" i="23" s="1"/>
  <c r="AV23" i="23"/>
  <c r="AV24" i="23" s="1"/>
  <c r="AV9" i="23" s="1"/>
  <c r="AV14" i="23" s="1"/>
  <c r="AW20" i="22"/>
  <c r="AV23" i="22"/>
  <c r="AV24" i="22" s="1"/>
  <c r="AV9" i="22" s="1"/>
  <c r="AV14" i="22" s="1"/>
  <c r="AZ21" i="21"/>
  <c r="AZ22" i="21" s="1"/>
  <c r="AX20" i="20"/>
  <c r="AW23" i="20"/>
  <c r="AW24" i="20" s="1"/>
  <c r="AW9" i="20" s="1"/>
  <c r="AW14" i="20" s="1"/>
  <c r="AU21" i="19"/>
  <c r="AU22" i="19" s="1"/>
  <c r="AU21" i="18"/>
  <c r="AU22" i="18" s="1"/>
  <c r="AX21" i="17"/>
  <c r="AX22" i="17" s="1"/>
  <c r="AW23" i="17"/>
  <c r="AW24" i="17" s="1"/>
  <c r="AW9" i="17" s="1"/>
  <c r="AW14" i="17" s="1"/>
  <c r="AT21" i="16"/>
  <c r="AT22" i="16" s="1"/>
  <c r="AY21" i="15"/>
  <c r="AY22" i="15" s="1"/>
  <c r="S21" i="14"/>
  <c r="S22" i="14" s="1"/>
  <c r="S20" i="13"/>
  <c r="R23" i="13"/>
  <c r="R24" i="13" s="1"/>
  <c r="R9" i="13" s="1"/>
  <c r="R21" i="12"/>
  <c r="R22" i="12" s="1"/>
  <c r="R20" i="11"/>
  <c r="Q23" i="11"/>
  <c r="Q24" i="11" s="1"/>
  <c r="Q9" i="11" s="1"/>
  <c r="R20" i="10"/>
  <c r="Q23" i="10"/>
  <c r="Q24" i="10" s="1"/>
  <c r="Q9" i="10" s="1"/>
  <c r="R21" i="9"/>
  <c r="R22" i="9" s="1"/>
  <c r="S21" i="8"/>
  <c r="S22" i="8" s="1"/>
  <c r="R21" i="7"/>
  <c r="R22" i="7" s="1"/>
  <c r="AV20" i="28" l="1"/>
  <c r="AV21" i="28" s="1"/>
  <c r="AV22" i="28" s="1"/>
  <c r="AU23" i="28"/>
  <c r="AU24" i="28" s="1"/>
  <c r="AU9" i="28" s="1"/>
  <c r="AU14" i="28" s="1"/>
  <c r="AV20" i="18"/>
  <c r="AU23" i="18"/>
  <c r="AU24" i="18" s="1"/>
  <c r="AU9" i="18" s="1"/>
  <c r="AU14" i="18" s="1"/>
  <c r="AV20" i="19"/>
  <c r="AU23" i="19"/>
  <c r="AU24" i="19" s="1"/>
  <c r="AU9" i="19" s="1"/>
  <c r="AU14" i="19" s="1"/>
  <c r="AU23" i="27"/>
  <c r="AU24" i="27" s="1"/>
  <c r="AU9" i="27" s="1"/>
  <c r="AU14" i="27" s="1"/>
  <c r="AY20" i="43"/>
  <c r="AX23" i="43"/>
  <c r="AX24" i="43" s="1"/>
  <c r="AW21" i="42"/>
  <c r="AW22" i="42" s="1"/>
  <c r="AV23" i="42"/>
  <c r="AV24" i="42" s="1"/>
  <c r="AY20" i="41"/>
  <c r="AX23" i="41"/>
  <c r="AX24" i="41" s="1"/>
  <c r="AV21" i="40"/>
  <c r="AV22" i="40"/>
  <c r="AW20" i="40" s="1"/>
  <c r="AY20" i="39"/>
  <c r="AX23" i="39"/>
  <c r="AX24" i="39" s="1"/>
  <c r="AX20" i="38"/>
  <c r="AW23" i="38"/>
  <c r="AW24" i="38" s="1"/>
  <c r="AV21" i="37"/>
  <c r="AV22" i="37" s="1"/>
  <c r="AU23" i="37"/>
  <c r="AU24" i="37" s="1"/>
  <c r="AU9" i="37" s="1"/>
  <c r="AU14" i="37" s="1"/>
  <c r="AV20" i="36"/>
  <c r="AU23" i="36"/>
  <c r="AU24" i="36" s="1"/>
  <c r="AU9" i="36" s="1"/>
  <c r="AU14" i="36" s="1"/>
  <c r="AW20" i="35"/>
  <c r="AV23" i="35"/>
  <c r="AV24" i="35" s="1"/>
  <c r="AV9" i="35" s="1"/>
  <c r="AV14" i="35" s="1"/>
  <c r="AW20" i="34"/>
  <c r="AV23" i="34"/>
  <c r="AV24" i="34" s="1"/>
  <c r="AV9" i="34" s="1"/>
  <c r="AV14" i="34" s="1"/>
  <c r="AU21" i="33"/>
  <c r="AU22" i="33"/>
  <c r="AV20" i="33" s="1"/>
  <c r="AX20" i="32"/>
  <c r="AW23" i="32"/>
  <c r="AW24" i="32" s="1"/>
  <c r="AW9" i="32" s="1"/>
  <c r="AW14" i="32" s="1"/>
  <c r="AV21" i="31"/>
  <c r="AV22" i="31" s="1"/>
  <c r="AU23" i="31"/>
  <c r="AU24" i="31" s="1"/>
  <c r="AU9" i="31" s="1"/>
  <c r="AU14" i="31" s="1"/>
  <c r="AY20" i="30"/>
  <c r="AX23" i="30"/>
  <c r="AX24" i="30" s="1"/>
  <c r="AX9" i="30" s="1"/>
  <c r="AX14" i="30" s="1"/>
  <c r="AX21" i="29"/>
  <c r="AX22" i="29" s="1"/>
  <c r="AV21" i="27"/>
  <c r="AV22" i="27" s="1"/>
  <c r="AW21" i="26"/>
  <c r="AW22" i="26" s="1"/>
  <c r="AW20" i="25"/>
  <c r="AV23" i="25"/>
  <c r="AV24" i="25" s="1"/>
  <c r="AV9" i="25" s="1"/>
  <c r="AV14" i="25" s="1"/>
  <c r="AY20" i="24"/>
  <c r="AX23" i="24"/>
  <c r="AX24" i="24" s="1"/>
  <c r="AX9" i="24" s="1"/>
  <c r="AX14" i="24" s="1"/>
  <c r="AX20" i="23"/>
  <c r="AW23" i="23"/>
  <c r="AW24" i="23" s="1"/>
  <c r="AW9" i="23" s="1"/>
  <c r="AW14" i="23" s="1"/>
  <c r="AW21" i="22"/>
  <c r="AW22" i="22" s="1"/>
  <c r="BA20" i="21"/>
  <c r="AZ23" i="21"/>
  <c r="AZ24" i="21" s="1"/>
  <c r="AZ9" i="21" s="1"/>
  <c r="AZ14" i="21" s="1"/>
  <c r="AX21" i="20"/>
  <c r="AX22" i="20" s="1"/>
  <c r="AV21" i="19"/>
  <c r="AV22" i="19" s="1"/>
  <c r="AV21" i="18"/>
  <c r="AV22" i="18" s="1"/>
  <c r="AY20" i="17"/>
  <c r="AX23" i="17"/>
  <c r="AX24" i="17" s="1"/>
  <c r="AX9" i="17" s="1"/>
  <c r="AX14" i="17" s="1"/>
  <c r="AU20" i="16"/>
  <c r="AT23" i="16"/>
  <c r="AT24" i="16" s="1"/>
  <c r="AT9" i="16" s="1"/>
  <c r="AT14" i="16" s="1"/>
  <c r="AZ20" i="15"/>
  <c r="AY23" i="15"/>
  <c r="AY24" i="15" s="1"/>
  <c r="AY9" i="15" s="1"/>
  <c r="AY14" i="15" s="1"/>
  <c r="T20" i="14"/>
  <c r="S23" i="14"/>
  <c r="S24" i="14" s="1"/>
  <c r="S9" i="14" s="1"/>
  <c r="S14" i="14" s="1"/>
  <c r="S21" i="13"/>
  <c r="S22" i="13" s="1"/>
  <c r="S20" i="12"/>
  <c r="R23" i="12"/>
  <c r="R24" i="12" s="1"/>
  <c r="R9" i="12" s="1"/>
  <c r="R21" i="11"/>
  <c r="R22" i="11"/>
  <c r="S20" i="11" s="1"/>
  <c r="R21" i="10"/>
  <c r="R22" i="10" s="1"/>
  <c r="S20" i="9"/>
  <c r="R23" i="9"/>
  <c r="R24" i="9" s="1"/>
  <c r="R9" i="9" s="1"/>
  <c r="T20" i="8"/>
  <c r="S23" i="8"/>
  <c r="S24" i="8" s="1"/>
  <c r="S9" i="8" s="1"/>
  <c r="S14" i="8" s="1"/>
  <c r="S20" i="7"/>
  <c r="R23" i="7"/>
  <c r="R24" i="7" s="1"/>
  <c r="R9" i="7" s="1"/>
  <c r="AY21" i="43" l="1"/>
  <c r="AY22" i="43" s="1"/>
  <c r="AX20" i="42"/>
  <c r="AW23" i="42"/>
  <c r="AW24" i="42" s="1"/>
  <c r="AY21" i="41"/>
  <c r="AY22" i="41" s="1"/>
  <c r="AW21" i="40"/>
  <c r="AW22" i="40" s="1"/>
  <c r="AV23" i="40"/>
  <c r="AV24" i="40" s="1"/>
  <c r="AY21" i="39"/>
  <c r="AY22" i="39" s="1"/>
  <c r="AX21" i="38"/>
  <c r="AX22" i="38" s="1"/>
  <c r="AW20" i="37"/>
  <c r="AV23" i="37"/>
  <c r="AV24" i="37" s="1"/>
  <c r="AV9" i="37" s="1"/>
  <c r="AV14" i="37" s="1"/>
  <c r="AV21" i="36"/>
  <c r="AV22" i="36"/>
  <c r="AW20" i="36" s="1"/>
  <c r="AW21" i="35"/>
  <c r="AW22" i="35" s="1"/>
  <c r="AW21" i="34"/>
  <c r="AW22" i="34" s="1"/>
  <c r="AV21" i="33"/>
  <c r="AV22" i="33" s="1"/>
  <c r="AU23" i="33"/>
  <c r="AU24" i="33" s="1"/>
  <c r="AU9" i="33" s="1"/>
  <c r="AU14" i="33" s="1"/>
  <c r="AX21" i="32"/>
  <c r="AX22" i="32" s="1"/>
  <c r="AW20" i="31"/>
  <c r="AV23" i="31"/>
  <c r="AV24" i="31" s="1"/>
  <c r="AV9" i="31" s="1"/>
  <c r="AV14" i="31" s="1"/>
  <c r="AY21" i="30"/>
  <c r="AY22" i="30" s="1"/>
  <c r="AY20" i="29"/>
  <c r="AX23" i="29"/>
  <c r="AX24" i="29" s="1"/>
  <c r="AX9" i="29" s="1"/>
  <c r="AX14" i="29" s="1"/>
  <c r="AW20" i="28"/>
  <c r="AV23" i="28"/>
  <c r="AV24" i="28" s="1"/>
  <c r="AV9" i="28" s="1"/>
  <c r="AV14" i="28" s="1"/>
  <c r="AW20" i="27"/>
  <c r="AV23" i="27"/>
  <c r="AV24" i="27" s="1"/>
  <c r="AV9" i="27" s="1"/>
  <c r="AV14" i="27" s="1"/>
  <c r="AX20" i="26"/>
  <c r="AW23" i="26"/>
  <c r="AW24" i="26" s="1"/>
  <c r="AW9" i="26" s="1"/>
  <c r="AW14" i="26" s="1"/>
  <c r="AW21" i="25"/>
  <c r="AW22" i="25" s="1"/>
  <c r="AY21" i="24"/>
  <c r="AY22" i="24" s="1"/>
  <c r="AX21" i="23"/>
  <c r="AX22" i="23" s="1"/>
  <c r="AX20" i="22"/>
  <c r="AW23" i="22"/>
  <c r="AW24" i="22" s="1"/>
  <c r="AW9" i="22" s="1"/>
  <c r="AW14" i="22" s="1"/>
  <c r="BA21" i="21"/>
  <c r="BA22" i="21" s="1"/>
  <c r="AY20" i="20"/>
  <c r="AX23" i="20"/>
  <c r="AX24" i="20" s="1"/>
  <c r="AX9" i="20" s="1"/>
  <c r="AX14" i="20" s="1"/>
  <c r="AW20" i="19"/>
  <c r="AV23" i="19"/>
  <c r="AV24" i="19" s="1"/>
  <c r="AV9" i="19" s="1"/>
  <c r="AV14" i="19" s="1"/>
  <c r="AW20" i="18"/>
  <c r="AV23" i="18"/>
  <c r="AV24" i="18" s="1"/>
  <c r="AV9" i="18" s="1"/>
  <c r="AV14" i="18" s="1"/>
  <c r="AY21" i="17"/>
  <c r="AY22" i="17" s="1"/>
  <c r="AU21" i="16"/>
  <c r="AU22" i="16" s="1"/>
  <c r="AV20" i="16" s="1"/>
  <c r="AZ21" i="15"/>
  <c r="AZ22" i="15" s="1"/>
  <c r="T21" i="14"/>
  <c r="T22" i="14" s="1"/>
  <c r="T20" i="13"/>
  <c r="S23" i="13"/>
  <c r="S24" i="13" s="1"/>
  <c r="S9" i="13" s="1"/>
  <c r="S14" i="13" s="1"/>
  <c r="S21" i="12"/>
  <c r="S22" i="12" s="1"/>
  <c r="S21" i="11"/>
  <c r="S22" i="11" s="1"/>
  <c r="R23" i="11"/>
  <c r="R24" i="11" s="1"/>
  <c r="R9" i="11" s="1"/>
  <c r="S20" i="10"/>
  <c r="R23" i="10"/>
  <c r="R24" i="10" s="1"/>
  <c r="R9" i="10" s="1"/>
  <c r="S21" i="9"/>
  <c r="S22" i="9" s="1"/>
  <c r="T21" i="8"/>
  <c r="T22" i="8" s="1"/>
  <c r="S21" i="7"/>
  <c r="S22" i="7" s="1"/>
  <c r="AZ20" i="43" l="1"/>
  <c r="AY23" i="43"/>
  <c r="AY24" i="43" s="1"/>
  <c r="AX21" i="42"/>
  <c r="AX22" i="42" s="1"/>
  <c r="AZ20" i="41"/>
  <c r="AY23" i="41"/>
  <c r="AY24" i="41" s="1"/>
  <c r="AX20" i="40"/>
  <c r="AW23" i="40"/>
  <c r="AW24" i="40" s="1"/>
  <c r="AZ20" i="39"/>
  <c r="AY23" i="39"/>
  <c r="AY24" i="39" s="1"/>
  <c r="AY20" i="38"/>
  <c r="AX23" i="38"/>
  <c r="AX24" i="38" s="1"/>
  <c r="AW21" i="37"/>
  <c r="AW22" i="37" s="1"/>
  <c r="AW21" i="36"/>
  <c r="AW22" i="36" s="1"/>
  <c r="AV23" i="36"/>
  <c r="AV24" i="36" s="1"/>
  <c r="AV9" i="36" s="1"/>
  <c r="AV14" i="36" s="1"/>
  <c r="AX20" i="35"/>
  <c r="AW23" i="35"/>
  <c r="AW24" i="35" s="1"/>
  <c r="AW9" i="35" s="1"/>
  <c r="AW14" i="35" s="1"/>
  <c r="AX20" i="34"/>
  <c r="AW23" i="34"/>
  <c r="AW24" i="34" s="1"/>
  <c r="AW9" i="34" s="1"/>
  <c r="AW14" i="34" s="1"/>
  <c r="AW20" i="33"/>
  <c r="AV23" i="33"/>
  <c r="AV24" i="33" s="1"/>
  <c r="AV9" i="33" s="1"/>
  <c r="AV14" i="33" s="1"/>
  <c r="AY20" i="32"/>
  <c r="AX23" i="32"/>
  <c r="AX24" i="32" s="1"/>
  <c r="AX9" i="32" s="1"/>
  <c r="AX14" i="32" s="1"/>
  <c r="AW21" i="31"/>
  <c r="AW22" i="31" s="1"/>
  <c r="AZ20" i="30"/>
  <c r="AY23" i="30"/>
  <c r="AY24" i="30" s="1"/>
  <c r="AY9" i="30" s="1"/>
  <c r="AY14" i="30" s="1"/>
  <c r="AY21" i="29"/>
  <c r="AY22" i="29" s="1"/>
  <c r="AW21" i="28"/>
  <c r="AW22" i="28" s="1"/>
  <c r="AW21" i="27"/>
  <c r="AW22" i="27" s="1"/>
  <c r="AX21" i="26"/>
  <c r="AX22" i="26" s="1"/>
  <c r="AX20" i="25"/>
  <c r="AW23" i="25"/>
  <c r="AW24" i="25" s="1"/>
  <c r="AW9" i="25" s="1"/>
  <c r="AW14" i="25" s="1"/>
  <c r="AZ20" i="24"/>
  <c r="AY23" i="24"/>
  <c r="AY24" i="24" s="1"/>
  <c r="AY9" i="24" s="1"/>
  <c r="AY14" i="24" s="1"/>
  <c r="AY20" i="23"/>
  <c r="AX23" i="23"/>
  <c r="AX24" i="23" s="1"/>
  <c r="AX9" i="23" s="1"/>
  <c r="AX14" i="23" s="1"/>
  <c r="AX21" i="22"/>
  <c r="AX22" i="22" s="1"/>
  <c r="BB20" i="21"/>
  <c r="BA23" i="21"/>
  <c r="BA24" i="21" s="1"/>
  <c r="BA9" i="21" s="1"/>
  <c r="BA14" i="21" s="1"/>
  <c r="AY21" i="20"/>
  <c r="AY22" i="20" s="1"/>
  <c r="AW21" i="19"/>
  <c r="AW22" i="19" s="1"/>
  <c r="AW21" i="18"/>
  <c r="AW22" i="18" s="1"/>
  <c r="AZ20" i="17"/>
  <c r="AY23" i="17"/>
  <c r="AY24" i="17" s="1"/>
  <c r="AY9" i="17" s="1"/>
  <c r="AY14" i="17" s="1"/>
  <c r="AV21" i="16"/>
  <c r="AV22" i="16" s="1"/>
  <c r="AU23" i="16"/>
  <c r="AU24" i="16" s="1"/>
  <c r="AU9" i="16" s="1"/>
  <c r="AU14" i="16" s="1"/>
  <c r="BA20" i="15"/>
  <c r="AZ23" i="15"/>
  <c r="AZ24" i="15" s="1"/>
  <c r="AZ9" i="15" s="1"/>
  <c r="AZ14" i="15" s="1"/>
  <c r="U20" i="14"/>
  <c r="T23" i="14"/>
  <c r="T24" i="14" s="1"/>
  <c r="T9" i="14" s="1"/>
  <c r="T14" i="14" s="1"/>
  <c r="T21" i="13"/>
  <c r="T22" i="13" s="1"/>
  <c r="T20" i="12"/>
  <c r="S23" i="12"/>
  <c r="S24" i="12" s="1"/>
  <c r="S9" i="12" s="1"/>
  <c r="S14" i="12" s="1"/>
  <c r="T20" i="11"/>
  <c r="S23" i="11"/>
  <c r="S24" i="11" s="1"/>
  <c r="S9" i="11" s="1"/>
  <c r="S14" i="11" s="1"/>
  <c r="S21" i="10"/>
  <c r="S22" i="10" s="1"/>
  <c r="T20" i="9"/>
  <c r="S23" i="9"/>
  <c r="S24" i="9" s="1"/>
  <c r="S9" i="9" s="1"/>
  <c r="S14" i="9" s="1"/>
  <c r="U20" i="8"/>
  <c r="T23" i="8"/>
  <c r="T24" i="8" s="1"/>
  <c r="T9" i="8" s="1"/>
  <c r="T14" i="8" s="1"/>
  <c r="T20" i="7"/>
  <c r="S23" i="7"/>
  <c r="S24" i="7" s="1"/>
  <c r="S9" i="7" s="1"/>
  <c r="S14" i="7" s="1"/>
  <c r="AZ21" i="43" l="1"/>
  <c r="AZ22" i="43" s="1"/>
  <c r="AY20" i="42"/>
  <c r="AX23" i="42"/>
  <c r="AX24" i="42" s="1"/>
  <c r="AZ21" i="41"/>
  <c r="AZ22" i="41" s="1"/>
  <c r="AX21" i="40"/>
  <c r="AX22" i="40" s="1"/>
  <c r="AZ21" i="39"/>
  <c r="AZ22" i="39" s="1"/>
  <c r="AY21" i="38"/>
  <c r="AY22" i="38" s="1"/>
  <c r="AX20" i="37"/>
  <c r="AW23" i="37"/>
  <c r="AW24" i="37" s="1"/>
  <c r="AW9" i="37" s="1"/>
  <c r="AW14" i="37" s="1"/>
  <c r="AX20" i="36"/>
  <c r="AW23" i="36"/>
  <c r="AW24" i="36" s="1"/>
  <c r="AW9" i="36" s="1"/>
  <c r="AW14" i="36" s="1"/>
  <c r="AX21" i="35"/>
  <c r="AX22" i="35" s="1"/>
  <c r="AX21" i="34"/>
  <c r="AX22" i="34" s="1"/>
  <c r="AW21" i="33"/>
  <c r="AW22" i="33" s="1"/>
  <c r="AY21" i="32"/>
  <c r="AY22" i="32" s="1"/>
  <c r="AX20" i="31"/>
  <c r="AW23" i="31"/>
  <c r="AW24" i="31" s="1"/>
  <c r="AW9" i="31" s="1"/>
  <c r="AW14" i="31" s="1"/>
  <c r="AZ21" i="30"/>
  <c r="AZ22" i="30" s="1"/>
  <c r="AZ20" i="29"/>
  <c r="AY23" i="29"/>
  <c r="AY24" i="29" s="1"/>
  <c r="AY9" i="29" s="1"/>
  <c r="AY14" i="29" s="1"/>
  <c r="AX20" i="28"/>
  <c r="AW23" i="28"/>
  <c r="AW24" i="28" s="1"/>
  <c r="AW9" i="28" s="1"/>
  <c r="AW14" i="28" s="1"/>
  <c r="AX20" i="27"/>
  <c r="AW23" i="27"/>
  <c r="AW24" i="27" s="1"/>
  <c r="AW9" i="27" s="1"/>
  <c r="AW14" i="27" s="1"/>
  <c r="AY20" i="26"/>
  <c r="AX23" i="26"/>
  <c r="AX24" i="26" s="1"/>
  <c r="AX9" i="26" s="1"/>
  <c r="AX14" i="26" s="1"/>
  <c r="AX21" i="25"/>
  <c r="AX22" i="25" s="1"/>
  <c r="AZ21" i="24"/>
  <c r="AZ22" i="24" s="1"/>
  <c r="AY21" i="23"/>
  <c r="AY22" i="23" s="1"/>
  <c r="AY20" i="22"/>
  <c r="AX23" i="22"/>
  <c r="AX24" i="22" s="1"/>
  <c r="AX9" i="22" s="1"/>
  <c r="AX14" i="22" s="1"/>
  <c r="BB21" i="21"/>
  <c r="BB22" i="21" s="1"/>
  <c r="AZ20" i="20"/>
  <c r="AY23" i="20"/>
  <c r="AY24" i="20" s="1"/>
  <c r="AY9" i="20" s="1"/>
  <c r="AY14" i="20" s="1"/>
  <c r="AX20" i="19"/>
  <c r="AW23" i="19"/>
  <c r="AW24" i="19" s="1"/>
  <c r="AW9" i="19" s="1"/>
  <c r="AW14" i="19" s="1"/>
  <c r="AX20" i="18"/>
  <c r="AW23" i="18"/>
  <c r="AW24" i="18" s="1"/>
  <c r="AW9" i="18" s="1"/>
  <c r="AW14" i="18" s="1"/>
  <c r="AZ21" i="17"/>
  <c r="AZ22" i="17" s="1"/>
  <c r="AW20" i="16"/>
  <c r="AV23" i="16"/>
  <c r="AV24" i="16" s="1"/>
  <c r="AV9" i="16" s="1"/>
  <c r="AV14" i="16" s="1"/>
  <c r="BA21" i="15"/>
  <c r="BA22" i="15" s="1"/>
  <c r="U21" i="14"/>
  <c r="U22" i="14" s="1"/>
  <c r="U20" i="13"/>
  <c r="T23" i="13"/>
  <c r="T24" i="13" s="1"/>
  <c r="T9" i="13" s="1"/>
  <c r="T14" i="13" s="1"/>
  <c r="T21" i="12"/>
  <c r="T22" i="12" s="1"/>
  <c r="T21" i="11"/>
  <c r="T22" i="11" s="1"/>
  <c r="T20" i="10"/>
  <c r="S23" i="10"/>
  <c r="S24" i="10" s="1"/>
  <c r="S9" i="10" s="1"/>
  <c r="S14" i="10" s="1"/>
  <c r="T21" i="9"/>
  <c r="T22" i="9" s="1"/>
  <c r="U21" i="8"/>
  <c r="U22" i="8" s="1"/>
  <c r="T21" i="7"/>
  <c r="T22" i="7" s="1"/>
  <c r="BA20" i="43" l="1"/>
  <c r="AZ23" i="43"/>
  <c r="AZ24" i="43" s="1"/>
  <c r="AY21" i="42"/>
  <c r="AY22" i="42" s="1"/>
  <c r="BA20" i="41"/>
  <c r="AZ23" i="41"/>
  <c r="AZ24" i="41" s="1"/>
  <c r="AY20" i="40"/>
  <c r="AX23" i="40"/>
  <c r="AX24" i="40" s="1"/>
  <c r="BA20" i="39"/>
  <c r="AZ23" i="39"/>
  <c r="AZ24" i="39" s="1"/>
  <c r="AZ20" i="38"/>
  <c r="AY23" i="38"/>
  <c r="AY24" i="38" s="1"/>
  <c r="AX21" i="37"/>
  <c r="AX22" i="37" s="1"/>
  <c r="AX21" i="36"/>
  <c r="AX22" i="36" s="1"/>
  <c r="AY20" i="35"/>
  <c r="AX23" i="35"/>
  <c r="AX24" i="35" s="1"/>
  <c r="AX9" i="35" s="1"/>
  <c r="AX14" i="35" s="1"/>
  <c r="AY20" i="34"/>
  <c r="AX23" i="34"/>
  <c r="AX24" i="34" s="1"/>
  <c r="AX9" i="34" s="1"/>
  <c r="AX14" i="34" s="1"/>
  <c r="AX20" i="33"/>
  <c r="AW23" i="33"/>
  <c r="AW24" i="33" s="1"/>
  <c r="AW9" i="33" s="1"/>
  <c r="AW14" i="33" s="1"/>
  <c r="AZ20" i="32"/>
  <c r="AY23" i="32"/>
  <c r="AY24" i="32" s="1"/>
  <c r="AY9" i="32" s="1"/>
  <c r="AY14" i="32" s="1"/>
  <c r="AX21" i="31"/>
  <c r="AX22" i="31" s="1"/>
  <c r="BA20" i="30"/>
  <c r="AZ23" i="30"/>
  <c r="AZ24" i="30" s="1"/>
  <c r="AZ9" i="30" s="1"/>
  <c r="AZ14" i="30" s="1"/>
  <c r="AZ21" i="29"/>
  <c r="AZ22" i="29" s="1"/>
  <c r="AX21" i="28"/>
  <c r="AX22" i="28" s="1"/>
  <c r="AX21" i="27"/>
  <c r="AX22" i="27" s="1"/>
  <c r="AY21" i="26"/>
  <c r="AY22" i="26" s="1"/>
  <c r="AY20" i="25"/>
  <c r="AX23" i="25"/>
  <c r="AX24" i="25" s="1"/>
  <c r="AX9" i="25" s="1"/>
  <c r="AX14" i="25" s="1"/>
  <c r="BA20" i="24"/>
  <c r="AZ23" i="24"/>
  <c r="AZ24" i="24" s="1"/>
  <c r="AZ9" i="24" s="1"/>
  <c r="AZ14" i="24" s="1"/>
  <c r="AZ20" i="23"/>
  <c r="AY23" i="23"/>
  <c r="AY24" i="23" s="1"/>
  <c r="AY9" i="23" s="1"/>
  <c r="AY14" i="23" s="1"/>
  <c r="AY21" i="22"/>
  <c r="AY22" i="22" s="1"/>
  <c r="BC20" i="21"/>
  <c r="BB23" i="21"/>
  <c r="BB24" i="21" s="1"/>
  <c r="BB9" i="21" s="1"/>
  <c r="BB14" i="21" s="1"/>
  <c r="AZ21" i="20"/>
  <c r="AZ22" i="20" s="1"/>
  <c r="AX21" i="19"/>
  <c r="AX22" i="19" s="1"/>
  <c r="AX21" i="18"/>
  <c r="AX22" i="18" s="1"/>
  <c r="BA20" i="17"/>
  <c r="AZ23" i="17"/>
  <c r="AZ24" i="17" s="1"/>
  <c r="AZ9" i="17" s="1"/>
  <c r="AZ14" i="17" s="1"/>
  <c r="AW21" i="16"/>
  <c r="AW22" i="16" s="1"/>
  <c r="BB20" i="15"/>
  <c r="BA23" i="15"/>
  <c r="BA24" i="15" s="1"/>
  <c r="BA9" i="15" s="1"/>
  <c r="BA14" i="15" s="1"/>
  <c r="V20" i="14"/>
  <c r="U23" i="14"/>
  <c r="U24" i="14" s="1"/>
  <c r="U9" i="14" s="1"/>
  <c r="U14" i="14" s="1"/>
  <c r="U21" i="13"/>
  <c r="U22" i="13" s="1"/>
  <c r="U20" i="12"/>
  <c r="T23" i="12"/>
  <c r="T24" i="12" s="1"/>
  <c r="T9" i="12" s="1"/>
  <c r="T14" i="12" s="1"/>
  <c r="U20" i="11"/>
  <c r="T23" i="11"/>
  <c r="T24" i="11" s="1"/>
  <c r="T9" i="11" s="1"/>
  <c r="T14" i="11" s="1"/>
  <c r="T21" i="10"/>
  <c r="T22" i="10" s="1"/>
  <c r="U20" i="9"/>
  <c r="T23" i="9"/>
  <c r="T24" i="9" s="1"/>
  <c r="T9" i="9" s="1"/>
  <c r="T14" i="9" s="1"/>
  <c r="V20" i="8"/>
  <c r="U23" i="8"/>
  <c r="U24" i="8" s="1"/>
  <c r="U9" i="8" s="1"/>
  <c r="U14" i="8" s="1"/>
  <c r="U20" i="7"/>
  <c r="T23" i="7"/>
  <c r="T24" i="7" s="1"/>
  <c r="T9" i="7" s="1"/>
  <c r="T14" i="7" s="1"/>
  <c r="BA21" i="43" l="1"/>
  <c r="BA22" i="43" s="1"/>
  <c r="AZ20" i="42"/>
  <c r="AY23" i="42"/>
  <c r="AY24" i="42" s="1"/>
  <c r="BA21" i="41"/>
  <c r="BA22" i="41" s="1"/>
  <c r="AY21" i="40"/>
  <c r="AY22" i="40" s="1"/>
  <c r="BA21" i="39"/>
  <c r="BA22" i="39" s="1"/>
  <c r="AZ21" i="38"/>
  <c r="AZ22" i="38" s="1"/>
  <c r="AY20" i="37"/>
  <c r="AX23" i="37"/>
  <c r="AX24" i="37" s="1"/>
  <c r="AX9" i="37" s="1"/>
  <c r="AX14" i="37" s="1"/>
  <c r="AY20" i="36"/>
  <c r="AX23" i="36"/>
  <c r="AX24" i="36" s="1"/>
  <c r="AX9" i="36" s="1"/>
  <c r="AX14" i="36" s="1"/>
  <c r="AY21" i="35"/>
  <c r="AY22" i="35" s="1"/>
  <c r="AY21" i="34"/>
  <c r="AY22" i="34" s="1"/>
  <c r="AX21" i="33"/>
  <c r="AX22" i="33" s="1"/>
  <c r="AZ21" i="32"/>
  <c r="AZ22" i="32" s="1"/>
  <c r="AY20" i="31"/>
  <c r="AX23" i="31"/>
  <c r="AX24" i="31" s="1"/>
  <c r="AX9" i="31" s="1"/>
  <c r="AX14" i="31" s="1"/>
  <c r="BA21" i="30"/>
  <c r="BA22" i="30" s="1"/>
  <c r="BA20" i="29"/>
  <c r="AZ23" i="29"/>
  <c r="AZ24" i="29" s="1"/>
  <c r="AZ9" i="29" s="1"/>
  <c r="AZ14" i="29" s="1"/>
  <c r="AY20" i="28"/>
  <c r="AX23" i="28"/>
  <c r="AX24" i="28" s="1"/>
  <c r="AX9" i="28" s="1"/>
  <c r="AX14" i="28" s="1"/>
  <c r="AY20" i="27"/>
  <c r="AX23" i="27"/>
  <c r="AX24" i="27" s="1"/>
  <c r="AX9" i="27" s="1"/>
  <c r="AX14" i="27" s="1"/>
  <c r="AZ20" i="26"/>
  <c r="AY23" i="26"/>
  <c r="AY24" i="26" s="1"/>
  <c r="AY9" i="26" s="1"/>
  <c r="AY14" i="26" s="1"/>
  <c r="AY21" i="25"/>
  <c r="AY22" i="25" s="1"/>
  <c r="BA21" i="24"/>
  <c r="BA22" i="24" s="1"/>
  <c r="AZ21" i="23"/>
  <c r="AZ22" i="23" s="1"/>
  <c r="AZ20" i="22"/>
  <c r="AY23" i="22"/>
  <c r="AY24" i="22" s="1"/>
  <c r="AY9" i="22" s="1"/>
  <c r="AY14" i="22" s="1"/>
  <c r="BC21" i="21"/>
  <c r="BC22" i="21" s="1"/>
  <c r="BA20" i="20"/>
  <c r="AZ23" i="20"/>
  <c r="AZ24" i="20" s="1"/>
  <c r="AZ9" i="20" s="1"/>
  <c r="AZ14" i="20" s="1"/>
  <c r="AY20" i="19"/>
  <c r="AX23" i="19"/>
  <c r="AX24" i="19" s="1"/>
  <c r="AX9" i="19" s="1"/>
  <c r="AX14" i="19" s="1"/>
  <c r="AY20" i="18"/>
  <c r="AX23" i="18"/>
  <c r="AX24" i="18" s="1"/>
  <c r="AX9" i="18" s="1"/>
  <c r="AX14" i="18" s="1"/>
  <c r="BA21" i="17"/>
  <c r="BA22" i="17" s="1"/>
  <c r="AX20" i="16"/>
  <c r="AW23" i="16"/>
  <c r="AW24" i="16" s="1"/>
  <c r="AW9" i="16" s="1"/>
  <c r="AW14" i="16" s="1"/>
  <c r="BB21" i="15"/>
  <c r="BB22" i="15" s="1"/>
  <c r="V21" i="14"/>
  <c r="V22" i="14" s="1"/>
  <c r="V20" i="13"/>
  <c r="U23" i="13"/>
  <c r="U24" i="13" s="1"/>
  <c r="U9" i="13" s="1"/>
  <c r="U14" i="13" s="1"/>
  <c r="U21" i="12"/>
  <c r="U22" i="12" s="1"/>
  <c r="U21" i="11"/>
  <c r="U22" i="11" s="1"/>
  <c r="U20" i="10"/>
  <c r="T23" i="10"/>
  <c r="T24" i="10" s="1"/>
  <c r="T9" i="10" s="1"/>
  <c r="T14" i="10" s="1"/>
  <c r="U21" i="9"/>
  <c r="U22" i="9" s="1"/>
  <c r="V21" i="8"/>
  <c r="V22" i="8" s="1"/>
  <c r="U21" i="7"/>
  <c r="U22" i="7" s="1"/>
  <c r="BD20" i="21" l="1"/>
  <c r="BC23" i="21"/>
  <c r="BC24" i="21" s="1"/>
  <c r="BC9" i="21" s="1"/>
  <c r="BC14" i="21" s="1"/>
  <c r="BB20" i="43"/>
  <c r="BA23" i="43"/>
  <c r="BA24" i="43" s="1"/>
  <c r="AZ21" i="42"/>
  <c r="AZ22" i="42" s="1"/>
  <c r="BB20" i="41"/>
  <c r="BA23" i="41"/>
  <c r="BA24" i="41" s="1"/>
  <c r="AZ20" i="40"/>
  <c r="AY23" i="40"/>
  <c r="AY24" i="40" s="1"/>
  <c r="BB20" i="39"/>
  <c r="BA23" i="39"/>
  <c r="BA24" i="39" s="1"/>
  <c r="BA20" i="38"/>
  <c r="AZ23" i="38"/>
  <c r="AZ24" i="38" s="1"/>
  <c r="AY21" i="37"/>
  <c r="AY22" i="37" s="1"/>
  <c r="AY21" i="36"/>
  <c r="AY22" i="36" s="1"/>
  <c r="AZ20" i="35"/>
  <c r="AY23" i="35"/>
  <c r="AY24" i="35" s="1"/>
  <c r="AY9" i="35" s="1"/>
  <c r="AY14" i="35" s="1"/>
  <c r="AZ20" i="34"/>
  <c r="AY23" i="34"/>
  <c r="AY24" i="34" s="1"/>
  <c r="AY9" i="34" s="1"/>
  <c r="AY14" i="34" s="1"/>
  <c r="AY20" i="33"/>
  <c r="AX23" i="33"/>
  <c r="AX24" i="33" s="1"/>
  <c r="AX9" i="33" s="1"/>
  <c r="AX14" i="33" s="1"/>
  <c r="BA20" i="32"/>
  <c r="AZ23" i="32"/>
  <c r="AZ24" i="32" s="1"/>
  <c r="AZ9" i="32" s="1"/>
  <c r="AZ14" i="32" s="1"/>
  <c r="AY21" i="31"/>
  <c r="AY22" i="31" s="1"/>
  <c r="BB20" i="30"/>
  <c r="BA23" i="30"/>
  <c r="BA24" i="30" s="1"/>
  <c r="BA9" i="30" s="1"/>
  <c r="BA14" i="30" s="1"/>
  <c r="BA21" i="29"/>
  <c r="BA22" i="29" s="1"/>
  <c r="AY21" i="28"/>
  <c r="AY22" i="28" s="1"/>
  <c r="AY21" i="27"/>
  <c r="AY22" i="27" s="1"/>
  <c r="AZ21" i="26"/>
  <c r="AZ22" i="26" s="1"/>
  <c r="AZ20" i="25"/>
  <c r="AY23" i="25"/>
  <c r="AY24" i="25" s="1"/>
  <c r="AY9" i="25" s="1"/>
  <c r="AY14" i="25" s="1"/>
  <c r="BB20" i="24"/>
  <c r="BA23" i="24"/>
  <c r="BA24" i="24" s="1"/>
  <c r="BA9" i="24" s="1"/>
  <c r="BA14" i="24" s="1"/>
  <c r="BA20" i="23"/>
  <c r="AZ23" i="23"/>
  <c r="AZ24" i="23" s="1"/>
  <c r="AZ9" i="23" s="1"/>
  <c r="AZ14" i="23" s="1"/>
  <c r="AZ21" i="22"/>
  <c r="AZ22" i="22" s="1"/>
  <c r="BD21" i="21"/>
  <c r="BD22" i="21" s="1"/>
  <c r="BA21" i="20"/>
  <c r="BA22" i="20" s="1"/>
  <c r="AY21" i="19"/>
  <c r="AY22" i="19" s="1"/>
  <c r="AY21" i="18"/>
  <c r="AY22" i="18" s="1"/>
  <c r="BB20" i="17"/>
  <c r="BA23" i="17"/>
  <c r="BA24" i="17" s="1"/>
  <c r="BA9" i="17" s="1"/>
  <c r="BA14" i="17" s="1"/>
  <c r="AX21" i="16"/>
  <c r="AX22" i="16" s="1"/>
  <c r="BC20" i="15"/>
  <c r="BB23" i="15"/>
  <c r="BB24" i="15" s="1"/>
  <c r="BB9" i="15" s="1"/>
  <c r="BB14" i="15" s="1"/>
  <c r="W20" i="14"/>
  <c r="V23" i="14"/>
  <c r="V24" i="14" s="1"/>
  <c r="V9" i="14" s="1"/>
  <c r="V14" i="14" s="1"/>
  <c r="V21" i="13"/>
  <c r="V22" i="13" s="1"/>
  <c r="V20" i="12"/>
  <c r="U23" i="12"/>
  <c r="U24" i="12" s="1"/>
  <c r="U9" i="12" s="1"/>
  <c r="U14" i="12" s="1"/>
  <c r="V20" i="11"/>
  <c r="U23" i="11"/>
  <c r="U24" i="11" s="1"/>
  <c r="U9" i="11" s="1"/>
  <c r="U14" i="11" s="1"/>
  <c r="U21" i="10"/>
  <c r="U22" i="10" s="1"/>
  <c r="V20" i="9"/>
  <c r="U23" i="9"/>
  <c r="U24" i="9" s="1"/>
  <c r="U9" i="9" s="1"/>
  <c r="U14" i="9" s="1"/>
  <c r="W20" i="8"/>
  <c r="V23" i="8"/>
  <c r="V24" i="8" s="1"/>
  <c r="V9" i="8" s="1"/>
  <c r="V14" i="8" s="1"/>
  <c r="V20" i="7"/>
  <c r="U23" i="7"/>
  <c r="U24" i="7" s="1"/>
  <c r="U9" i="7" s="1"/>
  <c r="U14" i="7" s="1"/>
  <c r="BB21" i="43" l="1"/>
  <c r="BB22" i="43" s="1"/>
  <c r="BA20" i="42"/>
  <c r="AZ23" i="42"/>
  <c r="AZ24" i="42" s="1"/>
  <c r="BB21" i="41"/>
  <c r="BB22" i="41" s="1"/>
  <c r="AZ21" i="40"/>
  <c r="AZ22" i="40" s="1"/>
  <c r="BB21" i="39"/>
  <c r="BB22" i="39" s="1"/>
  <c r="BA21" i="38"/>
  <c r="BA22" i="38" s="1"/>
  <c r="AZ20" i="37"/>
  <c r="AY23" i="37"/>
  <c r="AY24" i="37" s="1"/>
  <c r="AY9" i="37" s="1"/>
  <c r="AY14" i="37" s="1"/>
  <c r="AZ20" i="36"/>
  <c r="AY23" i="36"/>
  <c r="AY24" i="36" s="1"/>
  <c r="AY9" i="36" s="1"/>
  <c r="AY14" i="36" s="1"/>
  <c r="AZ21" i="35"/>
  <c r="AZ22" i="35" s="1"/>
  <c r="AZ21" i="34"/>
  <c r="AZ22" i="34" s="1"/>
  <c r="AY21" i="33"/>
  <c r="AY22" i="33" s="1"/>
  <c r="BA21" i="32"/>
  <c r="BA22" i="32" s="1"/>
  <c r="AZ20" i="31"/>
  <c r="AY23" i="31"/>
  <c r="AY24" i="31" s="1"/>
  <c r="AY9" i="31" s="1"/>
  <c r="AY14" i="31" s="1"/>
  <c r="BB21" i="30"/>
  <c r="BB22" i="30" s="1"/>
  <c r="BB20" i="29"/>
  <c r="BA23" i="29"/>
  <c r="BA24" i="29" s="1"/>
  <c r="BA9" i="29" s="1"/>
  <c r="BA14" i="29" s="1"/>
  <c r="AZ20" i="28"/>
  <c r="AY23" i="28"/>
  <c r="AY24" i="28" s="1"/>
  <c r="AY9" i="28" s="1"/>
  <c r="AY14" i="28" s="1"/>
  <c r="AZ20" i="27"/>
  <c r="AY23" i="27"/>
  <c r="AY24" i="27" s="1"/>
  <c r="AY9" i="27" s="1"/>
  <c r="AY14" i="27" s="1"/>
  <c r="BA20" i="26"/>
  <c r="AZ23" i="26"/>
  <c r="AZ24" i="26" s="1"/>
  <c r="AZ9" i="26" s="1"/>
  <c r="AZ14" i="26" s="1"/>
  <c r="AZ21" i="25"/>
  <c r="AZ22" i="25" s="1"/>
  <c r="BB21" i="24"/>
  <c r="BB22" i="24" s="1"/>
  <c r="BA21" i="23"/>
  <c r="BA22" i="23" s="1"/>
  <c r="BA20" i="22"/>
  <c r="AZ23" i="22"/>
  <c r="AZ24" i="22" s="1"/>
  <c r="AZ9" i="22" s="1"/>
  <c r="AZ14" i="22" s="1"/>
  <c r="BE20" i="21"/>
  <c r="BD23" i="21"/>
  <c r="BD24" i="21" s="1"/>
  <c r="BD9" i="21" s="1"/>
  <c r="BD14" i="21" s="1"/>
  <c r="BB20" i="20"/>
  <c r="BA23" i="20"/>
  <c r="BA24" i="20" s="1"/>
  <c r="BA9" i="20" s="1"/>
  <c r="BA14" i="20" s="1"/>
  <c r="AZ20" i="19"/>
  <c r="AY23" i="19"/>
  <c r="AY24" i="19" s="1"/>
  <c r="AY9" i="19" s="1"/>
  <c r="AY14" i="19" s="1"/>
  <c r="AZ20" i="18"/>
  <c r="AY23" i="18"/>
  <c r="AY24" i="18" s="1"/>
  <c r="AY9" i="18" s="1"/>
  <c r="AY14" i="18" s="1"/>
  <c r="BB21" i="17"/>
  <c r="BB22" i="17" s="1"/>
  <c r="AY20" i="16"/>
  <c r="AX23" i="16"/>
  <c r="AX24" i="16" s="1"/>
  <c r="AX9" i="16" s="1"/>
  <c r="AX14" i="16" s="1"/>
  <c r="BC21" i="15"/>
  <c r="BC22" i="15"/>
  <c r="BD20" i="15" s="1"/>
  <c r="W21" i="14"/>
  <c r="W22" i="14"/>
  <c r="X20" i="14" s="1"/>
  <c r="W20" i="13"/>
  <c r="V23" i="13"/>
  <c r="V24" i="13" s="1"/>
  <c r="V9" i="13" s="1"/>
  <c r="V14" i="13" s="1"/>
  <c r="V21" i="12"/>
  <c r="V22" i="12" s="1"/>
  <c r="V21" i="11"/>
  <c r="V22" i="11" s="1"/>
  <c r="V20" i="10"/>
  <c r="U23" i="10"/>
  <c r="U24" i="10" s="1"/>
  <c r="U9" i="10" s="1"/>
  <c r="U14" i="10" s="1"/>
  <c r="V21" i="9"/>
  <c r="V22" i="9" s="1"/>
  <c r="W21" i="8"/>
  <c r="W23" i="8"/>
  <c r="W24" i="8" s="1"/>
  <c r="W9" i="8" s="1"/>
  <c r="W14" i="8" s="1"/>
  <c r="W22" i="8"/>
  <c r="X20" i="8" s="1"/>
  <c r="V21" i="7"/>
  <c r="V22" i="7" s="1"/>
  <c r="BC20" i="43" l="1"/>
  <c r="BB23" i="43"/>
  <c r="BB24" i="43" s="1"/>
  <c r="BA21" i="42"/>
  <c r="BA22" i="42" s="1"/>
  <c r="BC20" i="41"/>
  <c r="BB23" i="41"/>
  <c r="BB24" i="41" s="1"/>
  <c r="BA20" i="40"/>
  <c r="AZ23" i="40"/>
  <c r="AZ24" i="40" s="1"/>
  <c r="BC20" i="39"/>
  <c r="BB23" i="39"/>
  <c r="BB24" i="39" s="1"/>
  <c r="BB20" i="38"/>
  <c r="BA23" i="38"/>
  <c r="BA24" i="38" s="1"/>
  <c r="AZ21" i="37"/>
  <c r="AZ22" i="37" s="1"/>
  <c r="AZ21" i="36"/>
  <c r="AZ22" i="36" s="1"/>
  <c r="BA20" i="36" s="1"/>
  <c r="BA20" i="35"/>
  <c r="AZ23" i="35"/>
  <c r="AZ24" i="35" s="1"/>
  <c r="AZ9" i="35" s="1"/>
  <c r="AZ14" i="35" s="1"/>
  <c r="BA20" i="34"/>
  <c r="AZ23" i="34"/>
  <c r="AZ24" i="34" s="1"/>
  <c r="AZ9" i="34" s="1"/>
  <c r="AZ14" i="34" s="1"/>
  <c r="AZ20" i="33"/>
  <c r="AY23" i="33"/>
  <c r="AY24" i="33" s="1"/>
  <c r="AY9" i="33" s="1"/>
  <c r="AY14" i="33" s="1"/>
  <c r="BB20" i="32"/>
  <c r="BA23" i="32"/>
  <c r="BA24" i="32" s="1"/>
  <c r="BA9" i="32" s="1"/>
  <c r="BA14" i="32" s="1"/>
  <c r="AZ21" i="31"/>
  <c r="AZ22" i="31" s="1"/>
  <c r="BC20" i="30"/>
  <c r="BB23" i="30"/>
  <c r="BB24" i="30" s="1"/>
  <c r="BB9" i="30" s="1"/>
  <c r="BB14" i="30" s="1"/>
  <c r="BB21" i="29"/>
  <c r="BB22" i="29" s="1"/>
  <c r="AZ21" i="28"/>
  <c r="AZ22" i="28" s="1"/>
  <c r="AZ21" i="27"/>
  <c r="AZ22" i="27" s="1"/>
  <c r="BA21" i="26"/>
  <c r="BA22" i="26" s="1"/>
  <c r="BA20" i="25"/>
  <c r="AZ23" i="25"/>
  <c r="AZ24" i="25" s="1"/>
  <c r="AZ9" i="25" s="1"/>
  <c r="AZ14" i="25" s="1"/>
  <c r="BC20" i="24"/>
  <c r="BB23" i="24"/>
  <c r="BB24" i="24" s="1"/>
  <c r="BB9" i="24" s="1"/>
  <c r="BB14" i="24" s="1"/>
  <c r="BB20" i="23"/>
  <c r="BA23" i="23"/>
  <c r="BA24" i="23" s="1"/>
  <c r="BA9" i="23" s="1"/>
  <c r="BA14" i="23" s="1"/>
  <c r="BA21" i="22"/>
  <c r="BA22" i="22" s="1"/>
  <c r="BE21" i="21"/>
  <c r="BE22" i="21" s="1"/>
  <c r="BB21" i="20"/>
  <c r="BB22" i="20" s="1"/>
  <c r="AZ21" i="19"/>
  <c r="AZ22" i="19" s="1"/>
  <c r="AZ21" i="18"/>
  <c r="AZ22" i="18" s="1"/>
  <c r="BC20" i="17"/>
  <c r="BB23" i="17"/>
  <c r="BB24" i="17" s="1"/>
  <c r="BB9" i="17" s="1"/>
  <c r="BB14" i="17" s="1"/>
  <c r="AY21" i="16"/>
  <c r="AY22" i="16" s="1"/>
  <c r="BD21" i="15"/>
  <c r="BD22" i="15" s="1"/>
  <c r="BC23" i="15"/>
  <c r="BC24" i="15" s="1"/>
  <c r="BC9" i="15" s="1"/>
  <c r="BC14" i="15" s="1"/>
  <c r="X21" i="14"/>
  <c r="X22" i="14" s="1"/>
  <c r="W23" i="14"/>
  <c r="W24" i="14" s="1"/>
  <c r="W9" i="14" s="1"/>
  <c r="W14" i="14" s="1"/>
  <c r="W21" i="13"/>
  <c r="W22" i="13" s="1"/>
  <c r="W20" i="12"/>
  <c r="V23" i="12"/>
  <c r="V24" i="12" s="1"/>
  <c r="V9" i="12" s="1"/>
  <c r="V14" i="12" s="1"/>
  <c r="W20" i="11"/>
  <c r="V23" i="11"/>
  <c r="V24" i="11" s="1"/>
  <c r="V9" i="11" s="1"/>
  <c r="V14" i="11" s="1"/>
  <c r="V21" i="10"/>
  <c r="V22" i="10" s="1"/>
  <c r="W20" i="9"/>
  <c r="V23" i="9"/>
  <c r="V24" i="9" s="1"/>
  <c r="V9" i="9" s="1"/>
  <c r="V14" i="9" s="1"/>
  <c r="X21" i="8"/>
  <c r="X22" i="8" s="1"/>
  <c r="W20" i="7"/>
  <c r="V23" i="7"/>
  <c r="V24" i="7" s="1"/>
  <c r="V9" i="7" s="1"/>
  <c r="V14" i="7" s="1"/>
  <c r="BC21" i="43" l="1"/>
  <c r="BC22" i="43"/>
  <c r="BD20" i="43" s="1"/>
  <c r="BC23" i="43"/>
  <c r="BC24" i="43" s="1"/>
  <c r="BB20" i="42"/>
  <c r="BA23" i="42"/>
  <c r="BA24" i="42" s="1"/>
  <c r="BC21" i="41"/>
  <c r="BC22" i="41"/>
  <c r="BD20" i="41" s="1"/>
  <c r="BC23" i="41"/>
  <c r="BC24" i="41" s="1"/>
  <c r="BA21" i="40"/>
  <c r="BA22" i="40" s="1"/>
  <c r="BC21" i="39"/>
  <c r="BC22" i="39"/>
  <c r="BD20" i="39" s="1"/>
  <c r="BC23" i="39"/>
  <c r="BC24" i="39" s="1"/>
  <c r="BB21" i="38"/>
  <c r="BB22" i="38" s="1"/>
  <c r="BA20" i="37"/>
  <c r="AZ23" i="37"/>
  <c r="AZ24" i="37" s="1"/>
  <c r="AZ9" i="37" s="1"/>
  <c r="AZ14" i="37" s="1"/>
  <c r="BA21" i="36"/>
  <c r="BA22" i="36" s="1"/>
  <c r="AZ23" i="36"/>
  <c r="AZ24" i="36" s="1"/>
  <c r="AZ9" i="36" s="1"/>
  <c r="AZ14" i="36" s="1"/>
  <c r="BA21" i="35"/>
  <c r="BA22" i="35" s="1"/>
  <c r="BA21" i="34"/>
  <c r="BA22" i="34" s="1"/>
  <c r="AZ21" i="33"/>
  <c r="AZ22" i="33" s="1"/>
  <c r="BB21" i="32"/>
  <c r="BB22" i="32" s="1"/>
  <c r="BA20" i="31"/>
  <c r="AZ23" i="31"/>
  <c r="AZ24" i="31" s="1"/>
  <c r="AZ9" i="31" s="1"/>
  <c r="AZ14" i="31" s="1"/>
  <c r="BC21" i="30"/>
  <c r="BC22" i="30" s="1"/>
  <c r="BC20" i="29"/>
  <c r="BB23" i="29"/>
  <c r="BB24" i="29" s="1"/>
  <c r="BB9" i="29" s="1"/>
  <c r="BB14" i="29" s="1"/>
  <c r="BA20" i="28"/>
  <c r="AZ23" i="28"/>
  <c r="AZ24" i="28" s="1"/>
  <c r="AZ9" i="28" s="1"/>
  <c r="AZ14" i="28" s="1"/>
  <c r="BA20" i="27"/>
  <c r="AZ23" i="27"/>
  <c r="AZ24" i="27" s="1"/>
  <c r="AZ9" i="27" s="1"/>
  <c r="AZ14" i="27" s="1"/>
  <c r="BB20" i="26"/>
  <c r="BA23" i="26"/>
  <c r="BA24" i="26" s="1"/>
  <c r="BA9" i="26" s="1"/>
  <c r="BA14" i="26" s="1"/>
  <c r="BA21" i="25"/>
  <c r="BA22" i="25" s="1"/>
  <c r="BC21" i="24"/>
  <c r="BC22" i="24" s="1"/>
  <c r="BB21" i="23"/>
  <c r="BB22" i="23" s="1"/>
  <c r="BB20" i="22"/>
  <c r="BA23" i="22"/>
  <c r="BA24" i="22" s="1"/>
  <c r="BA9" i="22" s="1"/>
  <c r="BA14" i="22" s="1"/>
  <c r="BF20" i="21"/>
  <c r="BE23" i="21"/>
  <c r="BE24" i="21" s="1"/>
  <c r="BE9" i="21" s="1"/>
  <c r="BE14" i="21" s="1"/>
  <c r="BC20" i="20"/>
  <c r="BB23" i="20"/>
  <c r="BB24" i="20" s="1"/>
  <c r="BB9" i="20" s="1"/>
  <c r="BB14" i="20" s="1"/>
  <c r="BA20" i="19"/>
  <c r="AZ23" i="19"/>
  <c r="AZ24" i="19" s="1"/>
  <c r="AZ9" i="19" s="1"/>
  <c r="AZ14" i="19" s="1"/>
  <c r="BA20" i="18"/>
  <c r="AZ23" i="18"/>
  <c r="AZ24" i="18" s="1"/>
  <c r="AZ9" i="18" s="1"/>
  <c r="AZ14" i="18" s="1"/>
  <c r="BC21" i="17"/>
  <c r="BC22" i="17"/>
  <c r="BD20" i="17" s="1"/>
  <c r="AZ20" i="16"/>
  <c r="AY23" i="16"/>
  <c r="AY24" i="16" s="1"/>
  <c r="AY9" i="16" s="1"/>
  <c r="AY14" i="16" s="1"/>
  <c r="BE20" i="15"/>
  <c r="BD23" i="15"/>
  <c r="BD24" i="15" s="1"/>
  <c r="BD9" i="15" s="1"/>
  <c r="BD14" i="15" s="1"/>
  <c r="Y20" i="14"/>
  <c r="X23" i="14"/>
  <c r="X24" i="14" s="1"/>
  <c r="X9" i="14" s="1"/>
  <c r="X14" i="14" s="1"/>
  <c r="X20" i="13"/>
  <c r="W23" i="13"/>
  <c r="W24" i="13" s="1"/>
  <c r="W9" i="13" s="1"/>
  <c r="W14" i="13" s="1"/>
  <c r="W21" i="12"/>
  <c r="W22" i="12"/>
  <c r="X20" i="12" s="1"/>
  <c r="W21" i="11"/>
  <c r="W22" i="11"/>
  <c r="X20" i="11" s="1"/>
  <c r="W20" i="10"/>
  <c r="V23" i="10"/>
  <c r="V24" i="10" s="1"/>
  <c r="V9" i="10" s="1"/>
  <c r="V14" i="10" s="1"/>
  <c r="W21" i="9"/>
  <c r="W22" i="9"/>
  <c r="X20" i="9" s="1"/>
  <c r="W23" i="9"/>
  <c r="W24" i="9" s="1"/>
  <c r="W9" i="9" s="1"/>
  <c r="W14" i="9" s="1"/>
  <c r="Y20" i="8"/>
  <c r="X23" i="8"/>
  <c r="X24" i="8" s="1"/>
  <c r="X9" i="8" s="1"/>
  <c r="X14" i="8" s="1"/>
  <c r="W21" i="7"/>
  <c r="W22" i="7"/>
  <c r="X20" i="7" s="1"/>
  <c r="BD20" i="30" l="1"/>
  <c r="BC23" i="30"/>
  <c r="BC24" i="30" s="1"/>
  <c r="BC9" i="30" s="1"/>
  <c r="BC14" i="30" s="1"/>
  <c r="BD20" i="24"/>
  <c r="BC23" i="24"/>
  <c r="BC24" i="24" s="1"/>
  <c r="BC9" i="24" s="1"/>
  <c r="BC14" i="24" s="1"/>
  <c r="BD21" i="43"/>
  <c r="BD22" i="43"/>
  <c r="BE20" i="43" s="1"/>
  <c r="BB21" i="42"/>
  <c r="BB22" i="42" s="1"/>
  <c r="BD21" i="41"/>
  <c r="BD22" i="41"/>
  <c r="BE20" i="41" s="1"/>
  <c r="BB20" i="40"/>
  <c r="BA23" i="40"/>
  <c r="BA24" i="40" s="1"/>
  <c r="BD21" i="39"/>
  <c r="BD22" i="39"/>
  <c r="BE20" i="39" s="1"/>
  <c r="BC20" i="38"/>
  <c r="BB23" i="38"/>
  <c r="BB24" i="38" s="1"/>
  <c r="BA21" i="37"/>
  <c r="BA22" i="37" s="1"/>
  <c r="BB20" i="36"/>
  <c r="BA23" i="36"/>
  <c r="BA24" i="36" s="1"/>
  <c r="BA9" i="36" s="1"/>
  <c r="BA14" i="36" s="1"/>
  <c r="BB20" i="35"/>
  <c r="BA23" i="35"/>
  <c r="BA24" i="35" s="1"/>
  <c r="BA9" i="35" s="1"/>
  <c r="BA14" i="35" s="1"/>
  <c r="BB20" i="34"/>
  <c r="BA23" i="34"/>
  <c r="BA24" i="34" s="1"/>
  <c r="BA9" i="34" s="1"/>
  <c r="BA14" i="34" s="1"/>
  <c r="BA20" i="33"/>
  <c r="AZ23" i="33"/>
  <c r="AZ24" i="33" s="1"/>
  <c r="AZ9" i="33" s="1"/>
  <c r="AZ14" i="33" s="1"/>
  <c r="BC20" i="32"/>
  <c r="BB23" i="32"/>
  <c r="BB24" i="32" s="1"/>
  <c r="BB9" i="32" s="1"/>
  <c r="BB14" i="32" s="1"/>
  <c r="BA21" i="31"/>
  <c r="BA22" i="31" s="1"/>
  <c r="BD21" i="30"/>
  <c r="BD22" i="30" s="1"/>
  <c r="BC21" i="29"/>
  <c r="BC22" i="29"/>
  <c r="BD20" i="29" s="1"/>
  <c r="BA21" i="28"/>
  <c r="BA22" i="28" s="1"/>
  <c r="BA21" i="27"/>
  <c r="BA22" i="27" s="1"/>
  <c r="BB21" i="26"/>
  <c r="BB22" i="26" s="1"/>
  <c r="BB20" i="25"/>
  <c r="BA23" i="25"/>
  <c r="BA24" i="25" s="1"/>
  <c r="BA9" i="25" s="1"/>
  <c r="BA14" i="25" s="1"/>
  <c r="BD21" i="24"/>
  <c r="BD22" i="24" s="1"/>
  <c r="BC20" i="23"/>
  <c r="BB23" i="23"/>
  <c r="BB24" i="23" s="1"/>
  <c r="BB9" i="23" s="1"/>
  <c r="BB14" i="23" s="1"/>
  <c r="BB21" i="22"/>
  <c r="BB22" i="22" s="1"/>
  <c r="BF21" i="21"/>
  <c r="BF22" i="21" s="1"/>
  <c r="BC21" i="20"/>
  <c r="BC22" i="20"/>
  <c r="BD20" i="20" s="1"/>
  <c r="BA21" i="19"/>
  <c r="BA22" i="19" s="1"/>
  <c r="BA21" i="18"/>
  <c r="BA22" i="18" s="1"/>
  <c r="BD21" i="17"/>
  <c r="BD22" i="17" s="1"/>
  <c r="BC23" i="17"/>
  <c r="BC24" i="17" s="1"/>
  <c r="BC9" i="17" s="1"/>
  <c r="BC14" i="17" s="1"/>
  <c r="AZ21" i="16"/>
  <c r="AZ22" i="16" s="1"/>
  <c r="BE21" i="15"/>
  <c r="BE22" i="15" s="1"/>
  <c r="Y21" i="14"/>
  <c r="Y22" i="14" s="1"/>
  <c r="X21" i="13"/>
  <c r="X22" i="13"/>
  <c r="Y20" i="13" s="1"/>
  <c r="X21" i="12"/>
  <c r="X23" i="12"/>
  <c r="X24" i="12" s="1"/>
  <c r="X9" i="12" s="1"/>
  <c r="X14" i="12" s="1"/>
  <c r="X22" i="12"/>
  <c r="Y20" i="12" s="1"/>
  <c r="W23" i="12"/>
  <c r="W24" i="12" s="1"/>
  <c r="W9" i="12" s="1"/>
  <c r="W14" i="12" s="1"/>
  <c r="W23" i="11"/>
  <c r="W24" i="11" s="1"/>
  <c r="W9" i="11" s="1"/>
  <c r="W14" i="11" s="1"/>
  <c r="X21" i="11"/>
  <c r="X22" i="11" s="1"/>
  <c r="W21" i="10"/>
  <c r="W22" i="10"/>
  <c r="X20" i="10" s="1"/>
  <c r="W23" i="10"/>
  <c r="W24" i="10" s="1"/>
  <c r="W9" i="10" s="1"/>
  <c r="W14" i="10" s="1"/>
  <c r="X21" i="9"/>
  <c r="X23" i="9"/>
  <c r="X24" i="9" s="1"/>
  <c r="X9" i="9" s="1"/>
  <c r="X14" i="9" s="1"/>
  <c r="X22" i="9"/>
  <c r="Y20" i="9" s="1"/>
  <c r="Y21" i="8"/>
  <c r="Y22" i="8" s="1"/>
  <c r="W23" i="7"/>
  <c r="W24" i="7" s="1"/>
  <c r="W9" i="7" s="1"/>
  <c r="W14" i="7" s="1"/>
  <c r="X21" i="7"/>
  <c r="X22" i="7"/>
  <c r="Y20" i="7" s="1"/>
  <c r="BE21" i="43" l="1"/>
  <c r="BE22" i="43" s="1"/>
  <c r="BD23" i="43"/>
  <c r="BD24" i="43" s="1"/>
  <c r="BC20" i="42"/>
  <c r="BB23" i="42"/>
  <c r="BB24" i="42" s="1"/>
  <c r="BE21" i="41"/>
  <c r="BE22" i="41" s="1"/>
  <c r="BD23" i="41"/>
  <c r="BD24" i="41" s="1"/>
  <c r="BB21" i="40"/>
  <c r="BB22" i="40" s="1"/>
  <c r="BE21" i="39"/>
  <c r="BE22" i="39" s="1"/>
  <c r="BD23" i="39"/>
  <c r="BD24" i="39" s="1"/>
  <c r="BC21" i="38"/>
  <c r="BC22" i="38"/>
  <c r="BD20" i="38" s="1"/>
  <c r="BB20" i="37"/>
  <c r="BA23" i="37"/>
  <c r="BA24" i="37" s="1"/>
  <c r="BA9" i="37" s="1"/>
  <c r="BA14" i="37" s="1"/>
  <c r="BB21" i="36"/>
  <c r="BB22" i="36" s="1"/>
  <c r="BB21" i="35"/>
  <c r="BB22" i="35" s="1"/>
  <c r="BB21" i="34"/>
  <c r="BB22" i="34" s="1"/>
  <c r="BA21" i="33"/>
  <c r="BA22" i="33" s="1"/>
  <c r="BC21" i="32"/>
  <c r="BC22" i="32" s="1"/>
  <c r="BB20" i="31"/>
  <c r="BA23" i="31"/>
  <c r="BA24" i="31" s="1"/>
  <c r="BA9" i="31" s="1"/>
  <c r="BA14" i="31" s="1"/>
  <c r="BE20" i="30"/>
  <c r="BD23" i="30"/>
  <c r="BD24" i="30" s="1"/>
  <c r="BD9" i="30" s="1"/>
  <c r="BD14" i="30" s="1"/>
  <c r="BD21" i="29"/>
  <c r="BD22" i="29"/>
  <c r="BE20" i="29" s="1"/>
  <c r="BC23" i="29"/>
  <c r="BC24" i="29" s="1"/>
  <c r="BC9" i="29" s="1"/>
  <c r="BC14" i="29" s="1"/>
  <c r="BB20" i="28"/>
  <c r="BA23" i="28"/>
  <c r="BA24" i="28" s="1"/>
  <c r="BA9" i="28" s="1"/>
  <c r="BA14" i="28" s="1"/>
  <c r="BB20" i="27"/>
  <c r="BA23" i="27"/>
  <c r="BA24" i="27" s="1"/>
  <c r="BA9" i="27" s="1"/>
  <c r="BA14" i="27" s="1"/>
  <c r="BC20" i="26"/>
  <c r="BB23" i="26"/>
  <c r="BB24" i="26" s="1"/>
  <c r="BB9" i="26" s="1"/>
  <c r="BB14" i="26" s="1"/>
  <c r="BB21" i="25"/>
  <c r="BB22" i="25" s="1"/>
  <c r="BE20" i="24"/>
  <c r="BD23" i="24"/>
  <c r="BD24" i="24" s="1"/>
  <c r="BD9" i="24" s="1"/>
  <c r="BD14" i="24" s="1"/>
  <c r="BC21" i="23"/>
  <c r="BC22" i="23"/>
  <c r="BD20" i="23" s="1"/>
  <c r="BC20" i="22"/>
  <c r="BB23" i="22"/>
  <c r="BB24" i="22" s="1"/>
  <c r="BB9" i="22" s="1"/>
  <c r="BB14" i="22" s="1"/>
  <c r="BG20" i="21"/>
  <c r="BF23" i="21"/>
  <c r="BF24" i="21" s="1"/>
  <c r="BF9" i="21" s="1"/>
  <c r="BF14" i="21" s="1"/>
  <c r="BD21" i="20"/>
  <c r="BD22" i="20" s="1"/>
  <c r="BC23" i="20"/>
  <c r="BC24" i="20" s="1"/>
  <c r="BC9" i="20" s="1"/>
  <c r="BC14" i="20" s="1"/>
  <c r="BB20" i="19"/>
  <c r="BA23" i="19"/>
  <c r="BA24" i="19" s="1"/>
  <c r="BA9" i="19" s="1"/>
  <c r="BA14" i="19" s="1"/>
  <c r="BB20" i="18"/>
  <c r="BA23" i="18"/>
  <c r="BA24" i="18" s="1"/>
  <c r="BA9" i="18" s="1"/>
  <c r="BA14" i="18" s="1"/>
  <c r="BE20" i="17"/>
  <c r="BD23" i="17"/>
  <c r="BD24" i="17" s="1"/>
  <c r="BD9" i="17" s="1"/>
  <c r="BD14" i="17" s="1"/>
  <c r="BA20" i="16"/>
  <c r="AZ23" i="16"/>
  <c r="AZ24" i="16" s="1"/>
  <c r="AZ9" i="16" s="1"/>
  <c r="AZ14" i="16" s="1"/>
  <c r="BF20" i="15"/>
  <c r="BE23" i="15"/>
  <c r="BE24" i="15" s="1"/>
  <c r="BE9" i="15" s="1"/>
  <c r="BE14" i="15" s="1"/>
  <c r="Z20" i="14"/>
  <c r="Y23" i="14"/>
  <c r="Y24" i="14" s="1"/>
  <c r="Y9" i="14" s="1"/>
  <c r="Y14" i="14" s="1"/>
  <c r="X23" i="13"/>
  <c r="X24" i="13" s="1"/>
  <c r="X9" i="13" s="1"/>
  <c r="X14" i="13" s="1"/>
  <c r="Y21" i="13"/>
  <c r="Y22" i="13" s="1"/>
  <c r="Y21" i="12"/>
  <c r="Y22" i="12" s="1"/>
  <c r="Y20" i="11"/>
  <c r="X23" i="11"/>
  <c r="X24" i="11" s="1"/>
  <c r="X9" i="11" s="1"/>
  <c r="X14" i="11" s="1"/>
  <c r="X21" i="10"/>
  <c r="X22" i="10" s="1"/>
  <c r="Y21" i="9"/>
  <c r="Y22" i="9" s="1"/>
  <c r="Z20" i="8"/>
  <c r="Y23" i="8"/>
  <c r="Y24" i="8" s="1"/>
  <c r="Y9" i="8" s="1"/>
  <c r="Y14" i="8" s="1"/>
  <c r="Y21" i="7"/>
  <c r="Y22" i="7" s="1"/>
  <c r="X23" i="7"/>
  <c r="X24" i="7" s="1"/>
  <c r="X9" i="7" s="1"/>
  <c r="X14" i="7" s="1"/>
  <c r="BD20" i="32" l="1"/>
  <c r="BC23" i="32"/>
  <c r="BC24" i="32" s="1"/>
  <c r="BC9" i="32" s="1"/>
  <c r="BC14" i="32" s="1"/>
  <c r="BC23" i="23"/>
  <c r="BC24" i="23" s="1"/>
  <c r="BC9" i="23" s="1"/>
  <c r="BC14" i="23" s="1"/>
  <c r="BF20" i="43"/>
  <c r="BE23" i="43"/>
  <c r="BE24" i="43" s="1"/>
  <c r="BC21" i="42"/>
  <c r="BC22" i="42"/>
  <c r="BD20" i="42" s="1"/>
  <c r="BF20" i="41"/>
  <c r="BE23" i="41"/>
  <c r="BE24" i="41" s="1"/>
  <c r="BC20" i="40"/>
  <c r="BB23" i="40"/>
  <c r="BB24" i="40" s="1"/>
  <c r="BF20" i="39"/>
  <c r="BE23" i="39"/>
  <c r="BE24" i="39" s="1"/>
  <c r="BD21" i="38"/>
  <c r="BD22" i="38" s="1"/>
  <c r="BC23" i="38"/>
  <c r="BC24" i="38" s="1"/>
  <c r="BB21" i="37"/>
  <c r="BB22" i="37" s="1"/>
  <c r="BC20" i="36"/>
  <c r="BB23" i="36"/>
  <c r="BB24" i="36" s="1"/>
  <c r="BB9" i="36" s="1"/>
  <c r="BB14" i="36" s="1"/>
  <c r="BC20" i="35"/>
  <c r="BB23" i="35"/>
  <c r="BB24" i="35" s="1"/>
  <c r="BB9" i="35" s="1"/>
  <c r="BB14" i="35" s="1"/>
  <c r="BC20" i="34"/>
  <c r="BB23" i="34"/>
  <c r="BB24" i="34" s="1"/>
  <c r="BB9" i="34" s="1"/>
  <c r="BB14" i="34" s="1"/>
  <c r="BB20" i="33"/>
  <c r="BA23" i="33"/>
  <c r="BA24" i="33" s="1"/>
  <c r="BA9" i="33" s="1"/>
  <c r="BA14" i="33" s="1"/>
  <c r="BD21" i="32"/>
  <c r="BD22" i="32"/>
  <c r="BE20" i="32" s="1"/>
  <c r="BB21" i="31"/>
  <c r="BB22" i="31" s="1"/>
  <c r="BE21" i="30"/>
  <c r="BE22" i="30" s="1"/>
  <c r="BE21" i="29"/>
  <c r="BE22" i="29" s="1"/>
  <c r="BD23" i="29"/>
  <c r="BD24" i="29" s="1"/>
  <c r="BD9" i="29" s="1"/>
  <c r="BD14" i="29" s="1"/>
  <c r="BB21" i="28"/>
  <c r="BB22" i="28" s="1"/>
  <c r="BB21" i="27"/>
  <c r="BB22" i="27" s="1"/>
  <c r="BC21" i="26"/>
  <c r="BC22" i="26"/>
  <c r="BD20" i="26" s="1"/>
  <c r="BC20" i="25"/>
  <c r="BB23" i="25"/>
  <c r="BB24" i="25" s="1"/>
  <c r="BB9" i="25" s="1"/>
  <c r="BB14" i="25" s="1"/>
  <c r="BE21" i="24"/>
  <c r="BE22" i="24" s="1"/>
  <c r="BD21" i="23"/>
  <c r="BD22" i="23" s="1"/>
  <c r="BC21" i="22"/>
  <c r="BC22" i="22"/>
  <c r="BD20" i="22" s="1"/>
  <c r="BC23" i="22"/>
  <c r="BC24" i="22" s="1"/>
  <c r="BC9" i="22" s="1"/>
  <c r="BC14" i="22" s="1"/>
  <c r="BG21" i="21"/>
  <c r="BG22" i="21" s="1"/>
  <c r="BE20" i="20"/>
  <c r="BD23" i="20"/>
  <c r="BD24" i="20" s="1"/>
  <c r="BD9" i="20" s="1"/>
  <c r="BD14" i="20" s="1"/>
  <c r="BB21" i="19"/>
  <c r="BB22" i="19" s="1"/>
  <c r="BB21" i="18"/>
  <c r="BB22" i="18" s="1"/>
  <c r="BE21" i="17"/>
  <c r="BE22" i="17" s="1"/>
  <c r="BA21" i="16"/>
  <c r="BA22" i="16" s="1"/>
  <c r="BF21" i="15"/>
  <c r="BF22" i="15" s="1"/>
  <c r="Z21" i="14"/>
  <c r="Z22" i="14" s="1"/>
  <c r="Z20" i="13"/>
  <c r="Y23" i="13"/>
  <c r="Y24" i="13" s="1"/>
  <c r="Y9" i="13" s="1"/>
  <c r="Y14" i="13" s="1"/>
  <c r="Z20" i="12"/>
  <c r="Y23" i="12"/>
  <c r="Y24" i="12" s="1"/>
  <c r="Y9" i="12" s="1"/>
  <c r="Y14" i="12" s="1"/>
  <c r="Y21" i="11"/>
  <c r="Y22" i="11" s="1"/>
  <c r="Y20" i="10"/>
  <c r="X23" i="10"/>
  <c r="X24" i="10" s="1"/>
  <c r="X9" i="10" s="1"/>
  <c r="X14" i="10" s="1"/>
  <c r="Z20" i="9"/>
  <c r="Y23" i="9"/>
  <c r="Y24" i="9" s="1"/>
  <c r="Y9" i="9" s="1"/>
  <c r="Y14" i="9" s="1"/>
  <c r="Z21" i="8"/>
  <c r="Z22" i="8" s="1"/>
  <c r="Z20" i="7"/>
  <c r="Y23" i="7"/>
  <c r="Y24" i="7" s="1"/>
  <c r="Y9" i="7" s="1"/>
  <c r="Y14" i="7" s="1"/>
  <c r="BC23" i="26" l="1"/>
  <c r="BC24" i="26" s="1"/>
  <c r="BC9" i="26" s="1"/>
  <c r="BC14" i="26" s="1"/>
  <c r="BF21" i="43"/>
  <c r="BF22" i="43" s="1"/>
  <c r="BD21" i="42"/>
  <c r="BD22" i="42"/>
  <c r="BE20" i="42" s="1"/>
  <c r="BC23" i="42"/>
  <c r="BC24" i="42" s="1"/>
  <c r="BF21" i="41"/>
  <c r="BF22" i="41" s="1"/>
  <c r="BC21" i="40"/>
  <c r="BC22" i="40"/>
  <c r="BD20" i="40" s="1"/>
  <c r="BC23" i="40"/>
  <c r="BC24" i="40" s="1"/>
  <c r="BF21" i="39"/>
  <c r="BF22" i="39" s="1"/>
  <c r="BE20" i="38"/>
  <c r="BD23" i="38"/>
  <c r="BD24" i="38" s="1"/>
  <c r="BC20" i="37"/>
  <c r="BB23" i="37"/>
  <c r="BB24" i="37" s="1"/>
  <c r="BB9" i="37" s="1"/>
  <c r="BB14" i="37" s="1"/>
  <c r="BC21" i="36"/>
  <c r="BC22" i="36" s="1"/>
  <c r="BC21" i="35"/>
  <c r="BC22" i="35"/>
  <c r="BD20" i="35" s="1"/>
  <c r="BC23" i="35"/>
  <c r="BC24" i="35" s="1"/>
  <c r="BC9" i="35" s="1"/>
  <c r="BC14" i="35" s="1"/>
  <c r="BC21" i="34"/>
  <c r="BC22" i="34"/>
  <c r="BD20" i="34" s="1"/>
  <c r="BB21" i="33"/>
  <c r="BB22" i="33" s="1"/>
  <c r="BE21" i="32"/>
  <c r="BE22" i="32" s="1"/>
  <c r="BD23" i="32"/>
  <c r="BD24" i="32" s="1"/>
  <c r="BD9" i="32" s="1"/>
  <c r="BD14" i="32" s="1"/>
  <c r="BC20" i="31"/>
  <c r="BB23" i="31"/>
  <c r="BB24" i="31" s="1"/>
  <c r="BB9" i="31" s="1"/>
  <c r="BB14" i="31" s="1"/>
  <c r="BF20" i="30"/>
  <c r="BE23" i="30"/>
  <c r="BE24" i="30" s="1"/>
  <c r="BE9" i="30" s="1"/>
  <c r="BE14" i="30" s="1"/>
  <c r="BF20" i="29"/>
  <c r="BE23" i="29"/>
  <c r="BE24" i="29" s="1"/>
  <c r="BE9" i="29" s="1"/>
  <c r="BE14" i="29" s="1"/>
  <c r="BC20" i="28"/>
  <c r="BB23" i="28"/>
  <c r="BB24" i="28" s="1"/>
  <c r="BB9" i="28" s="1"/>
  <c r="BB14" i="28" s="1"/>
  <c r="BC20" i="27"/>
  <c r="BB23" i="27"/>
  <c r="BB24" i="27" s="1"/>
  <c r="BB9" i="27" s="1"/>
  <c r="BB14" i="27" s="1"/>
  <c r="BD21" i="26"/>
  <c r="BD22" i="26" s="1"/>
  <c r="BC21" i="25"/>
  <c r="BC22" i="25" s="1"/>
  <c r="BF20" i="24"/>
  <c r="BE23" i="24"/>
  <c r="BE24" i="24" s="1"/>
  <c r="BE9" i="24" s="1"/>
  <c r="BE14" i="24" s="1"/>
  <c r="BE20" i="23"/>
  <c r="BD23" i="23"/>
  <c r="BD24" i="23" s="1"/>
  <c r="BD9" i="23" s="1"/>
  <c r="BD14" i="23" s="1"/>
  <c r="BD21" i="22"/>
  <c r="BD22" i="22" s="1"/>
  <c r="BH20" i="21"/>
  <c r="BG23" i="21"/>
  <c r="BG24" i="21" s="1"/>
  <c r="BG9" i="21" s="1"/>
  <c r="BG14" i="21" s="1"/>
  <c r="BE21" i="20"/>
  <c r="BE22" i="20" s="1"/>
  <c r="BC20" i="19"/>
  <c r="BB23" i="19"/>
  <c r="BB24" i="19" s="1"/>
  <c r="BB9" i="19" s="1"/>
  <c r="BB14" i="19" s="1"/>
  <c r="BC20" i="18"/>
  <c r="BB23" i="18"/>
  <c r="BB24" i="18" s="1"/>
  <c r="BB9" i="18" s="1"/>
  <c r="BB14" i="18" s="1"/>
  <c r="BF20" i="17"/>
  <c r="BE23" i="17"/>
  <c r="BE24" i="17" s="1"/>
  <c r="BE9" i="17" s="1"/>
  <c r="BE14" i="17" s="1"/>
  <c r="BB20" i="16"/>
  <c r="BA23" i="16"/>
  <c r="BA24" i="16" s="1"/>
  <c r="BA9" i="16" s="1"/>
  <c r="BA14" i="16" s="1"/>
  <c r="BG20" i="15"/>
  <c r="BF23" i="15"/>
  <c r="BF24" i="15" s="1"/>
  <c r="BF9" i="15" s="1"/>
  <c r="BF14" i="15" s="1"/>
  <c r="AA20" i="14"/>
  <c r="Z23" i="14"/>
  <c r="Z24" i="14" s="1"/>
  <c r="Z9" i="14" s="1"/>
  <c r="Z14" i="14" s="1"/>
  <c r="Z21" i="13"/>
  <c r="Z22" i="13" s="1"/>
  <c r="Z21" i="12"/>
  <c r="Z22" i="12" s="1"/>
  <c r="Z20" i="11"/>
  <c r="Y23" i="11"/>
  <c r="Y24" i="11" s="1"/>
  <c r="Y9" i="11" s="1"/>
  <c r="Y14" i="11" s="1"/>
  <c r="Y21" i="10"/>
  <c r="Y22" i="10" s="1"/>
  <c r="Z21" i="9"/>
  <c r="Z22" i="9" s="1"/>
  <c r="AA20" i="8"/>
  <c r="Z23" i="8"/>
  <c r="Z24" i="8" s="1"/>
  <c r="Z9" i="8" s="1"/>
  <c r="Z14" i="8" s="1"/>
  <c r="Z21" i="7"/>
  <c r="Z22" i="7" s="1"/>
  <c r="BG20" i="43" l="1"/>
  <c r="BF23" i="43"/>
  <c r="BF24" i="43" s="1"/>
  <c r="BE21" i="42"/>
  <c r="BE22" i="42" s="1"/>
  <c r="BD23" i="42"/>
  <c r="BD24" i="42" s="1"/>
  <c r="BG20" i="41"/>
  <c r="BF23" i="41"/>
  <c r="BF24" i="41" s="1"/>
  <c r="BD21" i="40"/>
  <c r="BD22" i="40"/>
  <c r="BE20" i="40" s="1"/>
  <c r="BG20" i="39"/>
  <c r="BF23" i="39"/>
  <c r="BF24" i="39" s="1"/>
  <c r="BE21" i="38"/>
  <c r="BE22" i="38" s="1"/>
  <c r="BC21" i="37"/>
  <c r="BC22" i="37" s="1"/>
  <c r="BD20" i="36"/>
  <c r="BC23" i="36"/>
  <c r="BC24" i="36" s="1"/>
  <c r="BC9" i="36" s="1"/>
  <c r="BC14" i="36" s="1"/>
  <c r="BD21" i="35"/>
  <c r="BD22" i="35"/>
  <c r="BE20" i="35" s="1"/>
  <c r="BD21" i="34"/>
  <c r="BD22" i="34" s="1"/>
  <c r="BC23" i="34"/>
  <c r="BC24" i="34" s="1"/>
  <c r="BC9" i="34" s="1"/>
  <c r="BC14" i="34" s="1"/>
  <c r="BC20" i="33"/>
  <c r="BB23" i="33"/>
  <c r="BB24" i="33" s="1"/>
  <c r="BB9" i="33" s="1"/>
  <c r="BB14" i="33" s="1"/>
  <c r="BF20" i="32"/>
  <c r="BE23" i="32"/>
  <c r="BE24" i="32" s="1"/>
  <c r="BE9" i="32" s="1"/>
  <c r="BE14" i="32" s="1"/>
  <c r="BC21" i="31"/>
  <c r="BC22" i="31"/>
  <c r="BD20" i="31" s="1"/>
  <c r="BF21" i="30"/>
  <c r="BF22" i="30" s="1"/>
  <c r="BF21" i="29"/>
  <c r="BF22" i="29" s="1"/>
  <c r="BC21" i="28"/>
  <c r="BC22" i="28"/>
  <c r="BD20" i="28" s="1"/>
  <c r="BC21" i="27"/>
  <c r="BC22" i="27"/>
  <c r="BD20" i="27" s="1"/>
  <c r="BE20" i="26"/>
  <c r="BD23" i="26"/>
  <c r="BD24" i="26" s="1"/>
  <c r="BD9" i="26" s="1"/>
  <c r="BD14" i="26" s="1"/>
  <c r="BD20" i="25"/>
  <c r="BC23" i="25"/>
  <c r="BC24" i="25" s="1"/>
  <c r="BC9" i="25" s="1"/>
  <c r="BC14" i="25" s="1"/>
  <c r="BF21" i="24"/>
  <c r="BF22" i="24" s="1"/>
  <c r="BE21" i="23"/>
  <c r="BE22" i="23" s="1"/>
  <c r="BE20" i="22"/>
  <c r="BD23" i="22"/>
  <c r="BD24" i="22" s="1"/>
  <c r="BD9" i="22" s="1"/>
  <c r="BD14" i="22" s="1"/>
  <c r="BH21" i="21"/>
  <c r="BH22" i="21" s="1"/>
  <c r="BF20" i="20"/>
  <c r="BE23" i="20"/>
  <c r="BE24" i="20" s="1"/>
  <c r="BE9" i="20" s="1"/>
  <c r="BE14" i="20" s="1"/>
  <c r="BC21" i="19"/>
  <c r="BC22" i="19"/>
  <c r="BD20" i="19" s="1"/>
  <c r="BC21" i="18"/>
  <c r="BC22" i="18" s="1"/>
  <c r="BD20" i="18" s="1"/>
  <c r="BF21" i="17"/>
  <c r="BF22" i="17" s="1"/>
  <c r="BB21" i="16"/>
  <c r="BB22" i="16" s="1"/>
  <c r="BG21" i="15"/>
  <c r="BG22" i="15" s="1"/>
  <c r="AA21" i="14"/>
  <c r="AA22" i="14" s="1"/>
  <c r="AA20" i="13"/>
  <c r="Z23" i="13"/>
  <c r="Z24" i="13" s="1"/>
  <c r="Z9" i="13" s="1"/>
  <c r="Z14" i="13" s="1"/>
  <c r="AA20" i="12"/>
  <c r="Z23" i="12"/>
  <c r="Z24" i="12" s="1"/>
  <c r="Z9" i="12" s="1"/>
  <c r="Z14" i="12" s="1"/>
  <c r="Z21" i="11"/>
  <c r="Z22" i="11"/>
  <c r="AA20" i="11" s="1"/>
  <c r="Z20" i="10"/>
  <c r="Y23" i="10"/>
  <c r="Y24" i="10" s="1"/>
  <c r="Y9" i="10" s="1"/>
  <c r="Y14" i="10" s="1"/>
  <c r="AA20" i="9"/>
  <c r="Z23" i="9"/>
  <c r="Z24" i="9" s="1"/>
  <c r="Z9" i="9" s="1"/>
  <c r="Z14" i="9" s="1"/>
  <c r="AA21" i="8"/>
  <c r="AA22" i="8" s="1"/>
  <c r="AA20" i="7"/>
  <c r="Z23" i="7"/>
  <c r="Z24" i="7" s="1"/>
  <c r="Z9" i="7" s="1"/>
  <c r="Z14" i="7" s="1"/>
  <c r="BD20" i="37" l="1"/>
  <c r="BC23" i="37"/>
  <c r="BC24" i="37" s="1"/>
  <c r="BC9" i="37" s="1"/>
  <c r="BC14" i="37" s="1"/>
  <c r="BC23" i="19"/>
  <c r="BC24" i="19" s="1"/>
  <c r="BC9" i="19" s="1"/>
  <c r="BC14" i="19" s="1"/>
  <c r="BC23" i="27"/>
  <c r="BC24" i="27" s="1"/>
  <c r="BC9" i="27" s="1"/>
  <c r="BC14" i="27" s="1"/>
  <c r="BG21" i="43"/>
  <c r="BG22" i="43" s="1"/>
  <c r="BF20" i="42"/>
  <c r="BE23" i="42"/>
  <c r="BE24" i="42" s="1"/>
  <c r="BG21" i="41"/>
  <c r="BG22" i="41" s="1"/>
  <c r="BE21" i="40"/>
  <c r="BE22" i="40" s="1"/>
  <c r="BD23" i="40"/>
  <c r="BD24" i="40" s="1"/>
  <c r="BG21" i="39"/>
  <c r="BG22" i="39" s="1"/>
  <c r="BF20" i="38"/>
  <c r="BE23" i="38"/>
  <c r="BE24" i="38" s="1"/>
  <c r="BD21" i="37"/>
  <c r="BD22" i="37" s="1"/>
  <c r="BD21" i="36"/>
  <c r="BD22" i="36" s="1"/>
  <c r="BE21" i="35"/>
  <c r="BE22" i="35" s="1"/>
  <c r="BD23" i="35"/>
  <c r="BD24" i="35" s="1"/>
  <c r="BD9" i="35" s="1"/>
  <c r="BD14" i="35" s="1"/>
  <c r="BE20" i="34"/>
  <c r="BD23" i="34"/>
  <c r="BD24" i="34" s="1"/>
  <c r="BD9" i="34" s="1"/>
  <c r="BD14" i="34" s="1"/>
  <c r="BC21" i="33"/>
  <c r="BC22" i="33" s="1"/>
  <c r="BD20" i="33" s="1"/>
  <c r="BF21" i="32"/>
  <c r="BF22" i="32" s="1"/>
  <c r="BD21" i="31"/>
  <c r="BD22" i="31" s="1"/>
  <c r="BC23" i="31"/>
  <c r="BC24" i="31" s="1"/>
  <c r="BC9" i="31" s="1"/>
  <c r="BC14" i="31" s="1"/>
  <c r="BG20" i="30"/>
  <c r="BF23" i="30"/>
  <c r="BF24" i="30" s="1"/>
  <c r="BF9" i="30" s="1"/>
  <c r="BF14" i="30" s="1"/>
  <c r="BG20" i="29"/>
  <c r="BF23" i="29"/>
  <c r="BF24" i="29" s="1"/>
  <c r="BF9" i="29" s="1"/>
  <c r="BF14" i="29" s="1"/>
  <c r="BD21" i="28"/>
  <c r="BD22" i="28" s="1"/>
  <c r="BC23" i="28"/>
  <c r="BC24" i="28" s="1"/>
  <c r="BC9" i="28" s="1"/>
  <c r="BC14" i="28" s="1"/>
  <c r="BD21" i="27"/>
  <c r="BD22" i="27"/>
  <c r="BE20" i="27" s="1"/>
  <c r="BE21" i="26"/>
  <c r="BE22" i="26" s="1"/>
  <c r="BD21" i="25"/>
  <c r="BD22" i="25" s="1"/>
  <c r="BG20" i="24"/>
  <c r="BF23" i="24"/>
  <c r="BF24" i="24" s="1"/>
  <c r="BF9" i="24" s="1"/>
  <c r="BF14" i="24" s="1"/>
  <c r="BF20" i="23"/>
  <c r="BE23" i="23"/>
  <c r="BE24" i="23" s="1"/>
  <c r="BE9" i="23" s="1"/>
  <c r="BE14" i="23" s="1"/>
  <c r="BE21" i="22"/>
  <c r="BE22" i="22" s="1"/>
  <c r="BI20" i="21"/>
  <c r="BH23" i="21"/>
  <c r="BH24" i="21" s="1"/>
  <c r="BH9" i="21" s="1"/>
  <c r="BH14" i="21" s="1"/>
  <c r="BF21" i="20"/>
  <c r="BF22" i="20" s="1"/>
  <c r="BD21" i="19"/>
  <c r="BD22" i="19"/>
  <c r="BE20" i="19" s="1"/>
  <c r="BD21" i="18"/>
  <c r="BD22" i="18" s="1"/>
  <c r="BC23" i="18"/>
  <c r="BC24" i="18" s="1"/>
  <c r="BC9" i="18" s="1"/>
  <c r="BC14" i="18" s="1"/>
  <c r="BG20" i="17"/>
  <c r="BF23" i="17"/>
  <c r="BF24" i="17" s="1"/>
  <c r="BF9" i="17" s="1"/>
  <c r="BF14" i="17" s="1"/>
  <c r="BC20" i="16"/>
  <c r="BB23" i="16"/>
  <c r="BB24" i="16" s="1"/>
  <c r="BB9" i="16" s="1"/>
  <c r="BB14" i="16" s="1"/>
  <c r="BH20" i="15"/>
  <c r="BG23" i="15"/>
  <c r="BG24" i="15" s="1"/>
  <c r="BG9" i="15" s="1"/>
  <c r="BG14" i="15" s="1"/>
  <c r="AB20" i="14"/>
  <c r="AA23" i="14"/>
  <c r="AA24" i="14" s="1"/>
  <c r="AA9" i="14" s="1"/>
  <c r="AA14" i="14" s="1"/>
  <c r="AA21" i="13"/>
  <c r="AA22" i="13" s="1"/>
  <c r="AA21" i="12"/>
  <c r="AA22" i="12" s="1"/>
  <c r="Z23" i="11"/>
  <c r="Z24" i="11" s="1"/>
  <c r="Z9" i="11" s="1"/>
  <c r="Z14" i="11" s="1"/>
  <c r="AA21" i="11"/>
  <c r="AA22" i="11" s="1"/>
  <c r="Z21" i="10"/>
  <c r="Z22" i="10" s="1"/>
  <c r="AA21" i="9"/>
  <c r="AA22" i="9" s="1"/>
  <c r="AB20" i="8"/>
  <c r="AA23" i="8"/>
  <c r="AA24" i="8" s="1"/>
  <c r="AA9" i="8" s="1"/>
  <c r="AA14" i="8" s="1"/>
  <c r="AA21" i="7"/>
  <c r="AA22" i="7" s="1"/>
  <c r="BH20" i="43" l="1"/>
  <c r="BG23" i="43"/>
  <c r="BG24" i="43" s="1"/>
  <c r="BF21" i="42"/>
  <c r="BF22" i="42" s="1"/>
  <c r="BH20" i="41"/>
  <c r="BG23" i="41"/>
  <c r="BG24" i="41" s="1"/>
  <c r="BF20" i="40"/>
  <c r="BE23" i="40"/>
  <c r="BE24" i="40" s="1"/>
  <c r="BH20" i="39"/>
  <c r="BG23" i="39"/>
  <c r="BG24" i="39" s="1"/>
  <c r="BF21" i="38"/>
  <c r="BF22" i="38" s="1"/>
  <c r="BE20" i="37"/>
  <c r="BD23" i="37"/>
  <c r="BD24" i="37" s="1"/>
  <c r="BD9" i="37" s="1"/>
  <c r="BD14" i="37" s="1"/>
  <c r="BE20" i="36"/>
  <c r="BD23" i="36"/>
  <c r="BD24" i="36" s="1"/>
  <c r="BD9" i="36" s="1"/>
  <c r="BD14" i="36" s="1"/>
  <c r="BF20" i="35"/>
  <c r="BE23" i="35"/>
  <c r="BE24" i="35" s="1"/>
  <c r="BE9" i="35" s="1"/>
  <c r="BE14" i="35" s="1"/>
  <c r="BE21" i="34"/>
  <c r="BE22" i="34" s="1"/>
  <c r="BD21" i="33"/>
  <c r="BD22" i="33" s="1"/>
  <c r="BC23" i="33"/>
  <c r="BC24" i="33" s="1"/>
  <c r="BC9" i="33" s="1"/>
  <c r="BC14" i="33" s="1"/>
  <c r="BG20" i="32"/>
  <c r="BF23" i="32"/>
  <c r="BF24" i="32" s="1"/>
  <c r="BF9" i="32" s="1"/>
  <c r="BF14" i="32" s="1"/>
  <c r="BE20" i="31"/>
  <c r="BD23" i="31"/>
  <c r="BD24" i="31" s="1"/>
  <c r="BD9" i="31" s="1"/>
  <c r="BD14" i="31" s="1"/>
  <c r="BG21" i="30"/>
  <c r="BG22" i="30" s="1"/>
  <c r="BG21" i="29"/>
  <c r="BG22" i="29" s="1"/>
  <c r="BE20" i="28"/>
  <c r="BD23" i="28"/>
  <c r="BD24" i="28" s="1"/>
  <c r="BD9" i="28" s="1"/>
  <c r="BD14" i="28" s="1"/>
  <c r="BE21" i="27"/>
  <c r="BE22" i="27" s="1"/>
  <c r="BD23" i="27"/>
  <c r="BD24" i="27" s="1"/>
  <c r="BD9" i="27" s="1"/>
  <c r="BD14" i="27" s="1"/>
  <c r="BF20" i="26"/>
  <c r="BE23" i="26"/>
  <c r="BE24" i="26" s="1"/>
  <c r="BE9" i="26" s="1"/>
  <c r="BE14" i="26" s="1"/>
  <c r="BE20" i="25"/>
  <c r="BD23" i="25"/>
  <c r="BD24" i="25" s="1"/>
  <c r="BD9" i="25" s="1"/>
  <c r="BD14" i="25" s="1"/>
  <c r="BG21" i="24"/>
  <c r="BG22" i="24" s="1"/>
  <c r="BF21" i="23"/>
  <c r="BF22" i="23" s="1"/>
  <c r="BF20" i="22"/>
  <c r="BE23" i="22"/>
  <c r="BE24" i="22" s="1"/>
  <c r="BE9" i="22" s="1"/>
  <c r="BE14" i="22" s="1"/>
  <c r="BI21" i="21"/>
  <c r="BI22" i="21" s="1"/>
  <c r="BG20" i="20"/>
  <c r="BF23" i="20"/>
  <c r="BF24" i="20" s="1"/>
  <c r="BF9" i="20" s="1"/>
  <c r="BF14" i="20" s="1"/>
  <c r="BE21" i="19"/>
  <c r="BE22" i="19" s="1"/>
  <c r="BD23" i="19"/>
  <c r="BD24" i="19" s="1"/>
  <c r="BD9" i="19" s="1"/>
  <c r="BD14" i="19" s="1"/>
  <c r="BE20" i="18"/>
  <c r="BD23" i="18"/>
  <c r="BD24" i="18" s="1"/>
  <c r="BD9" i="18" s="1"/>
  <c r="BD14" i="18" s="1"/>
  <c r="BG21" i="17"/>
  <c r="BG22" i="17" s="1"/>
  <c r="BC21" i="16"/>
  <c r="BC22" i="16" s="1"/>
  <c r="BH21" i="15"/>
  <c r="BH22" i="15" s="1"/>
  <c r="AB21" i="14"/>
  <c r="AB22" i="14" s="1"/>
  <c r="AB20" i="13"/>
  <c r="AA23" i="13"/>
  <c r="AA24" i="13" s="1"/>
  <c r="AA9" i="13" s="1"/>
  <c r="AA14" i="13" s="1"/>
  <c r="AB20" i="12"/>
  <c r="AA23" i="12"/>
  <c r="AA24" i="12" s="1"/>
  <c r="AA9" i="12" s="1"/>
  <c r="AA14" i="12" s="1"/>
  <c r="AB20" i="11"/>
  <c r="AA23" i="11"/>
  <c r="AA24" i="11" s="1"/>
  <c r="AA9" i="11" s="1"/>
  <c r="AA14" i="11" s="1"/>
  <c r="AA20" i="10"/>
  <c r="Z23" i="10"/>
  <c r="Z24" i="10" s="1"/>
  <c r="Z9" i="10" s="1"/>
  <c r="Z14" i="10" s="1"/>
  <c r="AB20" i="9"/>
  <c r="AA23" i="9"/>
  <c r="AA24" i="9" s="1"/>
  <c r="AA9" i="9" s="1"/>
  <c r="AA14" i="9" s="1"/>
  <c r="AB21" i="8"/>
  <c r="AB22" i="8" s="1"/>
  <c r="AB20" i="7"/>
  <c r="AA23" i="7"/>
  <c r="AA24" i="7" s="1"/>
  <c r="AA9" i="7" s="1"/>
  <c r="AA14" i="7" s="1"/>
  <c r="BH21" i="43" l="1"/>
  <c r="BH22" i="43" s="1"/>
  <c r="BG20" i="42"/>
  <c r="BF23" i="42"/>
  <c r="BF24" i="42" s="1"/>
  <c r="BH21" i="41"/>
  <c r="BH22" i="41" s="1"/>
  <c r="BF21" i="40"/>
  <c r="BF22" i="40" s="1"/>
  <c r="BH21" i="39"/>
  <c r="BH22" i="39" s="1"/>
  <c r="BG20" i="38"/>
  <c r="BF23" i="38"/>
  <c r="BF24" i="38" s="1"/>
  <c r="BE21" i="37"/>
  <c r="BE22" i="37" s="1"/>
  <c r="BE21" i="36"/>
  <c r="BE22" i="36" s="1"/>
  <c r="BF21" i="35"/>
  <c r="BF22" i="35" s="1"/>
  <c r="BF20" i="34"/>
  <c r="BE23" i="34"/>
  <c r="BE24" i="34" s="1"/>
  <c r="BE9" i="34" s="1"/>
  <c r="BE14" i="34" s="1"/>
  <c r="BE20" i="33"/>
  <c r="BD23" i="33"/>
  <c r="BD24" i="33" s="1"/>
  <c r="BD9" i="33" s="1"/>
  <c r="BD14" i="33" s="1"/>
  <c r="BG21" i="32"/>
  <c r="BG22" i="32" s="1"/>
  <c r="BE21" i="31"/>
  <c r="BE22" i="31" s="1"/>
  <c r="BH20" i="30"/>
  <c r="BG23" i="30"/>
  <c r="BG24" i="30" s="1"/>
  <c r="BG9" i="30" s="1"/>
  <c r="BG14" i="30" s="1"/>
  <c r="BH20" i="29"/>
  <c r="BG23" i="29"/>
  <c r="BG24" i="29" s="1"/>
  <c r="BG9" i="29" s="1"/>
  <c r="BG14" i="29" s="1"/>
  <c r="BE21" i="28"/>
  <c r="BE22" i="28" s="1"/>
  <c r="BF20" i="27"/>
  <c r="BE23" i="27"/>
  <c r="BE24" i="27" s="1"/>
  <c r="BE9" i="27" s="1"/>
  <c r="BE14" i="27" s="1"/>
  <c r="BF21" i="26"/>
  <c r="BF22" i="26" s="1"/>
  <c r="BE21" i="25"/>
  <c r="BE22" i="25"/>
  <c r="BF20" i="25" s="1"/>
  <c r="BH20" i="24"/>
  <c r="BG23" i="24"/>
  <c r="BG24" i="24" s="1"/>
  <c r="BG9" i="24" s="1"/>
  <c r="BG14" i="24" s="1"/>
  <c r="BG20" i="23"/>
  <c r="BF23" i="23"/>
  <c r="BF24" i="23" s="1"/>
  <c r="BF9" i="23" s="1"/>
  <c r="BF14" i="23" s="1"/>
  <c r="BF21" i="22"/>
  <c r="BF22" i="22" s="1"/>
  <c r="BJ20" i="21"/>
  <c r="BI23" i="21"/>
  <c r="BI24" i="21" s="1"/>
  <c r="BI9" i="21" s="1"/>
  <c r="BI14" i="21" s="1"/>
  <c r="BG21" i="20"/>
  <c r="BG22" i="20" s="1"/>
  <c r="BF20" i="19"/>
  <c r="BE23" i="19"/>
  <c r="BE24" i="19" s="1"/>
  <c r="BE9" i="19" s="1"/>
  <c r="BE14" i="19" s="1"/>
  <c r="BE21" i="18"/>
  <c r="BE22" i="18" s="1"/>
  <c r="BH20" i="17"/>
  <c r="BG23" i="17"/>
  <c r="BG24" i="17" s="1"/>
  <c r="BG9" i="17" s="1"/>
  <c r="BG14" i="17" s="1"/>
  <c r="BD20" i="16"/>
  <c r="BC23" i="16"/>
  <c r="BC24" i="16" s="1"/>
  <c r="BC9" i="16" s="1"/>
  <c r="BC14" i="16" s="1"/>
  <c r="BI20" i="15"/>
  <c r="BH23" i="15"/>
  <c r="BH24" i="15" s="1"/>
  <c r="BH9" i="15" s="1"/>
  <c r="BH14" i="15" s="1"/>
  <c r="AC20" i="14"/>
  <c r="AB23" i="14"/>
  <c r="AB24" i="14" s="1"/>
  <c r="AB9" i="14" s="1"/>
  <c r="AB14" i="14" s="1"/>
  <c r="AB21" i="13"/>
  <c r="AB22" i="13" s="1"/>
  <c r="AB21" i="12"/>
  <c r="AB22" i="12" s="1"/>
  <c r="AB21" i="11"/>
  <c r="AB22" i="11" s="1"/>
  <c r="AA21" i="10"/>
  <c r="AA22" i="10" s="1"/>
  <c r="AB21" i="9"/>
  <c r="AB22" i="9" s="1"/>
  <c r="AC20" i="8"/>
  <c r="AB23" i="8"/>
  <c r="AB24" i="8" s="1"/>
  <c r="AB9" i="8" s="1"/>
  <c r="AB14" i="8" s="1"/>
  <c r="AB21" i="7"/>
  <c r="AB22" i="7" s="1"/>
  <c r="BE23" i="25" l="1"/>
  <c r="BE24" i="25" s="1"/>
  <c r="BE9" i="25" s="1"/>
  <c r="BE14" i="25" s="1"/>
  <c r="BI20" i="43"/>
  <c r="BH23" i="43"/>
  <c r="BH24" i="43" s="1"/>
  <c r="BG21" i="42"/>
  <c r="BG22" i="42" s="1"/>
  <c r="BI20" i="41"/>
  <c r="BH23" i="41"/>
  <c r="BH24" i="41" s="1"/>
  <c r="BG20" i="40"/>
  <c r="BF23" i="40"/>
  <c r="BF24" i="40" s="1"/>
  <c r="BI20" i="39"/>
  <c r="BH23" i="39"/>
  <c r="BH24" i="39" s="1"/>
  <c r="BG21" i="38"/>
  <c r="BG22" i="38" s="1"/>
  <c r="BF20" i="37"/>
  <c r="BE23" i="37"/>
  <c r="BE24" i="37" s="1"/>
  <c r="BE9" i="37" s="1"/>
  <c r="BE14" i="37" s="1"/>
  <c r="BF20" i="36"/>
  <c r="BE23" i="36"/>
  <c r="BE24" i="36" s="1"/>
  <c r="BE9" i="36" s="1"/>
  <c r="BE14" i="36" s="1"/>
  <c r="BG20" i="35"/>
  <c r="BF23" i="35"/>
  <c r="BF24" i="35" s="1"/>
  <c r="BF9" i="35" s="1"/>
  <c r="BF14" i="35" s="1"/>
  <c r="BF21" i="34"/>
  <c r="BF22" i="34" s="1"/>
  <c r="BE21" i="33"/>
  <c r="BE22" i="33" s="1"/>
  <c r="BH20" i="32"/>
  <c r="BG23" i="32"/>
  <c r="BG24" i="32" s="1"/>
  <c r="BG9" i="32" s="1"/>
  <c r="BG14" i="32" s="1"/>
  <c r="BF20" i="31"/>
  <c r="BE23" i="31"/>
  <c r="BE24" i="31" s="1"/>
  <c r="BE9" i="31" s="1"/>
  <c r="BE14" i="31" s="1"/>
  <c r="BH21" i="30"/>
  <c r="BH22" i="30" s="1"/>
  <c r="BH21" i="29"/>
  <c r="BH22" i="29" s="1"/>
  <c r="BF20" i="28"/>
  <c r="BE23" i="28"/>
  <c r="BE24" i="28" s="1"/>
  <c r="BE9" i="28" s="1"/>
  <c r="BE14" i="28" s="1"/>
  <c r="BF21" i="27"/>
  <c r="BF22" i="27" s="1"/>
  <c r="BG20" i="26"/>
  <c r="BF23" i="26"/>
  <c r="BF24" i="26" s="1"/>
  <c r="BF9" i="26" s="1"/>
  <c r="BF14" i="26" s="1"/>
  <c r="BF21" i="25"/>
  <c r="BF22" i="25" s="1"/>
  <c r="BH21" i="24"/>
  <c r="BH22" i="24" s="1"/>
  <c r="BG21" i="23"/>
  <c r="BG22" i="23" s="1"/>
  <c r="BG20" i="22"/>
  <c r="BF23" i="22"/>
  <c r="BF24" i="22" s="1"/>
  <c r="BF9" i="22" s="1"/>
  <c r="BF14" i="22" s="1"/>
  <c r="BJ21" i="21"/>
  <c r="BJ22" i="21" s="1"/>
  <c r="BH20" i="20"/>
  <c r="BG23" i="20"/>
  <c r="BG24" i="20" s="1"/>
  <c r="BG9" i="20" s="1"/>
  <c r="BG14" i="20" s="1"/>
  <c r="BF21" i="19"/>
  <c r="BF22" i="19" s="1"/>
  <c r="BF20" i="18"/>
  <c r="BE23" i="18"/>
  <c r="BE24" i="18" s="1"/>
  <c r="BE9" i="18" s="1"/>
  <c r="BE14" i="18" s="1"/>
  <c r="BH21" i="17"/>
  <c r="BH22" i="17" s="1"/>
  <c r="BD21" i="16"/>
  <c r="BD22" i="16" s="1"/>
  <c r="BI21" i="15"/>
  <c r="BI22" i="15"/>
  <c r="BJ20" i="15" s="1"/>
  <c r="AC21" i="14"/>
  <c r="AC22" i="14" s="1"/>
  <c r="AC20" i="13"/>
  <c r="AB23" i="13"/>
  <c r="AB24" i="13" s="1"/>
  <c r="AB9" i="13" s="1"/>
  <c r="AB14" i="13" s="1"/>
  <c r="AC20" i="12"/>
  <c r="AB23" i="12"/>
  <c r="AB24" i="12" s="1"/>
  <c r="AB9" i="12" s="1"/>
  <c r="AB14" i="12" s="1"/>
  <c r="AC20" i="11"/>
  <c r="AB23" i="11"/>
  <c r="AB24" i="11" s="1"/>
  <c r="AB9" i="11" s="1"/>
  <c r="AB14" i="11" s="1"/>
  <c r="AB20" i="10"/>
  <c r="AA23" i="10"/>
  <c r="AA24" i="10" s="1"/>
  <c r="AA9" i="10" s="1"/>
  <c r="AA14" i="10" s="1"/>
  <c r="AC20" i="9"/>
  <c r="AB23" i="9"/>
  <c r="AB24" i="9" s="1"/>
  <c r="AB9" i="9" s="1"/>
  <c r="AB14" i="9" s="1"/>
  <c r="AC21" i="8"/>
  <c r="AC22" i="8" s="1"/>
  <c r="AC20" i="7"/>
  <c r="AB23" i="7"/>
  <c r="AB24" i="7" s="1"/>
  <c r="AB9" i="7" s="1"/>
  <c r="AB14" i="7" s="1"/>
  <c r="BI21" i="43" l="1"/>
  <c r="BI22" i="43" s="1"/>
  <c r="BH20" i="42"/>
  <c r="BG23" i="42"/>
  <c r="BG24" i="42" s="1"/>
  <c r="BI21" i="41"/>
  <c r="BI22" i="41" s="1"/>
  <c r="BG21" i="40"/>
  <c r="BG22" i="40" s="1"/>
  <c r="BI21" i="39"/>
  <c r="BI22" i="39" s="1"/>
  <c r="BH20" i="38"/>
  <c r="BG23" i="38"/>
  <c r="BG24" i="38" s="1"/>
  <c r="BF21" i="37"/>
  <c r="BF22" i="37" s="1"/>
  <c r="BF21" i="36"/>
  <c r="BF22" i="36" s="1"/>
  <c r="BG21" i="35"/>
  <c r="BG22" i="35" s="1"/>
  <c r="BG20" i="34"/>
  <c r="BF23" i="34"/>
  <c r="BF24" i="34" s="1"/>
  <c r="BF9" i="34" s="1"/>
  <c r="BF14" i="34" s="1"/>
  <c r="BF20" i="33"/>
  <c r="BE23" i="33"/>
  <c r="BE24" i="33" s="1"/>
  <c r="BE9" i="33" s="1"/>
  <c r="BE14" i="33" s="1"/>
  <c r="BH21" i="32"/>
  <c r="BH22" i="32" s="1"/>
  <c r="BF21" i="31"/>
  <c r="BF22" i="31" s="1"/>
  <c r="BI20" i="30"/>
  <c r="BH23" i="30"/>
  <c r="BH24" i="30" s="1"/>
  <c r="BH9" i="30" s="1"/>
  <c r="BH14" i="30" s="1"/>
  <c r="BI20" i="29"/>
  <c r="BH23" i="29"/>
  <c r="BH24" i="29" s="1"/>
  <c r="BH9" i="29" s="1"/>
  <c r="BH14" i="29" s="1"/>
  <c r="BF21" i="28"/>
  <c r="BF22" i="28" s="1"/>
  <c r="BG20" i="27"/>
  <c r="BF23" i="27"/>
  <c r="BF24" i="27" s="1"/>
  <c r="BF9" i="27" s="1"/>
  <c r="BF14" i="27" s="1"/>
  <c r="BG21" i="26"/>
  <c r="BG22" i="26" s="1"/>
  <c r="BG20" i="25"/>
  <c r="BF23" i="25"/>
  <c r="BF24" i="25" s="1"/>
  <c r="BF9" i="25" s="1"/>
  <c r="BF14" i="25" s="1"/>
  <c r="BI20" i="24"/>
  <c r="BH23" i="24"/>
  <c r="BH24" i="24" s="1"/>
  <c r="BH9" i="24" s="1"/>
  <c r="BH14" i="24" s="1"/>
  <c r="BH20" i="23"/>
  <c r="BG23" i="23"/>
  <c r="BG24" i="23" s="1"/>
  <c r="BG9" i="23" s="1"/>
  <c r="BG14" i="23" s="1"/>
  <c r="BG21" i="22"/>
  <c r="BG22" i="22" s="1"/>
  <c r="BK20" i="21"/>
  <c r="BJ23" i="21"/>
  <c r="BJ24" i="21" s="1"/>
  <c r="BJ9" i="21" s="1"/>
  <c r="BJ14" i="21" s="1"/>
  <c r="BH21" i="20"/>
  <c r="BH22" i="20" s="1"/>
  <c r="BG20" i="19"/>
  <c r="BF23" i="19"/>
  <c r="BF24" i="19" s="1"/>
  <c r="BF9" i="19" s="1"/>
  <c r="BF14" i="19" s="1"/>
  <c r="BF21" i="18"/>
  <c r="BF22" i="18" s="1"/>
  <c r="BI20" i="17"/>
  <c r="BH23" i="17"/>
  <c r="BH24" i="17" s="1"/>
  <c r="BH9" i="17" s="1"/>
  <c r="BH14" i="17" s="1"/>
  <c r="BE20" i="16"/>
  <c r="BD23" i="16"/>
  <c r="BD24" i="16" s="1"/>
  <c r="BD9" i="16" s="1"/>
  <c r="BD14" i="16" s="1"/>
  <c r="BJ21" i="15"/>
  <c r="BJ22" i="15" s="1"/>
  <c r="BI23" i="15"/>
  <c r="BI24" i="15" s="1"/>
  <c r="BI9" i="15" s="1"/>
  <c r="BI14" i="15" s="1"/>
  <c r="AD20" i="14"/>
  <c r="AC23" i="14"/>
  <c r="AC24" i="14" s="1"/>
  <c r="AC9" i="14" s="1"/>
  <c r="AC14" i="14" s="1"/>
  <c r="AC21" i="13"/>
  <c r="AC22" i="13" s="1"/>
  <c r="AC21" i="12"/>
  <c r="AC22" i="12" s="1"/>
  <c r="AC21" i="11"/>
  <c r="AC22" i="11" s="1"/>
  <c r="AB21" i="10"/>
  <c r="AB22" i="10" s="1"/>
  <c r="AC21" i="9"/>
  <c r="AC22" i="9" s="1"/>
  <c r="AD20" i="8"/>
  <c r="AC23" i="8"/>
  <c r="AC24" i="8" s="1"/>
  <c r="AC9" i="8" s="1"/>
  <c r="AC14" i="8" s="1"/>
  <c r="AC21" i="7"/>
  <c r="AC22" i="7" s="1"/>
  <c r="BJ20" i="43" l="1"/>
  <c r="BI23" i="43"/>
  <c r="BI24" i="43" s="1"/>
  <c r="BH21" i="42"/>
  <c r="BH22" i="42" s="1"/>
  <c r="BJ20" i="41"/>
  <c r="BI23" i="41"/>
  <c r="BI24" i="41" s="1"/>
  <c r="BH20" i="40"/>
  <c r="BG23" i="40"/>
  <c r="BG24" i="40" s="1"/>
  <c r="BJ20" i="39"/>
  <c r="BI23" i="39"/>
  <c r="BI24" i="39" s="1"/>
  <c r="BH21" i="38"/>
  <c r="BH22" i="38" s="1"/>
  <c r="BG20" i="37"/>
  <c r="BF23" i="37"/>
  <c r="BF24" i="37" s="1"/>
  <c r="BF9" i="37" s="1"/>
  <c r="BF14" i="37" s="1"/>
  <c r="BG20" i="36"/>
  <c r="BF23" i="36"/>
  <c r="BF24" i="36" s="1"/>
  <c r="BF9" i="36" s="1"/>
  <c r="BF14" i="36" s="1"/>
  <c r="BH20" i="35"/>
  <c r="BG23" i="35"/>
  <c r="BG24" i="35" s="1"/>
  <c r="BG9" i="35" s="1"/>
  <c r="BG14" i="35" s="1"/>
  <c r="BG21" i="34"/>
  <c r="BG22" i="34" s="1"/>
  <c r="BF21" i="33"/>
  <c r="BF22" i="33" s="1"/>
  <c r="BI20" i="32"/>
  <c r="BH23" i="32"/>
  <c r="BH24" i="32" s="1"/>
  <c r="BH9" i="32" s="1"/>
  <c r="BH14" i="32" s="1"/>
  <c r="BG20" i="31"/>
  <c r="BF23" i="31"/>
  <c r="BF24" i="31" s="1"/>
  <c r="BF9" i="31" s="1"/>
  <c r="BF14" i="31" s="1"/>
  <c r="BI21" i="30"/>
  <c r="BI22" i="30" s="1"/>
  <c r="BI21" i="29"/>
  <c r="BI22" i="29" s="1"/>
  <c r="BG20" i="28"/>
  <c r="BF23" i="28"/>
  <c r="BF24" i="28" s="1"/>
  <c r="BF9" i="28" s="1"/>
  <c r="BF14" i="28" s="1"/>
  <c r="BG21" i="27"/>
  <c r="BG22" i="27" s="1"/>
  <c r="BH20" i="26"/>
  <c r="BG23" i="26"/>
  <c r="BG24" i="26" s="1"/>
  <c r="BG9" i="26" s="1"/>
  <c r="BG14" i="26" s="1"/>
  <c r="BG21" i="25"/>
  <c r="BG22" i="25" s="1"/>
  <c r="BI21" i="24"/>
  <c r="BI22" i="24" s="1"/>
  <c r="BH21" i="23"/>
  <c r="BH22" i="23" s="1"/>
  <c r="BH20" i="22"/>
  <c r="BG23" i="22"/>
  <c r="BG24" i="22" s="1"/>
  <c r="BG9" i="22" s="1"/>
  <c r="BG14" i="22" s="1"/>
  <c r="BK21" i="21"/>
  <c r="BK22" i="21" s="1"/>
  <c r="BI20" i="20"/>
  <c r="BH23" i="20"/>
  <c r="BH24" i="20" s="1"/>
  <c r="BH9" i="20" s="1"/>
  <c r="BH14" i="20" s="1"/>
  <c r="BG21" i="19"/>
  <c r="BG22" i="19" s="1"/>
  <c r="BG20" i="18"/>
  <c r="BF23" i="18"/>
  <c r="BF24" i="18" s="1"/>
  <c r="BF9" i="18" s="1"/>
  <c r="BF14" i="18" s="1"/>
  <c r="BI21" i="17"/>
  <c r="BI22" i="17" s="1"/>
  <c r="BE21" i="16"/>
  <c r="BE22" i="16" s="1"/>
  <c r="BK20" i="15"/>
  <c r="BJ23" i="15"/>
  <c r="BJ24" i="15" s="1"/>
  <c r="BJ9" i="15" s="1"/>
  <c r="BJ14" i="15" s="1"/>
  <c r="AD21" i="14"/>
  <c r="AD22" i="14" s="1"/>
  <c r="AD20" i="13"/>
  <c r="AC23" i="13"/>
  <c r="AC24" i="13" s="1"/>
  <c r="AC9" i="13" s="1"/>
  <c r="AC14" i="13" s="1"/>
  <c r="AD20" i="12"/>
  <c r="AC23" i="12"/>
  <c r="AC24" i="12" s="1"/>
  <c r="AC9" i="12" s="1"/>
  <c r="AC14" i="12" s="1"/>
  <c r="AD20" i="11"/>
  <c r="AC23" i="11"/>
  <c r="AC24" i="11" s="1"/>
  <c r="AC9" i="11" s="1"/>
  <c r="AC14" i="11" s="1"/>
  <c r="AC20" i="10"/>
  <c r="AB23" i="10"/>
  <c r="AB24" i="10" s="1"/>
  <c r="AB9" i="10" s="1"/>
  <c r="AB14" i="10" s="1"/>
  <c r="AD20" i="9"/>
  <c r="AC23" i="9"/>
  <c r="AC24" i="9" s="1"/>
  <c r="AC9" i="9" s="1"/>
  <c r="AC14" i="9" s="1"/>
  <c r="AD21" i="8"/>
  <c r="AD22" i="8" s="1"/>
  <c r="AD20" i="7"/>
  <c r="AC23" i="7"/>
  <c r="AC24" i="7" s="1"/>
  <c r="AC9" i="7" s="1"/>
  <c r="AC14" i="7" s="1"/>
  <c r="BJ21" i="43" l="1"/>
  <c r="BJ22" i="43" s="1"/>
  <c r="BI20" i="42"/>
  <c r="BH23" i="42"/>
  <c r="BH24" i="42" s="1"/>
  <c r="BJ21" i="41"/>
  <c r="BJ22" i="41" s="1"/>
  <c r="BH21" i="40"/>
  <c r="BH22" i="40" s="1"/>
  <c r="BJ21" i="39"/>
  <c r="BJ22" i="39" s="1"/>
  <c r="BI20" i="38"/>
  <c r="BH23" i="38"/>
  <c r="BH24" i="38" s="1"/>
  <c r="BG21" i="37"/>
  <c r="BG22" i="37" s="1"/>
  <c r="BG21" i="36"/>
  <c r="BG22" i="36" s="1"/>
  <c r="BH21" i="35"/>
  <c r="BH22" i="35" s="1"/>
  <c r="BH20" i="34"/>
  <c r="BG23" i="34"/>
  <c r="BG24" i="34" s="1"/>
  <c r="BG9" i="34" s="1"/>
  <c r="BG14" i="34" s="1"/>
  <c r="BG20" i="33"/>
  <c r="BF23" i="33"/>
  <c r="BF24" i="33" s="1"/>
  <c r="BF9" i="33" s="1"/>
  <c r="BF14" i="33" s="1"/>
  <c r="BI21" i="32"/>
  <c r="BI22" i="32" s="1"/>
  <c r="BG21" i="31"/>
  <c r="BG22" i="31" s="1"/>
  <c r="BJ20" i="30"/>
  <c r="BI23" i="30"/>
  <c r="BI24" i="30" s="1"/>
  <c r="BI9" i="30" s="1"/>
  <c r="BI14" i="30" s="1"/>
  <c r="BJ20" i="29"/>
  <c r="BI23" i="29"/>
  <c r="BI24" i="29" s="1"/>
  <c r="BI9" i="29" s="1"/>
  <c r="BI14" i="29" s="1"/>
  <c r="BG21" i="28"/>
  <c r="BG22" i="28" s="1"/>
  <c r="BH20" i="27"/>
  <c r="BG23" i="27"/>
  <c r="BG24" i="27" s="1"/>
  <c r="BG9" i="27" s="1"/>
  <c r="BG14" i="27" s="1"/>
  <c r="BH21" i="26"/>
  <c r="BH22" i="26" s="1"/>
  <c r="BH20" i="25"/>
  <c r="BG23" i="25"/>
  <c r="BG24" i="25" s="1"/>
  <c r="BG9" i="25" s="1"/>
  <c r="BG14" i="25" s="1"/>
  <c r="BJ20" i="24"/>
  <c r="BI23" i="24"/>
  <c r="BI24" i="24" s="1"/>
  <c r="BI9" i="24" s="1"/>
  <c r="BI14" i="24" s="1"/>
  <c r="BI20" i="23"/>
  <c r="BH23" i="23"/>
  <c r="BH24" i="23" s="1"/>
  <c r="BH9" i="23" s="1"/>
  <c r="BH14" i="23" s="1"/>
  <c r="BH21" i="22"/>
  <c r="BH22" i="22" s="1"/>
  <c r="BL20" i="21"/>
  <c r="BK23" i="21"/>
  <c r="BK24" i="21" s="1"/>
  <c r="BK9" i="21" s="1"/>
  <c r="BK14" i="21" s="1"/>
  <c r="BI21" i="20"/>
  <c r="BI22" i="20" s="1"/>
  <c r="BH20" i="19"/>
  <c r="BG23" i="19"/>
  <c r="BG24" i="19" s="1"/>
  <c r="BG9" i="19" s="1"/>
  <c r="BG14" i="19" s="1"/>
  <c r="BG21" i="18"/>
  <c r="BG22" i="18" s="1"/>
  <c r="BJ20" i="17"/>
  <c r="BI23" i="17"/>
  <c r="BI24" i="17" s="1"/>
  <c r="BI9" i="17" s="1"/>
  <c r="BI14" i="17" s="1"/>
  <c r="BF20" i="16"/>
  <c r="BE23" i="16"/>
  <c r="BE24" i="16" s="1"/>
  <c r="BE9" i="16" s="1"/>
  <c r="BE14" i="16" s="1"/>
  <c r="BK21" i="15"/>
  <c r="BK22" i="15"/>
  <c r="BL20" i="15" s="1"/>
  <c r="AE20" i="14"/>
  <c r="AD23" i="14"/>
  <c r="AD24" i="14" s="1"/>
  <c r="AD9" i="14" s="1"/>
  <c r="AD14" i="14" s="1"/>
  <c r="AD21" i="13"/>
  <c r="AD22" i="13" s="1"/>
  <c r="AD21" i="12"/>
  <c r="AD22" i="12" s="1"/>
  <c r="AD21" i="11"/>
  <c r="AD22" i="11" s="1"/>
  <c r="AC21" i="10"/>
  <c r="AC22" i="10" s="1"/>
  <c r="AD21" i="9"/>
  <c r="AD22" i="9" s="1"/>
  <c r="AE20" i="8"/>
  <c r="AD23" i="8"/>
  <c r="AD24" i="8" s="1"/>
  <c r="AD9" i="8" s="1"/>
  <c r="AD14" i="8" s="1"/>
  <c r="AD21" i="7"/>
  <c r="AD22" i="7" s="1"/>
  <c r="BK20" i="43" l="1"/>
  <c r="BJ23" i="43"/>
  <c r="BJ24" i="43" s="1"/>
  <c r="BI21" i="42"/>
  <c r="BI22" i="42" s="1"/>
  <c r="BK20" i="41"/>
  <c r="BJ23" i="41"/>
  <c r="BJ24" i="41" s="1"/>
  <c r="BI20" i="40"/>
  <c r="BH23" i="40"/>
  <c r="BH24" i="40" s="1"/>
  <c r="BK20" i="39"/>
  <c r="BJ23" i="39"/>
  <c r="BJ24" i="39" s="1"/>
  <c r="BI21" i="38"/>
  <c r="BI22" i="38" s="1"/>
  <c r="BH20" i="37"/>
  <c r="BG23" i="37"/>
  <c r="BG24" i="37" s="1"/>
  <c r="BG9" i="37" s="1"/>
  <c r="BG14" i="37" s="1"/>
  <c r="BH20" i="36"/>
  <c r="BG23" i="36"/>
  <c r="BG24" i="36" s="1"/>
  <c r="BG9" i="36" s="1"/>
  <c r="BG14" i="36" s="1"/>
  <c r="BI20" i="35"/>
  <c r="BH23" i="35"/>
  <c r="BH24" i="35" s="1"/>
  <c r="BH9" i="35" s="1"/>
  <c r="BH14" i="35" s="1"/>
  <c r="BH21" i="34"/>
  <c r="BH22" i="34" s="1"/>
  <c r="BG21" i="33"/>
  <c r="BG22" i="33" s="1"/>
  <c r="BJ20" i="32"/>
  <c r="BI23" i="32"/>
  <c r="BI24" i="32" s="1"/>
  <c r="BI9" i="32" s="1"/>
  <c r="BI14" i="32" s="1"/>
  <c r="BH20" i="31"/>
  <c r="BG23" i="31"/>
  <c r="BG24" i="31" s="1"/>
  <c r="BG9" i="31" s="1"/>
  <c r="BG14" i="31" s="1"/>
  <c r="BJ21" i="30"/>
  <c r="BJ22" i="30" s="1"/>
  <c r="BJ21" i="29"/>
  <c r="BJ22" i="29" s="1"/>
  <c r="BH20" i="28"/>
  <c r="BG23" i="28"/>
  <c r="BG24" i="28" s="1"/>
  <c r="BG9" i="28" s="1"/>
  <c r="BG14" i="28" s="1"/>
  <c r="BH21" i="27"/>
  <c r="BH22" i="27" s="1"/>
  <c r="BI20" i="26"/>
  <c r="BH23" i="26"/>
  <c r="BH24" i="26" s="1"/>
  <c r="BH9" i="26" s="1"/>
  <c r="BH14" i="26" s="1"/>
  <c r="BH21" i="25"/>
  <c r="BH22" i="25" s="1"/>
  <c r="BJ21" i="24"/>
  <c r="BJ22" i="24" s="1"/>
  <c r="BI21" i="23"/>
  <c r="BI22" i="23" s="1"/>
  <c r="BI20" i="22"/>
  <c r="BH23" i="22"/>
  <c r="BH24" i="22" s="1"/>
  <c r="BH9" i="22" s="1"/>
  <c r="BH14" i="22" s="1"/>
  <c r="BL21" i="21"/>
  <c r="BL22" i="21" s="1"/>
  <c r="BJ20" i="20"/>
  <c r="BI23" i="20"/>
  <c r="BI24" i="20" s="1"/>
  <c r="BI9" i="20" s="1"/>
  <c r="BI14" i="20" s="1"/>
  <c r="BH21" i="19"/>
  <c r="BH22" i="19" s="1"/>
  <c r="BH20" i="18"/>
  <c r="BG23" i="18"/>
  <c r="BG24" i="18" s="1"/>
  <c r="BG9" i="18" s="1"/>
  <c r="BG14" i="18" s="1"/>
  <c r="BJ21" i="17"/>
  <c r="BJ22" i="17" s="1"/>
  <c r="BF21" i="16"/>
  <c r="BF22" i="16" s="1"/>
  <c r="BL21" i="15"/>
  <c r="BL22" i="15" s="1"/>
  <c r="BK23" i="15"/>
  <c r="BK24" i="15" s="1"/>
  <c r="BK9" i="15" s="1"/>
  <c r="BK14" i="15" s="1"/>
  <c r="AE21" i="14"/>
  <c r="AE23" i="14"/>
  <c r="AE24" i="14" s="1"/>
  <c r="AE9" i="14" s="1"/>
  <c r="AE14" i="14" s="1"/>
  <c r="AE22" i="14"/>
  <c r="AF20" i="14" s="1"/>
  <c r="AE20" i="13"/>
  <c r="AD23" i="13"/>
  <c r="AD24" i="13" s="1"/>
  <c r="AD9" i="13" s="1"/>
  <c r="AD14" i="13" s="1"/>
  <c r="AE20" i="12"/>
  <c r="AD23" i="12"/>
  <c r="AD24" i="12" s="1"/>
  <c r="AD9" i="12" s="1"/>
  <c r="AD14" i="12" s="1"/>
  <c r="AE20" i="11"/>
  <c r="AD23" i="11"/>
  <c r="AD24" i="11" s="1"/>
  <c r="AD9" i="11" s="1"/>
  <c r="AD14" i="11" s="1"/>
  <c r="AD20" i="10"/>
  <c r="AC23" i="10"/>
  <c r="AC24" i="10" s="1"/>
  <c r="AC9" i="10" s="1"/>
  <c r="AC14" i="10" s="1"/>
  <c r="AE20" i="9"/>
  <c r="AD23" i="9"/>
  <c r="AD24" i="9" s="1"/>
  <c r="AD9" i="9" s="1"/>
  <c r="AD14" i="9" s="1"/>
  <c r="AE21" i="8"/>
  <c r="AE22" i="8"/>
  <c r="AF20" i="8" s="1"/>
  <c r="AE23" i="8"/>
  <c r="AE24" i="8" s="1"/>
  <c r="AE9" i="8" s="1"/>
  <c r="AE14" i="8" s="1"/>
  <c r="AE20" i="7"/>
  <c r="AD23" i="7"/>
  <c r="AD24" i="7" s="1"/>
  <c r="AD9" i="7" s="1"/>
  <c r="AD14" i="7" s="1"/>
  <c r="BK21" i="43" l="1"/>
  <c r="BK22" i="43"/>
  <c r="BL20" i="43" s="1"/>
  <c r="BK23" i="43"/>
  <c r="BK24" i="43" s="1"/>
  <c r="BJ20" i="42"/>
  <c r="BI23" i="42"/>
  <c r="BI24" i="42" s="1"/>
  <c r="BK21" i="41"/>
  <c r="BK22" i="41"/>
  <c r="BL20" i="41" s="1"/>
  <c r="BK23" i="41"/>
  <c r="BK24" i="41" s="1"/>
  <c r="BI21" i="40"/>
  <c r="BI22" i="40" s="1"/>
  <c r="BK21" i="39"/>
  <c r="BK22" i="39"/>
  <c r="BL20" i="39" s="1"/>
  <c r="BK23" i="39"/>
  <c r="BK24" i="39" s="1"/>
  <c r="BJ20" i="38"/>
  <c r="BI23" i="38"/>
  <c r="BI24" i="38" s="1"/>
  <c r="BH21" i="37"/>
  <c r="BH22" i="37" s="1"/>
  <c r="BH21" i="36"/>
  <c r="BH22" i="36" s="1"/>
  <c r="BI21" i="35"/>
  <c r="BI22" i="35" s="1"/>
  <c r="BI20" i="34"/>
  <c r="BH23" i="34"/>
  <c r="BH24" i="34" s="1"/>
  <c r="BH9" i="34" s="1"/>
  <c r="BH14" i="34" s="1"/>
  <c r="BH20" i="33"/>
  <c r="BG23" i="33"/>
  <c r="BG24" i="33" s="1"/>
  <c r="BG9" i="33" s="1"/>
  <c r="BG14" i="33" s="1"/>
  <c r="BJ21" i="32"/>
  <c r="BJ22" i="32" s="1"/>
  <c r="BH21" i="31"/>
  <c r="BH22" i="31" s="1"/>
  <c r="BK20" i="30"/>
  <c r="BJ23" i="30"/>
  <c r="BJ24" i="30" s="1"/>
  <c r="BJ9" i="30" s="1"/>
  <c r="BJ14" i="30" s="1"/>
  <c r="BK20" i="29"/>
  <c r="BJ23" i="29"/>
  <c r="BJ24" i="29" s="1"/>
  <c r="BJ9" i="29" s="1"/>
  <c r="BJ14" i="29" s="1"/>
  <c r="BH21" i="28"/>
  <c r="BH22" i="28" s="1"/>
  <c r="BI20" i="27"/>
  <c r="BH23" i="27"/>
  <c r="BH24" i="27" s="1"/>
  <c r="BH9" i="27" s="1"/>
  <c r="BH14" i="27" s="1"/>
  <c r="BI21" i="26"/>
  <c r="BI22" i="26" s="1"/>
  <c r="BI20" i="25"/>
  <c r="BH23" i="25"/>
  <c r="BH24" i="25" s="1"/>
  <c r="BH9" i="25" s="1"/>
  <c r="BH14" i="25" s="1"/>
  <c r="BK20" i="24"/>
  <c r="BJ23" i="24"/>
  <c r="BJ24" i="24" s="1"/>
  <c r="BJ9" i="24" s="1"/>
  <c r="BJ14" i="24" s="1"/>
  <c r="BJ20" i="23"/>
  <c r="BI23" i="23"/>
  <c r="BI24" i="23" s="1"/>
  <c r="BI9" i="23" s="1"/>
  <c r="BI14" i="23" s="1"/>
  <c r="BI21" i="22"/>
  <c r="BI22" i="22" s="1"/>
  <c r="BM20" i="21"/>
  <c r="BL23" i="21"/>
  <c r="BL24" i="21" s="1"/>
  <c r="BL9" i="21" s="1"/>
  <c r="BL14" i="21" s="1"/>
  <c r="BJ21" i="20"/>
  <c r="BJ22" i="20" s="1"/>
  <c r="BI20" i="19"/>
  <c r="BH23" i="19"/>
  <c r="BH24" i="19" s="1"/>
  <c r="BH9" i="19" s="1"/>
  <c r="BH14" i="19" s="1"/>
  <c r="BH21" i="18"/>
  <c r="BH22" i="18" s="1"/>
  <c r="BK20" i="17"/>
  <c r="BJ23" i="17"/>
  <c r="BJ24" i="17" s="1"/>
  <c r="BJ9" i="17" s="1"/>
  <c r="BJ14" i="17" s="1"/>
  <c r="BG20" i="16"/>
  <c r="BF23" i="16"/>
  <c r="BF24" i="16" s="1"/>
  <c r="BF9" i="16" s="1"/>
  <c r="BF14" i="16" s="1"/>
  <c r="BM20" i="15"/>
  <c r="BL23" i="15"/>
  <c r="BL24" i="15" s="1"/>
  <c r="BL9" i="15" s="1"/>
  <c r="BL14" i="15" s="1"/>
  <c r="AF21" i="14"/>
  <c r="AF22" i="14" s="1"/>
  <c r="AE21" i="13"/>
  <c r="AE22" i="13"/>
  <c r="AF20" i="13" s="1"/>
  <c r="AE23" i="13"/>
  <c r="AE24" i="13" s="1"/>
  <c r="AE9" i="13" s="1"/>
  <c r="AE14" i="13" s="1"/>
  <c r="AE21" i="12"/>
  <c r="AE22" i="12"/>
  <c r="AF20" i="12" s="1"/>
  <c r="AE23" i="12"/>
  <c r="AE24" i="12" s="1"/>
  <c r="AE9" i="12" s="1"/>
  <c r="AE14" i="12" s="1"/>
  <c r="AE21" i="11"/>
  <c r="AE22" i="11"/>
  <c r="AF20" i="11" s="1"/>
  <c r="AD21" i="10"/>
  <c r="AD22" i="10" s="1"/>
  <c r="AE21" i="9"/>
  <c r="AE22" i="9"/>
  <c r="AF20" i="9" s="1"/>
  <c r="AF21" i="8"/>
  <c r="AF22" i="8"/>
  <c r="AG20" i="8" s="1"/>
  <c r="AE21" i="7"/>
  <c r="AE22" i="7"/>
  <c r="AF20" i="7" s="1"/>
  <c r="AE23" i="7"/>
  <c r="AE24" i="7" s="1"/>
  <c r="AE9" i="7" s="1"/>
  <c r="AE14" i="7" s="1"/>
  <c r="BL21" i="43" l="1"/>
  <c r="BL22" i="43" s="1"/>
  <c r="BJ21" i="42"/>
  <c r="BJ22" i="42" s="1"/>
  <c r="BL21" i="41"/>
  <c r="BL22" i="41"/>
  <c r="BM20" i="41" s="1"/>
  <c r="BJ20" i="40"/>
  <c r="BI23" i="40"/>
  <c r="BI24" i="40" s="1"/>
  <c r="BL21" i="39"/>
  <c r="BL22" i="39" s="1"/>
  <c r="BJ21" i="38"/>
  <c r="BJ22" i="38" s="1"/>
  <c r="BI20" i="37"/>
  <c r="BH23" i="37"/>
  <c r="BH24" i="37" s="1"/>
  <c r="BH9" i="37" s="1"/>
  <c r="BH14" i="37" s="1"/>
  <c r="BI20" i="36"/>
  <c r="BH23" i="36"/>
  <c r="BH24" i="36" s="1"/>
  <c r="BH9" i="36" s="1"/>
  <c r="BH14" i="36" s="1"/>
  <c r="BJ20" i="35"/>
  <c r="BI23" i="35"/>
  <c r="BI24" i="35" s="1"/>
  <c r="BI9" i="35" s="1"/>
  <c r="BI14" i="35" s="1"/>
  <c r="BI21" i="34"/>
  <c r="BI22" i="34" s="1"/>
  <c r="BH21" i="33"/>
  <c r="BH22" i="33" s="1"/>
  <c r="BK20" i="32"/>
  <c r="BJ23" i="32"/>
  <c r="BJ24" i="32" s="1"/>
  <c r="BJ9" i="32" s="1"/>
  <c r="BJ14" i="32" s="1"/>
  <c r="BI20" i="31"/>
  <c r="BH23" i="31"/>
  <c r="BH24" i="31" s="1"/>
  <c r="BH9" i="31" s="1"/>
  <c r="BH14" i="31" s="1"/>
  <c r="BK21" i="30"/>
  <c r="BK22" i="30"/>
  <c r="BL20" i="30" s="1"/>
  <c r="BK21" i="29"/>
  <c r="BK22" i="29" s="1"/>
  <c r="BI20" i="28"/>
  <c r="BH23" i="28"/>
  <c r="BH24" i="28" s="1"/>
  <c r="BH9" i="28" s="1"/>
  <c r="BH14" i="28" s="1"/>
  <c r="BI21" i="27"/>
  <c r="BI22" i="27" s="1"/>
  <c r="BJ20" i="26"/>
  <c r="BI23" i="26"/>
  <c r="BI24" i="26" s="1"/>
  <c r="BI9" i="26" s="1"/>
  <c r="BI14" i="26" s="1"/>
  <c r="BI21" i="25"/>
  <c r="BI22" i="25" s="1"/>
  <c r="BK21" i="24"/>
  <c r="BK22" i="24"/>
  <c r="BL20" i="24" s="1"/>
  <c r="BK23" i="24"/>
  <c r="BK24" i="24" s="1"/>
  <c r="BK9" i="24" s="1"/>
  <c r="BK14" i="24" s="1"/>
  <c r="BJ21" i="23"/>
  <c r="BJ22" i="23" s="1"/>
  <c r="BJ20" i="22"/>
  <c r="BI23" i="22"/>
  <c r="BI24" i="22" s="1"/>
  <c r="BI9" i="22" s="1"/>
  <c r="BI14" i="22" s="1"/>
  <c r="BM21" i="21"/>
  <c r="BM22" i="21" s="1"/>
  <c r="BK20" i="20"/>
  <c r="BJ23" i="20"/>
  <c r="BJ24" i="20" s="1"/>
  <c r="BJ9" i="20" s="1"/>
  <c r="BJ14" i="20" s="1"/>
  <c r="BI21" i="19"/>
  <c r="BI22" i="19" s="1"/>
  <c r="BI20" i="18"/>
  <c r="BH23" i="18"/>
  <c r="BH24" i="18" s="1"/>
  <c r="BH9" i="18" s="1"/>
  <c r="BH14" i="18" s="1"/>
  <c r="BK21" i="17"/>
  <c r="BK22" i="17"/>
  <c r="BL20" i="17" s="1"/>
  <c r="BG21" i="16"/>
  <c r="BG22" i="16" s="1"/>
  <c r="BM21" i="15"/>
  <c r="BM22" i="15" s="1"/>
  <c r="AG20" i="14"/>
  <c r="AF23" i="14"/>
  <c r="AF24" i="14" s="1"/>
  <c r="AF9" i="14" s="1"/>
  <c r="AF14" i="14" s="1"/>
  <c r="AF21" i="13"/>
  <c r="AF23" i="13"/>
  <c r="AF24" i="13" s="1"/>
  <c r="AF9" i="13" s="1"/>
  <c r="AF14" i="13" s="1"/>
  <c r="AF22" i="13"/>
  <c r="AG20" i="13" s="1"/>
  <c r="AF21" i="12"/>
  <c r="AF22" i="12" s="1"/>
  <c r="AE23" i="11"/>
  <c r="AE24" i="11" s="1"/>
  <c r="AE9" i="11" s="1"/>
  <c r="AE14" i="11" s="1"/>
  <c r="AF21" i="11"/>
  <c r="AF22" i="11" s="1"/>
  <c r="AE20" i="10"/>
  <c r="AD23" i="10"/>
  <c r="AD24" i="10" s="1"/>
  <c r="AD9" i="10" s="1"/>
  <c r="AD14" i="10" s="1"/>
  <c r="AF21" i="9"/>
  <c r="AF22" i="9" s="1"/>
  <c r="AE23" i="9"/>
  <c r="AE24" i="9" s="1"/>
  <c r="AE9" i="9" s="1"/>
  <c r="AE14" i="9" s="1"/>
  <c r="AF23" i="8"/>
  <c r="AF24" i="8" s="1"/>
  <c r="AF9" i="8" s="1"/>
  <c r="AF14" i="8" s="1"/>
  <c r="AG22" i="8"/>
  <c r="AH20" i="8" s="1"/>
  <c r="AG21" i="8"/>
  <c r="AF21" i="7"/>
  <c r="AF22" i="7" s="1"/>
  <c r="BL20" i="29" l="1"/>
  <c r="BK23" i="29"/>
  <c r="BK24" i="29" s="1"/>
  <c r="BK9" i="29" s="1"/>
  <c r="BK14" i="29" s="1"/>
  <c r="BK23" i="30"/>
  <c r="BK24" i="30" s="1"/>
  <c r="BK9" i="30" s="1"/>
  <c r="BK14" i="30" s="1"/>
  <c r="BM20" i="43"/>
  <c r="BL23" i="43"/>
  <c r="BL24" i="43" s="1"/>
  <c r="BK20" i="42"/>
  <c r="BJ23" i="42"/>
  <c r="BJ24" i="42" s="1"/>
  <c r="BM21" i="41"/>
  <c r="BM22" i="41" s="1"/>
  <c r="BL23" i="41"/>
  <c r="BL24" i="41" s="1"/>
  <c r="BJ21" i="40"/>
  <c r="BJ22" i="40" s="1"/>
  <c r="BM20" i="39"/>
  <c r="BL23" i="39"/>
  <c r="BL24" i="39" s="1"/>
  <c r="BK20" i="38"/>
  <c r="BJ23" i="38"/>
  <c r="BJ24" i="38" s="1"/>
  <c r="BI21" i="37"/>
  <c r="BI22" i="37" s="1"/>
  <c r="BI21" i="36"/>
  <c r="BI22" i="36" s="1"/>
  <c r="BJ21" i="35"/>
  <c r="BJ22" i="35" s="1"/>
  <c r="BJ20" i="34"/>
  <c r="BI23" i="34"/>
  <c r="BI24" i="34" s="1"/>
  <c r="BI9" i="34" s="1"/>
  <c r="BI14" i="34" s="1"/>
  <c r="BI20" i="33"/>
  <c r="BH23" i="33"/>
  <c r="BH24" i="33" s="1"/>
  <c r="BH9" i="33" s="1"/>
  <c r="BH14" i="33" s="1"/>
  <c r="BK21" i="32"/>
  <c r="BK22" i="32" s="1"/>
  <c r="BI21" i="31"/>
  <c r="BI22" i="31" s="1"/>
  <c r="BL21" i="30"/>
  <c r="BL22" i="30" s="1"/>
  <c r="BM20" i="30" s="1"/>
  <c r="BL21" i="29"/>
  <c r="BL22" i="29"/>
  <c r="BM20" i="29" s="1"/>
  <c r="BI21" i="28"/>
  <c r="BI22" i="28" s="1"/>
  <c r="BJ20" i="27"/>
  <c r="BI23" i="27"/>
  <c r="BI24" i="27" s="1"/>
  <c r="BI9" i="27" s="1"/>
  <c r="BI14" i="27" s="1"/>
  <c r="BJ21" i="26"/>
  <c r="BJ22" i="26" s="1"/>
  <c r="BJ20" i="25"/>
  <c r="BI23" i="25"/>
  <c r="BI24" i="25" s="1"/>
  <c r="BI9" i="25" s="1"/>
  <c r="BI14" i="25" s="1"/>
  <c r="BL21" i="24"/>
  <c r="BL22" i="24" s="1"/>
  <c r="BK20" i="23"/>
  <c r="BJ23" i="23"/>
  <c r="BJ24" i="23" s="1"/>
  <c r="BJ9" i="23" s="1"/>
  <c r="BJ14" i="23" s="1"/>
  <c r="BJ21" i="22"/>
  <c r="BJ22" i="22" s="1"/>
  <c r="BN20" i="21"/>
  <c r="BM23" i="21"/>
  <c r="BM24" i="21" s="1"/>
  <c r="BM9" i="21" s="1"/>
  <c r="BM14" i="21" s="1"/>
  <c r="BK21" i="20"/>
  <c r="BK22" i="20" s="1"/>
  <c r="BJ20" i="19"/>
  <c r="BI23" i="19"/>
  <c r="BI24" i="19" s="1"/>
  <c r="BI9" i="19" s="1"/>
  <c r="BI14" i="19" s="1"/>
  <c r="BI21" i="18"/>
  <c r="BI22" i="18" s="1"/>
  <c r="BL21" i="17"/>
  <c r="BL22" i="17" s="1"/>
  <c r="BK23" i="17"/>
  <c r="BK24" i="17" s="1"/>
  <c r="BK9" i="17" s="1"/>
  <c r="BK14" i="17" s="1"/>
  <c r="BH20" i="16"/>
  <c r="BG23" i="16"/>
  <c r="BG24" i="16" s="1"/>
  <c r="BG9" i="16" s="1"/>
  <c r="BG14" i="16" s="1"/>
  <c r="BN20" i="15"/>
  <c r="BM23" i="15"/>
  <c r="BM24" i="15" s="1"/>
  <c r="BM9" i="15" s="1"/>
  <c r="BM14" i="15" s="1"/>
  <c r="AG21" i="14"/>
  <c r="AG22" i="14" s="1"/>
  <c r="AG21" i="13"/>
  <c r="AG22" i="13" s="1"/>
  <c r="AG20" i="12"/>
  <c r="AF23" i="12"/>
  <c r="AF24" i="12" s="1"/>
  <c r="AF9" i="12" s="1"/>
  <c r="AF14" i="12" s="1"/>
  <c r="AG20" i="11"/>
  <c r="AF23" i="11"/>
  <c r="AF24" i="11" s="1"/>
  <c r="AF9" i="11" s="1"/>
  <c r="AF14" i="11" s="1"/>
  <c r="AE21" i="10"/>
  <c r="AE22" i="10"/>
  <c r="AF20" i="10" s="1"/>
  <c r="AE23" i="10"/>
  <c r="AE24" i="10" s="1"/>
  <c r="AE9" i="10" s="1"/>
  <c r="AE14" i="10" s="1"/>
  <c r="AG20" i="9"/>
  <c r="AF23" i="9"/>
  <c r="AF24" i="9" s="1"/>
  <c r="AF9" i="9" s="1"/>
  <c r="AF14" i="9" s="1"/>
  <c r="AH21" i="8"/>
  <c r="AH22" i="8" s="1"/>
  <c r="AG23" i="8"/>
  <c r="AG24" i="8" s="1"/>
  <c r="AG9" i="8" s="1"/>
  <c r="AG14" i="8" s="1"/>
  <c r="AG20" i="7"/>
  <c r="AF23" i="7"/>
  <c r="AF24" i="7" s="1"/>
  <c r="AF9" i="7" s="1"/>
  <c r="AF14" i="7" s="1"/>
  <c r="BL20" i="20" l="1"/>
  <c r="BK23" i="20"/>
  <c r="BK24" i="20" s="1"/>
  <c r="BK9" i="20" s="1"/>
  <c r="BK14" i="20" s="1"/>
  <c r="BM21" i="43"/>
  <c r="BM22" i="43" s="1"/>
  <c r="BK21" i="42"/>
  <c r="BK22" i="42"/>
  <c r="BL20" i="42" s="1"/>
  <c r="BK23" i="42"/>
  <c r="BK24" i="42" s="1"/>
  <c r="BN20" i="41"/>
  <c r="BM23" i="41"/>
  <c r="BM24" i="41" s="1"/>
  <c r="BK20" i="40"/>
  <c r="BJ23" i="40"/>
  <c r="BJ24" i="40" s="1"/>
  <c r="BM21" i="39"/>
  <c r="BM22" i="39" s="1"/>
  <c r="BK21" i="38"/>
  <c r="BK22" i="38"/>
  <c r="BL20" i="38" s="1"/>
  <c r="BJ20" i="37"/>
  <c r="BI23" i="37"/>
  <c r="BI24" i="37" s="1"/>
  <c r="BI9" i="37" s="1"/>
  <c r="BI14" i="37" s="1"/>
  <c r="BJ20" i="36"/>
  <c r="BI23" i="36"/>
  <c r="BI24" i="36" s="1"/>
  <c r="BI9" i="36" s="1"/>
  <c r="BI14" i="36" s="1"/>
  <c r="BK20" i="35"/>
  <c r="BJ23" i="35"/>
  <c r="BJ24" i="35" s="1"/>
  <c r="BJ9" i="35" s="1"/>
  <c r="BJ14" i="35" s="1"/>
  <c r="BJ21" i="34"/>
  <c r="BJ22" i="34" s="1"/>
  <c r="BI21" i="33"/>
  <c r="BI22" i="33" s="1"/>
  <c r="BL20" i="32"/>
  <c r="BK23" i="32"/>
  <c r="BK24" i="32" s="1"/>
  <c r="BK9" i="32" s="1"/>
  <c r="BK14" i="32" s="1"/>
  <c r="BJ20" i="31"/>
  <c r="BI23" i="31"/>
  <c r="BI24" i="31" s="1"/>
  <c r="BI9" i="31" s="1"/>
  <c r="BI14" i="31" s="1"/>
  <c r="BM21" i="30"/>
  <c r="BM22" i="30" s="1"/>
  <c r="BL23" i="30"/>
  <c r="BL24" i="30" s="1"/>
  <c r="BL9" i="30" s="1"/>
  <c r="BL14" i="30" s="1"/>
  <c r="BM21" i="29"/>
  <c r="BM22" i="29" s="1"/>
  <c r="BL23" i="29"/>
  <c r="BL24" i="29" s="1"/>
  <c r="BL9" i="29" s="1"/>
  <c r="BL14" i="29" s="1"/>
  <c r="BJ20" i="28"/>
  <c r="BI23" i="28"/>
  <c r="BI24" i="28" s="1"/>
  <c r="BI9" i="28" s="1"/>
  <c r="BI14" i="28" s="1"/>
  <c r="BJ21" i="27"/>
  <c r="BJ22" i="27" s="1"/>
  <c r="BK20" i="26"/>
  <c r="BJ23" i="26"/>
  <c r="BJ24" i="26" s="1"/>
  <c r="BJ9" i="26" s="1"/>
  <c r="BJ14" i="26" s="1"/>
  <c r="BJ21" i="25"/>
  <c r="BJ22" i="25" s="1"/>
  <c r="BM20" i="24"/>
  <c r="BL23" i="24"/>
  <c r="BL24" i="24" s="1"/>
  <c r="BL9" i="24" s="1"/>
  <c r="BL14" i="24" s="1"/>
  <c r="BK21" i="23"/>
  <c r="BK22" i="23" s="1"/>
  <c r="BK20" i="22"/>
  <c r="BJ23" i="22"/>
  <c r="BJ24" i="22" s="1"/>
  <c r="BJ9" i="22" s="1"/>
  <c r="BJ14" i="22" s="1"/>
  <c r="BN21" i="21"/>
  <c r="BN22" i="21" s="1"/>
  <c r="BL21" i="20"/>
  <c r="BL22" i="20" s="1"/>
  <c r="BM20" i="20" s="1"/>
  <c r="BJ21" i="19"/>
  <c r="BJ22" i="19" s="1"/>
  <c r="BJ20" i="18"/>
  <c r="BI23" i="18"/>
  <c r="BI24" i="18" s="1"/>
  <c r="BI9" i="18" s="1"/>
  <c r="BI14" i="18" s="1"/>
  <c r="BM20" i="17"/>
  <c r="BL23" i="17"/>
  <c r="BL24" i="17" s="1"/>
  <c r="BL9" i="17" s="1"/>
  <c r="BL14" i="17" s="1"/>
  <c r="BH21" i="16"/>
  <c r="BH22" i="16" s="1"/>
  <c r="BN21" i="15"/>
  <c r="BN22" i="15" s="1"/>
  <c r="AH20" i="14"/>
  <c r="AG23" i="14"/>
  <c r="AG24" i="14" s="1"/>
  <c r="AG9" i="14" s="1"/>
  <c r="AG14" i="14" s="1"/>
  <c r="AH20" i="13"/>
  <c r="AG23" i="13"/>
  <c r="AG24" i="13" s="1"/>
  <c r="AG9" i="13" s="1"/>
  <c r="AG14" i="13" s="1"/>
  <c r="AG21" i="12"/>
  <c r="AG22" i="12" s="1"/>
  <c r="AG21" i="11"/>
  <c r="AG22" i="11" s="1"/>
  <c r="AF21" i="10"/>
  <c r="AF23" i="10"/>
  <c r="AF24" i="10" s="1"/>
  <c r="AF9" i="10" s="1"/>
  <c r="AF14" i="10" s="1"/>
  <c r="AF22" i="10"/>
  <c r="AG20" i="10" s="1"/>
  <c r="AG21" i="9"/>
  <c r="AG22" i="9" s="1"/>
  <c r="AI20" i="8"/>
  <c r="AH23" i="8"/>
  <c r="AH24" i="8" s="1"/>
  <c r="AH9" i="8" s="1"/>
  <c r="AH14" i="8" s="1"/>
  <c r="AG21" i="7"/>
  <c r="AG22" i="7" s="1"/>
  <c r="BL20" i="23" l="1"/>
  <c r="BK23" i="23"/>
  <c r="BK24" i="23" s="1"/>
  <c r="BK9" i="23" s="1"/>
  <c r="BK14" i="23" s="1"/>
  <c r="BN20" i="43"/>
  <c r="BM23" i="43"/>
  <c r="BM24" i="43" s="1"/>
  <c r="BL21" i="42"/>
  <c r="BL22" i="42" s="1"/>
  <c r="BN21" i="41"/>
  <c r="BN22" i="41" s="1"/>
  <c r="BK21" i="40"/>
  <c r="BK22" i="40"/>
  <c r="BL20" i="40" s="1"/>
  <c r="BK23" i="40"/>
  <c r="BK24" i="40" s="1"/>
  <c r="BN20" i="39"/>
  <c r="BM23" i="39"/>
  <c r="BM24" i="39" s="1"/>
  <c r="BK23" i="38"/>
  <c r="BK24" i="38" s="1"/>
  <c r="BL21" i="38"/>
  <c r="BL22" i="38" s="1"/>
  <c r="BJ21" i="37"/>
  <c r="BJ22" i="37" s="1"/>
  <c r="BJ21" i="36"/>
  <c r="BJ22" i="36" s="1"/>
  <c r="BK21" i="35"/>
  <c r="BK22" i="35" s="1"/>
  <c r="BK20" i="34"/>
  <c r="BJ23" i="34"/>
  <c r="BJ24" i="34" s="1"/>
  <c r="BJ9" i="34" s="1"/>
  <c r="BJ14" i="34" s="1"/>
  <c r="BJ20" i="33"/>
  <c r="BI23" i="33"/>
  <c r="BI24" i="33" s="1"/>
  <c r="BI9" i="33" s="1"/>
  <c r="BI14" i="33" s="1"/>
  <c r="BL21" i="32"/>
  <c r="BL22" i="32" s="1"/>
  <c r="BJ21" i="31"/>
  <c r="BJ22" i="31" s="1"/>
  <c r="BN20" i="30"/>
  <c r="BM23" i="30"/>
  <c r="BM24" i="30" s="1"/>
  <c r="BM9" i="30" s="1"/>
  <c r="BM14" i="30" s="1"/>
  <c r="BN20" i="29"/>
  <c r="BM23" i="29"/>
  <c r="BM24" i="29" s="1"/>
  <c r="BM9" i="29" s="1"/>
  <c r="BM14" i="29" s="1"/>
  <c r="BJ21" i="28"/>
  <c r="BJ22" i="28" s="1"/>
  <c r="BK20" i="27"/>
  <c r="BJ23" i="27"/>
  <c r="BJ24" i="27" s="1"/>
  <c r="BJ9" i="27" s="1"/>
  <c r="BJ14" i="27" s="1"/>
  <c r="BK21" i="26"/>
  <c r="BK22" i="26" s="1"/>
  <c r="BL20" i="26" s="1"/>
  <c r="BK20" i="25"/>
  <c r="BJ23" i="25"/>
  <c r="BJ24" i="25" s="1"/>
  <c r="BJ9" i="25" s="1"/>
  <c r="BJ14" i="25" s="1"/>
  <c r="BM21" i="24"/>
  <c r="BM22" i="24" s="1"/>
  <c r="BL21" i="23"/>
  <c r="BL22" i="23"/>
  <c r="BM20" i="23" s="1"/>
  <c r="BK21" i="22"/>
  <c r="BK22" i="22" s="1"/>
  <c r="BO20" i="21"/>
  <c r="BN23" i="21"/>
  <c r="BN24" i="21" s="1"/>
  <c r="BN9" i="21" s="1"/>
  <c r="BN14" i="21" s="1"/>
  <c r="BM21" i="20"/>
  <c r="BM22" i="20" s="1"/>
  <c r="BL23" i="20"/>
  <c r="BL24" i="20" s="1"/>
  <c r="BL9" i="20" s="1"/>
  <c r="BL14" i="20" s="1"/>
  <c r="BK20" i="19"/>
  <c r="BJ23" i="19"/>
  <c r="BJ24" i="19" s="1"/>
  <c r="BJ9" i="19" s="1"/>
  <c r="BJ14" i="19" s="1"/>
  <c r="BJ21" i="18"/>
  <c r="BJ22" i="18" s="1"/>
  <c r="BM21" i="17"/>
  <c r="BM22" i="17" s="1"/>
  <c r="BI20" i="16"/>
  <c r="BH23" i="16"/>
  <c r="BH24" i="16" s="1"/>
  <c r="BH9" i="16" s="1"/>
  <c r="BH14" i="16" s="1"/>
  <c r="BO20" i="15"/>
  <c r="BN23" i="15"/>
  <c r="BN24" i="15" s="1"/>
  <c r="BN9" i="15" s="1"/>
  <c r="BN14" i="15" s="1"/>
  <c r="AH21" i="14"/>
  <c r="AH22" i="14" s="1"/>
  <c r="AH21" i="13"/>
  <c r="AH22" i="13" s="1"/>
  <c r="AH20" i="12"/>
  <c r="AG23" i="12"/>
  <c r="AG24" i="12" s="1"/>
  <c r="AG9" i="12" s="1"/>
  <c r="AG14" i="12" s="1"/>
  <c r="AH20" i="11"/>
  <c r="AG23" i="11"/>
  <c r="AG24" i="11" s="1"/>
  <c r="AG9" i="11" s="1"/>
  <c r="AG14" i="11" s="1"/>
  <c r="AG21" i="10"/>
  <c r="AG22" i="10" s="1"/>
  <c r="AH20" i="9"/>
  <c r="AG23" i="9"/>
  <c r="AG24" i="9" s="1"/>
  <c r="AG9" i="9" s="1"/>
  <c r="AG14" i="9" s="1"/>
  <c r="AI21" i="8"/>
  <c r="AI22" i="8" s="1"/>
  <c r="AH20" i="7"/>
  <c r="AG23" i="7"/>
  <c r="AG24" i="7" s="1"/>
  <c r="AG9" i="7" s="1"/>
  <c r="AG14" i="7" s="1"/>
  <c r="BL20" i="35" l="1"/>
  <c r="BK23" i="35"/>
  <c r="BK24" i="35" s="1"/>
  <c r="BK9" i="35" s="1"/>
  <c r="BK14" i="35" s="1"/>
  <c r="BN21" i="43"/>
  <c r="BN22" i="43" s="1"/>
  <c r="BM20" i="42"/>
  <c r="BL23" i="42"/>
  <c r="BL24" i="42" s="1"/>
  <c r="BO20" i="41"/>
  <c r="BN23" i="41"/>
  <c r="BN24" i="41" s="1"/>
  <c r="BL21" i="40"/>
  <c r="BL22" i="40"/>
  <c r="BM20" i="40" s="1"/>
  <c r="BN21" i="39"/>
  <c r="BN22" i="39" s="1"/>
  <c r="BM20" i="38"/>
  <c r="BL23" i="38"/>
  <c r="BL24" i="38" s="1"/>
  <c r="BK20" i="37"/>
  <c r="BJ23" i="37"/>
  <c r="BJ24" i="37" s="1"/>
  <c r="BJ9" i="37" s="1"/>
  <c r="BJ14" i="37" s="1"/>
  <c r="BK20" i="36"/>
  <c r="BJ23" i="36"/>
  <c r="BJ24" i="36" s="1"/>
  <c r="BJ9" i="36" s="1"/>
  <c r="BJ14" i="36" s="1"/>
  <c r="BL21" i="35"/>
  <c r="BL22" i="35" s="1"/>
  <c r="BK21" i="34"/>
  <c r="BK22" i="34" s="1"/>
  <c r="BJ21" i="33"/>
  <c r="BJ22" i="33" s="1"/>
  <c r="BM20" i="32"/>
  <c r="BL23" i="32"/>
  <c r="BL24" i="32" s="1"/>
  <c r="BL9" i="32" s="1"/>
  <c r="BL14" i="32" s="1"/>
  <c r="BK20" i="31"/>
  <c r="BJ23" i="31"/>
  <c r="BJ24" i="31" s="1"/>
  <c r="BJ9" i="31" s="1"/>
  <c r="BJ14" i="31" s="1"/>
  <c r="BN21" i="30"/>
  <c r="BN22" i="30" s="1"/>
  <c r="BN21" i="29"/>
  <c r="BN22" i="29" s="1"/>
  <c r="BK20" i="28"/>
  <c r="BJ23" i="28"/>
  <c r="BJ24" i="28" s="1"/>
  <c r="BJ9" i="28" s="1"/>
  <c r="BJ14" i="28" s="1"/>
  <c r="BK21" i="27"/>
  <c r="BK22" i="27"/>
  <c r="BL20" i="27" s="1"/>
  <c r="BK23" i="27"/>
  <c r="BK24" i="27" s="1"/>
  <c r="BK9" i="27" s="1"/>
  <c r="BK14" i="27" s="1"/>
  <c r="BL21" i="26"/>
  <c r="BL22" i="26" s="1"/>
  <c r="BK23" i="26"/>
  <c r="BK24" i="26" s="1"/>
  <c r="BK9" i="26" s="1"/>
  <c r="BK14" i="26" s="1"/>
  <c r="BK21" i="25"/>
  <c r="BK22" i="25"/>
  <c r="BL20" i="25" s="1"/>
  <c r="BN20" i="24"/>
  <c r="BM23" i="24"/>
  <c r="BM24" i="24" s="1"/>
  <c r="BM9" i="24" s="1"/>
  <c r="BM14" i="24" s="1"/>
  <c r="BM21" i="23"/>
  <c r="BM22" i="23" s="1"/>
  <c r="BL23" i="23"/>
  <c r="BL24" i="23" s="1"/>
  <c r="BL9" i="23" s="1"/>
  <c r="BL14" i="23" s="1"/>
  <c r="BL20" i="22"/>
  <c r="BK23" i="22"/>
  <c r="BK24" i="22" s="1"/>
  <c r="BK9" i="22" s="1"/>
  <c r="BK14" i="22" s="1"/>
  <c r="BO21" i="21"/>
  <c r="BO22" i="21" s="1"/>
  <c r="BN20" i="20"/>
  <c r="BM23" i="20"/>
  <c r="BM24" i="20" s="1"/>
  <c r="BM9" i="20" s="1"/>
  <c r="BM14" i="20" s="1"/>
  <c r="BK21" i="19"/>
  <c r="BK22" i="19"/>
  <c r="BL20" i="19" s="1"/>
  <c r="BK20" i="18"/>
  <c r="BJ23" i="18"/>
  <c r="BJ24" i="18" s="1"/>
  <c r="BJ9" i="18" s="1"/>
  <c r="BJ14" i="18" s="1"/>
  <c r="BN20" i="17"/>
  <c r="BM23" i="17"/>
  <c r="BM24" i="17" s="1"/>
  <c r="BM9" i="17" s="1"/>
  <c r="BM14" i="17" s="1"/>
  <c r="BI21" i="16"/>
  <c r="BI22" i="16" s="1"/>
  <c r="BO21" i="15"/>
  <c r="BO22" i="15" s="1"/>
  <c r="AI20" i="14"/>
  <c r="AH23" i="14"/>
  <c r="AH24" i="14" s="1"/>
  <c r="AH9" i="14" s="1"/>
  <c r="AH14" i="14" s="1"/>
  <c r="AI20" i="13"/>
  <c r="AH23" i="13"/>
  <c r="AH24" i="13" s="1"/>
  <c r="AH9" i="13" s="1"/>
  <c r="AH14" i="13" s="1"/>
  <c r="AH21" i="12"/>
  <c r="AH22" i="12" s="1"/>
  <c r="AH21" i="11"/>
  <c r="AH22" i="11" s="1"/>
  <c r="AH20" i="10"/>
  <c r="AG23" i="10"/>
  <c r="AG24" i="10" s="1"/>
  <c r="AG9" i="10" s="1"/>
  <c r="AG14" i="10" s="1"/>
  <c r="AH21" i="9"/>
  <c r="AH22" i="9" s="1"/>
  <c r="AJ20" i="8"/>
  <c r="AI23" i="8"/>
  <c r="AI24" i="8" s="1"/>
  <c r="AI9" i="8" s="1"/>
  <c r="AI14" i="8" s="1"/>
  <c r="AH21" i="7"/>
  <c r="AH22" i="7" s="1"/>
  <c r="BL20" i="34" l="1"/>
  <c r="BK23" i="34"/>
  <c r="BK24" i="34" s="1"/>
  <c r="BK9" i="34" s="1"/>
  <c r="BK14" i="34" s="1"/>
  <c r="BK23" i="25"/>
  <c r="BK24" i="25" s="1"/>
  <c r="BK9" i="25" s="1"/>
  <c r="BK14" i="25" s="1"/>
  <c r="BK23" i="19"/>
  <c r="BK24" i="19" s="1"/>
  <c r="BK9" i="19" s="1"/>
  <c r="BK14" i="19" s="1"/>
  <c r="BO20" i="43"/>
  <c r="BN23" i="43"/>
  <c r="BN24" i="43" s="1"/>
  <c r="BM21" i="42"/>
  <c r="BM22" i="42" s="1"/>
  <c r="BO21" i="41"/>
  <c r="BO22" i="41" s="1"/>
  <c r="BM21" i="40"/>
  <c r="BM22" i="40" s="1"/>
  <c r="BL23" i="40"/>
  <c r="BL24" i="40" s="1"/>
  <c r="BO20" i="39"/>
  <c r="BN23" i="39"/>
  <c r="BN24" i="39" s="1"/>
  <c r="BM21" i="38"/>
  <c r="BM22" i="38"/>
  <c r="BN20" i="38" s="1"/>
  <c r="BK21" i="37"/>
  <c r="BK22" i="37"/>
  <c r="BL20" i="37" s="1"/>
  <c r="BK21" i="36"/>
  <c r="BK22" i="36" s="1"/>
  <c r="BM20" i="35"/>
  <c r="BL23" i="35"/>
  <c r="BL24" i="35" s="1"/>
  <c r="BL9" i="35" s="1"/>
  <c r="BL14" i="35" s="1"/>
  <c r="BL21" i="34"/>
  <c r="BL22" i="34" s="1"/>
  <c r="BK20" i="33"/>
  <c r="BJ23" i="33"/>
  <c r="BJ24" i="33" s="1"/>
  <c r="BJ9" i="33" s="1"/>
  <c r="BJ14" i="33" s="1"/>
  <c r="BM21" i="32"/>
  <c r="BM22" i="32" s="1"/>
  <c r="BK21" i="31"/>
  <c r="BK22" i="31"/>
  <c r="BL20" i="31" s="1"/>
  <c r="BO20" i="30"/>
  <c r="BN23" i="30"/>
  <c r="BN24" i="30" s="1"/>
  <c r="BN9" i="30" s="1"/>
  <c r="BN14" i="30" s="1"/>
  <c r="BO20" i="29"/>
  <c r="BN23" i="29"/>
  <c r="BN24" i="29" s="1"/>
  <c r="BN9" i="29" s="1"/>
  <c r="BN14" i="29" s="1"/>
  <c r="BK21" i="28"/>
  <c r="BK22" i="28"/>
  <c r="BL20" i="28" s="1"/>
  <c r="BL21" i="27"/>
  <c r="BL22" i="27" s="1"/>
  <c r="BM20" i="26"/>
  <c r="BL23" i="26"/>
  <c r="BL24" i="26" s="1"/>
  <c r="BL9" i="26" s="1"/>
  <c r="BL14" i="26" s="1"/>
  <c r="BL21" i="25"/>
  <c r="BL22" i="25" s="1"/>
  <c r="BN21" i="24"/>
  <c r="BN22" i="24" s="1"/>
  <c r="BN20" i="23"/>
  <c r="BM23" i="23"/>
  <c r="BM24" i="23" s="1"/>
  <c r="BM9" i="23" s="1"/>
  <c r="BM14" i="23" s="1"/>
  <c r="BL21" i="22"/>
  <c r="BL22" i="22" s="1"/>
  <c r="BP20" i="21"/>
  <c r="BO23" i="21"/>
  <c r="BO24" i="21" s="1"/>
  <c r="BO9" i="21" s="1"/>
  <c r="BO14" i="21" s="1"/>
  <c r="BN21" i="20"/>
  <c r="BN22" i="20" s="1"/>
  <c r="BL21" i="19"/>
  <c r="BL22" i="19"/>
  <c r="BM20" i="19" s="1"/>
  <c r="BK21" i="18"/>
  <c r="BK22" i="18"/>
  <c r="BL20" i="18" s="1"/>
  <c r="BN21" i="17"/>
  <c r="BN22" i="17" s="1"/>
  <c r="BJ20" i="16"/>
  <c r="BI23" i="16"/>
  <c r="BI24" i="16" s="1"/>
  <c r="BI9" i="16" s="1"/>
  <c r="BI14" i="16" s="1"/>
  <c r="BP20" i="15"/>
  <c r="BO23" i="15"/>
  <c r="BO24" i="15" s="1"/>
  <c r="BO9" i="15" s="1"/>
  <c r="BO14" i="15" s="1"/>
  <c r="AI21" i="14"/>
  <c r="AI22" i="14" s="1"/>
  <c r="AI21" i="13"/>
  <c r="AI22" i="13" s="1"/>
  <c r="AI20" i="12"/>
  <c r="AH23" i="12"/>
  <c r="AH24" i="12" s="1"/>
  <c r="AH9" i="12" s="1"/>
  <c r="AH14" i="12" s="1"/>
  <c r="AI20" i="11"/>
  <c r="AH23" i="11"/>
  <c r="AH24" i="11" s="1"/>
  <c r="AH9" i="11" s="1"/>
  <c r="AH14" i="11" s="1"/>
  <c r="AH21" i="10"/>
  <c r="AH22" i="10" s="1"/>
  <c r="AI20" i="9"/>
  <c r="AH23" i="9"/>
  <c r="AH24" i="9" s="1"/>
  <c r="AH9" i="9" s="1"/>
  <c r="AH14" i="9" s="1"/>
  <c r="AJ21" i="8"/>
  <c r="AJ22" i="8" s="1"/>
  <c r="AI20" i="7"/>
  <c r="AH23" i="7"/>
  <c r="AH24" i="7" s="1"/>
  <c r="AH9" i="7" s="1"/>
  <c r="AH14" i="7" s="1"/>
  <c r="BK23" i="18" l="1"/>
  <c r="BK24" i="18" s="1"/>
  <c r="BK9" i="18" s="1"/>
  <c r="BK14" i="18" s="1"/>
  <c r="BK23" i="28"/>
  <c r="BK24" i="28" s="1"/>
  <c r="BK9" i="28" s="1"/>
  <c r="BK14" i="28" s="1"/>
  <c r="BK23" i="37"/>
  <c r="BK24" i="37" s="1"/>
  <c r="BK9" i="37" s="1"/>
  <c r="BK14" i="37" s="1"/>
  <c r="BO21" i="43"/>
  <c r="BO22" i="43" s="1"/>
  <c r="BN20" i="42"/>
  <c r="BM23" i="42"/>
  <c r="BM24" i="42" s="1"/>
  <c r="BP20" i="41"/>
  <c r="BO23" i="41"/>
  <c r="BO24" i="41" s="1"/>
  <c r="BN20" i="40"/>
  <c r="BM23" i="40"/>
  <c r="BM24" i="40" s="1"/>
  <c r="BO21" i="39"/>
  <c r="BO22" i="39" s="1"/>
  <c r="BN21" i="38"/>
  <c r="BN22" i="38" s="1"/>
  <c r="BM23" i="38"/>
  <c r="BM24" i="38" s="1"/>
  <c r="BL21" i="37"/>
  <c r="BL22" i="37" s="1"/>
  <c r="BL20" i="36"/>
  <c r="BK23" i="36"/>
  <c r="BK24" i="36" s="1"/>
  <c r="BK9" i="36" s="1"/>
  <c r="BK14" i="36" s="1"/>
  <c r="BM21" i="35"/>
  <c r="BM22" i="35" s="1"/>
  <c r="BM20" i="34"/>
  <c r="BL23" i="34"/>
  <c r="BL24" i="34" s="1"/>
  <c r="BL9" i="34" s="1"/>
  <c r="BL14" i="34" s="1"/>
  <c r="BK21" i="33"/>
  <c r="BK22" i="33" s="1"/>
  <c r="BN20" i="32"/>
  <c r="BM23" i="32"/>
  <c r="BM24" i="32" s="1"/>
  <c r="BM9" i="32" s="1"/>
  <c r="BM14" i="32" s="1"/>
  <c r="BL21" i="31"/>
  <c r="BL22" i="31" s="1"/>
  <c r="BK23" i="31"/>
  <c r="BK24" i="31" s="1"/>
  <c r="BK9" i="31" s="1"/>
  <c r="BK14" i="31" s="1"/>
  <c r="BO21" i="30"/>
  <c r="BO22" i="30" s="1"/>
  <c r="BO21" i="29"/>
  <c r="BO22" i="29" s="1"/>
  <c r="BL21" i="28"/>
  <c r="BL22" i="28" s="1"/>
  <c r="BM20" i="27"/>
  <c r="BL23" i="27"/>
  <c r="BL24" i="27" s="1"/>
  <c r="BL9" i="27" s="1"/>
  <c r="BL14" i="27" s="1"/>
  <c r="BM21" i="26"/>
  <c r="BM22" i="26" s="1"/>
  <c r="BM20" i="25"/>
  <c r="BL23" i="25"/>
  <c r="BL24" i="25" s="1"/>
  <c r="BL9" i="25" s="1"/>
  <c r="BL14" i="25" s="1"/>
  <c r="BO20" i="24"/>
  <c r="BN23" i="24"/>
  <c r="BN24" i="24" s="1"/>
  <c r="BN9" i="24" s="1"/>
  <c r="BN14" i="24" s="1"/>
  <c r="BN21" i="23"/>
  <c r="BN22" i="23" s="1"/>
  <c r="BM20" i="22"/>
  <c r="BL23" i="22"/>
  <c r="BL24" i="22" s="1"/>
  <c r="BL9" i="22" s="1"/>
  <c r="BL14" i="22" s="1"/>
  <c r="BP21" i="21"/>
  <c r="BP22" i="21" s="1"/>
  <c r="BO20" i="20"/>
  <c r="BN23" i="20"/>
  <c r="BN24" i="20" s="1"/>
  <c r="BN9" i="20" s="1"/>
  <c r="BN14" i="20" s="1"/>
  <c r="BM21" i="19"/>
  <c r="BM22" i="19" s="1"/>
  <c r="BL23" i="19"/>
  <c r="BL24" i="19" s="1"/>
  <c r="BL9" i="19" s="1"/>
  <c r="BL14" i="19" s="1"/>
  <c r="BL21" i="18"/>
  <c r="BL22" i="18" s="1"/>
  <c r="BO20" i="17"/>
  <c r="BN23" i="17"/>
  <c r="BN24" i="17" s="1"/>
  <c r="BN9" i="17" s="1"/>
  <c r="BN14" i="17" s="1"/>
  <c r="BJ21" i="16"/>
  <c r="BJ22" i="16" s="1"/>
  <c r="BP21" i="15"/>
  <c r="BP22" i="15" s="1"/>
  <c r="AJ20" i="14"/>
  <c r="AI23" i="14"/>
  <c r="AI24" i="14" s="1"/>
  <c r="AI9" i="14" s="1"/>
  <c r="AI14" i="14" s="1"/>
  <c r="AJ20" i="13"/>
  <c r="AI23" i="13"/>
  <c r="AI24" i="13" s="1"/>
  <c r="AI9" i="13" s="1"/>
  <c r="AI14" i="13" s="1"/>
  <c r="AI21" i="12"/>
  <c r="AI22" i="12" s="1"/>
  <c r="AI21" i="11"/>
  <c r="AI22" i="11" s="1"/>
  <c r="AI20" i="10"/>
  <c r="AH23" i="10"/>
  <c r="AH24" i="10" s="1"/>
  <c r="AH9" i="10" s="1"/>
  <c r="AH14" i="10" s="1"/>
  <c r="AI21" i="9"/>
  <c r="AI22" i="9" s="1"/>
  <c r="AK20" i="8"/>
  <c r="AJ23" i="8"/>
  <c r="AJ24" i="8" s="1"/>
  <c r="AJ9" i="8" s="1"/>
  <c r="AJ14" i="8" s="1"/>
  <c r="AI21" i="7"/>
  <c r="AI22" i="7" s="1"/>
  <c r="BL20" i="33" l="1"/>
  <c r="BK23" i="33"/>
  <c r="BK24" i="33" s="1"/>
  <c r="BK9" i="33" s="1"/>
  <c r="BK14" i="33" s="1"/>
  <c r="BP20" i="43"/>
  <c r="BO23" i="43"/>
  <c r="BO24" i="43" s="1"/>
  <c r="BN21" i="42"/>
  <c r="BN22" i="42" s="1"/>
  <c r="BP21" i="41"/>
  <c r="BP22" i="41" s="1"/>
  <c r="BN21" i="40"/>
  <c r="BN22" i="40" s="1"/>
  <c r="BP20" i="39"/>
  <c r="BO23" i="39"/>
  <c r="BO24" i="39" s="1"/>
  <c r="BO20" i="38"/>
  <c r="BN23" i="38"/>
  <c r="BN24" i="38" s="1"/>
  <c r="BM20" i="37"/>
  <c r="BL23" i="37"/>
  <c r="BL24" i="37" s="1"/>
  <c r="BL9" i="37" s="1"/>
  <c r="BL14" i="37" s="1"/>
  <c r="BL21" i="36"/>
  <c r="BL22" i="36" s="1"/>
  <c r="BN20" i="35"/>
  <c r="BM23" i="35"/>
  <c r="BM24" i="35" s="1"/>
  <c r="BM9" i="35" s="1"/>
  <c r="BM14" i="35" s="1"/>
  <c r="BM21" i="34"/>
  <c r="BM22" i="34" s="1"/>
  <c r="BL21" i="33"/>
  <c r="BL22" i="33" s="1"/>
  <c r="BN21" i="32"/>
  <c r="BN22" i="32" s="1"/>
  <c r="BM20" i="31"/>
  <c r="BL23" i="31"/>
  <c r="BL24" i="31" s="1"/>
  <c r="BL9" i="31" s="1"/>
  <c r="BL14" i="31" s="1"/>
  <c r="BP20" i="30"/>
  <c r="BO23" i="30"/>
  <c r="BO24" i="30" s="1"/>
  <c r="BO9" i="30" s="1"/>
  <c r="BO14" i="30" s="1"/>
  <c r="BP20" i="29"/>
  <c r="BO23" i="29"/>
  <c r="BO24" i="29" s="1"/>
  <c r="BO9" i="29" s="1"/>
  <c r="BO14" i="29" s="1"/>
  <c r="BM20" i="28"/>
  <c r="BL23" i="28"/>
  <c r="BL24" i="28" s="1"/>
  <c r="BL9" i="28" s="1"/>
  <c r="BL14" i="28" s="1"/>
  <c r="BM21" i="27"/>
  <c r="BM22" i="27" s="1"/>
  <c r="BN20" i="26"/>
  <c r="BM23" i="26"/>
  <c r="BM24" i="26" s="1"/>
  <c r="BM9" i="26" s="1"/>
  <c r="BM14" i="26" s="1"/>
  <c r="BM21" i="25"/>
  <c r="BM22" i="25" s="1"/>
  <c r="BO21" i="24"/>
  <c r="BO22" i="24" s="1"/>
  <c r="BO20" i="23"/>
  <c r="BN23" i="23"/>
  <c r="BN24" i="23" s="1"/>
  <c r="BN9" i="23" s="1"/>
  <c r="BN14" i="23" s="1"/>
  <c r="BM21" i="22"/>
  <c r="BM22" i="22" s="1"/>
  <c r="BQ20" i="21"/>
  <c r="BP23" i="21"/>
  <c r="BP24" i="21" s="1"/>
  <c r="BP9" i="21" s="1"/>
  <c r="BP14" i="21" s="1"/>
  <c r="BO21" i="20"/>
  <c r="BO22" i="20" s="1"/>
  <c r="BN20" i="19"/>
  <c r="BM23" i="19"/>
  <c r="BM24" i="19" s="1"/>
  <c r="BM9" i="19" s="1"/>
  <c r="BM14" i="19" s="1"/>
  <c r="BM20" i="18"/>
  <c r="BL23" i="18"/>
  <c r="BL24" i="18" s="1"/>
  <c r="BL9" i="18" s="1"/>
  <c r="BL14" i="18" s="1"/>
  <c r="BO21" i="17"/>
  <c r="BO22" i="17" s="1"/>
  <c r="BK20" i="16"/>
  <c r="BJ23" i="16"/>
  <c r="BJ24" i="16" s="1"/>
  <c r="BJ9" i="16" s="1"/>
  <c r="BJ14" i="16" s="1"/>
  <c r="BQ20" i="15"/>
  <c r="BP23" i="15"/>
  <c r="BP24" i="15" s="1"/>
  <c r="BP9" i="15" s="1"/>
  <c r="BP14" i="15" s="1"/>
  <c r="AJ21" i="14"/>
  <c r="AJ22" i="14" s="1"/>
  <c r="AJ21" i="13"/>
  <c r="AJ22" i="13" s="1"/>
  <c r="AJ20" i="12"/>
  <c r="AI23" i="12"/>
  <c r="AI24" i="12" s="1"/>
  <c r="AI9" i="12" s="1"/>
  <c r="AI14" i="12" s="1"/>
  <c r="AJ20" i="11"/>
  <c r="AI23" i="11"/>
  <c r="AI24" i="11" s="1"/>
  <c r="AI9" i="11" s="1"/>
  <c r="AI14" i="11" s="1"/>
  <c r="AI21" i="10"/>
  <c r="AI22" i="10" s="1"/>
  <c r="AJ20" i="9"/>
  <c r="AI23" i="9"/>
  <c r="AI24" i="9" s="1"/>
  <c r="AI9" i="9" s="1"/>
  <c r="AI14" i="9" s="1"/>
  <c r="AK21" i="8"/>
  <c r="AK22" i="8" s="1"/>
  <c r="AJ20" i="7"/>
  <c r="AI23" i="7"/>
  <c r="AI24" i="7" s="1"/>
  <c r="AI9" i="7" s="1"/>
  <c r="AI14" i="7" s="1"/>
  <c r="BN20" i="25" l="1"/>
  <c r="BM23" i="25"/>
  <c r="BM24" i="25" s="1"/>
  <c r="BM9" i="25" s="1"/>
  <c r="BM14" i="25" s="1"/>
  <c r="BP21" i="43"/>
  <c r="BP22" i="43" s="1"/>
  <c r="BO20" i="42"/>
  <c r="BN23" i="42"/>
  <c r="BN24" i="42" s="1"/>
  <c r="BQ20" i="41"/>
  <c r="BP23" i="41"/>
  <c r="BP24" i="41" s="1"/>
  <c r="BO20" i="40"/>
  <c r="BN23" i="40"/>
  <c r="BN24" i="40" s="1"/>
  <c r="BP21" i="39"/>
  <c r="BP22" i="39" s="1"/>
  <c r="BO21" i="38"/>
  <c r="BO22" i="38" s="1"/>
  <c r="BM21" i="37"/>
  <c r="BM22" i="37" s="1"/>
  <c r="BM20" i="36"/>
  <c r="BL23" i="36"/>
  <c r="BL24" i="36" s="1"/>
  <c r="BL9" i="36" s="1"/>
  <c r="BL14" i="36" s="1"/>
  <c r="BN21" i="35"/>
  <c r="BN22" i="35" s="1"/>
  <c r="BN20" i="34"/>
  <c r="BM23" i="34"/>
  <c r="BM24" i="34" s="1"/>
  <c r="BM9" i="34" s="1"/>
  <c r="BM14" i="34" s="1"/>
  <c r="BM20" i="33"/>
  <c r="BL23" i="33"/>
  <c r="BL24" i="33" s="1"/>
  <c r="BL9" i="33" s="1"/>
  <c r="BL14" i="33" s="1"/>
  <c r="BO20" i="32"/>
  <c r="BN23" i="32"/>
  <c r="BN24" i="32" s="1"/>
  <c r="BN9" i="32" s="1"/>
  <c r="BN14" i="32" s="1"/>
  <c r="BM21" i="31"/>
  <c r="BM22" i="31" s="1"/>
  <c r="BP21" i="30"/>
  <c r="BP22" i="30" s="1"/>
  <c r="BP21" i="29"/>
  <c r="BP22" i="29" s="1"/>
  <c r="BM21" i="28"/>
  <c r="BM22" i="28" s="1"/>
  <c r="BN20" i="27"/>
  <c r="BM23" i="27"/>
  <c r="BM24" i="27" s="1"/>
  <c r="BM9" i="27" s="1"/>
  <c r="BM14" i="27" s="1"/>
  <c r="BN21" i="26"/>
  <c r="BN22" i="26" s="1"/>
  <c r="BN21" i="25"/>
  <c r="BN22" i="25" s="1"/>
  <c r="BP20" i="24"/>
  <c r="BO23" i="24"/>
  <c r="BO24" i="24" s="1"/>
  <c r="BO9" i="24" s="1"/>
  <c r="BO14" i="24" s="1"/>
  <c r="BO21" i="23"/>
  <c r="BO22" i="23" s="1"/>
  <c r="BN20" i="22"/>
  <c r="BM23" i="22"/>
  <c r="BM24" i="22" s="1"/>
  <c r="BM9" i="22" s="1"/>
  <c r="BM14" i="22" s="1"/>
  <c r="BQ21" i="21"/>
  <c r="BQ22" i="21" s="1"/>
  <c r="BP20" i="20"/>
  <c r="BO23" i="20"/>
  <c r="BO24" i="20" s="1"/>
  <c r="BO9" i="20" s="1"/>
  <c r="BO14" i="20" s="1"/>
  <c r="BN21" i="19"/>
  <c r="BN22" i="19" s="1"/>
  <c r="BM21" i="18"/>
  <c r="BM22" i="18" s="1"/>
  <c r="BP20" i="17"/>
  <c r="BO23" i="17"/>
  <c r="BO24" i="17" s="1"/>
  <c r="BO9" i="17" s="1"/>
  <c r="BO14" i="17" s="1"/>
  <c r="BK21" i="16"/>
  <c r="BK22" i="16"/>
  <c r="BL20" i="16" s="1"/>
  <c r="BK23" i="16"/>
  <c r="BK24" i="16" s="1"/>
  <c r="BK9" i="16" s="1"/>
  <c r="BK14" i="16" s="1"/>
  <c r="BQ21" i="15"/>
  <c r="BQ22" i="15"/>
  <c r="BR20" i="15" s="1"/>
  <c r="AK20" i="14"/>
  <c r="AJ23" i="14"/>
  <c r="AJ24" i="14" s="1"/>
  <c r="AJ9" i="14" s="1"/>
  <c r="AJ14" i="14" s="1"/>
  <c r="AK20" i="13"/>
  <c r="AJ23" i="13"/>
  <c r="AJ24" i="13" s="1"/>
  <c r="AJ9" i="13" s="1"/>
  <c r="AJ14" i="13" s="1"/>
  <c r="AJ21" i="12"/>
  <c r="AJ22" i="12" s="1"/>
  <c r="AJ21" i="11"/>
  <c r="AJ22" i="11" s="1"/>
  <c r="AJ20" i="10"/>
  <c r="AI23" i="10"/>
  <c r="AI24" i="10" s="1"/>
  <c r="AI9" i="10" s="1"/>
  <c r="AI14" i="10" s="1"/>
  <c r="AJ21" i="9"/>
  <c r="AJ22" i="9" s="1"/>
  <c r="AL20" i="8"/>
  <c r="AK23" i="8"/>
  <c r="AK24" i="8" s="1"/>
  <c r="AK9" i="8" s="1"/>
  <c r="AK14" i="8" s="1"/>
  <c r="AJ21" i="7"/>
  <c r="AJ22" i="7" s="1"/>
  <c r="BQ20" i="43" l="1"/>
  <c r="BP23" i="43"/>
  <c r="BP24" i="43" s="1"/>
  <c r="BO21" i="42"/>
  <c r="BO22" i="42" s="1"/>
  <c r="BQ21" i="41"/>
  <c r="BQ22" i="41" s="1"/>
  <c r="BO21" i="40"/>
  <c r="BO22" i="40" s="1"/>
  <c r="BQ20" i="39"/>
  <c r="BP23" i="39"/>
  <c r="BP24" i="39" s="1"/>
  <c r="BP20" i="38"/>
  <c r="BO23" i="38"/>
  <c r="BO24" i="38" s="1"/>
  <c r="BN20" i="37"/>
  <c r="BM23" i="37"/>
  <c r="BM24" i="37" s="1"/>
  <c r="BM9" i="37" s="1"/>
  <c r="BM14" i="37" s="1"/>
  <c r="BM21" i="36"/>
  <c r="BM22" i="36" s="1"/>
  <c r="BO20" i="35"/>
  <c r="BN23" i="35"/>
  <c r="BN24" i="35" s="1"/>
  <c r="BN9" i="35" s="1"/>
  <c r="BN14" i="35" s="1"/>
  <c r="BN21" i="34"/>
  <c r="BN22" i="34" s="1"/>
  <c r="BM21" i="33"/>
  <c r="BM22" i="33" s="1"/>
  <c r="BO21" i="32"/>
  <c r="BO22" i="32" s="1"/>
  <c r="BN20" i="31"/>
  <c r="BM23" i="31"/>
  <c r="BM24" i="31" s="1"/>
  <c r="BM9" i="31" s="1"/>
  <c r="BM14" i="31" s="1"/>
  <c r="BQ20" i="30"/>
  <c r="BP23" i="30"/>
  <c r="BP24" i="30" s="1"/>
  <c r="BP9" i="30" s="1"/>
  <c r="BP14" i="30" s="1"/>
  <c r="BQ20" i="29"/>
  <c r="BP23" i="29"/>
  <c r="BP24" i="29" s="1"/>
  <c r="BP9" i="29" s="1"/>
  <c r="BP14" i="29" s="1"/>
  <c r="BN20" i="28"/>
  <c r="BM23" i="28"/>
  <c r="BM24" i="28" s="1"/>
  <c r="BM9" i="28" s="1"/>
  <c r="BM14" i="28" s="1"/>
  <c r="BN21" i="27"/>
  <c r="BN22" i="27" s="1"/>
  <c r="BO20" i="26"/>
  <c r="BN23" i="26"/>
  <c r="BN24" i="26" s="1"/>
  <c r="BN9" i="26" s="1"/>
  <c r="BN14" i="26" s="1"/>
  <c r="BO20" i="25"/>
  <c r="BN23" i="25"/>
  <c r="BN24" i="25" s="1"/>
  <c r="BN9" i="25" s="1"/>
  <c r="BN14" i="25" s="1"/>
  <c r="BP21" i="24"/>
  <c r="BP22" i="24" s="1"/>
  <c r="BP20" i="23"/>
  <c r="BO23" i="23"/>
  <c r="BO24" i="23" s="1"/>
  <c r="BO9" i="23" s="1"/>
  <c r="BO14" i="23" s="1"/>
  <c r="BN21" i="22"/>
  <c r="BN22" i="22" s="1"/>
  <c r="BR20" i="21"/>
  <c r="BQ23" i="21"/>
  <c r="BQ24" i="21" s="1"/>
  <c r="BQ9" i="21" s="1"/>
  <c r="BQ14" i="21" s="1"/>
  <c r="H15" i="21" s="1"/>
  <c r="H16" i="21" s="1"/>
  <c r="BP21" i="20"/>
  <c r="BP22" i="20" s="1"/>
  <c r="BO20" i="19"/>
  <c r="BN23" i="19"/>
  <c r="BN24" i="19" s="1"/>
  <c r="BN9" i="19" s="1"/>
  <c r="BN14" i="19" s="1"/>
  <c r="BN20" i="18"/>
  <c r="BM23" i="18"/>
  <c r="BM24" i="18" s="1"/>
  <c r="BM9" i="18" s="1"/>
  <c r="BM14" i="18" s="1"/>
  <c r="BP21" i="17"/>
  <c r="BP22" i="17" s="1"/>
  <c r="BL21" i="16"/>
  <c r="BL22" i="16" s="1"/>
  <c r="BR21" i="15"/>
  <c r="BR22" i="15" s="1"/>
  <c r="BQ23" i="15"/>
  <c r="BQ24" i="15" s="1"/>
  <c r="BQ9" i="15" s="1"/>
  <c r="BQ14" i="15" s="1"/>
  <c r="H15" i="15" s="1"/>
  <c r="H16" i="15" s="1"/>
  <c r="AK21" i="14"/>
  <c r="AK22" i="14" s="1"/>
  <c r="AK21" i="13"/>
  <c r="AK22" i="13" s="1"/>
  <c r="AK20" i="12"/>
  <c r="AJ23" i="12"/>
  <c r="AJ24" i="12" s="1"/>
  <c r="AJ9" i="12" s="1"/>
  <c r="AJ14" i="12" s="1"/>
  <c r="AK20" i="11"/>
  <c r="AJ23" i="11"/>
  <c r="AJ24" i="11" s="1"/>
  <c r="AJ9" i="11" s="1"/>
  <c r="AJ14" i="11" s="1"/>
  <c r="AJ21" i="10"/>
  <c r="AJ22" i="10" s="1"/>
  <c r="AK20" i="9"/>
  <c r="AJ23" i="9"/>
  <c r="AJ24" i="9" s="1"/>
  <c r="AJ9" i="9" s="1"/>
  <c r="AJ14" i="9" s="1"/>
  <c r="AL21" i="8"/>
  <c r="AL22" i="8" s="1"/>
  <c r="AK20" i="7"/>
  <c r="AJ23" i="7"/>
  <c r="AJ24" i="7" s="1"/>
  <c r="AJ9" i="7" s="1"/>
  <c r="AJ14" i="7" s="1"/>
  <c r="BQ21" i="43" l="1"/>
  <c r="BQ22" i="43" s="1"/>
  <c r="BP20" i="42"/>
  <c r="BO23" i="42"/>
  <c r="BO24" i="42" s="1"/>
  <c r="BR20" i="41"/>
  <c r="BQ23" i="41"/>
  <c r="BQ24" i="41" s="1"/>
  <c r="BP20" i="40"/>
  <c r="BO23" i="40"/>
  <c r="BO24" i="40" s="1"/>
  <c r="BQ21" i="39"/>
  <c r="BQ22" i="39" s="1"/>
  <c r="BP21" i="38"/>
  <c r="BP22" i="38" s="1"/>
  <c r="BN21" i="37"/>
  <c r="BN22" i="37" s="1"/>
  <c r="BN20" i="36"/>
  <c r="BM23" i="36"/>
  <c r="BM24" i="36" s="1"/>
  <c r="BM9" i="36" s="1"/>
  <c r="BM14" i="36" s="1"/>
  <c r="BO21" i="35"/>
  <c r="BO22" i="35" s="1"/>
  <c r="BO20" i="34"/>
  <c r="BN23" i="34"/>
  <c r="BN24" i="34" s="1"/>
  <c r="BN9" i="34" s="1"/>
  <c r="BN14" i="34" s="1"/>
  <c r="BN20" i="33"/>
  <c r="BM23" i="33"/>
  <c r="BM24" i="33" s="1"/>
  <c r="BM9" i="33" s="1"/>
  <c r="BM14" i="33" s="1"/>
  <c r="BP20" i="32"/>
  <c r="BO23" i="32"/>
  <c r="BO24" i="32" s="1"/>
  <c r="BO9" i="32" s="1"/>
  <c r="BO14" i="32" s="1"/>
  <c r="BN21" i="31"/>
  <c r="BN22" i="31" s="1"/>
  <c r="BQ21" i="30"/>
  <c r="BQ22" i="30" s="1"/>
  <c r="BQ21" i="29"/>
  <c r="BQ22" i="29" s="1"/>
  <c r="BN21" i="28"/>
  <c r="BN22" i="28" s="1"/>
  <c r="BO20" i="27"/>
  <c r="BN23" i="27"/>
  <c r="BN24" i="27" s="1"/>
  <c r="BN9" i="27" s="1"/>
  <c r="BN14" i="27" s="1"/>
  <c r="BO21" i="26"/>
  <c r="BO22" i="26" s="1"/>
  <c r="BO21" i="25"/>
  <c r="BO22" i="25" s="1"/>
  <c r="BQ20" i="24"/>
  <c r="BP23" i="24"/>
  <c r="BP24" i="24" s="1"/>
  <c r="BP9" i="24" s="1"/>
  <c r="BP14" i="24" s="1"/>
  <c r="BP21" i="23"/>
  <c r="BP22" i="23" s="1"/>
  <c r="BO20" i="22"/>
  <c r="BN23" i="22"/>
  <c r="BN24" i="22" s="1"/>
  <c r="BN9" i="22" s="1"/>
  <c r="BN14" i="22" s="1"/>
  <c r="BR21" i="21"/>
  <c r="BR22" i="21" s="1"/>
  <c r="BQ20" i="20"/>
  <c r="BP23" i="20"/>
  <c r="BP24" i="20" s="1"/>
  <c r="BP9" i="20" s="1"/>
  <c r="BP14" i="20" s="1"/>
  <c r="BO21" i="19"/>
  <c r="BO22" i="19" s="1"/>
  <c r="BN21" i="18"/>
  <c r="BN22" i="18" s="1"/>
  <c r="BQ20" i="17"/>
  <c r="BP23" i="17"/>
  <c r="BP24" i="17" s="1"/>
  <c r="BP9" i="17" s="1"/>
  <c r="BP14" i="17" s="1"/>
  <c r="BM20" i="16"/>
  <c r="BL23" i="16"/>
  <c r="BL24" i="16" s="1"/>
  <c r="BL9" i="16" s="1"/>
  <c r="BL14" i="16" s="1"/>
  <c r="BS20" i="15"/>
  <c r="BR23" i="15"/>
  <c r="BR24" i="15" s="1"/>
  <c r="AL20" i="14"/>
  <c r="AK23" i="14"/>
  <c r="AK24" i="14" s="1"/>
  <c r="AK9" i="14" s="1"/>
  <c r="AK14" i="14" s="1"/>
  <c r="AL20" i="13"/>
  <c r="AK23" i="13"/>
  <c r="AK24" i="13" s="1"/>
  <c r="AK9" i="13" s="1"/>
  <c r="AK14" i="13" s="1"/>
  <c r="AK21" i="12"/>
  <c r="AK22" i="12" s="1"/>
  <c r="AK21" i="11"/>
  <c r="AK22" i="11" s="1"/>
  <c r="AK20" i="10"/>
  <c r="AJ23" i="10"/>
  <c r="AJ24" i="10" s="1"/>
  <c r="AJ9" i="10" s="1"/>
  <c r="AJ14" i="10" s="1"/>
  <c r="AK21" i="9"/>
  <c r="AK22" i="9" s="1"/>
  <c r="AM20" i="8"/>
  <c r="AL23" i="8"/>
  <c r="AL24" i="8" s="1"/>
  <c r="AL9" i="8" s="1"/>
  <c r="AL14" i="8" s="1"/>
  <c r="AK21" i="7"/>
  <c r="AK22" i="7" s="1"/>
  <c r="BR20" i="43" l="1"/>
  <c r="BQ23" i="43"/>
  <c r="BQ24" i="43" s="1"/>
  <c r="BP21" i="42"/>
  <c r="BP22" i="42" s="1"/>
  <c r="BR21" i="41"/>
  <c r="BR22" i="41" s="1"/>
  <c r="BP21" i="40"/>
  <c r="BP22" i="40" s="1"/>
  <c r="BR20" i="39"/>
  <c r="BQ23" i="39"/>
  <c r="BQ24" i="39" s="1"/>
  <c r="BQ20" i="38"/>
  <c r="BP23" i="38"/>
  <c r="BP24" i="38" s="1"/>
  <c r="BO20" i="37"/>
  <c r="BN23" i="37"/>
  <c r="BN24" i="37" s="1"/>
  <c r="BN9" i="37" s="1"/>
  <c r="BN14" i="37" s="1"/>
  <c r="BN21" i="36"/>
  <c r="BN22" i="36" s="1"/>
  <c r="BP20" i="35"/>
  <c r="BO23" i="35"/>
  <c r="BO24" i="35" s="1"/>
  <c r="BO9" i="35" s="1"/>
  <c r="BO14" i="35" s="1"/>
  <c r="BO21" i="34"/>
  <c r="BO22" i="34" s="1"/>
  <c r="BN21" i="33"/>
  <c r="BN22" i="33" s="1"/>
  <c r="BP21" i="32"/>
  <c r="BP22" i="32" s="1"/>
  <c r="BO20" i="31"/>
  <c r="BN23" i="31"/>
  <c r="BN24" i="31" s="1"/>
  <c r="BN9" i="31" s="1"/>
  <c r="BN14" i="31" s="1"/>
  <c r="BR20" i="30"/>
  <c r="BQ23" i="30"/>
  <c r="BQ24" i="30" s="1"/>
  <c r="BQ9" i="30" s="1"/>
  <c r="BQ14" i="30" s="1"/>
  <c r="H15" i="30" s="1"/>
  <c r="H16" i="30" s="1"/>
  <c r="BR20" i="29"/>
  <c r="BQ23" i="29"/>
  <c r="BQ24" i="29" s="1"/>
  <c r="BQ9" i="29" s="1"/>
  <c r="BQ14" i="29" s="1"/>
  <c r="H15" i="29" s="1"/>
  <c r="H16" i="29" s="1"/>
  <c r="BO20" i="28"/>
  <c r="BN23" i="28"/>
  <c r="BN24" i="28" s="1"/>
  <c r="BN9" i="28" s="1"/>
  <c r="BN14" i="28" s="1"/>
  <c r="BO21" i="27"/>
  <c r="BO22" i="27" s="1"/>
  <c r="BP20" i="26"/>
  <c r="BO23" i="26"/>
  <c r="BO24" i="26" s="1"/>
  <c r="BO9" i="26" s="1"/>
  <c r="BO14" i="26" s="1"/>
  <c r="BP20" i="25"/>
  <c r="BO23" i="25"/>
  <c r="BO24" i="25" s="1"/>
  <c r="BO9" i="25" s="1"/>
  <c r="BO14" i="25" s="1"/>
  <c r="BQ21" i="24"/>
  <c r="BQ22" i="24" s="1"/>
  <c r="BQ20" i="23"/>
  <c r="BP23" i="23"/>
  <c r="BP24" i="23" s="1"/>
  <c r="BP9" i="23" s="1"/>
  <c r="BP14" i="23" s="1"/>
  <c r="BO21" i="22"/>
  <c r="BO22" i="22" s="1"/>
  <c r="BS20" i="21"/>
  <c r="BR23" i="21"/>
  <c r="BR24" i="21" s="1"/>
  <c r="BQ21" i="20"/>
  <c r="BQ22" i="20" s="1"/>
  <c r="BP20" i="19"/>
  <c r="BO23" i="19"/>
  <c r="BO24" i="19" s="1"/>
  <c r="BO9" i="19" s="1"/>
  <c r="BO14" i="19" s="1"/>
  <c r="BO20" i="18"/>
  <c r="BN23" i="18"/>
  <c r="BN24" i="18" s="1"/>
  <c r="BN9" i="18" s="1"/>
  <c r="BN14" i="18" s="1"/>
  <c r="BQ21" i="17"/>
  <c r="BQ22" i="17" s="1"/>
  <c r="BM21" i="16"/>
  <c r="BM22" i="16" s="1"/>
  <c r="BS21" i="15"/>
  <c r="BS22" i="15"/>
  <c r="BT20" i="15" s="1"/>
  <c r="AL21" i="14"/>
  <c r="AL22" i="14" s="1"/>
  <c r="AL21" i="13"/>
  <c r="AL22" i="13" s="1"/>
  <c r="AL20" i="12"/>
  <c r="AK23" i="12"/>
  <c r="AK24" i="12" s="1"/>
  <c r="AK9" i="12" s="1"/>
  <c r="AK14" i="12" s="1"/>
  <c r="AL20" i="11"/>
  <c r="AK23" i="11"/>
  <c r="AK24" i="11" s="1"/>
  <c r="AK9" i="11" s="1"/>
  <c r="AK14" i="11" s="1"/>
  <c r="AK21" i="10"/>
  <c r="AK22" i="10" s="1"/>
  <c r="AL20" i="9"/>
  <c r="AK23" i="9"/>
  <c r="AK24" i="9" s="1"/>
  <c r="AK9" i="9" s="1"/>
  <c r="AK14" i="9" s="1"/>
  <c r="AM21" i="8"/>
  <c r="AM22" i="8"/>
  <c r="AN20" i="8" s="1"/>
  <c r="AL20" i="7"/>
  <c r="AK23" i="7"/>
  <c r="AK24" i="7" s="1"/>
  <c r="AK9" i="7" s="1"/>
  <c r="AK14" i="7" s="1"/>
  <c r="BR21" i="43" l="1"/>
  <c r="BR22" i="43" s="1"/>
  <c r="BQ20" i="42"/>
  <c r="BP23" i="42"/>
  <c r="BP24" i="42" s="1"/>
  <c r="BS20" i="41"/>
  <c r="BR23" i="41"/>
  <c r="BR24" i="41" s="1"/>
  <c r="BQ20" i="40"/>
  <c r="BP23" i="40"/>
  <c r="BP24" i="40" s="1"/>
  <c r="BR21" i="39"/>
  <c r="BR22" i="39" s="1"/>
  <c r="BQ21" i="38"/>
  <c r="BQ22" i="38" s="1"/>
  <c r="BO21" i="37"/>
  <c r="BO22" i="37" s="1"/>
  <c r="BO20" i="36"/>
  <c r="BN23" i="36"/>
  <c r="BN24" i="36" s="1"/>
  <c r="BN9" i="36" s="1"/>
  <c r="BN14" i="36" s="1"/>
  <c r="BP21" i="35"/>
  <c r="BP22" i="35" s="1"/>
  <c r="BP20" i="34"/>
  <c r="BO23" i="34"/>
  <c r="BO24" i="34" s="1"/>
  <c r="BO9" i="34" s="1"/>
  <c r="BO14" i="34" s="1"/>
  <c r="BO20" i="33"/>
  <c r="BN23" i="33"/>
  <c r="BN24" i="33" s="1"/>
  <c r="BN9" i="33" s="1"/>
  <c r="BN14" i="33" s="1"/>
  <c r="BQ20" i="32"/>
  <c r="BP23" i="32"/>
  <c r="BP24" i="32" s="1"/>
  <c r="BP9" i="32" s="1"/>
  <c r="BP14" i="32" s="1"/>
  <c r="BO21" i="31"/>
  <c r="BO22" i="31" s="1"/>
  <c r="BR21" i="30"/>
  <c r="BR22" i="30" s="1"/>
  <c r="BR21" i="29"/>
  <c r="BR22" i="29" s="1"/>
  <c r="BO21" i="28"/>
  <c r="BO22" i="28" s="1"/>
  <c r="BP20" i="27"/>
  <c r="BO23" i="27"/>
  <c r="BO24" i="27" s="1"/>
  <c r="BO9" i="27" s="1"/>
  <c r="BO14" i="27" s="1"/>
  <c r="BP21" i="26"/>
  <c r="BP22" i="26" s="1"/>
  <c r="BP21" i="25"/>
  <c r="BP22" i="25" s="1"/>
  <c r="BR20" i="24"/>
  <c r="BQ23" i="24"/>
  <c r="BQ24" i="24" s="1"/>
  <c r="BQ9" i="24" s="1"/>
  <c r="BQ14" i="24" s="1"/>
  <c r="H15" i="24" s="1"/>
  <c r="H16" i="24" s="1"/>
  <c r="BQ21" i="23"/>
  <c r="BQ22" i="23" s="1"/>
  <c r="BP20" i="22"/>
  <c r="BO23" i="22"/>
  <c r="BO24" i="22" s="1"/>
  <c r="BO9" i="22" s="1"/>
  <c r="BO14" i="22" s="1"/>
  <c r="BS21" i="21"/>
  <c r="BS22" i="21"/>
  <c r="BT20" i="21" s="1"/>
  <c r="BR20" i="20"/>
  <c r="BQ23" i="20"/>
  <c r="BQ24" i="20" s="1"/>
  <c r="BQ9" i="20" s="1"/>
  <c r="BQ14" i="20" s="1"/>
  <c r="H15" i="20" s="1"/>
  <c r="H16" i="20" s="1"/>
  <c r="BP21" i="19"/>
  <c r="BP22" i="19" s="1"/>
  <c r="BO21" i="18"/>
  <c r="BO22" i="18" s="1"/>
  <c r="BR20" i="17"/>
  <c r="BQ23" i="17"/>
  <c r="BQ24" i="17" s="1"/>
  <c r="BQ9" i="17" s="1"/>
  <c r="BQ14" i="17" s="1"/>
  <c r="H15" i="17" s="1"/>
  <c r="H16" i="17" s="1"/>
  <c r="BN20" i="16"/>
  <c r="BM23" i="16"/>
  <c r="BM24" i="16" s="1"/>
  <c r="BM9" i="16" s="1"/>
  <c r="BM14" i="16" s="1"/>
  <c r="BT21" i="15"/>
  <c r="BT22" i="15" s="1"/>
  <c r="BS23" i="15"/>
  <c r="BS24" i="15" s="1"/>
  <c r="AM20" i="14"/>
  <c r="AL23" i="14"/>
  <c r="AL24" i="14" s="1"/>
  <c r="AL9" i="14" s="1"/>
  <c r="AL14" i="14" s="1"/>
  <c r="AM20" i="13"/>
  <c r="AL23" i="13"/>
  <c r="AL24" i="13" s="1"/>
  <c r="AL9" i="13" s="1"/>
  <c r="AL14" i="13" s="1"/>
  <c r="AL21" i="12"/>
  <c r="AL22" i="12" s="1"/>
  <c r="AL21" i="11"/>
  <c r="AL22" i="11" s="1"/>
  <c r="AL20" i="10"/>
  <c r="AK23" i="10"/>
  <c r="AK24" i="10" s="1"/>
  <c r="AK9" i="10" s="1"/>
  <c r="AK14" i="10" s="1"/>
  <c r="AL21" i="9"/>
  <c r="AL22" i="9" s="1"/>
  <c r="AM23" i="8"/>
  <c r="AM24" i="8" s="1"/>
  <c r="AM9" i="8" s="1"/>
  <c r="AM14" i="8" s="1"/>
  <c r="AN21" i="8"/>
  <c r="AN22" i="8" s="1"/>
  <c r="AL21" i="7"/>
  <c r="AL22" i="7" s="1"/>
  <c r="BS20" i="43" l="1"/>
  <c r="BR23" i="43"/>
  <c r="BR24" i="43" s="1"/>
  <c r="BQ21" i="42"/>
  <c r="BQ22" i="42" s="1"/>
  <c r="BS21" i="41"/>
  <c r="BS22" i="41"/>
  <c r="BT20" i="41" s="1"/>
  <c r="BS23" i="41"/>
  <c r="BS24" i="41" s="1"/>
  <c r="BQ21" i="40"/>
  <c r="BQ22" i="40" s="1"/>
  <c r="BS20" i="39"/>
  <c r="BR23" i="39"/>
  <c r="BR24" i="39" s="1"/>
  <c r="BR20" i="38"/>
  <c r="BQ23" i="38"/>
  <c r="BQ24" i="38" s="1"/>
  <c r="BP20" i="37"/>
  <c r="BO23" i="37"/>
  <c r="BO24" i="37" s="1"/>
  <c r="BO9" i="37" s="1"/>
  <c r="BO14" i="37" s="1"/>
  <c r="BO21" i="36"/>
  <c r="BO22" i="36" s="1"/>
  <c r="BQ20" i="35"/>
  <c r="BP23" i="35"/>
  <c r="BP24" i="35" s="1"/>
  <c r="BP9" i="35" s="1"/>
  <c r="BP14" i="35" s="1"/>
  <c r="BP21" i="34"/>
  <c r="BP22" i="34" s="1"/>
  <c r="BO21" i="33"/>
  <c r="BO22" i="33" s="1"/>
  <c r="BQ21" i="32"/>
  <c r="BQ22" i="32" s="1"/>
  <c r="BP20" i="31"/>
  <c r="BO23" i="31"/>
  <c r="BO24" i="31" s="1"/>
  <c r="BO9" i="31" s="1"/>
  <c r="BO14" i="31" s="1"/>
  <c r="BS20" i="30"/>
  <c r="BR23" i="30"/>
  <c r="BR24" i="30" s="1"/>
  <c r="BS20" i="29"/>
  <c r="BR23" i="29"/>
  <c r="BR24" i="29" s="1"/>
  <c r="BP20" i="28"/>
  <c r="BO23" i="28"/>
  <c r="BO24" i="28" s="1"/>
  <c r="BO9" i="28" s="1"/>
  <c r="BO14" i="28" s="1"/>
  <c r="BP21" i="27"/>
  <c r="BP22" i="27" s="1"/>
  <c r="BQ20" i="26"/>
  <c r="BP23" i="26"/>
  <c r="BP24" i="26" s="1"/>
  <c r="BP9" i="26" s="1"/>
  <c r="BP14" i="26" s="1"/>
  <c r="BQ20" i="25"/>
  <c r="BP23" i="25"/>
  <c r="BP24" i="25" s="1"/>
  <c r="BP9" i="25" s="1"/>
  <c r="BP14" i="25" s="1"/>
  <c r="BR21" i="24"/>
  <c r="BR22" i="24" s="1"/>
  <c r="BR20" i="23"/>
  <c r="BQ23" i="23"/>
  <c r="BQ24" i="23" s="1"/>
  <c r="BQ9" i="23" s="1"/>
  <c r="BQ14" i="23" s="1"/>
  <c r="H15" i="23" s="1"/>
  <c r="H16" i="23" s="1"/>
  <c r="BP21" i="22"/>
  <c r="BP22" i="22" s="1"/>
  <c r="BT21" i="21"/>
  <c r="BT22" i="21" s="1"/>
  <c r="BS23" i="21"/>
  <c r="BS24" i="21" s="1"/>
  <c r="BR21" i="20"/>
  <c r="BR22" i="20" s="1"/>
  <c r="BQ20" i="19"/>
  <c r="BP23" i="19"/>
  <c r="BP24" i="19" s="1"/>
  <c r="BP9" i="19" s="1"/>
  <c r="BP14" i="19" s="1"/>
  <c r="BP20" i="18"/>
  <c r="BO23" i="18"/>
  <c r="BO24" i="18" s="1"/>
  <c r="BO9" i="18" s="1"/>
  <c r="BO14" i="18" s="1"/>
  <c r="BR21" i="17"/>
  <c r="BR22" i="17" s="1"/>
  <c r="BN21" i="16"/>
  <c r="BN22" i="16" s="1"/>
  <c r="BU20" i="15"/>
  <c r="BT23" i="15"/>
  <c r="BT24" i="15" s="1"/>
  <c r="AM21" i="14"/>
  <c r="AM23" i="14"/>
  <c r="AM24" i="14" s="1"/>
  <c r="AM9" i="14" s="1"/>
  <c r="AM14" i="14" s="1"/>
  <c r="AM22" i="14"/>
  <c r="AN20" i="14" s="1"/>
  <c r="AM21" i="13"/>
  <c r="AM22" i="13"/>
  <c r="AN20" i="13" s="1"/>
  <c r="AM20" i="12"/>
  <c r="AL23" i="12"/>
  <c r="AL24" i="12" s="1"/>
  <c r="AL9" i="12" s="1"/>
  <c r="AL14" i="12" s="1"/>
  <c r="AM20" i="11"/>
  <c r="AL23" i="11"/>
  <c r="AL24" i="11" s="1"/>
  <c r="AL9" i="11" s="1"/>
  <c r="AL14" i="11" s="1"/>
  <c r="AL21" i="10"/>
  <c r="AL22" i="10" s="1"/>
  <c r="AM20" i="9"/>
  <c r="AL23" i="9"/>
  <c r="AL24" i="9" s="1"/>
  <c r="AL9" i="9" s="1"/>
  <c r="AL14" i="9" s="1"/>
  <c r="AO20" i="8"/>
  <c r="AN23" i="8"/>
  <c r="AN24" i="8" s="1"/>
  <c r="AM20" i="7"/>
  <c r="AL23" i="7"/>
  <c r="AL24" i="7" s="1"/>
  <c r="AL9" i="7" s="1"/>
  <c r="AL14" i="7" s="1"/>
  <c r="BS21" i="43" l="1"/>
  <c r="BS22" i="43"/>
  <c r="BT20" i="43" s="1"/>
  <c r="BS23" i="43"/>
  <c r="BS24" i="43" s="1"/>
  <c r="BR20" i="42"/>
  <c r="BQ23" i="42"/>
  <c r="BQ24" i="42" s="1"/>
  <c r="BT21" i="41"/>
  <c r="BT22" i="41"/>
  <c r="BU20" i="41" s="1"/>
  <c r="BR20" i="40"/>
  <c r="BQ23" i="40"/>
  <c r="BQ24" i="40" s="1"/>
  <c r="BS21" i="39"/>
  <c r="BS22" i="39"/>
  <c r="BT20" i="39" s="1"/>
  <c r="BS23" i="39"/>
  <c r="BS24" i="39" s="1"/>
  <c r="BR21" i="38"/>
  <c r="BR22" i="38" s="1"/>
  <c r="BP21" i="37"/>
  <c r="BP22" i="37" s="1"/>
  <c r="BP20" i="36"/>
  <c r="BO23" i="36"/>
  <c r="BO24" i="36" s="1"/>
  <c r="BO9" i="36" s="1"/>
  <c r="BO14" i="36" s="1"/>
  <c r="BQ21" i="35"/>
  <c r="BQ22" i="35" s="1"/>
  <c r="BQ20" i="34"/>
  <c r="BP23" i="34"/>
  <c r="BP24" i="34" s="1"/>
  <c r="BP9" i="34" s="1"/>
  <c r="BP14" i="34" s="1"/>
  <c r="BP20" i="33"/>
  <c r="BO23" i="33"/>
  <c r="BO24" i="33" s="1"/>
  <c r="BO9" i="33" s="1"/>
  <c r="BO14" i="33" s="1"/>
  <c r="BR20" i="32"/>
  <c r="BQ23" i="32"/>
  <c r="BQ24" i="32" s="1"/>
  <c r="BQ9" i="32" s="1"/>
  <c r="BQ14" i="32" s="1"/>
  <c r="H15" i="32" s="1"/>
  <c r="H16" i="32" s="1"/>
  <c r="BP21" i="31"/>
  <c r="BP22" i="31" s="1"/>
  <c r="BS21" i="30"/>
  <c r="BS22" i="30" s="1"/>
  <c r="BS21" i="29"/>
  <c r="BS22" i="29"/>
  <c r="BT20" i="29" s="1"/>
  <c r="BS23" i="29"/>
  <c r="BS24" i="29" s="1"/>
  <c r="BP21" i="28"/>
  <c r="BP22" i="28" s="1"/>
  <c r="BQ20" i="27"/>
  <c r="BP23" i="27"/>
  <c r="BP24" i="27" s="1"/>
  <c r="BP9" i="27" s="1"/>
  <c r="BP14" i="27" s="1"/>
  <c r="BQ21" i="26"/>
  <c r="BQ22" i="26" s="1"/>
  <c r="BQ21" i="25"/>
  <c r="BQ22" i="25" s="1"/>
  <c r="BS20" i="24"/>
  <c r="BR23" i="24"/>
  <c r="BR24" i="24" s="1"/>
  <c r="BR21" i="23"/>
  <c r="BR22" i="23" s="1"/>
  <c r="BQ20" i="22"/>
  <c r="BP23" i="22"/>
  <c r="BP24" i="22" s="1"/>
  <c r="BP9" i="22" s="1"/>
  <c r="BP14" i="22" s="1"/>
  <c r="BU20" i="21"/>
  <c r="BT23" i="21"/>
  <c r="BT24" i="21" s="1"/>
  <c r="BS20" i="20"/>
  <c r="BR23" i="20"/>
  <c r="BR24" i="20" s="1"/>
  <c r="BQ21" i="19"/>
  <c r="BQ22" i="19" s="1"/>
  <c r="BP21" i="18"/>
  <c r="BP22" i="18" s="1"/>
  <c r="BS20" i="17"/>
  <c r="BR23" i="17"/>
  <c r="BR24" i="17" s="1"/>
  <c r="BO20" i="16"/>
  <c r="BN23" i="16"/>
  <c r="BN24" i="16" s="1"/>
  <c r="BN9" i="16" s="1"/>
  <c r="BN14" i="16" s="1"/>
  <c r="BU21" i="15"/>
  <c r="BU22" i="15" s="1"/>
  <c r="AN21" i="14"/>
  <c r="AN22" i="14" s="1"/>
  <c r="AN21" i="13"/>
  <c r="AN22" i="13" s="1"/>
  <c r="AM23" i="13"/>
  <c r="AM24" i="13" s="1"/>
  <c r="AM9" i="13" s="1"/>
  <c r="AM14" i="13" s="1"/>
  <c r="AM21" i="12"/>
  <c r="AM22" i="12"/>
  <c r="AN20" i="12" s="1"/>
  <c r="AM23" i="12"/>
  <c r="AM24" i="12" s="1"/>
  <c r="AM9" i="12" s="1"/>
  <c r="AM14" i="12" s="1"/>
  <c r="AM21" i="11"/>
  <c r="AM22" i="11"/>
  <c r="AN20" i="11" s="1"/>
  <c r="AM20" i="10"/>
  <c r="AL23" i="10"/>
  <c r="AL24" i="10" s="1"/>
  <c r="AL9" i="10" s="1"/>
  <c r="AL14" i="10" s="1"/>
  <c r="AM21" i="9"/>
  <c r="AM22" i="9"/>
  <c r="AN20" i="9" s="1"/>
  <c r="AM23" i="9"/>
  <c r="AM24" i="9" s="1"/>
  <c r="AM9" i="9" s="1"/>
  <c r="AM14" i="9" s="1"/>
  <c r="AO21" i="8"/>
  <c r="AO22" i="8" s="1"/>
  <c r="AM21" i="7"/>
  <c r="AM22" i="7" s="1"/>
  <c r="BT20" i="30" l="1"/>
  <c r="BS23" i="30"/>
  <c r="BS24" i="30" s="1"/>
  <c r="BT21" i="43"/>
  <c r="BT22" i="43"/>
  <c r="BU20" i="43" s="1"/>
  <c r="BR21" i="42"/>
  <c r="BR22" i="42" s="1"/>
  <c r="BU21" i="41"/>
  <c r="BU22" i="41" s="1"/>
  <c r="BT23" i="41"/>
  <c r="BT24" i="41" s="1"/>
  <c r="BR21" i="40"/>
  <c r="BR22" i="40" s="1"/>
  <c r="BT21" i="39"/>
  <c r="BT22" i="39"/>
  <c r="BU20" i="39" s="1"/>
  <c r="BS20" i="38"/>
  <c r="BR23" i="38"/>
  <c r="BR24" i="38" s="1"/>
  <c r="BQ20" i="37"/>
  <c r="BP23" i="37"/>
  <c r="BP24" i="37" s="1"/>
  <c r="BP9" i="37" s="1"/>
  <c r="BP14" i="37" s="1"/>
  <c r="BP21" i="36"/>
  <c r="BP22" i="36" s="1"/>
  <c r="BR20" i="35"/>
  <c r="BQ23" i="35"/>
  <c r="BQ24" i="35" s="1"/>
  <c r="BQ9" i="35" s="1"/>
  <c r="BQ14" i="35" s="1"/>
  <c r="H15" i="35" s="1"/>
  <c r="H16" i="35" s="1"/>
  <c r="BQ21" i="34"/>
  <c r="BQ22" i="34" s="1"/>
  <c r="BP21" i="33"/>
  <c r="BP22" i="33" s="1"/>
  <c r="BR21" i="32"/>
  <c r="BR22" i="32" s="1"/>
  <c r="BQ20" i="31"/>
  <c r="BP23" i="31"/>
  <c r="BP24" i="31" s="1"/>
  <c r="BP9" i="31" s="1"/>
  <c r="BP14" i="31" s="1"/>
  <c r="BT21" i="30"/>
  <c r="BT22" i="30"/>
  <c r="BU20" i="30" s="1"/>
  <c r="BT21" i="29"/>
  <c r="BT22" i="29" s="1"/>
  <c r="BU20" i="29" s="1"/>
  <c r="BQ20" i="28"/>
  <c r="BP23" i="28"/>
  <c r="BP24" i="28" s="1"/>
  <c r="BP9" i="28" s="1"/>
  <c r="BP14" i="28" s="1"/>
  <c r="BQ21" i="27"/>
  <c r="BQ22" i="27" s="1"/>
  <c r="BR20" i="26"/>
  <c r="BQ23" i="26"/>
  <c r="BQ24" i="26" s="1"/>
  <c r="BQ9" i="26" s="1"/>
  <c r="BQ14" i="26" s="1"/>
  <c r="H15" i="26" s="1"/>
  <c r="H16" i="26" s="1"/>
  <c r="BR20" i="25"/>
  <c r="BQ23" i="25"/>
  <c r="BQ24" i="25" s="1"/>
  <c r="BQ9" i="25" s="1"/>
  <c r="BQ14" i="25" s="1"/>
  <c r="H15" i="25" s="1"/>
  <c r="H16" i="25" s="1"/>
  <c r="BS21" i="24"/>
  <c r="BS22" i="24"/>
  <c r="BT20" i="24" s="1"/>
  <c r="BS23" i="24"/>
  <c r="BS24" i="24" s="1"/>
  <c r="BS20" i="23"/>
  <c r="BR23" i="23"/>
  <c r="BR24" i="23" s="1"/>
  <c r="BQ21" i="22"/>
  <c r="BQ22" i="22" s="1"/>
  <c r="BU21" i="21"/>
  <c r="BU22" i="21" s="1"/>
  <c r="BS21" i="20"/>
  <c r="BS22" i="20" s="1"/>
  <c r="BR20" i="19"/>
  <c r="BQ23" i="19"/>
  <c r="BQ24" i="19" s="1"/>
  <c r="BQ9" i="19" s="1"/>
  <c r="BQ14" i="19" s="1"/>
  <c r="H15" i="19" s="1"/>
  <c r="H16" i="19" s="1"/>
  <c r="BQ20" i="18"/>
  <c r="BP23" i="18"/>
  <c r="BP24" i="18" s="1"/>
  <c r="BP9" i="18" s="1"/>
  <c r="BP14" i="18" s="1"/>
  <c r="BS21" i="17"/>
  <c r="BS22" i="17" s="1"/>
  <c r="BT20" i="17" s="1"/>
  <c r="BO21" i="16"/>
  <c r="BO22" i="16" s="1"/>
  <c r="BV20" i="15"/>
  <c r="BU23" i="15"/>
  <c r="BU24" i="15" s="1"/>
  <c r="AO20" i="14"/>
  <c r="AN23" i="14"/>
  <c r="AN24" i="14" s="1"/>
  <c r="AO20" i="13"/>
  <c r="AN23" i="13"/>
  <c r="AN24" i="13" s="1"/>
  <c r="AN21" i="12"/>
  <c r="AN22" i="12" s="1"/>
  <c r="AM23" i="11"/>
  <c r="AM24" i="11" s="1"/>
  <c r="AM9" i="11" s="1"/>
  <c r="AM14" i="11" s="1"/>
  <c r="AN21" i="11"/>
  <c r="AN22" i="11" s="1"/>
  <c r="AM21" i="10"/>
  <c r="AM22" i="10"/>
  <c r="AN20" i="10" s="1"/>
  <c r="AN21" i="9"/>
  <c r="AN22" i="9"/>
  <c r="AO20" i="9" s="1"/>
  <c r="AP20" i="8"/>
  <c r="AO23" i="8"/>
  <c r="AO24" i="8" s="1"/>
  <c r="AN20" i="7"/>
  <c r="AM23" i="7"/>
  <c r="AM24" i="7" s="1"/>
  <c r="AM9" i="7" s="1"/>
  <c r="AM14" i="7" s="1"/>
  <c r="BT20" i="20" l="1"/>
  <c r="BS23" i="20"/>
  <c r="BS24" i="20" s="1"/>
  <c r="BU21" i="43"/>
  <c r="BU22" i="43" s="1"/>
  <c r="BT23" i="43"/>
  <c r="BT24" i="43" s="1"/>
  <c r="BS20" i="42"/>
  <c r="BR23" i="42"/>
  <c r="BR24" i="42" s="1"/>
  <c r="BV20" i="41"/>
  <c r="BU23" i="41"/>
  <c r="BU24" i="41" s="1"/>
  <c r="BS20" i="40"/>
  <c r="BR23" i="40"/>
  <c r="BR24" i="40" s="1"/>
  <c r="BU21" i="39"/>
  <c r="BU22" i="39" s="1"/>
  <c r="BT23" i="39"/>
  <c r="BT24" i="39" s="1"/>
  <c r="BS21" i="38"/>
  <c r="BS22" i="38"/>
  <c r="BT20" i="38" s="1"/>
  <c r="BQ21" i="37"/>
  <c r="BQ22" i="37" s="1"/>
  <c r="BQ20" i="36"/>
  <c r="BP23" i="36"/>
  <c r="BP24" i="36" s="1"/>
  <c r="BP9" i="36" s="1"/>
  <c r="BP14" i="36" s="1"/>
  <c r="BR21" i="35"/>
  <c r="BR22" i="35" s="1"/>
  <c r="BR20" i="34"/>
  <c r="BQ23" i="34"/>
  <c r="BQ24" i="34" s="1"/>
  <c r="BQ9" i="34" s="1"/>
  <c r="BQ14" i="34" s="1"/>
  <c r="H15" i="34" s="1"/>
  <c r="H16" i="34" s="1"/>
  <c r="BQ20" i="33"/>
  <c r="BP23" i="33"/>
  <c r="BP24" i="33" s="1"/>
  <c r="BP9" i="33" s="1"/>
  <c r="BP14" i="33" s="1"/>
  <c r="BS20" i="32"/>
  <c r="BR23" i="32"/>
  <c r="BR24" i="32" s="1"/>
  <c r="BQ21" i="31"/>
  <c r="BQ22" i="31" s="1"/>
  <c r="BU21" i="30"/>
  <c r="BU22" i="30" s="1"/>
  <c r="BT23" i="30"/>
  <c r="BT24" i="30" s="1"/>
  <c r="BU21" i="29"/>
  <c r="BU22" i="29" s="1"/>
  <c r="BT23" i="29"/>
  <c r="BT24" i="29" s="1"/>
  <c r="BQ21" i="28"/>
  <c r="BQ22" i="28" s="1"/>
  <c r="BR20" i="27"/>
  <c r="BQ23" i="27"/>
  <c r="BQ24" i="27" s="1"/>
  <c r="BQ9" i="27" s="1"/>
  <c r="BQ14" i="27" s="1"/>
  <c r="H15" i="27" s="1"/>
  <c r="H16" i="27" s="1"/>
  <c r="BR21" i="26"/>
  <c r="BR22" i="26" s="1"/>
  <c r="BR21" i="25"/>
  <c r="BR22" i="25" s="1"/>
  <c r="BT21" i="24"/>
  <c r="BT22" i="24"/>
  <c r="BU20" i="24" s="1"/>
  <c r="BS21" i="23"/>
  <c r="BS22" i="23" s="1"/>
  <c r="BR20" i="22"/>
  <c r="BQ23" i="22"/>
  <c r="BQ24" i="22" s="1"/>
  <c r="BQ9" i="22" s="1"/>
  <c r="BQ14" i="22" s="1"/>
  <c r="H15" i="22" s="1"/>
  <c r="H16" i="22" s="1"/>
  <c r="BV20" i="21"/>
  <c r="BU23" i="21"/>
  <c r="BU24" i="21" s="1"/>
  <c r="BT21" i="20"/>
  <c r="BT22" i="20" s="1"/>
  <c r="BR21" i="19"/>
  <c r="BR22" i="19" s="1"/>
  <c r="BQ21" i="18"/>
  <c r="BQ22" i="18" s="1"/>
  <c r="BT21" i="17"/>
  <c r="BT22" i="17" s="1"/>
  <c r="BS23" i="17"/>
  <c r="BS24" i="17" s="1"/>
  <c r="BP20" i="16"/>
  <c r="BO23" i="16"/>
  <c r="BO24" i="16" s="1"/>
  <c r="BO9" i="16" s="1"/>
  <c r="BO14" i="16" s="1"/>
  <c r="BV21" i="15"/>
  <c r="BV22" i="15" s="1"/>
  <c r="AO21" i="14"/>
  <c r="AO22" i="14" s="1"/>
  <c r="AO21" i="13"/>
  <c r="AO22" i="13" s="1"/>
  <c r="AO20" i="12"/>
  <c r="AN23" i="12"/>
  <c r="AN24" i="12" s="1"/>
  <c r="AO20" i="11"/>
  <c r="AN23" i="11"/>
  <c r="AN24" i="11" s="1"/>
  <c r="AM23" i="10"/>
  <c r="AM24" i="10" s="1"/>
  <c r="AM9" i="10" s="1"/>
  <c r="AM14" i="10" s="1"/>
  <c r="AN21" i="10"/>
  <c r="AN22" i="10" s="1"/>
  <c r="AO21" i="9"/>
  <c r="AO22" i="9" s="1"/>
  <c r="AN23" i="9"/>
  <c r="AN24" i="9" s="1"/>
  <c r="AP21" i="8"/>
  <c r="AP22" i="8" s="1"/>
  <c r="AN21" i="7"/>
  <c r="AN22" i="7"/>
  <c r="AO20" i="7" s="1"/>
  <c r="BV20" i="43" l="1"/>
  <c r="BU23" i="43"/>
  <c r="BU24" i="43" s="1"/>
  <c r="BS21" i="42"/>
  <c r="BS22" i="42"/>
  <c r="BT20" i="42" s="1"/>
  <c r="BS23" i="42"/>
  <c r="BS24" i="42" s="1"/>
  <c r="BV21" i="41"/>
  <c r="BV22" i="41" s="1"/>
  <c r="BS21" i="40"/>
  <c r="BS22" i="40" s="1"/>
  <c r="BV20" i="39"/>
  <c r="BU23" i="39"/>
  <c r="BU24" i="39" s="1"/>
  <c r="BT21" i="38"/>
  <c r="BT22" i="38" s="1"/>
  <c r="BS23" i="38"/>
  <c r="BS24" i="38" s="1"/>
  <c r="BR20" i="37"/>
  <c r="BQ23" i="37"/>
  <c r="BQ24" i="37" s="1"/>
  <c r="BQ9" i="37" s="1"/>
  <c r="BQ14" i="37" s="1"/>
  <c r="H15" i="37" s="1"/>
  <c r="H16" i="37" s="1"/>
  <c r="BQ21" i="36"/>
  <c r="BQ22" i="36" s="1"/>
  <c r="BS20" i="35"/>
  <c r="BR23" i="35"/>
  <c r="BR24" i="35" s="1"/>
  <c r="BR21" i="34"/>
  <c r="BR22" i="34" s="1"/>
  <c r="BQ21" i="33"/>
  <c r="BQ22" i="33" s="1"/>
  <c r="BS21" i="32"/>
  <c r="BS22" i="32"/>
  <c r="BT20" i="32" s="1"/>
  <c r="BR20" i="31"/>
  <c r="BQ23" i="31"/>
  <c r="BQ24" i="31" s="1"/>
  <c r="BQ9" i="31" s="1"/>
  <c r="BQ14" i="31" s="1"/>
  <c r="H15" i="31" s="1"/>
  <c r="H16" i="31" s="1"/>
  <c r="BV20" i="30"/>
  <c r="BU23" i="30"/>
  <c r="BU24" i="30" s="1"/>
  <c r="BV20" i="29"/>
  <c r="BU23" i="29"/>
  <c r="BU24" i="29" s="1"/>
  <c r="BR20" i="28"/>
  <c r="BQ23" i="28"/>
  <c r="BQ24" i="28" s="1"/>
  <c r="BQ9" i="28" s="1"/>
  <c r="BQ14" i="28" s="1"/>
  <c r="H15" i="28" s="1"/>
  <c r="H16" i="28" s="1"/>
  <c r="BR21" i="27"/>
  <c r="BR22" i="27" s="1"/>
  <c r="BS20" i="26"/>
  <c r="BR23" i="26"/>
  <c r="BR24" i="26" s="1"/>
  <c r="BS20" i="25"/>
  <c r="BR23" i="25"/>
  <c r="BR24" i="25" s="1"/>
  <c r="BU21" i="24"/>
  <c r="BU22" i="24" s="1"/>
  <c r="BT23" i="24"/>
  <c r="BT24" i="24" s="1"/>
  <c r="BT20" i="23"/>
  <c r="BS23" i="23"/>
  <c r="BS24" i="23" s="1"/>
  <c r="BR21" i="22"/>
  <c r="BR22" i="22" s="1"/>
  <c r="BV21" i="21"/>
  <c r="BV22" i="21" s="1"/>
  <c r="BU20" i="20"/>
  <c r="BT23" i="20"/>
  <c r="BT24" i="20" s="1"/>
  <c r="BS20" i="19"/>
  <c r="BR23" i="19"/>
  <c r="BR24" i="19" s="1"/>
  <c r="BR20" i="18"/>
  <c r="BQ23" i="18"/>
  <c r="BQ24" i="18" s="1"/>
  <c r="BQ9" i="18" s="1"/>
  <c r="BQ14" i="18" s="1"/>
  <c r="H15" i="18" s="1"/>
  <c r="H16" i="18" s="1"/>
  <c r="BU20" i="17"/>
  <c r="BT23" i="17"/>
  <c r="BT24" i="17" s="1"/>
  <c r="BP21" i="16"/>
  <c r="BP22" i="16" s="1"/>
  <c r="BW20" i="15"/>
  <c r="BV23" i="15"/>
  <c r="BV24" i="15" s="1"/>
  <c r="AP20" i="14"/>
  <c r="AO23" i="14"/>
  <c r="AO24" i="14" s="1"/>
  <c r="AP20" i="13"/>
  <c r="AO23" i="13"/>
  <c r="AO24" i="13" s="1"/>
  <c r="AO21" i="12"/>
  <c r="AO22" i="12" s="1"/>
  <c r="AO21" i="11"/>
  <c r="AO22" i="11" s="1"/>
  <c r="AO20" i="10"/>
  <c r="AN23" i="10"/>
  <c r="AN24" i="10" s="1"/>
  <c r="AP20" i="9"/>
  <c r="AO23" i="9"/>
  <c r="AO24" i="9" s="1"/>
  <c r="AQ20" i="8"/>
  <c r="AP23" i="8"/>
  <c r="AP24" i="8" s="1"/>
  <c r="AO21" i="7"/>
  <c r="AO22" i="7" s="1"/>
  <c r="AN23" i="7"/>
  <c r="AN24" i="7" s="1"/>
  <c r="BS23" i="32" l="1"/>
  <c r="BS24" i="32" s="1"/>
  <c r="BV21" i="43"/>
  <c r="BV22" i="43" s="1"/>
  <c r="BT21" i="42"/>
  <c r="BT22" i="42" s="1"/>
  <c r="BW20" i="41"/>
  <c r="BV23" i="41"/>
  <c r="BV24" i="41" s="1"/>
  <c r="BT20" i="40"/>
  <c r="BS23" i="40"/>
  <c r="BS24" i="40" s="1"/>
  <c r="BV21" i="39"/>
  <c r="BV22" i="39" s="1"/>
  <c r="BU20" i="38"/>
  <c r="BT23" i="38"/>
  <c r="BT24" i="38" s="1"/>
  <c r="BR21" i="37"/>
  <c r="BR22" i="37" s="1"/>
  <c r="BR20" i="36"/>
  <c r="BQ23" i="36"/>
  <c r="BQ24" i="36" s="1"/>
  <c r="BQ9" i="36" s="1"/>
  <c r="BQ14" i="36" s="1"/>
  <c r="H15" i="36" s="1"/>
  <c r="H16" i="36" s="1"/>
  <c r="BS21" i="35"/>
  <c r="BS22" i="35" s="1"/>
  <c r="BS20" i="34"/>
  <c r="BR23" i="34"/>
  <c r="BR24" i="34" s="1"/>
  <c r="BR20" i="33"/>
  <c r="BQ23" i="33"/>
  <c r="BQ24" i="33" s="1"/>
  <c r="BQ9" i="33" s="1"/>
  <c r="BQ14" i="33" s="1"/>
  <c r="H15" i="33" s="1"/>
  <c r="H16" i="33" s="1"/>
  <c r="BT21" i="32"/>
  <c r="BT22" i="32"/>
  <c r="BU20" i="32" s="1"/>
  <c r="BR21" i="31"/>
  <c r="BR22" i="31" s="1"/>
  <c r="BV21" i="30"/>
  <c r="BV22" i="30" s="1"/>
  <c r="BV21" i="29"/>
  <c r="BV22" i="29" s="1"/>
  <c r="BR21" i="28"/>
  <c r="BR22" i="28" s="1"/>
  <c r="BS20" i="27"/>
  <c r="BR23" i="27"/>
  <c r="BR24" i="27" s="1"/>
  <c r="BS21" i="26"/>
  <c r="BS22" i="26"/>
  <c r="BT20" i="26" s="1"/>
  <c r="BS23" i="26"/>
  <c r="BS24" i="26" s="1"/>
  <c r="BS21" i="25"/>
  <c r="BS22" i="25"/>
  <c r="BT20" i="25" s="1"/>
  <c r="BV20" i="24"/>
  <c r="BU23" i="24"/>
  <c r="BU24" i="24" s="1"/>
  <c r="BT21" i="23"/>
  <c r="BT22" i="23" s="1"/>
  <c r="BU20" i="23" s="1"/>
  <c r="BS20" i="22"/>
  <c r="BR23" i="22"/>
  <c r="BR24" i="22" s="1"/>
  <c r="BW20" i="21"/>
  <c r="BV23" i="21"/>
  <c r="BV24" i="21" s="1"/>
  <c r="BU22" i="20"/>
  <c r="BV20" i="20" s="1"/>
  <c r="BU21" i="20"/>
  <c r="BS21" i="19"/>
  <c r="BS22" i="19" s="1"/>
  <c r="BT20" i="19" s="1"/>
  <c r="BR21" i="18"/>
  <c r="BR22" i="18" s="1"/>
  <c r="BU21" i="17"/>
  <c r="BU22" i="17" s="1"/>
  <c r="BV20" i="17" s="1"/>
  <c r="BQ20" i="16"/>
  <c r="BP23" i="16"/>
  <c r="BP24" i="16" s="1"/>
  <c r="BP9" i="16" s="1"/>
  <c r="BP14" i="16" s="1"/>
  <c r="BW21" i="15"/>
  <c r="BW22" i="15" s="1"/>
  <c r="AP21" i="14"/>
  <c r="AP22" i="14" s="1"/>
  <c r="AP21" i="13"/>
  <c r="AP22" i="13" s="1"/>
  <c r="AP20" i="12"/>
  <c r="AO23" i="12"/>
  <c r="AO24" i="12" s="1"/>
  <c r="AP20" i="11"/>
  <c r="AO23" i="11"/>
  <c r="AO24" i="11" s="1"/>
  <c r="AO21" i="10"/>
  <c r="AO22" i="10" s="1"/>
  <c r="AP21" i="9"/>
  <c r="AP22" i="9" s="1"/>
  <c r="AQ21" i="8"/>
  <c r="AQ22" i="8" s="1"/>
  <c r="AP20" i="7"/>
  <c r="AO23" i="7"/>
  <c r="AO24" i="7" s="1"/>
  <c r="BW20" i="43" l="1"/>
  <c r="BV23" i="43"/>
  <c r="BV24" i="43" s="1"/>
  <c r="BU20" i="42"/>
  <c r="BT23" i="42"/>
  <c r="BT24" i="42" s="1"/>
  <c r="BW21" i="41"/>
  <c r="BW22" i="41" s="1"/>
  <c r="BT21" i="40"/>
  <c r="BT22" i="40" s="1"/>
  <c r="BW20" i="39"/>
  <c r="BV23" i="39"/>
  <c r="BV24" i="39" s="1"/>
  <c r="BU21" i="38"/>
  <c r="BU22" i="38"/>
  <c r="BV20" i="38" s="1"/>
  <c r="BS20" i="37"/>
  <c r="BR23" i="37"/>
  <c r="BR24" i="37" s="1"/>
  <c r="BR21" i="36"/>
  <c r="BR22" i="36" s="1"/>
  <c r="BT20" i="35"/>
  <c r="BS23" i="35"/>
  <c r="BS24" i="35" s="1"/>
  <c r="BS21" i="34"/>
  <c r="BS22" i="34" s="1"/>
  <c r="BR21" i="33"/>
  <c r="BR22" i="33" s="1"/>
  <c r="BU21" i="32"/>
  <c r="BU22" i="32" s="1"/>
  <c r="BT23" i="32"/>
  <c r="BT24" i="32" s="1"/>
  <c r="BS20" i="31"/>
  <c r="BR23" i="31"/>
  <c r="BR24" i="31" s="1"/>
  <c r="BW20" i="30"/>
  <c r="BV23" i="30"/>
  <c r="BV24" i="30" s="1"/>
  <c r="BW20" i="29"/>
  <c r="BV23" i="29"/>
  <c r="BV24" i="29" s="1"/>
  <c r="BS20" i="28"/>
  <c r="BR23" i="28"/>
  <c r="BR24" i="28" s="1"/>
  <c r="BS21" i="27"/>
  <c r="BS22" i="27"/>
  <c r="BT20" i="27" s="1"/>
  <c r="BT21" i="26"/>
  <c r="BT22" i="26" s="1"/>
  <c r="BT21" i="25"/>
  <c r="BT22" i="25" s="1"/>
  <c r="BS23" i="25"/>
  <c r="BS24" i="25" s="1"/>
  <c r="BV21" i="24"/>
  <c r="BV22" i="24" s="1"/>
  <c r="BU21" i="23"/>
  <c r="BU22" i="23" s="1"/>
  <c r="BT23" i="23"/>
  <c r="BT24" i="23" s="1"/>
  <c r="BS21" i="22"/>
  <c r="BS22" i="22"/>
  <c r="BT20" i="22" s="1"/>
  <c r="BW21" i="21"/>
  <c r="BW22" i="21" s="1"/>
  <c r="BV21" i="20"/>
  <c r="BV22" i="20" s="1"/>
  <c r="BU23" i="20"/>
  <c r="BU24" i="20" s="1"/>
  <c r="BT21" i="19"/>
  <c r="BT22" i="19"/>
  <c r="BU20" i="19" s="1"/>
  <c r="BS23" i="19"/>
  <c r="BS24" i="19" s="1"/>
  <c r="BS20" i="18"/>
  <c r="BR23" i="18"/>
  <c r="BR24" i="18" s="1"/>
  <c r="BU23" i="17"/>
  <c r="BU24" i="17" s="1"/>
  <c r="BV21" i="17"/>
  <c r="BV22" i="17" s="1"/>
  <c r="BQ21" i="16"/>
  <c r="BQ22" i="16" s="1"/>
  <c r="BX20" i="15"/>
  <c r="BW23" i="15"/>
  <c r="BW24" i="15" s="1"/>
  <c r="AQ20" i="14"/>
  <c r="AP23" i="14"/>
  <c r="AP24" i="14" s="1"/>
  <c r="AQ20" i="13"/>
  <c r="AP23" i="13"/>
  <c r="AP24" i="13" s="1"/>
  <c r="AP21" i="12"/>
  <c r="AP22" i="12" s="1"/>
  <c r="AP21" i="11"/>
  <c r="AP22" i="11" s="1"/>
  <c r="AP20" i="10"/>
  <c r="AO23" i="10"/>
  <c r="AO24" i="10" s="1"/>
  <c r="AQ20" i="9"/>
  <c r="AP23" i="9"/>
  <c r="AP24" i="9" s="1"/>
  <c r="AR20" i="8"/>
  <c r="AQ23" i="8"/>
  <c r="AQ24" i="8" s="1"/>
  <c r="AP21" i="7"/>
  <c r="AP22" i="7" s="1"/>
  <c r="BT20" i="34" l="1"/>
  <c r="BS23" i="34"/>
  <c r="BS24" i="34" s="1"/>
  <c r="BW21" i="43"/>
  <c r="BW22" i="43" s="1"/>
  <c r="BU21" i="42"/>
  <c r="BU22" i="42" s="1"/>
  <c r="BX20" i="41"/>
  <c r="BW23" i="41"/>
  <c r="BW24" i="41" s="1"/>
  <c r="BU20" i="40"/>
  <c r="BT23" i="40"/>
  <c r="BT24" i="40" s="1"/>
  <c r="BW21" i="39"/>
  <c r="BW22" i="39" s="1"/>
  <c r="BU23" i="38"/>
  <c r="BU24" i="38" s="1"/>
  <c r="BV21" i="38"/>
  <c r="BV22" i="38" s="1"/>
  <c r="BS21" i="37"/>
  <c r="BS22" i="37" s="1"/>
  <c r="BT20" i="37" s="1"/>
  <c r="BS20" i="36"/>
  <c r="BR23" i="36"/>
  <c r="BR24" i="36" s="1"/>
  <c r="BT21" i="35"/>
  <c r="BT22" i="35"/>
  <c r="BU20" i="35" s="1"/>
  <c r="BT21" i="34"/>
  <c r="BT22" i="34" s="1"/>
  <c r="BS20" i="33"/>
  <c r="BR23" i="33"/>
  <c r="BR24" i="33" s="1"/>
  <c r="BV20" i="32"/>
  <c r="BU23" i="32"/>
  <c r="BU24" i="32" s="1"/>
  <c r="BS21" i="31"/>
  <c r="BS22" i="31"/>
  <c r="BT20" i="31" s="1"/>
  <c r="BW21" i="30"/>
  <c r="BW22" i="30" s="1"/>
  <c r="BW21" i="29"/>
  <c r="BW22" i="29" s="1"/>
  <c r="BS21" i="28"/>
  <c r="BS22" i="28"/>
  <c r="BT20" i="28" s="1"/>
  <c r="BT21" i="27"/>
  <c r="BT22" i="27" s="1"/>
  <c r="BS23" i="27"/>
  <c r="BS24" i="27" s="1"/>
  <c r="BU20" i="26"/>
  <c r="BT23" i="26"/>
  <c r="BT24" i="26" s="1"/>
  <c r="BU20" i="25"/>
  <c r="BT23" i="25"/>
  <c r="BT24" i="25" s="1"/>
  <c r="BW20" i="24"/>
  <c r="BV23" i="24"/>
  <c r="BV24" i="24" s="1"/>
  <c r="BV20" i="23"/>
  <c r="BU23" i="23"/>
  <c r="BU24" i="23" s="1"/>
  <c r="BT21" i="22"/>
  <c r="BT22" i="22"/>
  <c r="BU20" i="22" s="1"/>
  <c r="BS23" i="22"/>
  <c r="BS24" i="22" s="1"/>
  <c r="BX20" i="21"/>
  <c r="BW23" i="21"/>
  <c r="BW24" i="21" s="1"/>
  <c r="BW20" i="20"/>
  <c r="BV23" i="20"/>
  <c r="BV24" i="20" s="1"/>
  <c r="BU21" i="19"/>
  <c r="BU22" i="19" s="1"/>
  <c r="BT23" i="19"/>
  <c r="BT24" i="19" s="1"/>
  <c r="BS21" i="18"/>
  <c r="BS22" i="18"/>
  <c r="BT20" i="18" s="1"/>
  <c r="BW20" i="17"/>
  <c r="BV23" i="17"/>
  <c r="BV24" i="17" s="1"/>
  <c r="BR20" i="16"/>
  <c r="BQ23" i="16"/>
  <c r="BQ24" i="16" s="1"/>
  <c r="BQ9" i="16" s="1"/>
  <c r="BQ14" i="16" s="1"/>
  <c r="H15" i="16" s="1"/>
  <c r="H16" i="16" s="1"/>
  <c r="BX21" i="15"/>
  <c r="BX22" i="15" s="1"/>
  <c r="AQ21" i="14"/>
  <c r="AQ22" i="14" s="1"/>
  <c r="AQ21" i="13"/>
  <c r="AQ22" i="13" s="1"/>
  <c r="AQ20" i="12"/>
  <c r="AP23" i="12"/>
  <c r="AP24" i="12" s="1"/>
  <c r="AQ20" i="11"/>
  <c r="AP23" i="11"/>
  <c r="AP24" i="11" s="1"/>
  <c r="AP21" i="10"/>
  <c r="AP22" i="10" s="1"/>
  <c r="AQ21" i="9"/>
  <c r="AQ22" i="9" s="1"/>
  <c r="AR21" i="8"/>
  <c r="AR22" i="8" s="1"/>
  <c r="AQ20" i="7"/>
  <c r="AP23" i="7"/>
  <c r="AP24" i="7" s="1"/>
  <c r="BS23" i="28" l="1"/>
  <c r="BS24" i="28" s="1"/>
  <c r="BS23" i="18"/>
  <c r="BS24" i="18" s="1"/>
  <c r="BX20" i="43"/>
  <c r="BW23" i="43"/>
  <c r="BW24" i="43" s="1"/>
  <c r="BV20" i="42"/>
  <c r="BU23" i="42"/>
  <c r="BU24" i="42" s="1"/>
  <c r="BX21" i="41"/>
  <c r="BX22" i="41" s="1"/>
  <c r="BU21" i="40"/>
  <c r="BU22" i="40" s="1"/>
  <c r="BX20" i="39"/>
  <c r="BW23" i="39"/>
  <c r="BW24" i="39" s="1"/>
  <c r="BW20" i="38"/>
  <c r="BV23" i="38"/>
  <c r="BV24" i="38" s="1"/>
  <c r="BT21" i="37"/>
  <c r="BT22" i="37" s="1"/>
  <c r="BS23" i="37"/>
  <c r="BS24" i="37" s="1"/>
  <c r="BS21" i="36"/>
  <c r="BS22" i="36"/>
  <c r="BT20" i="36" s="1"/>
  <c r="BU21" i="35"/>
  <c r="BU22" i="35" s="1"/>
  <c r="BT23" i="35"/>
  <c r="BT24" i="35" s="1"/>
  <c r="BU20" i="34"/>
  <c r="BT23" i="34"/>
  <c r="BT24" i="34" s="1"/>
  <c r="BS21" i="33"/>
  <c r="BS22" i="33" s="1"/>
  <c r="BV21" i="32"/>
  <c r="BV22" i="32" s="1"/>
  <c r="BT21" i="31"/>
  <c r="BT22" i="31" s="1"/>
  <c r="BS23" i="31"/>
  <c r="BS24" i="31" s="1"/>
  <c r="BX20" i="30"/>
  <c r="BW23" i="30"/>
  <c r="BW24" i="30" s="1"/>
  <c r="BX20" i="29"/>
  <c r="BW23" i="29"/>
  <c r="BW24" i="29" s="1"/>
  <c r="BT21" i="28"/>
  <c r="BT22" i="28" s="1"/>
  <c r="BU20" i="27"/>
  <c r="BT23" i="27"/>
  <c r="BT24" i="27" s="1"/>
  <c r="BU21" i="26"/>
  <c r="BU22" i="26" s="1"/>
  <c r="BU21" i="25"/>
  <c r="BU22" i="25" s="1"/>
  <c r="BW21" i="24"/>
  <c r="BW22" i="24" s="1"/>
  <c r="BV21" i="23"/>
  <c r="BV22" i="23" s="1"/>
  <c r="BU21" i="22"/>
  <c r="BU22" i="22" s="1"/>
  <c r="BT23" i="22"/>
  <c r="BT24" i="22" s="1"/>
  <c r="BX21" i="21"/>
  <c r="BX22" i="21" s="1"/>
  <c r="BW21" i="20"/>
  <c r="BW22" i="20" s="1"/>
  <c r="BV20" i="19"/>
  <c r="BU23" i="19"/>
  <c r="BU24" i="19" s="1"/>
  <c r="BT21" i="18"/>
  <c r="BT22" i="18" s="1"/>
  <c r="BW21" i="17"/>
  <c r="BW22" i="17" s="1"/>
  <c r="BR21" i="16"/>
  <c r="BR22" i="16" s="1"/>
  <c r="BY20" i="15"/>
  <c r="BX23" i="15"/>
  <c r="BX24" i="15" s="1"/>
  <c r="AR20" i="14"/>
  <c r="AQ23" i="14"/>
  <c r="AQ24" i="14" s="1"/>
  <c r="AR20" i="13"/>
  <c r="AQ23" i="13"/>
  <c r="AQ24" i="13" s="1"/>
  <c r="AQ21" i="12"/>
  <c r="AQ22" i="12" s="1"/>
  <c r="AQ21" i="11"/>
  <c r="AQ22" i="11" s="1"/>
  <c r="AQ20" i="10"/>
  <c r="AP23" i="10"/>
  <c r="AP24" i="10" s="1"/>
  <c r="AR20" i="9"/>
  <c r="AQ23" i="9"/>
  <c r="AQ24" i="9" s="1"/>
  <c r="AS20" i="8"/>
  <c r="AR23" i="8"/>
  <c r="AR24" i="8" s="1"/>
  <c r="AQ21" i="7"/>
  <c r="AQ22" i="7" s="1"/>
  <c r="BS23" i="36" l="1"/>
  <c r="BS24" i="36" s="1"/>
  <c r="BX21" i="43"/>
  <c r="BX22" i="43" s="1"/>
  <c r="BV21" i="42"/>
  <c r="BV22" i="42" s="1"/>
  <c r="BY20" i="41"/>
  <c r="BX23" i="41"/>
  <c r="BX24" i="41" s="1"/>
  <c r="BV20" i="40"/>
  <c r="BU23" i="40"/>
  <c r="BU24" i="40" s="1"/>
  <c r="BX21" i="39"/>
  <c r="BX22" i="39" s="1"/>
  <c r="BW21" i="38"/>
  <c r="BW22" i="38" s="1"/>
  <c r="BU20" i="37"/>
  <c r="BT23" i="37"/>
  <c r="BT24" i="37" s="1"/>
  <c r="BT21" i="36"/>
  <c r="BT22" i="36" s="1"/>
  <c r="BU20" i="36" s="1"/>
  <c r="BV20" i="35"/>
  <c r="BU23" i="35"/>
  <c r="BU24" i="35" s="1"/>
  <c r="BU21" i="34"/>
  <c r="BU22" i="34" s="1"/>
  <c r="BT20" i="33"/>
  <c r="BS23" i="33"/>
  <c r="BS24" i="33" s="1"/>
  <c r="BW20" i="32"/>
  <c r="BV23" i="32"/>
  <c r="BV24" i="32" s="1"/>
  <c r="BU20" i="31"/>
  <c r="BT23" i="31"/>
  <c r="BT24" i="31" s="1"/>
  <c r="BX21" i="30"/>
  <c r="BX22" i="30" s="1"/>
  <c r="BX21" i="29"/>
  <c r="BX22" i="29" s="1"/>
  <c r="BU20" i="28"/>
  <c r="BT23" i="28"/>
  <c r="BT24" i="28" s="1"/>
  <c r="BU21" i="27"/>
  <c r="BU22" i="27" s="1"/>
  <c r="BV20" i="26"/>
  <c r="BU23" i="26"/>
  <c r="BU24" i="26" s="1"/>
  <c r="BV20" i="25"/>
  <c r="BU23" i="25"/>
  <c r="BU24" i="25" s="1"/>
  <c r="BX20" i="24"/>
  <c r="BW23" i="24"/>
  <c r="BW24" i="24" s="1"/>
  <c r="BW20" i="23"/>
  <c r="BV23" i="23"/>
  <c r="BV24" i="23" s="1"/>
  <c r="BV20" i="22"/>
  <c r="BU23" i="22"/>
  <c r="BU24" i="22" s="1"/>
  <c r="BY20" i="21"/>
  <c r="BX23" i="21"/>
  <c r="BX24" i="21" s="1"/>
  <c r="BX20" i="20"/>
  <c r="BW23" i="20"/>
  <c r="BW24" i="20" s="1"/>
  <c r="BV21" i="19"/>
  <c r="BV22" i="19" s="1"/>
  <c r="BU20" i="18"/>
  <c r="BT23" i="18"/>
  <c r="BT24" i="18" s="1"/>
  <c r="BX20" i="17"/>
  <c r="BW23" i="17"/>
  <c r="BW24" i="17" s="1"/>
  <c r="BS20" i="16"/>
  <c r="BR23" i="16"/>
  <c r="BR24" i="16" s="1"/>
  <c r="BY21" i="15"/>
  <c r="BY22" i="15"/>
  <c r="BZ20" i="15" s="1"/>
  <c r="AR21" i="14"/>
  <c r="AR22" i="14" s="1"/>
  <c r="AR21" i="13"/>
  <c r="AR22" i="13" s="1"/>
  <c r="AR20" i="12"/>
  <c r="AQ23" i="12"/>
  <c r="AQ24" i="12" s="1"/>
  <c r="AR20" i="11"/>
  <c r="AQ23" i="11"/>
  <c r="AQ24" i="11" s="1"/>
  <c r="AQ21" i="10"/>
  <c r="AQ22" i="10" s="1"/>
  <c r="AR22" i="9"/>
  <c r="AS20" i="9" s="1"/>
  <c r="AR21" i="9"/>
  <c r="AS21" i="8"/>
  <c r="AS22" i="8" s="1"/>
  <c r="AR20" i="7"/>
  <c r="AQ23" i="7"/>
  <c r="AQ24" i="7" s="1"/>
  <c r="BY20" i="43" l="1"/>
  <c r="BX23" i="43"/>
  <c r="BX24" i="43" s="1"/>
  <c r="BW20" i="42"/>
  <c r="BV23" i="42"/>
  <c r="BV24" i="42" s="1"/>
  <c r="BY21" i="41"/>
  <c r="BY22" i="41" s="1"/>
  <c r="BV21" i="40"/>
  <c r="BV22" i="40" s="1"/>
  <c r="BY20" i="39"/>
  <c r="BX23" i="39"/>
  <c r="BX24" i="39" s="1"/>
  <c r="BX20" i="38"/>
  <c r="BW23" i="38"/>
  <c r="BW24" i="38" s="1"/>
  <c r="BU21" i="37"/>
  <c r="BU22" i="37" s="1"/>
  <c r="BU21" i="36"/>
  <c r="BU22" i="36" s="1"/>
  <c r="BT23" i="36"/>
  <c r="BT24" i="36" s="1"/>
  <c r="BV21" i="35"/>
  <c r="BV22" i="35" s="1"/>
  <c r="BV20" i="34"/>
  <c r="BU23" i="34"/>
  <c r="BU24" i="34" s="1"/>
  <c r="BT21" i="33"/>
  <c r="BT22" i="33" s="1"/>
  <c r="BW21" i="32"/>
  <c r="BW22" i="32" s="1"/>
  <c r="BU21" i="31"/>
  <c r="BU22" i="31" s="1"/>
  <c r="BY20" i="30"/>
  <c r="BX23" i="30"/>
  <c r="BX24" i="30" s="1"/>
  <c r="BY20" i="29"/>
  <c r="BX23" i="29"/>
  <c r="BX24" i="29" s="1"/>
  <c r="BU21" i="28"/>
  <c r="BU22" i="28" s="1"/>
  <c r="BV20" i="27"/>
  <c r="BU23" i="27"/>
  <c r="BU24" i="27" s="1"/>
  <c r="BV21" i="26"/>
  <c r="BV22" i="26" s="1"/>
  <c r="BV21" i="25"/>
  <c r="BV22" i="25" s="1"/>
  <c r="BX21" i="24"/>
  <c r="BX22" i="24" s="1"/>
  <c r="BW21" i="23"/>
  <c r="BW22" i="23" s="1"/>
  <c r="BV21" i="22"/>
  <c r="BV22" i="22" s="1"/>
  <c r="BY21" i="21"/>
  <c r="BY22" i="21" s="1"/>
  <c r="BX21" i="20"/>
  <c r="BX22" i="20" s="1"/>
  <c r="BW20" i="19"/>
  <c r="BV23" i="19"/>
  <c r="BV24" i="19" s="1"/>
  <c r="BU21" i="18"/>
  <c r="BU22" i="18" s="1"/>
  <c r="BX21" i="17"/>
  <c r="BX22" i="17" s="1"/>
  <c r="BS21" i="16"/>
  <c r="BS22" i="16"/>
  <c r="BT20" i="16" s="1"/>
  <c r="BS23" i="16"/>
  <c r="BS24" i="16" s="1"/>
  <c r="BZ21" i="15"/>
  <c r="BZ22" i="15" s="1"/>
  <c r="BY23" i="15"/>
  <c r="BY24" i="15" s="1"/>
  <c r="AS20" i="14"/>
  <c r="AR23" i="14"/>
  <c r="AR24" i="14" s="1"/>
  <c r="AS20" i="13"/>
  <c r="AR23" i="13"/>
  <c r="AR24" i="13" s="1"/>
  <c r="AR21" i="12"/>
  <c r="AR22" i="12" s="1"/>
  <c r="AR21" i="11"/>
  <c r="AR22" i="11" s="1"/>
  <c r="AR20" i="10"/>
  <c r="AQ23" i="10"/>
  <c r="AQ24" i="10" s="1"/>
  <c r="AR23" i="9"/>
  <c r="AR24" i="9" s="1"/>
  <c r="AS21" i="9"/>
  <c r="AS22" i="9" s="1"/>
  <c r="AT20" i="8"/>
  <c r="AS23" i="8"/>
  <c r="AS24" i="8" s="1"/>
  <c r="AR21" i="7"/>
  <c r="AR22" i="7" s="1"/>
  <c r="BY21" i="43" l="1"/>
  <c r="BY22" i="43" s="1"/>
  <c r="BW21" i="42"/>
  <c r="BW22" i="42" s="1"/>
  <c r="BZ20" i="41"/>
  <c r="BY23" i="41"/>
  <c r="BY24" i="41" s="1"/>
  <c r="BW20" i="40"/>
  <c r="BV23" i="40"/>
  <c r="BV24" i="40" s="1"/>
  <c r="BY21" i="39"/>
  <c r="BY22" i="39" s="1"/>
  <c r="BX21" i="38"/>
  <c r="BX22" i="38" s="1"/>
  <c r="BV20" i="37"/>
  <c r="BU23" i="37"/>
  <c r="BU24" i="37" s="1"/>
  <c r="BV20" i="36"/>
  <c r="BU23" i="36"/>
  <c r="BU24" i="36" s="1"/>
  <c r="BW20" i="35"/>
  <c r="BV23" i="35"/>
  <c r="BV24" i="35" s="1"/>
  <c r="BV21" i="34"/>
  <c r="BV22" i="34" s="1"/>
  <c r="BU20" i="33"/>
  <c r="BT23" i="33"/>
  <c r="BT24" i="33" s="1"/>
  <c r="BX20" i="32"/>
  <c r="BW23" i="32"/>
  <c r="BW24" i="32" s="1"/>
  <c r="BV20" i="31"/>
  <c r="BU23" i="31"/>
  <c r="BU24" i="31" s="1"/>
  <c r="BY21" i="30"/>
  <c r="BY22" i="30" s="1"/>
  <c r="BY21" i="29"/>
  <c r="BY22" i="29" s="1"/>
  <c r="BV20" i="28"/>
  <c r="BU23" i="28"/>
  <c r="BU24" i="28" s="1"/>
  <c r="BV21" i="27"/>
  <c r="BV22" i="27" s="1"/>
  <c r="BW20" i="26"/>
  <c r="BV23" i="26"/>
  <c r="BV24" i="26" s="1"/>
  <c r="BW20" i="25"/>
  <c r="BV23" i="25"/>
  <c r="BV24" i="25" s="1"/>
  <c r="BY20" i="24"/>
  <c r="BX23" i="24"/>
  <c r="BX24" i="24" s="1"/>
  <c r="BX20" i="23"/>
  <c r="BW23" i="23"/>
  <c r="BW24" i="23" s="1"/>
  <c r="BW20" i="22"/>
  <c r="BV23" i="22"/>
  <c r="BV24" i="22" s="1"/>
  <c r="BZ20" i="21"/>
  <c r="BY23" i="21"/>
  <c r="BY24" i="21" s="1"/>
  <c r="BY20" i="20"/>
  <c r="BX23" i="20"/>
  <c r="BX24" i="20" s="1"/>
  <c r="BW21" i="19"/>
  <c r="BW22" i="19" s="1"/>
  <c r="BV20" i="18"/>
  <c r="BU23" i="18"/>
  <c r="BU24" i="18" s="1"/>
  <c r="BY20" i="17"/>
  <c r="BX23" i="17"/>
  <c r="BX24" i="17" s="1"/>
  <c r="BT21" i="16"/>
  <c r="BT22" i="16" s="1"/>
  <c r="CA20" i="15"/>
  <c r="BZ23" i="15"/>
  <c r="BZ24" i="15" s="1"/>
  <c r="AS21" i="14"/>
  <c r="AS22" i="14" s="1"/>
  <c r="AS21" i="13"/>
  <c r="AS22" i="13" s="1"/>
  <c r="AS20" i="12"/>
  <c r="AR23" i="12"/>
  <c r="AR24" i="12" s="1"/>
  <c r="AS20" i="11"/>
  <c r="AR23" i="11"/>
  <c r="AR24" i="11" s="1"/>
  <c r="AR21" i="10"/>
  <c r="AR22" i="10" s="1"/>
  <c r="AT20" i="9"/>
  <c r="AS23" i="9"/>
  <c r="AS24" i="9" s="1"/>
  <c r="AT21" i="8"/>
  <c r="AT22" i="8" s="1"/>
  <c r="AS20" i="7"/>
  <c r="AR23" i="7"/>
  <c r="AR24" i="7" s="1"/>
  <c r="BZ20" i="43" l="1"/>
  <c r="BY23" i="43"/>
  <c r="BY24" i="43" s="1"/>
  <c r="BX20" i="42"/>
  <c r="BW23" i="42"/>
  <c r="BW24" i="42" s="1"/>
  <c r="BZ21" i="41"/>
  <c r="BZ22" i="41" s="1"/>
  <c r="BW21" i="40"/>
  <c r="BW22" i="40" s="1"/>
  <c r="BZ20" i="39"/>
  <c r="BY23" i="39"/>
  <c r="BY24" i="39" s="1"/>
  <c r="BY20" i="38"/>
  <c r="BX23" i="38"/>
  <c r="BX24" i="38" s="1"/>
  <c r="BV21" i="37"/>
  <c r="BV22" i="37" s="1"/>
  <c r="BV21" i="36"/>
  <c r="BV22" i="36" s="1"/>
  <c r="BW21" i="35"/>
  <c r="BW22" i="35" s="1"/>
  <c r="BW20" i="34"/>
  <c r="BV23" i="34"/>
  <c r="BV24" i="34" s="1"/>
  <c r="BU21" i="33"/>
  <c r="BU22" i="33" s="1"/>
  <c r="BX21" i="32"/>
  <c r="BX22" i="32" s="1"/>
  <c r="BV21" i="31"/>
  <c r="BV22" i="31" s="1"/>
  <c r="BZ20" i="30"/>
  <c r="BY23" i="30"/>
  <c r="BY24" i="30" s="1"/>
  <c r="BZ20" i="29"/>
  <c r="BY23" i="29"/>
  <c r="BY24" i="29" s="1"/>
  <c r="BV21" i="28"/>
  <c r="BV22" i="28" s="1"/>
  <c r="BW20" i="27"/>
  <c r="BV23" i="27"/>
  <c r="BV24" i="27" s="1"/>
  <c r="BW21" i="26"/>
  <c r="BW22" i="26" s="1"/>
  <c r="BW21" i="25"/>
  <c r="BW22" i="25" s="1"/>
  <c r="BY21" i="24"/>
  <c r="BY22" i="24" s="1"/>
  <c r="BX21" i="23"/>
  <c r="BX22" i="23" s="1"/>
  <c r="BW21" i="22"/>
  <c r="BW22" i="22" s="1"/>
  <c r="BZ21" i="21"/>
  <c r="BZ22" i="21" s="1"/>
  <c r="BY21" i="20"/>
  <c r="BY22" i="20" s="1"/>
  <c r="BX20" i="19"/>
  <c r="BW23" i="19"/>
  <c r="BW24" i="19" s="1"/>
  <c r="BV21" i="18"/>
  <c r="BV22" i="18" s="1"/>
  <c r="BY21" i="17"/>
  <c r="BY22" i="17" s="1"/>
  <c r="BU20" i="16"/>
  <c r="BT23" i="16"/>
  <c r="BT24" i="16" s="1"/>
  <c r="CA21" i="15"/>
  <c r="CA22" i="15"/>
  <c r="CB20" i="15" s="1"/>
  <c r="AT20" i="14"/>
  <c r="AS23" i="14"/>
  <c r="AS24" i="14" s="1"/>
  <c r="AT20" i="13"/>
  <c r="AS23" i="13"/>
  <c r="AS24" i="13" s="1"/>
  <c r="AS21" i="12"/>
  <c r="AS22" i="12" s="1"/>
  <c r="AS21" i="11"/>
  <c r="AS22" i="11" s="1"/>
  <c r="AS20" i="10"/>
  <c r="AR23" i="10"/>
  <c r="AR24" i="10" s="1"/>
  <c r="AT22" i="9"/>
  <c r="AU20" i="9" s="1"/>
  <c r="AT21" i="9"/>
  <c r="AU20" i="8"/>
  <c r="AT23" i="8"/>
  <c r="AT24" i="8" s="1"/>
  <c r="AS21" i="7"/>
  <c r="AS22" i="7" s="1"/>
  <c r="BZ21" i="43" l="1"/>
  <c r="BZ22" i="43" s="1"/>
  <c r="BX21" i="42"/>
  <c r="BX22" i="42" s="1"/>
  <c r="CA20" i="41"/>
  <c r="BZ23" i="41"/>
  <c r="BZ24" i="41" s="1"/>
  <c r="BX20" i="40"/>
  <c r="BW23" i="40"/>
  <c r="BW24" i="40" s="1"/>
  <c r="BZ21" i="39"/>
  <c r="BZ22" i="39" s="1"/>
  <c r="BY21" i="38"/>
  <c r="BY22" i="38" s="1"/>
  <c r="BW20" i="37"/>
  <c r="BV23" i="37"/>
  <c r="BV24" i="37" s="1"/>
  <c r="BW20" i="36"/>
  <c r="BV23" i="36"/>
  <c r="BV24" i="36" s="1"/>
  <c r="BX20" i="35"/>
  <c r="BW23" i="35"/>
  <c r="BW24" i="35" s="1"/>
  <c r="BW21" i="34"/>
  <c r="BW22" i="34" s="1"/>
  <c r="BV20" i="33"/>
  <c r="BU23" i="33"/>
  <c r="BU24" i="33" s="1"/>
  <c r="BY20" i="32"/>
  <c r="BX23" i="32"/>
  <c r="BX24" i="32" s="1"/>
  <c r="BW20" i="31"/>
  <c r="BV23" i="31"/>
  <c r="BV24" i="31" s="1"/>
  <c r="BZ21" i="30"/>
  <c r="BZ22" i="30" s="1"/>
  <c r="BZ21" i="29"/>
  <c r="BZ22" i="29" s="1"/>
  <c r="BW20" i="28"/>
  <c r="BV23" i="28"/>
  <c r="BV24" i="28" s="1"/>
  <c r="BW21" i="27"/>
  <c r="BW22" i="27" s="1"/>
  <c r="BX20" i="26"/>
  <c r="BW23" i="26"/>
  <c r="BW24" i="26" s="1"/>
  <c r="BX20" i="25"/>
  <c r="BW23" i="25"/>
  <c r="BW24" i="25" s="1"/>
  <c r="BZ20" i="24"/>
  <c r="BY23" i="24"/>
  <c r="BY24" i="24" s="1"/>
  <c r="BY20" i="23"/>
  <c r="BX23" i="23"/>
  <c r="BX24" i="23" s="1"/>
  <c r="BX20" i="22"/>
  <c r="BW23" i="22"/>
  <c r="BW24" i="22" s="1"/>
  <c r="CA20" i="21"/>
  <c r="BZ23" i="21"/>
  <c r="BZ24" i="21" s="1"/>
  <c r="BZ20" i="20"/>
  <c r="BY23" i="20"/>
  <c r="BY24" i="20" s="1"/>
  <c r="BX21" i="19"/>
  <c r="BX22" i="19" s="1"/>
  <c r="BW20" i="18"/>
  <c r="BV23" i="18"/>
  <c r="BV24" i="18" s="1"/>
  <c r="BZ20" i="17"/>
  <c r="BY23" i="17"/>
  <c r="BY24" i="17" s="1"/>
  <c r="BU21" i="16"/>
  <c r="BU22" i="16" s="1"/>
  <c r="CB21" i="15"/>
  <c r="CB22" i="15" s="1"/>
  <c r="CA23" i="15"/>
  <c r="CA24" i="15" s="1"/>
  <c r="AT21" i="14"/>
  <c r="AT22" i="14" s="1"/>
  <c r="AT21" i="13"/>
  <c r="AT22" i="13" s="1"/>
  <c r="AT20" i="12"/>
  <c r="AS23" i="12"/>
  <c r="AS24" i="12" s="1"/>
  <c r="AT20" i="11"/>
  <c r="AS23" i="11"/>
  <c r="AS24" i="11" s="1"/>
  <c r="AS21" i="10"/>
  <c r="AS22" i="10" s="1"/>
  <c r="AU21" i="9"/>
  <c r="AU22" i="9"/>
  <c r="AV20" i="9" s="1"/>
  <c r="AU23" i="9"/>
  <c r="AU24" i="9" s="1"/>
  <c r="AT23" i="9"/>
  <c r="AT24" i="9" s="1"/>
  <c r="AU21" i="8"/>
  <c r="AU22" i="8"/>
  <c r="AV20" i="8" s="1"/>
  <c r="AT20" i="7"/>
  <c r="AS23" i="7"/>
  <c r="AS24" i="7" s="1"/>
  <c r="CA20" i="43" l="1"/>
  <c r="BZ23" i="43"/>
  <c r="BZ24" i="43" s="1"/>
  <c r="BY20" i="42"/>
  <c r="BX23" i="42"/>
  <c r="BX24" i="42" s="1"/>
  <c r="CA21" i="41"/>
  <c r="CA22" i="41"/>
  <c r="CB20" i="41" s="1"/>
  <c r="CA23" i="41"/>
  <c r="CA24" i="41" s="1"/>
  <c r="BX21" i="40"/>
  <c r="BX22" i="40" s="1"/>
  <c r="CA20" i="39"/>
  <c r="BZ23" i="39"/>
  <c r="BZ24" i="39" s="1"/>
  <c r="BZ20" i="38"/>
  <c r="BY23" i="38"/>
  <c r="BY24" i="38" s="1"/>
  <c r="BW21" i="37"/>
  <c r="BW22" i="37" s="1"/>
  <c r="BW21" i="36"/>
  <c r="BW22" i="36" s="1"/>
  <c r="BX21" i="35"/>
  <c r="BX22" i="35" s="1"/>
  <c r="BX20" i="34"/>
  <c r="BW23" i="34"/>
  <c r="BW24" i="34" s="1"/>
  <c r="BV21" i="33"/>
  <c r="BV22" i="33" s="1"/>
  <c r="BY21" i="32"/>
  <c r="BY22" i="32" s="1"/>
  <c r="BW21" i="31"/>
  <c r="BW22" i="31" s="1"/>
  <c r="CA20" i="30"/>
  <c r="BZ23" i="30"/>
  <c r="BZ24" i="30" s="1"/>
  <c r="CA20" i="29"/>
  <c r="BZ23" i="29"/>
  <c r="BZ24" i="29" s="1"/>
  <c r="BW21" i="28"/>
  <c r="BW22" i="28" s="1"/>
  <c r="BX20" i="27"/>
  <c r="BW23" i="27"/>
  <c r="BW24" i="27" s="1"/>
  <c r="BX21" i="26"/>
  <c r="BX22" i="26" s="1"/>
  <c r="BX21" i="25"/>
  <c r="BX22" i="25" s="1"/>
  <c r="BZ21" i="24"/>
  <c r="BZ22" i="24" s="1"/>
  <c r="BY21" i="23"/>
  <c r="BY22" i="23" s="1"/>
  <c r="BX21" i="22"/>
  <c r="BX22" i="22" s="1"/>
  <c r="CA21" i="21"/>
  <c r="CA22" i="21"/>
  <c r="CB20" i="21" s="1"/>
  <c r="BZ21" i="20"/>
  <c r="BZ22" i="20" s="1"/>
  <c r="BY20" i="19"/>
  <c r="BX23" i="19"/>
  <c r="BX24" i="19" s="1"/>
  <c r="BW21" i="18"/>
  <c r="BW22" i="18" s="1"/>
  <c r="BZ21" i="17"/>
  <c r="BZ22" i="17" s="1"/>
  <c r="BV20" i="16"/>
  <c r="BU23" i="16"/>
  <c r="BU24" i="16" s="1"/>
  <c r="CC20" i="15"/>
  <c r="CB23" i="15"/>
  <c r="CB24" i="15" s="1"/>
  <c r="AU20" i="14"/>
  <c r="AT23" i="14"/>
  <c r="AT24" i="14" s="1"/>
  <c r="AU20" i="13"/>
  <c r="AT23" i="13"/>
  <c r="AT24" i="13" s="1"/>
  <c r="AT21" i="12"/>
  <c r="AT22" i="12" s="1"/>
  <c r="AT21" i="11"/>
  <c r="AT22" i="11" s="1"/>
  <c r="AT20" i="10"/>
  <c r="AS23" i="10"/>
  <c r="AS24" i="10" s="1"/>
  <c r="AV21" i="9"/>
  <c r="AV22" i="9" s="1"/>
  <c r="AV21" i="8"/>
  <c r="AV22" i="8" s="1"/>
  <c r="AU23" i="8"/>
  <c r="AU24" i="8" s="1"/>
  <c r="AT21" i="7"/>
  <c r="AT22" i="7" s="1"/>
  <c r="CA21" i="43" l="1"/>
  <c r="CA22" i="43" s="1"/>
  <c r="BY21" i="42"/>
  <c r="BY22" i="42" s="1"/>
  <c r="CB21" i="41"/>
  <c r="CB22" i="41"/>
  <c r="CC20" i="41" s="1"/>
  <c r="BY20" i="40"/>
  <c r="BX23" i="40"/>
  <c r="BX24" i="40" s="1"/>
  <c r="CA21" i="39"/>
  <c r="CA22" i="39"/>
  <c r="CB20" i="39" s="1"/>
  <c r="CA23" i="39"/>
  <c r="CA24" i="39" s="1"/>
  <c r="BZ21" i="38"/>
  <c r="BZ22" i="38" s="1"/>
  <c r="BX20" i="37"/>
  <c r="BW23" i="37"/>
  <c r="BW24" i="37" s="1"/>
  <c r="BX20" i="36"/>
  <c r="BW23" i="36"/>
  <c r="BW24" i="36" s="1"/>
  <c r="BY20" i="35"/>
  <c r="BX23" i="35"/>
  <c r="BX24" i="35" s="1"/>
  <c r="BX21" i="34"/>
  <c r="BX22" i="34" s="1"/>
  <c r="BW20" i="33"/>
  <c r="BV23" i="33"/>
  <c r="BV24" i="33" s="1"/>
  <c r="BZ20" i="32"/>
  <c r="BY23" i="32"/>
  <c r="BY24" i="32" s="1"/>
  <c r="BX20" i="31"/>
  <c r="BW23" i="31"/>
  <c r="BW24" i="31" s="1"/>
  <c r="CA21" i="30"/>
  <c r="CA22" i="30" s="1"/>
  <c r="CA21" i="29"/>
  <c r="CA22" i="29"/>
  <c r="CB20" i="29" s="1"/>
  <c r="BX20" i="28"/>
  <c r="BW23" i="28"/>
  <c r="BW24" i="28" s="1"/>
  <c r="BX21" i="27"/>
  <c r="BX22" i="27" s="1"/>
  <c r="BY20" i="26"/>
  <c r="BX23" i="26"/>
  <c r="BX24" i="26" s="1"/>
  <c r="BY20" i="25"/>
  <c r="BX23" i="25"/>
  <c r="BX24" i="25" s="1"/>
  <c r="CA20" i="24"/>
  <c r="BZ23" i="24"/>
  <c r="BZ24" i="24" s="1"/>
  <c r="BZ20" i="23"/>
  <c r="BY23" i="23"/>
  <c r="BY24" i="23" s="1"/>
  <c r="BY20" i="22"/>
  <c r="BX23" i="22"/>
  <c r="BX24" i="22" s="1"/>
  <c r="CB21" i="21"/>
  <c r="CB22" i="21" s="1"/>
  <c r="CA23" i="21"/>
  <c r="CA24" i="21" s="1"/>
  <c r="CA20" i="20"/>
  <c r="BZ23" i="20"/>
  <c r="BZ24" i="20" s="1"/>
  <c r="BY21" i="19"/>
  <c r="BY22" i="19" s="1"/>
  <c r="BX20" i="18"/>
  <c r="BW23" i="18"/>
  <c r="BW24" i="18" s="1"/>
  <c r="CA20" i="17"/>
  <c r="BZ23" i="17"/>
  <c r="BZ24" i="17" s="1"/>
  <c r="BV21" i="16"/>
  <c r="BV22" i="16" s="1"/>
  <c r="CC21" i="15"/>
  <c r="CC22" i="15" s="1"/>
  <c r="AU21" i="14"/>
  <c r="AU22" i="14"/>
  <c r="AV20" i="14" s="1"/>
  <c r="AU21" i="13"/>
  <c r="AU22" i="13" s="1"/>
  <c r="AU20" i="12"/>
  <c r="AT23" i="12"/>
  <c r="AT24" i="12" s="1"/>
  <c r="AU20" i="11"/>
  <c r="AT23" i="11"/>
  <c r="AT24" i="11" s="1"/>
  <c r="AT21" i="10"/>
  <c r="AT22" i="10" s="1"/>
  <c r="AW20" i="9"/>
  <c r="AV23" i="9"/>
  <c r="AV24" i="9" s="1"/>
  <c r="AW20" i="8"/>
  <c r="AV23" i="8"/>
  <c r="AV24" i="8" s="1"/>
  <c r="AU20" i="7"/>
  <c r="AT23" i="7"/>
  <c r="AT24" i="7" s="1"/>
  <c r="CA23" i="29" l="1"/>
  <c r="CA24" i="29" s="1"/>
  <c r="CB20" i="43"/>
  <c r="CA23" i="43"/>
  <c r="CA24" i="43" s="1"/>
  <c r="BZ20" i="42"/>
  <c r="BY23" i="42"/>
  <c r="BY24" i="42" s="1"/>
  <c r="CC21" i="41"/>
  <c r="CC22" i="41" s="1"/>
  <c r="CB23" i="41"/>
  <c r="CB24" i="41" s="1"/>
  <c r="BY21" i="40"/>
  <c r="BY22" i="40" s="1"/>
  <c r="CB21" i="39"/>
  <c r="CB22" i="39"/>
  <c r="CC20" i="39" s="1"/>
  <c r="CA20" i="38"/>
  <c r="BZ23" i="38"/>
  <c r="BZ24" i="38" s="1"/>
  <c r="BX21" i="37"/>
  <c r="BX22" i="37" s="1"/>
  <c r="BX21" i="36"/>
  <c r="BX22" i="36" s="1"/>
  <c r="BY21" i="35"/>
  <c r="BY22" i="35" s="1"/>
  <c r="BY20" i="34"/>
  <c r="BX23" i="34"/>
  <c r="BX24" i="34" s="1"/>
  <c r="BW21" i="33"/>
  <c r="BW22" i="33" s="1"/>
  <c r="BZ21" i="32"/>
  <c r="BZ22" i="32" s="1"/>
  <c r="BX21" i="31"/>
  <c r="BX22" i="31" s="1"/>
  <c r="CB20" i="30"/>
  <c r="CA23" i="30"/>
  <c r="CA24" i="30" s="1"/>
  <c r="CB21" i="29"/>
  <c r="CB22" i="29"/>
  <c r="CC20" i="29" s="1"/>
  <c r="BX21" i="28"/>
  <c r="BX22" i="28" s="1"/>
  <c r="BY20" i="27"/>
  <c r="BX23" i="27"/>
  <c r="BX24" i="27" s="1"/>
  <c r="BY21" i="26"/>
  <c r="BY22" i="26" s="1"/>
  <c r="BY21" i="25"/>
  <c r="BY22" i="25" s="1"/>
  <c r="CA21" i="24"/>
  <c r="CA22" i="24"/>
  <c r="CB20" i="24" s="1"/>
  <c r="CA23" i="24"/>
  <c r="CA24" i="24" s="1"/>
  <c r="BZ21" i="23"/>
  <c r="BZ22" i="23" s="1"/>
  <c r="BY21" i="22"/>
  <c r="BY22" i="22" s="1"/>
  <c r="CC20" i="21"/>
  <c r="CB23" i="21"/>
  <c r="CB24" i="21" s="1"/>
  <c r="CA21" i="20"/>
  <c r="CA22" i="20"/>
  <c r="CB20" i="20" s="1"/>
  <c r="BZ20" i="19"/>
  <c r="BY23" i="19"/>
  <c r="BY24" i="19" s="1"/>
  <c r="BX21" i="18"/>
  <c r="BX22" i="18" s="1"/>
  <c r="CA21" i="17"/>
  <c r="CA22" i="17"/>
  <c r="CB20" i="17" s="1"/>
  <c r="BW20" i="16"/>
  <c r="BV23" i="16"/>
  <c r="BV24" i="16" s="1"/>
  <c r="CD20" i="15"/>
  <c r="CC23" i="15"/>
  <c r="CC24" i="15" s="1"/>
  <c r="AU23" i="14"/>
  <c r="AU24" i="14" s="1"/>
  <c r="AV21" i="14"/>
  <c r="AV22" i="14" s="1"/>
  <c r="AV20" i="13"/>
  <c r="AU23" i="13"/>
  <c r="AU24" i="13" s="1"/>
  <c r="AU21" i="12"/>
  <c r="AU22" i="12"/>
  <c r="AV20" i="12" s="1"/>
  <c r="AU21" i="11"/>
  <c r="AU22" i="11"/>
  <c r="AV20" i="11" s="1"/>
  <c r="AU20" i="10"/>
  <c r="AT23" i="10"/>
  <c r="AT24" i="10" s="1"/>
  <c r="AW21" i="9"/>
  <c r="AW22" i="9" s="1"/>
  <c r="AW21" i="8"/>
  <c r="AW22" i="8" s="1"/>
  <c r="AU21" i="7"/>
  <c r="AU22" i="7"/>
  <c r="AV20" i="7" s="1"/>
  <c r="CA23" i="17" l="1"/>
  <c r="CA24" i="17" s="1"/>
  <c r="CB21" i="43"/>
  <c r="CB22" i="43"/>
  <c r="CC20" i="43" s="1"/>
  <c r="BZ21" i="42"/>
  <c r="BZ22" i="42" s="1"/>
  <c r="CD20" i="41"/>
  <c r="CC23" i="41"/>
  <c r="CC24" i="41" s="1"/>
  <c r="BZ20" i="40"/>
  <c r="BY23" i="40"/>
  <c r="BY24" i="40" s="1"/>
  <c r="CC21" i="39"/>
  <c r="CC22" i="39" s="1"/>
  <c r="CB23" i="39"/>
  <c r="CB24" i="39" s="1"/>
  <c r="CA21" i="38"/>
  <c r="CA22" i="38"/>
  <c r="CB20" i="38" s="1"/>
  <c r="BY20" i="37"/>
  <c r="BX23" i="37"/>
  <c r="BX24" i="37" s="1"/>
  <c r="BY20" i="36"/>
  <c r="BX23" i="36"/>
  <c r="BX24" i="36" s="1"/>
  <c r="BZ20" i="35"/>
  <c r="BY23" i="35"/>
  <c r="BY24" i="35" s="1"/>
  <c r="BY21" i="34"/>
  <c r="BY22" i="34" s="1"/>
  <c r="BX20" i="33"/>
  <c r="BW23" i="33"/>
  <c r="BW24" i="33" s="1"/>
  <c r="CA20" i="32"/>
  <c r="BZ23" i="32"/>
  <c r="BZ24" i="32" s="1"/>
  <c r="BY20" i="31"/>
  <c r="BX23" i="31"/>
  <c r="BX24" i="31" s="1"/>
  <c r="CB21" i="30"/>
  <c r="CB22" i="30" s="1"/>
  <c r="CC20" i="30" s="1"/>
  <c r="CC21" i="29"/>
  <c r="CC22" i="29" s="1"/>
  <c r="CB23" i="29"/>
  <c r="CB24" i="29" s="1"/>
  <c r="BY20" i="28"/>
  <c r="BX23" i="28"/>
  <c r="BX24" i="28" s="1"/>
  <c r="BY21" i="27"/>
  <c r="BY22" i="27" s="1"/>
  <c r="BZ20" i="26"/>
  <c r="BY23" i="26"/>
  <c r="BY24" i="26" s="1"/>
  <c r="BZ20" i="25"/>
  <c r="BY23" i="25"/>
  <c r="BY24" i="25" s="1"/>
  <c r="CB21" i="24"/>
  <c r="CB22" i="24"/>
  <c r="CC20" i="24" s="1"/>
  <c r="CA20" i="23"/>
  <c r="BZ23" i="23"/>
  <c r="BZ24" i="23" s="1"/>
  <c r="BZ20" i="22"/>
  <c r="BY23" i="22"/>
  <c r="BY24" i="22" s="1"/>
  <c r="CC21" i="21"/>
  <c r="CC22" i="21" s="1"/>
  <c r="CB21" i="20"/>
  <c r="CB22" i="20"/>
  <c r="CC20" i="20" s="1"/>
  <c r="CA23" i="20"/>
  <c r="CA24" i="20" s="1"/>
  <c r="BZ21" i="19"/>
  <c r="BZ22" i="19" s="1"/>
  <c r="BY20" i="18"/>
  <c r="BX23" i="18"/>
  <c r="BX24" i="18" s="1"/>
  <c r="CB21" i="17"/>
  <c r="CB22" i="17" s="1"/>
  <c r="BW21" i="16"/>
  <c r="BW22" i="16" s="1"/>
  <c r="CD21" i="15"/>
  <c r="CD22" i="15" s="1"/>
  <c r="AW20" i="14"/>
  <c r="AV23" i="14"/>
  <c r="AV24" i="14" s="1"/>
  <c r="AV21" i="13"/>
  <c r="AV22" i="13" s="1"/>
  <c r="AU23" i="12"/>
  <c r="AU24" i="12" s="1"/>
  <c r="AV21" i="12"/>
  <c r="AV22" i="12"/>
  <c r="AW20" i="12" s="1"/>
  <c r="AU23" i="11"/>
  <c r="AU24" i="11" s="1"/>
  <c r="AV21" i="11"/>
  <c r="AV22" i="11" s="1"/>
  <c r="AU21" i="10"/>
  <c r="AU22" i="10"/>
  <c r="AV20" i="10" s="1"/>
  <c r="AX20" i="9"/>
  <c r="AW23" i="9"/>
  <c r="AW24" i="9" s="1"/>
  <c r="AX20" i="8"/>
  <c r="AW23" i="8"/>
  <c r="AW24" i="8" s="1"/>
  <c r="AV21" i="7"/>
  <c r="AV22" i="7"/>
  <c r="AW20" i="7" s="1"/>
  <c r="AU23" i="7"/>
  <c r="AU24" i="7" s="1"/>
  <c r="CC21" i="43" l="1"/>
  <c r="CC22" i="43" s="1"/>
  <c r="CB23" i="43"/>
  <c r="CB24" i="43" s="1"/>
  <c r="CA20" i="42"/>
  <c r="BZ23" i="42"/>
  <c r="BZ24" i="42" s="1"/>
  <c r="CD21" i="41"/>
  <c r="CD22" i="41" s="1"/>
  <c r="BZ21" i="40"/>
  <c r="BZ22" i="40" s="1"/>
  <c r="CD20" i="39"/>
  <c r="CC23" i="39"/>
  <c r="CC24" i="39" s="1"/>
  <c r="CB21" i="38"/>
  <c r="CB22" i="38" s="1"/>
  <c r="CA23" i="38"/>
  <c r="CA24" i="38" s="1"/>
  <c r="BY21" i="37"/>
  <c r="BY22" i="37" s="1"/>
  <c r="BY21" i="36"/>
  <c r="BY22" i="36" s="1"/>
  <c r="BZ21" i="35"/>
  <c r="BZ22" i="35" s="1"/>
  <c r="BZ20" i="34"/>
  <c r="BY23" i="34"/>
  <c r="BY24" i="34" s="1"/>
  <c r="BX21" i="33"/>
  <c r="BX22" i="33" s="1"/>
  <c r="CA21" i="32"/>
  <c r="CA22" i="32" s="1"/>
  <c r="CB20" i="32" s="1"/>
  <c r="BY21" i="31"/>
  <c r="BY22" i="31" s="1"/>
  <c r="CC21" i="30"/>
  <c r="CC22" i="30" s="1"/>
  <c r="CB23" i="30"/>
  <c r="CB24" i="30" s="1"/>
  <c r="CD20" i="29"/>
  <c r="CC23" i="29"/>
  <c r="CC24" i="29" s="1"/>
  <c r="BY21" i="28"/>
  <c r="BY22" i="28" s="1"/>
  <c r="BZ20" i="27"/>
  <c r="BY23" i="27"/>
  <c r="BY24" i="27" s="1"/>
  <c r="BZ21" i="26"/>
  <c r="BZ22" i="26" s="1"/>
  <c r="BZ21" i="25"/>
  <c r="BZ22" i="25" s="1"/>
  <c r="CC21" i="24"/>
  <c r="CC22" i="24" s="1"/>
  <c r="CB23" i="24"/>
  <c r="CB24" i="24" s="1"/>
  <c r="CA21" i="23"/>
  <c r="CA22" i="23" s="1"/>
  <c r="BZ21" i="22"/>
  <c r="BZ22" i="22" s="1"/>
  <c r="CD20" i="21"/>
  <c r="CC23" i="21"/>
  <c r="CC24" i="21" s="1"/>
  <c r="CC21" i="20"/>
  <c r="CC22" i="20" s="1"/>
  <c r="CB23" i="20"/>
  <c r="CB24" i="20" s="1"/>
  <c r="CA20" i="19"/>
  <c r="BZ23" i="19"/>
  <c r="BZ24" i="19" s="1"/>
  <c r="BY21" i="18"/>
  <c r="BY22" i="18" s="1"/>
  <c r="CC20" i="17"/>
  <c r="CB23" i="17"/>
  <c r="CB24" i="17" s="1"/>
  <c r="BX20" i="16"/>
  <c r="BW23" i="16"/>
  <c r="BW24" i="16" s="1"/>
  <c r="CE20" i="15"/>
  <c r="CD23" i="15"/>
  <c r="CD24" i="15" s="1"/>
  <c r="AW21" i="14"/>
  <c r="AW22" i="14" s="1"/>
  <c r="AW20" i="13"/>
  <c r="AV23" i="13"/>
  <c r="AV24" i="13" s="1"/>
  <c r="AW21" i="12"/>
  <c r="AW22" i="12" s="1"/>
  <c r="AV23" i="12"/>
  <c r="AV24" i="12" s="1"/>
  <c r="AW20" i="11"/>
  <c r="AV23" i="11"/>
  <c r="AV24" i="11" s="1"/>
  <c r="AU23" i="10"/>
  <c r="AU24" i="10" s="1"/>
  <c r="AV21" i="10"/>
  <c r="AV22" i="10" s="1"/>
  <c r="AX21" i="9"/>
  <c r="AX22" i="9" s="1"/>
  <c r="AX21" i="8"/>
  <c r="AX22" i="8" s="1"/>
  <c r="AW21" i="7"/>
  <c r="AW22" i="7" s="1"/>
  <c r="AV23" i="7"/>
  <c r="AV24" i="7" s="1"/>
  <c r="CD20" i="43" l="1"/>
  <c r="CC23" i="43"/>
  <c r="CC24" i="43" s="1"/>
  <c r="CA21" i="42"/>
  <c r="CA22" i="42"/>
  <c r="CB20" i="42" s="1"/>
  <c r="CE20" i="41"/>
  <c r="CD23" i="41"/>
  <c r="CD24" i="41" s="1"/>
  <c r="CA20" i="40"/>
  <c r="BZ23" i="40"/>
  <c r="BZ24" i="40" s="1"/>
  <c r="CD21" i="39"/>
  <c r="CD22" i="39" s="1"/>
  <c r="CC20" i="38"/>
  <c r="CB23" i="38"/>
  <c r="CB24" i="38" s="1"/>
  <c r="BZ20" i="37"/>
  <c r="BY23" i="37"/>
  <c r="BY24" i="37" s="1"/>
  <c r="BZ20" i="36"/>
  <c r="BY23" i="36"/>
  <c r="BY24" i="36" s="1"/>
  <c r="CA20" i="35"/>
  <c r="BZ23" i="35"/>
  <c r="BZ24" i="35" s="1"/>
  <c r="BZ21" i="34"/>
  <c r="BZ22" i="34" s="1"/>
  <c r="BY20" i="33"/>
  <c r="BX23" i="33"/>
  <c r="BX24" i="33" s="1"/>
  <c r="CB21" i="32"/>
  <c r="CB22" i="32" s="1"/>
  <c r="CC20" i="32" s="1"/>
  <c r="CA23" i="32"/>
  <c r="CA24" i="32" s="1"/>
  <c r="BZ20" i="31"/>
  <c r="BY23" i="31"/>
  <c r="BY24" i="31" s="1"/>
  <c r="CD20" i="30"/>
  <c r="CC23" i="30"/>
  <c r="CC24" i="30" s="1"/>
  <c r="CD21" i="29"/>
  <c r="CD22" i="29" s="1"/>
  <c r="BZ20" i="28"/>
  <c r="BY23" i="28"/>
  <c r="BY24" i="28" s="1"/>
  <c r="BZ21" i="27"/>
  <c r="BZ22" i="27" s="1"/>
  <c r="CA20" i="26"/>
  <c r="BZ23" i="26"/>
  <c r="BZ24" i="26" s="1"/>
  <c r="CA20" i="25"/>
  <c r="BZ23" i="25"/>
  <c r="BZ24" i="25" s="1"/>
  <c r="CD20" i="24"/>
  <c r="CC23" i="24"/>
  <c r="CC24" i="24" s="1"/>
  <c r="CB20" i="23"/>
  <c r="CA23" i="23"/>
  <c r="CA24" i="23" s="1"/>
  <c r="CA20" i="22"/>
  <c r="BZ23" i="22"/>
  <c r="BZ24" i="22" s="1"/>
  <c r="CD21" i="21"/>
  <c r="CD22" i="21" s="1"/>
  <c r="CD20" i="20"/>
  <c r="CC23" i="20"/>
  <c r="CC24" i="20" s="1"/>
  <c r="CA21" i="19"/>
  <c r="CA22" i="19" s="1"/>
  <c r="BZ20" i="18"/>
  <c r="BY23" i="18"/>
  <c r="BY24" i="18" s="1"/>
  <c r="CC21" i="17"/>
  <c r="CC22" i="17" s="1"/>
  <c r="CD20" i="17" s="1"/>
  <c r="BX21" i="16"/>
  <c r="BX22" i="16" s="1"/>
  <c r="CE21" i="15"/>
  <c r="CE22" i="15" s="1"/>
  <c r="AX20" i="14"/>
  <c r="AW23" i="14"/>
  <c r="AW24" i="14" s="1"/>
  <c r="AW21" i="13"/>
  <c r="AW22" i="13" s="1"/>
  <c r="AX20" i="12"/>
  <c r="AW23" i="12"/>
  <c r="AW24" i="12" s="1"/>
  <c r="AW21" i="11"/>
  <c r="AW22" i="11" s="1"/>
  <c r="AW20" i="10"/>
  <c r="AV23" i="10"/>
  <c r="AV24" i="10" s="1"/>
  <c r="AY20" i="9"/>
  <c r="AX23" i="9"/>
  <c r="AX24" i="9" s="1"/>
  <c r="AY20" i="8"/>
  <c r="AX23" i="8"/>
  <c r="AX24" i="8" s="1"/>
  <c r="AX20" i="7"/>
  <c r="AW23" i="7"/>
  <c r="AW24" i="7" s="1"/>
  <c r="CB20" i="19" l="1"/>
  <c r="CA23" i="19"/>
  <c r="CA24" i="19" s="1"/>
  <c r="CD21" i="43"/>
  <c r="CD22" i="43" s="1"/>
  <c r="CB21" i="42"/>
  <c r="CB22" i="42"/>
  <c r="CC20" i="42" s="1"/>
  <c r="CA23" i="42"/>
  <c r="CA24" i="42" s="1"/>
  <c r="CE21" i="41"/>
  <c r="CE22" i="41" s="1"/>
  <c r="CA21" i="40"/>
  <c r="CA22" i="40"/>
  <c r="CB20" i="40" s="1"/>
  <c r="CE20" i="39"/>
  <c r="CD23" i="39"/>
  <c r="CD24" i="39" s="1"/>
  <c r="CC21" i="38"/>
  <c r="CC22" i="38" s="1"/>
  <c r="BZ21" i="37"/>
  <c r="BZ22" i="37" s="1"/>
  <c r="BZ21" i="36"/>
  <c r="BZ22" i="36" s="1"/>
  <c r="CA21" i="35"/>
  <c r="CA22" i="35"/>
  <c r="CB20" i="35" s="1"/>
  <c r="CA20" i="34"/>
  <c r="BZ23" i="34"/>
  <c r="BZ24" i="34" s="1"/>
  <c r="BY21" i="33"/>
  <c r="BY22" i="33" s="1"/>
  <c r="CC21" i="32"/>
  <c r="CC22" i="32" s="1"/>
  <c r="CB23" i="32"/>
  <c r="CB24" i="32" s="1"/>
  <c r="BZ21" i="31"/>
  <c r="BZ22" i="31" s="1"/>
  <c r="CD21" i="30"/>
  <c r="CD22" i="30" s="1"/>
  <c r="CE20" i="29"/>
  <c r="CD23" i="29"/>
  <c r="CD24" i="29" s="1"/>
  <c r="BZ21" i="28"/>
  <c r="BZ22" i="28" s="1"/>
  <c r="CA20" i="27"/>
  <c r="BZ23" i="27"/>
  <c r="BZ24" i="27" s="1"/>
  <c r="CA21" i="26"/>
  <c r="CA22" i="26"/>
  <c r="CB20" i="26" s="1"/>
  <c r="CA23" i="26"/>
  <c r="CA24" i="26" s="1"/>
  <c r="CA21" i="25"/>
  <c r="CA22" i="25"/>
  <c r="CB20" i="25" s="1"/>
  <c r="CD21" i="24"/>
  <c r="CD22" i="24" s="1"/>
  <c r="CB21" i="23"/>
  <c r="CB22" i="23" s="1"/>
  <c r="CA21" i="22"/>
  <c r="CA22" i="22"/>
  <c r="CB20" i="22" s="1"/>
  <c r="CA23" i="22"/>
  <c r="CA24" i="22" s="1"/>
  <c r="CE20" i="21"/>
  <c r="CD23" i="21"/>
  <c r="CD24" i="21" s="1"/>
  <c r="CD21" i="20"/>
  <c r="CD22" i="20" s="1"/>
  <c r="CB21" i="19"/>
  <c r="CB22" i="19"/>
  <c r="CC20" i="19" s="1"/>
  <c r="BZ21" i="18"/>
  <c r="BZ22" i="18" s="1"/>
  <c r="CD21" i="17"/>
  <c r="CD22" i="17" s="1"/>
  <c r="CC23" i="17"/>
  <c r="CC24" i="17" s="1"/>
  <c r="BY20" i="16"/>
  <c r="BX23" i="16"/>
  <c r="BX24" i="16" s="1"/>
  <c r="CF20" i="15"/>
  <c r="CE23" i="15"/>
  <c r="CE24" i="15" s="1"/>
  <c r="AX21" i="14"/>
  <c r="AX22" i="14" s="1"/>
  <c r="AX20" i="13"/>
  <c r="AW23" i="13"/>
  <c r="AW24" i="13" s="1"/>
  <c r="AX21" i="12"/>
  <c r="AX22" i="12" s="1"/>
  <c r="AX20" i="11"/>
  <c r="AW23" i="11"/>
  <c r="AW24" i="11" s="1"/>
  <c r="AW21" i="10"/>
  <c r="AW22" i="10" s="1"/>
  <c r="AY21" i="9"/>
  <c r="AY22" i="9" s="1"/>
  <c r="AY21" i="8"/>
  <c r="AY22" i="8" s="1"/>
  <c r="AX21" i="7"/>
  <c r="AX22" i="7" s="1"/>
  <c r="CA23" i="35" l="1"/>
  <c r="CA24" i="35" s="1"/>
  <c r="CE20" i="43"/>
  <c r="CD23" i="43"/>
  <c r="CD24" i="43" s="1"/>
  <c r="CC21" i="42"/>
  <c r="CC22" i="42" s="1"/>
  <c r="CB23" i="42"/>
  <c r="CB24" i="42" s="1"/>
  <c r="CF20" i="41"/>
  <c r="CE23" i="41"/>
  <c r="CE24" i="41" s="1"/>
  <c r="CB21" i="40"/>
  <c r="CB22" i="40" s="1"/>
  <c r="CA23" i="40"/>
  <c r="CA24" i="40" s="1"/>
  <c r="CE21" i="39"/>
  <c r="CE22" i="39" s="1"/>
  <c r="CD20" i="38"/>
  <c r="CC23" i="38"/>
  <c r="CC24" i="38" s="1"/>
  <c r="CA20" i="37"/>
  <c r="BZ23" i="37"/>
  <c r="BZ24" i="37" s="1"/>
  <c r="CA20" i="36"/>
  <c r="BZ23" i="36"/>
  <c r="BZ24" i="36" s="1"/>
  <c r="CB21" i="35"/>
  <c r="CB22" i="35" s="1"/>
  <c r="CC20" i="35" s="1"/>
  <c r="CA21" i="34"/>
  <c r="CA22" i="34"/>
  <c r="CB20" i="34" s="1"/>
  <c r="CA23" i="34"/>
  <c r="CA24" i="34" s="1"/>
  <c r="BZ20" i="33"/>
  <c r="BY23" i="33"/>
  <c r="BY24" i="33" s="1"/>
  <c r="CD20" i="32"/>
  <c r="CC23" i="32"/>
  <c r="CC24" i="32" s="1"/>
  <c r="CA20" i="31"/>
  <c r="BZ23" i="31"/>
  <c r="BZ24" i="31" s="1"/>
  <c r="CE20" i="30"/>
  <c r="CD23" i="30"/>
  <c r="CD24" i="30" s="1"/>
  <c r="CE21" i="29"/>
  <c r="CE22" i="29" s="1"/>
  <c r="CA20" i="28"/>
  <c r="BZ23" i="28"/>
  <c r="BZ24" i="28" s="1"/>
  <c r="CA21" i="27"/>
  <c r="CA22" i="27"/>
  <c r="CB20" i="27" s="1"/>
  <c r="CB21" i="26"/>
  <c r="CB22" i="26"/>
  <c r="CC20" i="26" s="1"/>
  <c r="CB21" i="25"/>
  <c r="CB22" i="25" s="1"/>
  <c r="CA23" i="25"/>
  <c r="CA24" i="25" s="1"/>
  <c r="CE20" i="24"/>
  <c r="CD23" i="24"/>
  <c r="CD24" i="24" s="1"/>
  <c r="CC20" i="23"/>
  <c r="CB23" i="23"/>
  <c r="CB24" i="23" s="1"/>
  <c r="CB21" i="22"/>
  <c r="CB22" i="22"/>
  <c r="CC20" i="22" s="1"/>
  <c r="CE21" i="21"/>
  <c r="CE22" i="21" s="1"/>
  <c r="CE20" i="20"/>
  <c r="CD23" i="20"/>
  <c r="CD24" i="20" s="1"/>
  <c r="CC21" i="19"/>
  <c r="CC22" i="19" s="1"/>
  <c r="CB23" i="19"/>
  <c r="CB24" i="19" s="1"/>
  <c r="CA20" i="18"/>
  <c r="BZ23" i="18"/>
  <c r="BZ24" i="18" s="1"/>
  <c r="CE20" i="17"/>
  <c r="CD23" i="17"/>
  <c r="CD24" i="17" s="1"/>
  <c r="BY21" i="16"/>
  <c r="BY22" i="16" s="1"/>
  <c r="CF21" i="15"/>
  <c r="CF22" i="15" s="1"/>
  <c r="AY20" i="14"/>
  <c r="AX23" i="14"/>
  <c r="AX24" i="14" s="1"/>
  <c r="AX21" i="13"/>
  <c r="AX22" i="13" s="1"/>
  <c r="AY20" i="12"/>
  <c r="AX23" i="12"/>
  <c r="AX24" i="12" s="1"/>
  <c r="AX21" i="11"/>
  <c r="AX22" i="11"/>
  <c r="AY20" i="11" s="1"/>
  <c r="AX20" i="10"/>
  <c r="AW23" i="10"/>
  <c r="AW24" i="10" s="1"/>
  <c r="AZ20" i="9"/>
  <c r="AY23" i="9"/>
  <c r="AY24" i="9" s="1"/>
  <c r="AZ20" i="8"/>
  <c r="AY23" i="8"/>
  <c r="AY24" i="8" s="1"/>
  <c r="AY20" i="7"/>
  <c r="AX23" i="7"/>
  <c r="AX24" i="7" s="1"/>
  <c r="CA23" i="27" l="1"/>
  <c r="CA24" i="27" s="1"/>
  <c r="CE21" i="43"/>
  <c r="CE22" i="43" s="1"/>
  <c r="CD20" i="42"/>
  <c r="CC23" i="42"/>
  <c r="CC24" i="42" s="1"/>
  <c r="CF21" i="41"/>
  <c r="CF22" i="41" s="1"/>
  <c r="CC20" i="40"/>
  <c r="CB23" i="40"/>
  <c r="CB24" i="40" s="1"/>
  <c r="CF20" i="39"/>
  <c r="CE23" i="39"/>
  <c r="CE24" i="39" s="1"/>
  <c r="CD21" i="38"/>
  <c r="CD22" i="38" s="1"/>
  <c r="CA21" i="37"/>
  <c r="CA22" i="37" s="1"/>
  <c r="CA21" i="36"/>
  <c r="CA22" i="36"/>
  <c r="CB20" i="36" s="1"/>
  <c r="CA23" i="36"/>
  <c r="CA24" i="36" s="1"/>
  <c r="CC21" i="35"/>
  <c r="CC22" i="35" s="1"/>
  <c r="CB23" i="35"/>
  <c r="CB24" i="35" s="1"/>
  <c r="CB21" i="34"/>
  <c r="CB22" i="34" s="1"/>
  <c r="BZ21" i="33"/>
  <c r="BZ22" i="33" s="1"/>
  <c r="CD21" i="32"/>
  <c r="CD22" i="32" s="1"/>
  <c r="CA21" i="31"/>
  <c r="CA22" i="31"/>
  <c r="CB20" i="31" s="1"/>
  <c r="CE21" i="30"/>
  <c r="CE22" i="30" s="1"/>
  <c r="CF20" i="29"/>
  <c r="CE23" i="29"/>
  <c r="CE24" i="29" s="1"/>
  <c r="CA21" i="28"/>
  <c r="CA22" i="28"/>
  <c r="CB20" i="28" s="1"/>
  <c r="CB21" i="27"/>
  <c r="CB22" i="27"/>
  <c r="CC20" i="27" s="1"/>
  <c r="CC21" i="26"/>
  <c r="CC22" i="26" s="1"/>
  <c r="CB23" i="26"/>
  <c r="CB24" i="26" s="1"/>
  <c r="CC20" i="25"/>
  <c r="CB23" i="25"/>
  <c r="CB24" i="25" s="1"/>
  <c r="CE21" i="24"/>
  <c r="CE22" i="24" s="1"/>
  <c r="CC21" i="23"/>
  <c r="CC22" i="23" s="1"/>
  <c r="CC21" i="22"/>
  <c r="CC22" i="22" s="1"/>
  <c r="CB23" i="22"/>
  <c r="CB24" i="22" s="1"/>
  <c r="CF20" i="21"/>
  <c r="CE23" i="21"/>
  <c r="CE24" i="21" s="1"/>
  <c r="CE21" i="20"/>
  <c r="CE22" i="20" s="1"/>
  <c r="CD20" i="19"/>
  <c r="CC23" i="19"/>
  <c r="CC24" i="19" s="1"/>
  <c r="CA21" i="18"/>
  <c r="CA22" i="18" s="1"/>
  <c r="CE21" i="17"/>
  <c r="CE22" i="17" s="1"/>
  <c r="BZ20" i="16"/>
  <c r="BY23" i="16"/>
  <c r="BY24" i="16" s="1"/>
  <c r="CG20" i="15"/>
  <c r="CF23" i="15"/>
  <c r="CF24" i="15" s="1"/>
  <c r="AY21" i="14"/>
  <c r="AY22" i="14" s="1"/>
  <c r="AY20" i="13"/>
  <c r="AX23" i="13"/>
  <c r="AX24" i="13" s="1"/>
  <c r="AY21" i="12"/>
  <c r="AY22" i="12" s="1"/>
  <c r="AX23" i="11"/>
  <c r="AX24" i="11" s="1"/>
  <c r="AY21" i="11"/>
  <c r="AY22" i="11" s="1"/>
  <c r="AX21" i="10"/>
  <c r="AX22" i="10" s="1"/>
  <c r="AZ21" i="9"/>
  <c r="AZ22" i="9" s="1"/>
  <c r="AZ21" i="8"/>
  <c r="AZ22" i="8" s="1"/>
  <c r="AY21" i="7"/>
  <c r="AY22" i="7" s="1"/>
  <c r="CB20" i="37" l="1"/>
  <c r="CA23" i="37"/>
  <c r="CA24" i="37" s="1"/>
  <c r="CB20" i="18"/>
  <c r="CA23" i="18"/>
  <c r="CA24" i="18" s="1"/>
  <c r="CA23" i="31"/>
  <c r="CA24" i="31" s="1"/>
  <c r="CF20" i="43"/>
  <c r="CE23" i="43"/>
  <c r="CE24" i="43" s="1"/>
  <c r="CD21" i="42"/>
  <c r="CD22" i="42" s="1"/>
  <c r="CG20" i="41"/>
  <c r="CF23" i="41"/>
  <c r="CF24" i="41" s="1"/>
  <c r="CC21" i="40"/>
  <c r="CC22" i="40" s="1"/>
  <c r="CF21" i="39"/>
  <c r="CF22" i="39" s="1"/>
  <c r="CE20" i="38"/>
  <c r="CD23" i="38"/>
  <c r="CD24" i="38" s="1"/>
  <c r="CB21" i="37"/>
  <c r="CB22" i="37" s="1"/>
  <c r="CB21" i="36"/>
  <c r="CB22" i="36" s="1"/>
  <c r="CD20" i="35"/>
  <c r="CC23" i="35"/>
  <c r="CC24" i="35" s="1"/>
  <c r="CC20" i="34"/>
  <c r="CB23" i="34"/>
  <c r="CB24" i="34" s="1"/>
  <c r="CA20" i="33"/>
  <c r="BZ23" i="33"/>
  <c r="BZ24" i="33" s="1"/>
  <c r="CE20" i="32"/>
  <c r="CD23" i="32"/>
  <c r="CD24" i="32" s="1"/>
  <c r="CB21" i="31"/>
  <c r="CB22" i="31" s="1"/>
  <c r="CF20" i="30"/>
  <c r="CE23" i="30"/>
  <c r="CE24" i="30" s="1"/>
  <c r="CF21" i="29"/>
  <c r="CF22" i="29" s="1"/>
  <c r="CB21" i="28"/>
  <c r="CB22" i="28" s="1"/>
  <c r="CA23" i="28"/>
  <c r="CA24" i="28" s="1"/>
  <c r="CC21" i="27"/>
  <c r="CC22" i="27" s="1"/>
  <c r="CB23" i="27"/>
  <c r="CB24" i="27" s="1"/>
  <c r="CD20" i="26"/>
  <c r="CC23" i="26"/>
  <c r="CC24" i="26" s="1"/>
  <c r="CC21" i="25"/>
  <c r="CC22" i="25" s="1"/>
  <c r="CF20" i="24"/>
  <c r="CE23" i="24"/>
  <c r="CE24" i="24" s="1"/>
  <c r="CD20" i="23"/>
  <c r="CC23" i="23"/>
  <c r="CC24" i="23" s="1"/>
  <c r="CD20" i="22"/>
  <c r="CC23" i="22"/>
  <c r="CC24" i="22" s="1"/>
  <c r="CF21" i="21"/>
  <c r="CF22" i="21" s="1"/>
  <c r="CF20" i="20"/>
  <c r="CE23" i="20"/>
  <c r="CE24" i="20" s="1"/>
  <c r="CD21" i="19"/>
  <c r="CD22" i="19" s="1"/>
  <c r="CB21" i="18"/>
  <c r="CB22" i="18"/>
  <c r="CC20" i="18" s="1"/>
  <c r="CF20" i="17"/>
  <c r="CE23" i="17"/>
  <c r="CE24" i="17" s="1"/>
  <c r="BZ21" i="16"/>
  <c r="BZ22" i="16" s="1"/>
  <c r="CG21" i="15"/>
  <c r="CG22" i="15" s="1"/>
  <c r="AZ20" i="14"/>
  <c r="AY23" i="14"/>
  <c r="AY24" i="14" s="1"/>
  <c r="AY21" i="13"/>
  <c r="AY22" i="13" s="1"/>
  <c r="AZ20" i="12"/>
  <c r="AY23" i="12"/>
  <c r="AY24" i="12" s="1"/>
  <c r="AZ20" i="11"/>
  <c r="AY23" i="11"/>
  <c r="AY24" i="11" s="1"/>
  <c r="AY20" i="10"/>
  <c r="AX23" i="10"/>
  <c r="AX24" i="10" s="1"/>
  <c r="BA20" i="9"/>
  <c r="AZ23" i="9"/>
  <c r="AZ24" i="9" s="1"/>
  <c r="BA20" i="8"/>
  <c r="AZ23" i="8"/>
  <c r="AZ24" i="8" s="1"/>
  <c r="AZ20" i="7"/>
  <c r="AY23" i="7"/>
  <c r="AY24" i="7" s="1"/>
  <c r="CF21" i="43" l="1"/>
  <c r="CF22" i="43" s="1"/>
  <c r="CE20" i="42"/>
  <c r="CD23" i="42"/>
  <c r="CD24" i="42" s="1"/>
  <c r="CG21" i="41"/>
  <c r="CG22" i="41" s="1"/>
  <c r="CD20" i="40"/>
  <c r="CC23" i="40"/>
  <c r="CC24" i="40" s="1"/>
  <c r="CG20" i="39"/>
  <c r="CF23" i="39"/>
  <c r="CF24" i="39" s="1"/>
  <c r="CE21" i="38"/>
  <c r="CE22" i="38" s="1"/>
  <c r="CC20" i="37"/>
  <c r="CB23" i="37"/>
  <c r="CB24" i="37" s="1"/>
  <c r="CC20" i="36"/>
  <c r="CB23" i="36"/>
  <c r="CB24" i="36" s="1"/>
  <c r="CD21" i="35"/>
  <c r="CD22" i="35" s="1"/>
  <c r="CC21" i="34"/>
  <c r="CC22" i="34" s="1"/>
  <c r="CA21" i="33"/>
  <c r="CA22" i="33" s="1"/>
  <c r="CB20" i="33" s="1"/>
  <c r="CE21" i="32"/>
  <c r="CE22" i="32" s="1"/>
  <c r="CC20" i="31"/>
  <c r="CB23" i="31"/>
  <c r="CB24" i="31" s="1"/>
  <c r="CF21" i="30"/>
  <c r="CF22" i="30" s="1"/>
  <c r="CG20" i="29"/>
  <c r="CF23" i="29"/>
  <c r="CF24" i="29" s="1"/>
  <c r="CC20" i="28"/>
  <c r="CB23" i="28"/>
  <c r="CB24" i="28" s="1"/>
  <c r="CD20" i="27"/>
  <c r="CC23" i="27"/>
  <c r="CC24" i="27" s="1"/>
  <c r="CD21" i="26"/>
  <c r="CD22" i="26" s="1"/>
  <c r="CD20" i="25"/>
  <c r="CC23" i="25"/>
  <c r="CC24" i="25" s="1"/>
  <c r="CF21" i="24"/>
  <c r="CF22" i="24" s="1"/>
  <c r="CD21" i="23"/>
  <c r="CD22" i="23" s="1"/>
  <c r="CD21" i="22"/>
  <c r="CD22" i="22" s="1"/>
  <c r="CG20" i="21"/>
  <c r="CF23" i="21"/>
  <c r="CF24" i="21" s="1"/>
  <c r="CF21" i="20"/>
  <c r="CF22" i="20" s="1"/>
  <c r="CE20" i="19"/>
  <c r="CD23" i="19"/>
  <c r="CD24" i="19" s="1"/>
  <c r="CC21" i="18"/>
  <c r="CC22" i="18" s="1"/>
  <c r="CB23" i="18"/>
  <c r="CB24" i="18" s="1"/>
  <c r="CF21" i="17"/>
  <c r="CF22" i="17" s="1"/>
  <c r="CA20" i="16"/>
  <c r="BZ23" i="16"/>
  <c r="BZ24" i="16" s="1"/>
  <c r="CH20" i="15"/>
  <c r="CG23" i="15"/>
  <c r="CG24" i="15" s="1"/>
  <c r="AZ21" i="14"/>
  <c r="AZ22" i="14" s="1"/>
  <c r="AZ20" i="13"/>
  <c r="AY23" i="13"/>
  <c r="AY24" i="13" s="1"/>
  <c r="AZ21" i="12"/>
  <c r="AZ22" i="12" s="1"/>
  <c r="AZ21" i="11"/>
  <c r="AZ22" i="11" s="1"/>
  <c r="AY21" i="10"/>
  <c r="AY22" i="10" s="1"/>
  <c r="BA21" i="9"/>
  <c r="BA22" i="9" s="1"/>
  <c r="BA21" i="8"/>
  <c r="BA22" i="8" s="1"/>
  <c r="AZ21" i="7"/>
  <c r="AZ22" i="7" s="1"/>
  <c r="CG20" i="43" l="1"/>
  <c r="CF23" i="43"/>
  <c r="CF24" i="43" s="1"/>
  <c r="CE21" i="42"/>
  <c r="CE22" i="42" s="1"/>
  <c r="CH20" i="41"/>
  <c r="CG23" i="41"/>
  <c r="CG24" i="41" s="1"/>
  <c r="CD21" i="40"/>
  <c r="CD22" i="40" s="1"/>
  <c r="CG21" i="39"/>
  <c r="CG22" i="39" s="1"/>
  <c r="CF20" i="38"/>
  <c r="CE23" i="38"/>
  <c r="CE24" i="38" s="1"/>
  <c r="CC21" i="37"/>
  <c r="CC22" i="37" s="1"/>
  <c r="CC21" i="36"/>
  <c r="CC22" i="36" s="1"/>
  <c r="CE20" i="35"/>
  <c r="CD23" i="35"/>
  <c r="CD24" i="35" s="1"/>
  <c r="CD20" i="34"/>
  <c r="CC23" i="34"/>
  <c r="CC24" i="34" s="1"/>
  <c r="CB21" i="33"/>
  <c r="CB22" i="33" s="1"/>
  <c r="CA23" i="33"/>
  <c r="CA24" i="33" s="1"/>
  <c r="CF20" i="32"/>
  <c r="CE23" i="32"/>
  <c r="CE24" i="32" s="1"/>
  <c r="CC21" i="31"/>
  <c r="CC22" i="31" s="1"/>
  <c r="CG20" i="30"/>
  <c r="CF23" i="30"/>
  <c r="CF24" i="30" s="1"/>
  <c r="CG21" i="29"/>
  <c r="CG22" i="29" s="1"/>
  <c r="CC21" i="28"/>
  <c r="CC22" i="28" s="1"/>
  <c r="CD21" i="27"/>
  <c r="CD22" i="27" s="1"/>
  <c r="CE20" i="26"/>
  <c r="CD23" i="26"/>
  <c r="CD24" i="26" s="1"/>
  <c r="CD21" i="25"/>
  <c r="CD22" i="25" s="1"/>
  <c r="CG20" i="24"/>
  <c r="CF23" i="24"/>
  <c r="CF24" i="24" s="1"/>
  <c r="CE20" i="23"/>
  <c r="CD23" i="23"/>
  <c r="CD24" i="23" s="1"/>
  <c r="CE20" i="22"/>
  <c r="CD23" i="22"/>
  <c r="CD24" i="22" s="1"/>
  <c r="CG21" i="21"/>
  <c r="CG22" i="21" s="1"/>
  <c r="CG20" i="20"/>
  <c r="CF23" i="20"/>
  <c r="CF24" i="20" s="1"/>
  <c r="CE21" i="19"/>
  <c r="CE22" i="19" s="1"/>
  <c r="CD20" i="18"/>
  <c r="CC23" i="18"/>
  <c r="CC24" i="18" s="1"/>
  <c r="CG20" i="17"/>
  <c r="CF23" i="17"/>
  <c r="CF24" i="17" s="1"/>
  <c r="CA21" i="16"/>
  <c r="CA22" i="16"/>
  <c r="CB20" i="16" s="1"/>
  <c r="CH21" i="15"/>
  <c r="CH22" i="15" s="1"/>
  <c r="BA20" i="14"/>
  <c r="AZ23" i="14"/>
  <c r="AZ24" i="14" s="1"/>
  <c r="AZ21" i="13"/>
  <c r="AZ22" i="13" s="1"/>
  <c r="BA20" i="12"/>
  <c r="AZ23" i="12"/>
  <c r="AZ24" i="12" s="1"/>
  <c r="BA20" i="11"/>
  <c r="AZ23" i="11"/>
  <c r="AZ24" i="11" s="1"/>
  <c r="AZ20" i="10"/>
  <c r="AY23" i="10"/>
  <c r="AY24" i="10" s="1"/>
  <c r="BB20" i="9"/>
  <c r="BA23" i="9"/>
  <c r="BA24" i="9" s="1"/>
  <c r="BB20" i="8"/>
  <c r="BA23" i="8"/>
  <c r="BA24" i="8" s="1"/>
  <c r="BA20" i="7"/>
  <c r="AZ23" i="7"/>
  <c r="AZ24" i="7" s="1"/>
  <c r="CA23" i="16" l="1"/>
  <c r="CA24" i="16" s="1"/>
  <c r="CG21" i="43"/>
  <c r="CG22" i="43" s="1"/>
  <c r="CF20" i="42"/>
  <c r="CE23" i="42"/>
  <c r="CE24" i="42" s="1"/>
  <c r="CH21" i="41"/>
  <c r="CH22" i="41" s="1"/>
  <c r="CE20" i="40"/>
  <c r="CD23" i="40"/>
  <c r="CD24" i="40" s="1"/>
  <c r="CH20" i="39"/>
  <c r="CG23" i="39"/>
  <c r="CG24" i="39" s="1"/>
  <c r="CF21" i="38"/>
  <c r="CF22" i="38" s="1"/>
  <c r="CD20" i="37"/>
  <c r="CC23" i="37"/>
  <c r="CC24" i="37" s="1"/>
  <c r="CD20" i="36"/>
  <c r="CC23" i="36"/>
  <c r="CC24" i="36" s="1"/>
  <c r="CE21" i="35"/>
  <c r="CE22" i="35" s="1"/>
  <c r="CD21" i="34"/>
  <c r="CD22" i="34" s="1"/>
  <c r="CC20" i="33"/>
  <c r="CB23" i="33"/>
  <c r="CB24" i="33" s="1"/>
  <c r="CF21" i="32"/>
  <c r="CF22" i="32" s="1"/>
  <c r="CD20" i="31"/>
  <c r="CC23" i="31"/>
  <c r="CC24" i="31" s="1"/>
  <c r="CG21" i="30"/>
  <c r="CG22" i="30" s="1"/>
  <c r="CH20" i="29"/>
  <c r="CG23" i="29"/>
  <c r="CG24" i="29" s="1"/>
  <c r="CD20" i="28"/>
  <c r="CC23" i="28"/>
  <c r="CC24" i="28" s="1"/>
  <c r="CE20" i="27"/>
  <c r="CD23" i="27"/>
  <c r="CD24" i="27" s="1"/>
  <c r="CE21" i="26"/>
  <c r="CE22" i="26" s="1"/>
  <c r="CE20" i="25"/>
  <c r="CD23" i="25"/>
  <c r="CD24" i="25" s="1"/>
  <c r="CG21" i="24"/>
  <c r="CG22" i="24" s="1"/>
  <c r="CE21" i="23"/>
  <c r="CE22" i="23" s="1"/>
  <c r="CE21" i="22"/>
  <c r="CE22" i="22" s="1"/>
  <c r="CH20" i="21"/>
  <c r="CG23" i="21"/>
  <c r="CG24" i="21" s="1"/>
  <c r="CG21" i="20"/>
  <c r="CG22" i="20" s="1"/>
  <c r="CF20" i="19"/>
  <c r="CE23" i="19"/>
  <c r="CE24" i="19" s="1"/>
  <c r="CD21" i="18"/>
  <c r="CD22" i="18" s="1"/>
  <c r="CG21" i="17"/>
  <c r="CG22" i="17" s="1"/>
  <c r="CB21" i="16"/>
  <c r="CB22" i="16" s="1"/>
  <c r="CI20" i="15"/>
  <c r="CH23" i="15"/>
  <c r="CH24" i="15" s="1"/>
  <c r="BA21" i="14"/>
  <c r="BA22" i="14" s="1"/>
  <c r="BA20" i="13"/>
  <c r="AZ23" i="13"/>
  <c r="AZ24" i="13" s="1"/>
  <c r="BA21" i="12"/>
  <c r="BA22" i="12" s="1"/>
  <c r="BA21" i="11"/>
  <c r="BA22" i="11" s="1"/>
  <c r="AZ21" i="10"/>
  <c r="AZ22" i="10" s="1"/>
  <c r="BB21" i="9"/>
  <c r="BB22" i="9" s="1"/>
  <c r="BB21" i="8"/>
  <c r="BB22" i="8" s="1"/>
  <c r="BA21" i="7"/>
  <c r="BA22" i="7" s="1"/>
  <c r="CH20" i="43" l="1"/>
  <c r="CG23" i="43"/>
  <c r="CG24" i="43" s="1"/>
  <c r="CF21" i="42"/>
  <c r="CF22" i="42" s="1"/>
  <c r="CI20" i="41"/>
  <c r="CH23" i="41"/>
  <c r="CH24" i="41" s="1"/>
  <c r="CE21" i="40"/>
  <c r="CE22" i="40" s="1"/>
  <c r="CH21" i="39"/>
  <c r="CH22" i="39" s="1"/>
  <c r="CG20" i="38"/>
  <c r="CF23" i="38"/>
  <c r="CF24" i="38" s="1"/>
  <c r="CD21" i="37"/>
  <c r="CD22" i="37" s="1"/>
  <c r="CD21" i="36"/>
  <c r="CD22" i="36" s="1"/>
  <c r="CF20" i="35"/>
  <c r="CE23" i="35"/>
  <c r="CE24" i="35" s="1"/>
  <c r="CE20" i="34"/>
  <c r="CD23" i="34"/>
  <c r="CD24" i="34" s="1"/>
  <c r="CC21" i="33"/>
  <c r="CC22" i="33" s="1"/>
  <c r="CG20" i="32"/>
  <c r="CF23" i="32"/>
  <c r="CF24" i="32" s="1"/>
  <c r="CD21" i="31"/>
  <c r="CD22" i="31" s="1"/>
  <c r="CH20" i="30"/>
  <c r="CG23" i="30"/>
  <c r="CG24" i="30" s="1"/>
  <c r="CH21" i="29"/>
  <c r="CH22" i="29" s="1"/>
  <c r="CD21" i="28"/>
  <c r="CD22" i="28" s="1"/>
  <c r="CE21" i="27"/>
  <c r="CE22" i="27" s="1"/>
  <c r="CF20" i="26"/>
  <c r="CE23" i="26"/>
  <c r="CE24" i="26" s="1"/>
  <c r="CE21" i="25"/>
  <c r="CE22" i="25" s="1"/>
  <c r="CH20" i="24"/>
  <c r="CG23" i="24"/>
  <c r="CG24" i="24" s="1"/>
  <c r="CF20" i="23"/>
  <c r="CE23" i="23"/>
  <c r="CE24" i="23" s="1"/>
  <c r="CF20" i="22"/>
  <c r="CE23" i="22"/>
  <c r="CE24" i="22" s="1"/>
  <c r="CH21" i="21"/>
  <c r="CH22" i="21" s="1"/>
  <c r="CH20" i="20"/>
  <c r="CG23" i="20"/>
  <c r="CG24" i="20" s="1"/>
  <c r="CF21" i="19"/>
  <c r="CF22" i="19" s="1"/>
  <c r="CE20" i="18"/>
  <c r="CD23" i="18"/>
  <c r="CD24" i="18" s="1"/>
  <c r="CH20" i="17"/>
  <c r="CG23" i="17"/>
  <c r="CG24" i="17" s="1"/>
  <c r="CC20" i="16"/>
  <c r="CB23" i="16"/>
  <c r="CB24" i="16" s="1"/>
  <c r="CI21" i="15"/>
  <c r="CI22" i="15" s="1"/>
  <c r="CJ20" i="15" s="1"/>
  <c r="BB20" i="14"/>
  <c r="BA23" i="14"/>
  <c r="BA24" i="14" s="1"/>
  <c r="BA21" i="13"/>
  <c r="BA22" i="13" s="1"/>
  <c r="BB20" i="12"/>
  <c r="BA23" i="12"/>
  <c r="BA24" i="12" s="1"/>
  <c r="BB20" i="11"/>
  <c r="BA23" i="11"/>
  <c r="BA24" i="11" s="1"/>
  <c r="BA20" i="10"/>
  <c r="AZ23" i="10"/>
  <c r="AZ24" i="10" s="1"/>
  <c r="BC20" i="9"/>
  <c r="BB23" i="9"/>
  <c r="BB24" i="9" s="1"/>
  <c r="BC20" i="8"/>
  <c r="BB23" i="8"/>
  <c r="BB24" i="8" s="1"/>
  <c r="BB20" i="7"/>
  <c r="BA23" i="7"/>
  <c r="BA24" i="7" s="1"/>
  <c r="CH21" i="43" l="1"/>
  <c r="CH22" i="43" s="1"/>
  <c r="CG20" i="42"/>
  <c r="CF23" i="42"/>
  <c r="CF24" i="42" s="1"/>
  <c r="CI21" i="41"/>
  <c r="CI22" i="41"/>
  <c r="CJ20" i="41" s="1"/>
  <c r="CI23" i="41"/>
  <c r="CI24" i="41" s="1"/>
  <c r="CF20" i="40"/>
  <c r="CE23" i="40"/>
  <c r="CE24" i="40" s="1"/>
  <c r="CI20" i="39"/>
  <c r="CH23" i="39"/>
  <c r="CH24" i="39" s="1"/>
  <c r="CG21" i="38"/>
  <c r="CG22" i="38" s="1"/>
  <c r="CE20" i="37"/>
  <c r="CD23" i="37"/>
  <c r="CD24" i="37" s="1"/>
  <c r="CE20" i="36"/>
  <c r="CD23" i="36"/>
  <c r="CD24" i="36" s="1"/>
  <c r="CF21" i="35"/>
  <c r="CF22" i="35" s="1"/>
  <c r="CE21" i="34"/>
  <c r="CE22" i="34" s="1"/>
  <c r="CD20" i="33"/>
  <c r="CC23" i="33"/>
  <c r="CC24" i="33" s="1"/>
  <c r="CG21" i="32"/>
  <c r="CG22" i="32" s="1"/>
  <c r="CE20" i="31"/>
  <c r="CD23" i="31"/>
  <c r="CD24" i="31" s="1"/>
  <c r="CH21" i="30"/>
  <c r="CH22" i="30" s="1"/>
  <c r="CI20" i="29"/>
  <c r="CH23" i="29"/>
  <c r="CH24" i="29" s="1"/>
  <c r="CE20" i="28"/>
  <c r="CD23" i="28"/>
  <c r="CD24" i="28" s="1"/>
  <c r="CF20" i="27"/>
  <c r="CE23" i="27"/>
  <c r="CE24" i="27" s="1"/>
  <c r="CF21" i="26"/>
  <c r="CF22" i="26" s="1"/>
  <c r="CF20" i="25"/>
  <c r="CE23" i="25"/>
  <c r="CE24" i="25" s="1"/>
  <c r="CH21" i="24"/>
  <c r="CH22" i="24" s="1"/>
  <c r="CF21" i="23"/>
  <c r="CF22" i="23" s="1"/>
  <c r="CF21" i="22"/>
  <c r="CF22" i="22" s="1"/>
  <c r="CI20" i="21"/>
  <c r="CH23" i="21"/>
  <c r="CH24" i="21" s="1"/>
  <c r="CH21" i="20"/>
  <c r="CH22" i="20" s="1"/>
  <c r="CG20" i="19"/>
  <c r="CF23" i="19"/>
  <c r="CF24" i="19" s="1"/>
  <c r="CE21" i="18"/>
  <c r="CE22" i="18" s="1"/>
  <c r="CH21" i="17"/>
  <c r="CH22" i="17" s="1"/>
  <c r="CC21" i="16"/>
  <c r="CC22" i="16" s="1"/>
  <c r="CJ21" i="15"/>
  <c r="CJ22" i="15" s="1"/>
  <c r="CI23" i="15"/>
  <c r="CI24" i="15" s="1"/>
  <c r="BB21" i="14"/>
  <c r="BB22" i="14" s="1"/>
  <c r="BB20" i="13"/>
  <c r="BA23" i="13"/>
  <c r="BA24" i="13" s="1"/>
  <c r="BB21" i="12"/>
  <c r="BB22" i="12" s="1"/>
  <c r="BB21" i="11"/>
  <c r="BB22" i="11" s="1"/>
  <c r="BA21" i="10"/>
  <c r="BA22" i="10" s="1"/>
  <c r="BC21" i="9"/>
  <c r="BC22" i="9"/>
  <c r="BD20" i="9" s="1"/>
  <c r="BC23" i="9"/>
  <c r="BC24" i="9" s="1"/>
  <c r="BC21" i="8"/>
  <c r="BC22" i="8"/>
  <c r="BD20" i="8" s="1"/>
  <c r="BC23" i="8"/>
  <c r="BC24" i="8" s="1"/>
  <c r="BB21" i="7"/>
  <c r="BB22" i="7" s="1"/>
  <c r="CI20" i="43" l="1"/>
  <c r="CH23" i="43"/>
  <c r="CH24" i="43" s="1"/>
  <c r="CG21" i="42"/>
  <c r="CG22" i="42" s="1"/>
  <c r="CJ21" i="41"/>
  <c r="CJ22" i="41" s="1"/>
  <c r="CF21" i="40"/>
  <c r="CF22" i="40" s="1"/>
  <c r="CI21" i="39"/>
  <c r="CI22" i="39"/>
  <c r="CJ20" i="39" s="1"/>
  <c r="CI23" i="39"/>
  <c r="CI24" i="39" s="1"/>
  <c r="CH20" i="38"/>
  <c r="CG23" i="38"/>
  <c r="CG24" i="38" s="1"/>
  <c r="CE21" i="37"/>
  <c r="CE22" i="37" s="1"/>
  <c r="CE21" i="36"/>
  <c r="CE22" i="36" s="1"/>
  <c r="CG20" i="35"/>
  <c r="CF23" i="35"/>
  <c r="CF24" i="35" s="1"/>
  <c r="CF20" i="34"/>
  <c r="CE23" i="34"/>
  <c r="CE24" i="34" s="1"/>
  <c r="CD21" i="33"/>
  <c r="CD22" i="33" s="1"/>
  <c r="CH20" i="32"/>
  <c r="CG23" i="32"/>
  <c r="CG24" i="32" s="1"/>
  <c r="CE21" i="31"/>
  <c r="CE22" i="31" s="1"/>
  <c r="CI20" i="30"/>
  <c r="CH23" i="30"/>
  <c r="CH24" i="30" s="1"/>
  <c r="CI21" i="29"/>
  <c r="CI22" i="29"/>
  <c r="CJ20" i="29" s="1"/>
  <c r="CE21" i="28"/>
  <c r="CE22" i="28" s="1"/>
  <c r="CF21" i="27"/>
  <c r="CF22" i="27" s="1"/>
  <c r="CG20" i="26"/>
  <c r="CF23" i="26"/>
  <c r="CF24" i="26" s="1"/>
  <c r="CF21" i="25"/>
  <c r="CF22" i="25" s="1"/>
  <c r="CI20" i="24"/>
  <c r="CH23" i="24"/>
  <c r="CH24" i="24" s="1"/>
  <c r="CG20" i="23"/>
  <c r="CF23" i="23"/>
  <c r="CF24" i="23" s="1"/>
  <c r="CG20" i="22"/>
  <c r="CF23" i="22"/>
  <c r="CF24" i="22" s="1"/>
  <c r="CI21" i="21"/>
  <c r="CI22" i="21" s="1"/>
  <c r="CI20" i="20"/>
  <c r="CH23" i="20"/>
  <c r="CH24" i="20" s="1"/>
  <c r="CG21" i="19"/>
  <c r="CG22" i="19" s="1"/>
  <c r="CF20" i="18"/>
  <c r="CE23" i="18"/>
  <c r="CE24" i="18" s="1"/>
  <c r="CI20" i="17"/>
  <c r="CH23" i="17"/>
  <c r="CH24" i="17" s="1"/>
  <c r="CD20" i="16"/>
  <c r="CC23" i="16"/>
  <c r="CC24" i="16" s="1"/>
  <c r="CK20" i="15"/>
  <c r="CJ23" i="15"/>
  <c r="CJ24" i="15" s="1"/>
  <c r="BC20" i="14"/>
  <c r="BB23" i="14"/>
  <c r="BB24" i="14" s="1"/>
  <c r="BB21" i="13"/>
  <c r="BB22" i="13" s="1"/>
  <c r="BC20" i="12"/>
  <c r="BB23" i="12"/>
  <c r="BB24" i="12" s="1"/>
  <c r="BC20" i="11"/>
  <c r="BB23" i="11"/>
  <c r="BB24" i="11" s="1"/>
  <c r="BB20" i="10"/>
  <c r="BA23" i="10"/>
  <c r="BA24" i="10" s="1"/>
  <c r="BD21" i="9"/>
  <c r="BD22" i="9"/>
  <c r="BE20" i="9" s="1"/>
  <c r="BD21" i="8"/>
  <c r="BD22" i="8" s="1"/>
  <c r="BC20" i="7"/>
  <c r="BB23" i="7"/>
  <c r="BB24" i="7" s="1"/>
  <c r="CI23" i="29" l="1"/>
  <c r="CI24" i="29" s="1"/>
  <c r="CI21" i="43"/>
  <c r="CI22" i="43" s="1"/>
  <c r="CH20" i="42"/>
  <c r="CG23" i="42"/>
  <c r="CG24" i="42" s="1"/>
  <c r="CK20" i="41"/>
  <c r="CJ23" i="41"/>
  <c r="CJ24" i="41" s="1"/>
  <c r="CG20" i="40"/>
  <c r="CF23" i="40"/>
  <c r="CF24" i="40" s="1"/>
  <c r="CJ21" i="39"/>
  <c r="CJ22" i="39" s="1"/>
  <c r="CH21" i="38"/>
  <c r="CH22" i="38" s="1"/>
  <c r="CF20" i="37"/>
  <c r="CE23" i="37"/>
  <c r="CE24" i="37" s="1"/>
  <c r="CF20" i="36"/>
  <c r="CE23" i="36"/>
  <c r="CE24" i="36" s="1"/>
  <c r="CG21" i="35"/>
  <c r="CG22" i="35" s="1"/>
  <c r="CF21" i="34"/>
  <c r="CF22" i="34" s="1"/>
  <c r="CE20" i="33"/>
  <c r="CD23" i="33"/>
  <c r="CD24" i="33" s="1"/>
  <c r="CH21" i="32"/>
  <c r="CH22" i="32" s="1"/>
  <c r="CF20" i="31"/>
  <c r="CE23" i="31"/>
  <c r="CE24" i="31" s="1"/>
  <c r="CI21" i="30"/>
  <c r="CI22" i="30"/>
  <c r="CJ20" i="30" s="1"/>
  <c r="CI23" i="30"/>
  <c r="CI24" i="30" s="1"/>
  <c r="CJ21" i="29"/>
  <c r="CJ22" i="29" s="1"/>
  <c r="CF20" i="28"/>
  <c r="CE23" i="28"/>
  <c r="CE24" i="28" s="1"/>
  <c r="CG20" i="27"/>
  <c r="CF23" i="27"/>
  <c r="CF24" i="27" s="1"/>
  <c r="CG21" i="26"/>
  <c r="CG22" i="26" s="1"/>
  <c r="CG20" i="25"/>
  <c r="CF23" i="25"/>
  <c r="CF24" i="25" s="1"/>
  <c r="CI21" i="24"/>
  <c r="CI22" i="24"/>
  <c r="CJ20" i="24" s="1"/>
  <c r="CG21" i="23"/>
  <c r="CG22" i="23" s="1"/>
  <c r="CG21" i="22"/>
  <c r="CG22" i="22" s="1"/>
  <c r="CJ20" i="21"/>
  <c r="CI23" i="21"/>
  <c r="CI24" i="21" s="1"/>
  <c r="CI21" i="20"/>
  <c r="CI22" i="20" s="1"/>
  <c r="CH20" i="19"/>
  <c r="CG23" i="19"/>
  <c r="CG24" i="19" s="1"/>
  <c r="CF21" i="18"/>
  <c r="CF22" i="18" s="1"/>
  <c r="CI21" i="17"/>
  <c r="CI22" i="17" s="1"/>
  <c r="CJ20" i="17" s="1"/>
  <c r="CD21" i="16"/>
  <c r="CD22" i="16" s="1"/>
  <c r="CK21" i="15"/>
  <c r="CK22" i="15" s="1"/>
  <c r="BC21" i="14"/>
  <c r="BC23" i="14"/>
  <c r="BC24" i="14" s="1"/>
  <c r="BC22" i="14"/>
  <c r="BD20" i="14" s="1"/>
  <c r="BC20" i="13"/>
  <c r="BB23" i="13"/>
  <c r="BB24" i="13" s="1"/>
  <c r="BC21" i="12"/>
  <c r="BC22" i="12"/>
  <c r="BD20" i="12" s="1"/>
  <c r="BC23" i="12"/>
  <c r="BC24" i="12" s="1"/>
  <c r="BC21" i="11"/>
  <c r="BC22" i="11"/>
  <c r="BD20" i="11" s="1"/>
  <c r="BB21" i="10"/>
  <c r="BB22" i="10" s="1"/>
  <c r="BE21" i="9"/>
  <c r="BE22" i="9" s="1"/>
  <c r="BD23" i="9"/>
  <c r="BD24" i="9" s="1"/>
  <c r="BE20" i="8"/>
  <c r="BD23" i="8"/>
  <c r="BD24" i="8" s="1"/>
  <c r="BC21" i="7"/>
  <c r="BC22" i="7"/>
  <c r="BD20" i="7" s="1"/>
  <c r="CI23" i="24" l="1"/>
  <c r="CI24" i="24" s="1"/>
  <c r="CJ20" i="43"/>
  <c r="CI23" i="43"/>
  <c r="CI24" i="43" s="1"/>
  <c r="CH21" i="42"/>
  <c r="CH22" i="42" s="1"/>
  <c r="CK21" i="41"/>
  <c r="CK22" i="41" s="1"/>
  <c r="CG21" i="40"/>
  <c r="CG22" i="40" s="1"/>
  <c r="CK20" i="39"/>
  <c r="CJ23" i="39"/>
  <c r="CJ24" i="39" s="1"/>
  <c r="CI20" i="38"/>
  <c r="CH23" i="38"/>
  <c r="CH24" i="38" s="1"/>
  <c r="CF21" i="37"/>
  <c r="CF22" i="37" s="1"/>
  <c r="CF21" i="36"/>
  <c r="CF22" i="36" s="1"/>
  <c r="CH20" i="35"/>
  <c r="CG23" i="35"/>
  <c r="CG24" i="35" s="1"/>
  <c r="CG20" i="34"/>
  <c r="CF23" i="34"/>
  <c r="CF24" i="34" s="1"/>
  <c r="CE21" i="33"/>
  <c r="CE22" i="33" s="1"/>
  <c r="CI20" i="32"/>
  <c r="CH23" i="32"/>
  <c r="CH24" i="32" s="1"/>
  <c r="CF21" i="31"/>
  <c r="CF22" i="31" s="1"/>
  <c r="CJ21" i="30"/>
  <c r="CJ22" i="30" s="1"/>
  <c r="CK20" i="30" s="1"/>
  <c r="CK20" i="29"/>
  <c r="CJ23" i="29"/>
  <c r="CJ24" i="29" s="1"/>
  <c r="CF21" i="28"/>
  <c r="CF22" i="28" s="1"/>
  <c r="CG21" i="27"/>
  <c r="CG22" i="27" s="1"/>
  <c r="CH20" i="26"/>
  <c r="CG23" i="26"/>
  <c r="CG24" i="26" s="1"/>
  <c r="CG21" i="25"/>
  <c r="CG22" i="25" s="1"/>
  <c r="CJ21" i="24"/>
  <c r="CJ22" i="24"/>
  <c r="CK20" i="24" s="1"/>
  <c r="CH20" i="23"/>
  <c r="CG23" i="23"/>
  <c r="CG24" i="23" s="1"/>
  <c r="CH20" i="22"/>
  <c r="CG23" i="22"/>
  <c r="CG24" i="22" s="1"/>
  <c r="CJ21" i="21"/>
  <c r="CJ22" i="21" s="1"/>
  <c r="CJ20" i="20"/>
  <c r="CI23" i="20"/>
  <c r="CI24" i="20" s="1"/>
  <c r="CH21" i="19"/>
  <c r="CH22" i="19" s="1"/>
  <c r="CG20" i="18"/>
  <c r="CF23" i="18"/>
  <c r="CF24" i="18" s="1"/>
  <c r="CJ21" i="17"/>
  <c r="CJ22" i="17" s="1"/>
  <c r="CI23" i="17"/>
  <c r="CI24" i="17" s="1"/>
  <c r="CE20" i="16"/>
  <c r="CD23" i="16"/>
  <c r="CD24" i="16" s="1"/>
  <c r="CL20" i="15"/>
  <c r="CK23" i="15"/>
  <c r="CK24" i="15" s="1"/>
  <c r="BD21" i="14"/>
  <c r="BD22" i="14" s="1"/>
  <c r="BC21" i="13"/>
  <c r="BC22" i="13"/>
  <c r="BD20" i="13" s="1"/>
  <c r="BC23" i="13"/>
  <c r="BC24" i="13" s="1"/>
  <c r="BD21" i="12"/>
  <c r="BD22" i="12"/>
  <c r="BE20" i="12" s="1"/>
  <c r="BC23" i="11"/>
  <c r="BC24" i="11" s="1"/>
  <c r="BD21" i="11"/>
  <c r="BD22" i="11" s="1"/>
  <c r="BC20" i="10"/>
  <c r="BB23" i="10"/>
  <c r="BB24" i="10" s="1"/>
  <c r="BF20" i="9"/>
  <c r="BE23" i="9"/>
  <c r="BE24" i="9" s="1"/>
  <c r="BE21" i="8"/>
  <c r="BE22" i="8" s="1"/>
  <c r="BD21" i="7"/>
  <c r="BD22" i="7"/>
  <c r="BE20" i="7" s="1"/>
  <c r="BC23" i="7"/>
  <c r="BC24" i="7" s="1"/>
  <c r="CJ21" i="43" l="1"/>
  <c r="CJ22" i="43"/>
  <c r="CK20" i="43" s="1"/>
  <c r="CI20" i="42"/>
  <c r="CH23" i="42"/>
  <c r="CH24" i="42" s="1"/>
  <c r="CL20" i="41"/>
  <c r="CK23" i="41"/>
  <c r="CK24" i="41" s="1"/>
  <c r="CH20" i="40"/>
  <c r="CG23" i="40"/>
  <c r="CG24" i="40" s="1"/>
  <c r="CK21" i="39"/>
  <c r="CK22" i="39" s="1"/>
  <c r="CI21" i="38"/>
  <c r="CI22" i="38"/>
  <c r="CJ20" i="38" s="1"/>
  <c r="CG20" i="37"/>
  <c r="CF23" i="37"/>
  <c r="CF24" i="37" s="1"/>
  <c r="CG20" i="36"/>
  <c r="CF23" i="36"/>
  <c r="CF24" i="36" s="1"/>
  <c r="CH21" i="35"/>
  <c r="CH22" i="35" s="1"/>
  <c r="CG21" i="34"/>
  <c r="CG22" i="34" s="1"/>
  <c r="CF20" i="33"/>
  <c r="CE23" i="33"/>
  <c r="CE24" i="33" s="1"/>
  <c r="CI21" i="32"/>
  <c r="CI22" i="32"/>
  <c r="CJ20" i="32" s="1"/>
  <c r="CI23" i="32"/>
  <c r="CI24" i="32" s="1"/>
  <c r="CG20" i="31"/>
  <c r="CF23" i="31"/>
  <c r="CF24" i="31" s="1"/>
  <c r="CK21" i="30"/>
  <c r="CK22" i="30" s="1"/>
  <c r="CJ23" i="30"/>
  <c r="CJ24" i="30" s="1"/>
  <c r="CK21" i="29"/>
  <c r="CK22" i="29" s="1"/>
  <c r="CG20" i="28"/>
  <c r="CF23" i="28"/>
  <c r="CF24" i="28" s="1"/>
  <c r="CH20" i="27"/>
  <c r="CG23" i="27"/>
  <c r="CG24" i="27" s="1"/>
  <c r="CH21" i="26"/>
  <c r="CH22" i="26" s="1"/>
  <c r="CH20" i="25"/>
  <c r="CG23" i="25"/>
  <c r="CG24" i="25" s="1"/>
  <c r="CK21" i="24"/>
  <c r="CK22" i="24" s="1"/>
  <c r="CJ23" i="24"/>
  <c r="CJ24" i="24" s="1"/>
  <c r="CH21" i="23"/>
  <c r="CH22" i="23" s="1"/>
  <c r="CH21" i="22"/>
  <c r="CH22" i="22" s="1"/>
  <c r="CK20" i="21"/>
  <c r="CJ23" i="21"/>
  <c r="CJ24" i="21" s="1"/>
  <c r="CJ21" i="20"/>
  <c r="CJ22" i="20" s="1"/>
  <c r="CK20" i="20" s="1"/>
  <c r="CI20" i="19"/>
  <c r="CH23" i="19"/>
  <c r="CH24" i="19" s="1"/>
  <c r="CG21" i="18"/>
  <c r="CG22" i="18" s="1"/>
  <c r="CK20" i="17"/>
  <c r="CJ23" i="17"/>
  <c r="CJ24" i="17" s="1"/>
  <c r="CE21" i="16"/>
  <c r="CE22" i="16" s="1"/>
  <c r="CL21" i="15"/>
  <c r="CL22" i="15" s="1"/>
  <c r="BE20" i="14"/>
  <c r="BD23" i="14"/>
  <c r="BD24" i="14" s="1"/>
  <c r="BD21" i="13"/>
  <c r="BD22" i="13"/>
  <c r="BE20" i="13" s="1"/>
  <c r="BD23" i="12"/>
  <c r="BD24" i="12" s="1"/>
  <c r="BE21" i="12"/>
  <c r="BE22" i="12" s="1"/>
  <c r="BE20" i="11"/>
  <c r="BD23" i="11"/>
  <c r="BD24" i="11" s="1"/>
  <c r="BC21" i="10"/>
  <c r="BC22" i="10"/>
  <c r="BD20" i="10" s="1"/>
  <c r="BF21" i="9"/>
  <c r="BF22" i="9" s="1"/>
  <c r="BF20" i="8"/>
  <c r="BE23" i="8"/>
  <c r="BE24" i="8" s="1"/>
  <c r="BE21" i="7"/>
  <c r="BE22" i="7" s="1"/>
  <c r="BD23" i="7"/>
  <c r="BD24" i="7" s="1"/>
  <c r="CK21" i="43" l="1"/>
  <c r="CK22" i="43" s="1"/>
  <c r="CJ23" i="43"/>
  <c r="CJ24" i="43" s="1"/>
  <c r="CI21" i="42"/>
  <c r="CI22" i="42"/>
  <c r="CJ20" i="42" s="1"/>
  <c r="CI23" i="42"/>
  <c r="CI24" i="42" s="1"/>
  <c r="CL21" i="41"/>
  <c r="CL22" i="41" s="1"/>
  <c r="CH21" i="40"/>
  <c r="CH22" i="40" s="1"/>
  <c r="CL20" i="39"/>
  <c r="CK23" i="39"/>
  <c r="CK24" i="39" s="1"/>
  <c r="CJ21" i="38"/>
  <c r="CJ22" i="38" s="1"/>
  <c r="CI23" i="38"/>
  <c r="CI24" i="38" s="1"/>
  <c r="CG21" i="37"/>
  <c r="CG22" i="37" s="1"/>
  <c r="CG21" i="36"/>
  <c r="CG22" i="36" s="1"/>
  <c r="CI20" i="35"/>
  <c r="CH23" i="35"/>
  <c r="CH24" i="35" s="1"/>
  <c r="CH20" i="34"/>
  <c r="CG23" i="34"/>
  <c r="CG24" i="34" s="1"/>
  <c r="CF21" i="33"/>
  <c r="CF22" i="33" s="1"/>
  <c r="CJ21" i="32"/>
  <c r="CJ22" i="32"/>
  <c r="CK20" i="32" s="1"/>
  <c r="CG21" i="31"/>
  <c r="CG22" i="31" s="1"/>
  <c r="CL20" i="30"/>
  <c r="CK23" i="30"/>
  <c r="CK24" i="30" s="1"/>
  <c r="CL20" i="29"/>
  <c r="CK23" i="29"/>
  <c r="CK24" i="29" s="1"/>
  <c r="CG21" i="28"/>
  <c r="CG22" i="28" s="1"/>
  <c r="CH21" i="27"/>
  <c r="CH22" i="27" s="1"/>
  <c r="CI20" i="26"/>
  <c r="CH23" i="26"/>
  <c r="CH24" i="26" s="1"/>
  <c r="CH21" i="25"/>
  <c r="CH22" i="25" s="1"/>
  <c r="CL20" i="24"/>
  <c r="CK23" i="24"/>
  <c r="CK24" i="24" s="1"/>
  <c r="CI20" i="23"/>
  <c r="CH23" i="23"/>
  <c r="CH24" i="23" s="1"/>
  <c r="CI20" i="22"/>
  <c r="CH23" i="22"/>
  <c r="CH24" i="22" s="1"/>
  <c r="CK21" i="21"/>
  <c r="CK22" i="21" s="1"/>
  <c r="CK21" i="20"/>
  <c r="CK22" i="20" s="1"/>
  <c r="CJ23" i="20"/>
  <c r="CJ24" i="20" s="1"/>
  <c r="CI21" i="19"/>
  <c r="CI22" i="19"/>
  <c r="CJ20" i="19" s="1"/>
  <c r="CH20" i="18"/>
  <c r="CG23" i="18"/>
  <c r="CG24" i="18" s="1"/>
  <c r="CK21" i="17"/>
  <c r="CK22" i="17" s="1"/>
  <c r="CL20" i="17" s="1"/>
  <c r="CF20" i="16"/>
  <c r="CE23" i="16"/>
  <c r="CE24" i="16" s="1"/>
  <c r="CM20" i="15"/>
  <c r="CL23" i="15"/>
  <c r="CL24" i="15" s="1"/>
  <c r="BE21" i="14"/>
  <c r="BE22" i="14" s="1"/>
  <c r="BD23" i="13"/>
  <c r="BD24" i="13" s="1"/>
  <c r="BE21" i="13"/>
  <c r="BE22" i="13" s="1"/>
  <c r="BF20" i="12"/>
  <c r="BE23" i="12"/>
  <c r="BE24" i="12" s="1"/>
  <c r="BE21" i="11"/>
  <c r="BE22" i="11" s="1"/>
  <c r="BC23" i="10"/>
  <c r="BC24" i="10" s="1"/>
  <c r="BD21" i="10"/>
  <c r="BD22" i="10" s="1"/>
  <c r="BG20" i="9"/>
  <c r="BF23" i="9"/>
  <c r="BF24" i="9" s="1"/>
  <c r="BF21" i="8"/>
  <c r="BF22" i="8" s="1"/>
  <c r="BF20" i="7"/>
  <c r="BE23" i="7"/>
  <c r="BE24" i="7" s="1"/>
  <c r="CI23" i="19" l="1"/>
  <c r="CI24" i="19" s="1"/>
  <c r="CL20" i="43"/>
  <c r="CK23" i="43"/>
  <c r="CK24" i="43" s="1"/>
  <c r="CJ21" i="42"/>
  <c r="CJ22" i="42"/>
  <c r="CK20" i="42" s="1"/>
  <c r="CM20" i="41"/>
  <c r="CL23" i="41"/>
  <c r="CL24" i="41" s="1"/>
  <c r="CI20" i="40"/>
  <c r="CH23" i="40"/>
  <c r="CH24" i="40" s="1"/>
  <c r="CL21" i="39"/>
  <c r="CL22" i="39" s="1"/>
  <c r="CK20" i="38"/>
  <c r="CJ23" i="38"/>
  <c r="CJ24" i="38" s="1"/>
  <c r="CH20" i="37"/>
  <c r="CG23" i="37"/>
  <c r="CG24" i="37" s="1"/>
  <c r="CH20" i="36"/>
  <c r="CG23" i="36"/>
  <c r="CG24" i="36" s="1"/>
  <c r="CI21" i="35"/>
  <c r="CI22" i="35"/>
  <c r="CJ20" i="35" s="1"/>
  <c r="CH21" i="34"/>
  <c r="CH22" i="34" s="1"/>
  <c r="CG20" i="33"/>
  <c r="CF23" i="33"/>
  <c r="CF24" i="33" s="1"/>
  <c r="CK21" i="32"/>
  <c r="CK22" i="32" s="1"/>
  <c r="CJ23" i="32"/>
  <c r="CJ24" i="32" s="1"/>
  <c r="CH20" i="31"/>
  <c r="CG23" i="31"/>
  <c r="CG24" i="31" s="1"/>
  <c r="CL21" i="30"/>
  <c r="CL22" i="30" s="1"/>
  <c r="CL21" i="29"/>
  <c r="CL22" i="29" s="1"/>
  <c r="CH20" i="28"/>
  <c r="CG23" i="28"/>
  <c r="CG24" i="28" s="1"/>
  <c r="CI20" i="27"/>
  <c r="CH23" i="27"/>
  <c r="CH24" i="27" s="1"/>
  <c r="CI21" i="26"/>
  <c r="CI22" i="26" s="1"/>
  <c r="CI20" i="25"/>
  <c r="CH23" i="25"/>
  <c r="CH24" i="25" s="1"/>
  <c r="CL21" i="24"/>
  <c r="CL22" i="24" s="1"/>
  <c r="CI21" i="23"/>
  <c r="CI22" i="23" s="1"/>
  <c r="CI21" i="22"/>
  <c r="CI22" i="22"/>
  <c r="CJ20" i="22" s="1"/>
  <c r="CL20" i="21"/>
  <c r="CK23" i="21"/>
  <c r="CK24" i="21" s="1"/>
  <c r="CL20" i="20"/>
  <c r="CK23" i="20"/>
  <c r="CK24" i="20" s="1"/>
  <c r="CJ21" i="19"/>
  <c r="CJ22" i="19"/>
  <c r="CK20" i="19" s="1"/>
  <c r="CH21" i="18"/>
  <c r="CH22" i="18" s="1"/>
  <c r="CL21" i="17"/>
  <c r="CL22" i="17" s="1"/>
  <c r="CK23" i="17"/>
  <c r="CK24" i="17" s="1"/>
  <c r="CF21" i="16"/>
  <c r="CF22" i="16" s="1"/>
  <c r="CM21" i="15"/>
  <c r="CM22" i="15" s="1"/>
  <c r="BF20" i="14"/>
  <c r="BE23" i="14"/>
  <c r="BE24" i="14" s="1"/>
  <c r="BF20" i="13"/>
  <c r="BE23" i="13"/>
  <c r="BE24" i="13" s="1"/>
  <c r="BF21" i="12"/>
  <c r="BF22" i="12" s="1"/>
  <c r="BF20" i="11"/>
  <c r="BE23" i="11"/>
  <c r="BE24" i="11" s="1"/>
  <c r="BE20" i="10"/>
  <c r="BD23" i="10"/>
  <c r="BD24" i="10" s="1"/>
  <c r="BG21" i="9"/>
  <c r="BG22" i="9" s="1"/>
  <c r="BG20" i="8"/>
  <c r="BF23" i="8"/>
  <c r="BF24" i="8" s="1"/>
  <c r="BF21" i="7"/>
  <c r="BF22" i="7" s="1"/>
  <c r="CJ20" i="26" l="1"/>
  <c r="CI23" i="26"/>
  <c r="CI24" i="26" s="1"/>
  <c r="CI23" i="22"/>
  <c r="CI24" i="22" s="1"/>
  <c r="CL21" i="43"/>
  <c r="CL22" i="43" s="1"/>
  <c r="CK21" i="42"/>
  <c r="CK22" i="42" s="1"/>
  <c r="CJ23" i="42"/>
  <c r="CJ24" i="42" s="1"/>
  <c r="CM21" i="41"/>
  <c r="CM22" i="41" s="1"/>
  <c r="CI21" i="40"/>
  <c r="CI22" i="40" s="1"/>
  <c r="CM20" i="39"/>
  <c r="CL23" i="39"/>
  <c r="CL24" i="39" s="1"/>
  <c r="CK21" i="38"/>
  <c r="CK22" i="38"/>
  <c r="CL20" i="38" s="1"/>
  <c r="CH21" i="37"/>
  <c r="CH22" i="37" s="1"/>
  <c r="CH21" i="36"/>
  <c r="CH22" i="36" s="1"/>
  <c r="CI23" i="35"/>
  <c r="CI24" i="35" s="1"/>
  <c r="CJ23" i="35"/>
  <c r="CJ24" i="35" s="1"/>
  <c r="CJ21" i="35"/>
  <c r="CJ22" i="35"/>
  <c r="CK20" i="35" s="1"/>
  <c r="CI20" i="34"/>
  <c r="CH23" i="34"/>
  <c r="CH24" i="34" s="1"/>
  <c r="CG21" i="33"/>
  <c r="CG22" i="33" s="1"/>
  <c r="CL20" i="32"/>
  <c r="CK23" i="32"/>
  <c r="CK24" i="32" s="1"/>
  <c r="CH21" i="31"/>
  <c r="CH22" i="31" s="1"/>
  <c r="CM20" i="30"/>
  <c r="CL23" i="30"/>
  <c r="CL24" i="30" s="1"/>
  <c r="CM20" i="29"/>
  <c r="CL23" i="29"/>
  <c r="CL24" i="29" s="1"/>
  <c r="CH21" i="28"/>
  <c r="CH22" i="28" s="1"/>
  <c r="CI21" i="27"/>
  <c r="CI22" i="27"/>
  <c r="CJ20" i="27" s="1"/>
  <c r="CI23" i="27"/>
  <c r="CI24" i="27" s="1"/>
  <c r="CJ21" i="26"/>
  <c r="CJ22" i="26" s="1"/>
  <c r="CK20" i="26" s="1"/>
  <c r="CI21" i="25"/>
  <c r="CI22" i="25" s="1"/>
  <c r="CJ20" i="25" s="1"/>
  <c r="CM20" i="24"/>
  <c r="CL23" i="24"/>
  <c r="CL24" i="24" s="1"/>
  <c r="CJ20" i="23"/>
  <c r="CI23" i="23"/>
  <c r="CI24" i="23" s="1"/>
  <c r="CJ21" i="22"/>
  <c r="CJ22" i="22" s="1"/>
  <c r="CK20" i="22" s="1"/>
  <c r="CL21" i="21"/>
  <c r="CL22" i="21" s="1"/>
  <c r="CL21" i="20"/>
  <c r="CL22" i="20" s="1"/>
  <c r="CK21" i="19"/>
  <c r="CK22" i="19" s="1"/>
  <c r="CJ23" i="19"/>
  <c r="CJ24" i="19" s="1"/>
  <c r="CI20" i="18"/>
  <c r="CH23" i="18"/>
  <c r="CH24" i="18" s="1"/>
  <c r="CM20" i="17"/>
  <c r="CL23" i="17"/>
  <c r="CL24" i="17" s="1"/>
  <c r="CG20" i="16"/>
  <c r="CF23" i="16"/>
  <c r="CF24" i="16" s="1"/>
  <c r="CN20" i="15"/>
  <c r="CM23" i="15"/>
  <c r="CM24" i="15" s="1"/>
  <c r="BF21" i="14"/>
  <c r="BF22" i="14" s="1"/>
  <c r="BF21" i="13"/>
  <c r="BF22" i="13" s="1"/>
  <c r="BG20" i="12"/>
  <c r="BF23" i="12"/>
  <c r="BF24" i="12" s="1"/>
  <c r="BF21" i="11"/>
  <c r="BF22" i="11"/>
  <c r="BG20" i="11" s="1"/>
  <c r="BE21" i="10"/>
  <c r="BE22" i="10" s="1"/>
  <c r="BH20" i="9"/>
  <c r="BG23" i="9"/>
  <c r="BG24" i="9" s="1"/>
  <c r="BG21" i="8"/>
  <c r="BG22" i="8" s="1"/>
  <c r="BG20" i="7"/>
  <c r="BF23" i="7"/>
  <c r="BF24" i="7" s="1"/>
  <c r="CM20" i="43" l="1"/>
  <c r="CL23" i="43"/>
  <c r="CL24" i="43" s="1"/>
  <c r="CL20" i="42"/>
  <c r="CK23" i="42"/>
  <c r="CK24" i="42" s="1"/>
  <c r="CN20" i="41"/>
  <c r="CM23" i="41"/>
  <c r="CM24" i="41" s="1"/>
  <c r="CJ20" i="40"/>
  <c r="CI23" i="40"/>
  <c r="CI24" i="40" s="1"/>
  <c r="CM21" i="39"/>
  <c r="CM22" i="39" s="1"/>
  <c r="CK23" i="38"/>
  <c r="CK24" i="38" s="1"/>
  <c r="CL21" i="38"/>
  <c r="CL22" i="38" s="1"/>
  <c r="CI20" i="37"/>
  <c r="CH23" i="37"/>
  <c r="CH24" i="37" s="1"/>
  <c r="CI20" i="36"/>
  <c r="CH23" i="36"/>
  <c r="CH24" i="36" s="1"/>
  <c r="CK21" i="35"/>
  <c r="CK22" i="35" s="1"/>
  <c r="CI21" i="34"/>
  <c r="CI22" i="34" s="1"/>
  <c r="CJ20" i="34" s="1"/>
  <c r="CH20" i="33"/>
  <c r="CG23" i="33"/>
  <c r="CG24" i="33" s="1"/>
  <c r="CL21" i="32"/>
  <c r="CL22" i="32" s="1"/>
  <c r="CI20" i="31"/>
  <c r="CH23" i="31"/>
  <c r="CH24" i="31" s="1"/>
  <c r="CM21" i="30"/>
  <c r="CM22" i="30" s="1"/>
  <c r="CM21" i="29"/>
  <c r="CM22" i="29" s="1"/>
  <c r="CI20" i="28"/>
  <c r="CH23" i="28"/>
  <c r="CH24" i="28" s="1"/>
  <c r="CJ21" i="27"/>
  <c r="CJ22" i="27"/>
  <c r="CK20" i="27" s="1"/>
  <c r="CK21" i="26"/>
  <c r="CK22" i="26" s="1"/>
  <c r="CJ23" i="26"/>
  <c r="CJ24" i="26" s="1"/>
  <c r="CJ21" i="25"/>
  <c r="CJ22" i="25" s="1"/>
  <c r="CI23" i="25"/>
  <c r="CI24" i="25" s="1"/>
  <c r="CM21" i="24"/>
  <c r="CM22" i="24" s="1"/>
  <c r="CJ21" i="23"/>
  <c r="CJ22" i="23"/>
  <c r="CK20" i="23" s="1"/>
  <c r="CK21" i="22"/>
  <c r="CK22" i="22" s="1"/>
  <c r="CJ23" i="22"/>
  <c r="CJ24" i="22" s="1"/>
  <c r="CM20" i="21"/>
  <c r="CL23" i="21"/>
  <c r="CL24" i="21" s="1"/>
  <c r="CM20" i="20"/>
  <c r="CL23" i="20"/>
  <c r="CL24" i="20" s="1"/>
  <c r="CL20" i="19"/>
  <c r="CK23" i="19"/>
  <c r="CK24" i="19" s="1"/>
  <c r="CI21" i="18"/>
  <c r="CI22" i="18" s="1"/>
  <c r="CM21" i="17"/>
  <c r="CM22" i="17" s="1"/>
  <c r="CG21" i="16"/>
  <c r="CG22" i="16" s="1"/>
  <c r="CN21" i="15"/>
  <c r="CN22" i="15" s="1"/>
  <c r="BG20" i="14"/>
  <c r="BF23" i="14"/>
  <c r="BF24" i="14" s="1"/>
  <c r="BG20" i="13"/>
  <c r="BF23" i="13"/>
  <c r="BF24" i="13" s="1"/>
  <c r="BG21" i="12"/>
  <c r="BG22" i="12" s="1"/>
  <c r="BF23" i="11"/>
  <c r="BF24" i="11" s="1"/>
  <c r="BG21" i="11"/>
  <c r="BG22" i="11" s="1"/>
  <c r="BF20" i="10"/>
  <c r="BE23" i="10"/>
  <c r="BE24" i="10" s="1"/>
  <c r="BH21" i="9"/>
  <c r="BH22" i="9" s="1"/>
  <c r="BH20" i="8"/>
  <c r="BG23" i="8"/>
  <c r="BG24" i="8" s="1"/>
  <c r="BG21" i="7"/>
  <c r="BG22" i="7" s="1"/>
  <c r="CM21" i="43" l="1"/>
  <c r="CM22" i="43" s="1"/>
  <c r="CL21" i="42"/>
  <c r="CL22" i="42" s="1"/>
  <c r="CN21" i="41"/>
  <c r="CN22" i="41" s="1"/>
  <c r="CJ21" i="40"/>
  <c r="CJ22" i="40"/>
  <c r="CK20" i="40" s="1"/>
  <c r="CN20" i="39"/>
  <c r="CM23" i="39"/>
  <c r="CM24" i="39" s="1"/>
  <c r="CM20" i="38"/>
  <c r="CL23" i="38"/>
  <c r="CL24" i="38" s="1"/>
  <c r="CI21" i="37"/>
  <c r="CI22" i="37" s="1"/>
  <c r="CI21" i="36"/>
  <c r="CI22" i="36" s="1"/>
  <c r="CJ20" i="36" s="1"/>
  <c r="CL20" i="35"/>
  <c r="CK23" i="35"/>
  <c r="CK24" i="35" s="1"/>
  <c r="CJ21" i="34"/>
  <c r="CJ22" i="34" s="1"/>
  <c r="CI23" i="34"/>
  <c r="CI24" i="34" s="1"/>
  <c r="CH21" i="33"/>
  <c r="CH22" i="33" s="1"/>
  <c r="CM20" i="32"/>
  <c r="CL23" i="32"/>
  <c r="CL24" i="32" s="1"/>
  <c r="CI21" i="31"/>
  <c r="CI22" i="31" s="1"/>
  <c r="CJ20" i="31" s="1"/>
  <c r="CN20" i="30"/>
  <c r="CM23" i="30"/>
  <c r="CM24" i="30" s="1"/>
  <c r="CN20" i="29"/>
  <c r="CM23" i="29"/>
  <c r="CM24" i="29" s="1"/>
  <c r="CI21" i="28"/>
  <c r="CI22" i="28"/>
  <c r="CJ20" i="28" s="1"/>
  <c r="CI23" i="28"/>
  <c r="CI24" i="28" s="1"/>
  <c r="CK21" i="27"/>
  <c r="CK22" i="27" s="1"/>
  <c r="CJ23" i="27"/>
  <c r="CJ24" i="27" s="1"/>
  <c r="CL20" i="26"/>
  <c r="CK23" i="26"/>
  <c r="CK24" i="26" s="1"/>
  <c r="CK20" i="25"/>
  <c r="CJ23" i="25"/>
  <c r="CJ24" i="25" s="1"/>
  <c r="CN20" i="24"/>
  <c r="CM23" i="24"/>
  <c r="CM24" i="24" s="1"/>
  <c r="CK21" i="23"/>
  <c r="CK22" i="23" s="1"/>
  <c r="CJ23" i="23"/>
  <c r="CJ24" i="23" s="1"/>
  <c r="CL20" i="22"/>
  <c r="CK23" i="22"/>
  <c r="CK24" i="22" s="1"/>
  <c r="CM21" i="21"/>
  <c r="CM22" i="21" s="1"/>
  <c r="CM21" i="20"/>
  <c r="CM22" i="20" s="1"/>
  <c r="CL21" i="19"/>
  <c r="CL22" i="19" s="1"/>
  <c r="CJ20" i="18"/>
  <c r="CI23" i="18"/>
  <c r="CI24" i="18" s="1"/>
  <c r="CN20" i="17"/>
  <c r="CM23" i="17"/>
  <c r="CM24" i="17" s="1"/>
  <c r="CH20" i="16"/>
  <c r="CG23" i="16"/>
  <c r="CG24" i="16" s="1"/>
  <c r="CO20" i="15"/>
  <c r="CN23" i="15"/>
  <c r="CN24" i="15" s="1"/>
  <c r="BG21" i="14"/>
  <c r="BG22" i="14" s="1"/>
  <c r="BG21" i="13"/>
  <c r="BG22" i="13" s="1"/>
  <c r="BH20" i="12"/>
  <c r="BG23" i="12"/>
  <c r="BG24" i="12" s="1"/>
  <c r="BH20" i="11"/>
  <c r="BG23" i="11"/>
  <c r="BG24" i="11" s="1"/>
  <c r="BF21" i="10"/>
  <c r="BF22" i="10" s="1"/>
  <c r="BI20" i="9"/>
  <c r="BH23" i="9"/>
  <c r="BH24" i="9" s="1"/>
  <c r="BH21" i="8"/>
  <c r="BH22" i="8" s="1"/>
  <c r="BH20" i="7"/>
  <c r="BG23" i="7"/>
  <c r="BG24" i="7" s="1"/>
  <c r="CN20" i="43" l="1"/>
  <c r="CM23" i="43"/>
  <c r="CM24" i="43" s="1"/>
  <c r="CM20" i="42"/>
  <c r="CL23" i="42"/>
  <c r="CL24" i="42" s="1"/>
  <c r="CO20" i="41"/>
  <c r="CN23" i="41"/>
  <c r="CN24" i="41" s="1"/>
  <c r="CK21" i="40"/>
  <c r="CK22" i="40" s="1"/>
  <c r="CJ23" i="40"/>
  <c r="CJ24" i="40" s="1"/>
  <c r="CN21" i="39"/>
  <c r="CN22" i="39" s="1"/>
  <c r="CM21" i="38"/>
  <c r="CM22" i="38" s="1"/>
  <c r="CJ20" i="37"/>
  <c r="CI23" i="37"/>
  <c r="CI24" i="37" s="1"/>
  <c r="CJ21" i="36"/>
  <c r="CJ22" i="36" s="1"/>
  <c r="CI23" i="36"/>
  <c r="CI24" i="36" s="1"/>
  <c r="CL21" i="35"/>
  <c r="CL22" i="35" s="1"/>
  <c r="CK20" i="34"/>
  <c r="CJ23" i="34"/>
  <c r="CJ24" i="34" s="1"/>
  <c r="CI20" i="33"/>
  <c r="CH23" i="33"/>
  <c r="CH24" i="33" s="1"/>
  <c r="CM21" i="32"/>
  <c r="CM22" i="32" s="1"/>
  <c r="CJ21" i="31"/>
  <c r="CJ22" i="31" s="1"/>
  <c r="CI23" i="31"/>
  <c r="CI24" i="31" s="1"/>
  <c r="CN21" i="30"/>
  <c r="CN22" i="30" s="1"/>
  <c r="CN21" i="29"/>
  <c r="CN22" i="29" s="1"/>
  <c r="CJ21" i="28"/>
  <c r="CJ22" i="28" s="1"/>
  <c r="CL20" i="27"/>
  <c r="CK23" i="27"/>
  <c r="CK24" i="27" s="1"/>
  <c r="CL21" i="26"/>
  <c r="CL22" i="26" s="1"/>
  <c r="CK21" i="25"/>
  <c r="CK22" i="25" s="1"/>
  <c r="CN21" i="24"/>
  <c r="CN22" i="24" s="1"/>
  <c r="CL20" i="23"/>
  <c r="CK23" i="23"/>
  <c r="CK24" i="23" s="1"/>
  <c r="CL21" i="22"/>
  <c r="CL22" i="22" s="1"/>
  <c r="CN20" i="21"/>
  <c r="CM23" i="21"/>
  <c r="CM24" i="21" s="1"/>
  <c r="CN20" i="20"/>
  <c r="CM23" i="20"/>
  <c r="CM24" i="20" s="1"/>
  <c r="CM20" i="19"/>
  <c r="CL23" i="19"/>
  <c r="CL24" i="19" s="1"/>
  <c r="CJ21" i="18"/>
  <c r="CJ22" i="18" s="1"/>
  <c r="CN21" i="17"/>
  <c r="CN22" i="17" s="1"/>
  <c r="CH21" i="16"/>
  <c r="CH22" i="16" s="1"/>
  <c r="CO21" i="15"/>
  <c r="CO22" i="15"/>
  <c r="CO23" i="15" s="1"/>
  <c r="CO24" i="15" s="1"/>
  <c r="BH20" i="14"/>
  <c r="BG23" i="14"/>
  <c r="BG24" i="14" s="1"/>
  <c r="BH20" i="13"/>
  <c r="BG23" i="13"/>
  <c r="BG24" i="13" s="1"/>
  <c r="BH21" i="12"/>
  <c r="BH22" i="12" s="1"/>
  <c r="BH21" i="11"/>
  <c r="BH22" i="11" s="1"/>
  <c r="BG20" i="10"/>
  <c r="BF23" i="10"/>
  <c r="BF24" i="10" s="1"/>
  <c r="BI21" i="9"/>
  <c r="BI22" i="9" s="1"/>
  <c r="BI20" i="8"/>
  <c r="BH23" i="8"/>
  <c r="BH24" i="8" s="1"/>
  <c r="BH21" i="7"/>
  <c r="BH22" i="7" s="1"/>
  <c r="CN21" i="43" l="1"/>
  <c r="CN22" i="43" s="1"/>
  <c r="CM21" i="42"/>
  <c r="CM22" i="42" s="1"/>
  <c r="CO21" i="41"/>
  <c r="CO22" i="41" s="1"/>
  <c r="CO23" i="41" s="1"/>
  <c r="CO24" i="41" s="1"/>
  <c r="CL20" i="40"/>
  <c r="CK23" i="40"/>
  <c r="CK24" i="40" s="1"/>
  <c r="CO20" i="39"/>
  <c r="CN23" i="39"/>
  <c r="CN24" i="39" s="1"/>
  <c r="CN20" i="38"/>
  <c r="CM23" i="38"/>
  <c r="CM24" i="38" s="1"/>
  <c r="CJ21" i="37"/>
  <c r="CJ22" i="37" s="1"/>
  <c r="CK20" i="36"/>
  <c r="CJ23" i="36"/>
  <c r="CJ24" i="36" s="1"/>
  <c r="CM20" i="35"/>
  <c r="CL23" i="35"/>
  <c r="CL24" i="35" s="1"/>
  <c r="CK21" i="34"/>
  <c r="CK22" i="34" s="1"/>
  <c r="CI21" i="33"/>
  <c r="CI22" i="33" s="1"/>
  <c r="CN20" i="32"/>
  <c r="CM23" i="32"/>
  <c r="CM24" i="32" s="1"/>
  <c r="CK20" i="31"/>
  <c r="CJ23" i="31"/>
  <c r="CJ24" i="31" s="1"/>
  <c r="CO20" i="30"/>
  <c r="CN23" i="30"/>
  <c r="CN24" i="30" s="1"/>
  <c r="CO20" i="29"/>
  <c r="CN23" i="29"/>
  <c r="CN24" i="29" s="1"/>
  <c r="CK20" i="28"/>
  <c r="CJ23" i="28"/>
  <c r="CJ24" i="28" s="1"/>
  <c r="CL21" i="27"/>
  <c r="CL22" i="27" s="1"/>
  <c r="CM20" i="26"/>
  <c r="CL23" i="26"/>
  <c r="CL24" i="26" s="1"/>
  <c r="CL20" i="25"/>
  <c r="CK23" i="25"/>
  <c r="CK24" i="25" s="1"/>
  <c r="CO20" i="24"/>
  <c r="CN23" i="24"/>
  <c r="CN24" i="24" s="1"/>
  <c r="CL21" i="23"/>
  <c r="CL22" i="23" s="1"/>
  <c r="CM20" i="22"/>
  <c r="CL23" i="22"/>
  <c r="CL24" i="22" s="1"/>
  <c r="CN21" i="21"/>
  <c r="CN22" i="21" s="1"/>
  <c r="CN21" i="20"/>
  <c r="CN22" i="20" s="1"/>
  <c r="CM21" i="19"/>
  <c r="CM22" i="19" s="1"/>
  <c r="CK20" i="18"/>
  <c r="CJ23" i="18"/>
  <c r="CJ24" i="18" s="1"/>
  <c r="CO20" i="17"/>
  <c r="CN23" i="17"/>
  <c r="CN24" i="17" s="1"/>
  <c r="CI20" i="16"/>
  <c r="CH23" i="16"/>
  <c r="CH24" i="16" s="1"/>
  <c r="BH21" i="14"/>
  <c r="BH22" i="14" s="1"/>
  <c r="BH21" i="13"/>
  <c r="BH22" i="13" s="1"/>
  <c r="BI20" i="12"/>
  <c r="BH23" i="12"/>
  <c r="BH24" i="12" s="1"/>
  <c r="BI20" i="11"/>
  <c r="BH23" i="11"/>
  <c r="BH24" i="11" s="1"/>
  <c r="BG21" i="10"/>
  <c r="BG22" i="10" s="1"/>
  <c r="BJ20" i="9"/>
  <c r="BI23" i="9"/>
  <c r="BI24" i="9" s="1"/>
  <c r="BI21" i="8"/>
  <c r="BI22" i="8" s="1"/>
  <c r="BI20" i="7"/>
  <c r="BH23" i="7"/>
  <c r="BH24" i="7" s="1"/>
  <c r="CJ20" i="33" l="1"/>
  <c r="CI23" i="33"/>
  <c r="CI24" i="33" s="1"/>
  <c r="CO20" i="43"/>
  <c r="CN23" i="43"/>
  <c r="CN24" i="43" s="1"/>
  <c r="CN20" i="42"/>
  <c r="CM23" i="42"/>
  <c r="CM24" i="42" s="1"/>
  <c r="CL21" i="40"/>
  <c r="CL22" i="40" s="1"/>
  <c r="CO21" i="39"/>
  <c r="CO22" i="39" s="1"/>
  <c r="CO23" i="39" s="1"/>
  <c r="CO24" i="39" s="1"/>
  <c r="CN21" i="38"/>
  <c r="CN22" i="38" s="1"/>
  <c r="CK20" i="37"/>
  <c r="CJ23" i="37"/>
  <c r="CJ24" i="37" s="1"/>
  <c r="CK21" i="36"/>
  <c r="CK22" i="36" s="1"/>
  <c r="CM21" i="35"/>
  <c r="CM22" i="35" s="1"/>
  <c r="CL20" i="34"/>
  <c r="CK23" i="34"/>
  <c r="CK24" i="34" s="1"/>
  <c r="CJ21" i="33"/>
  <c r="CJ22" i="33" s="1"/>
  <c r="CN21" i="32"/>
  <c r="CN22" i="32" s="1"/>
  <c r="CK21" i="31"/>
  <c r="CK22" i="31" s="1"/>
  <c r="CO21" i="30"/>
  <c r="CO22" i="30" s="1"/>
  <c r="CO23" i="30" s="1"/>
  <c r="CO24" i="30" s="1"/>
  <c r="CO21" i="29"/>
  <c r="CO22" i="29" s="1"/>
  <c r="CO23" i="29" s="1"/>
  <c r="CO24" i="29" s="1"/>
  <c r="CK21" i="28"/>
  <c r="CK22" i="28" s="1"/>
  <c r="CM20" i="27"/>
  <c r="CL23" i="27"/>
  <c r="CL24" i="27" s="1"/>
  <c r="CM21" i="26"/>
  <c r="CM22" i="26" s="1"/>
  <c r="CL21" i="25"/>
  <c r="CL22" i="25" s="1"/>
  <c r="CO21" i="24"/>
  <c r="CO22" i="24" s="1"/>
  <c r="CO23" i="24" s="1"/>
  <c r="CO24" i="24" s="1"/>
  <c r="CM20" i="23"/>
  <c r="CL23" i="23"/>
  <c r="CL24" i="23" s="1"/>
  <c r="CM21" i="22"/>
  <c r="CM22" i="22" s="1"/>
  <c r="CO20" i="21"/>
  <c r="CN23" i="21"/>
  <c r="CN24" i="21" s="1"/>
  <c r="CO20" i="20"/>
  <c r="CN23" i="20"/>
  <c r="CN24" i="20" s="1"/>
  <c r="CN20" i="19"/>
  <c r="CM23" i="19"/>
  <c r="CM24" i="19" s="1"/>
  <c r="CK21" i="18"/>
  <c r="CK22" i="18" s="1"/>
  <c r="CO21" i="17"/>
  <c r="CO22" i="17" s="1"/>
  <c r="CO23" i="17" s="1"/>
  <c r="CO24" i="17" s="1"/>
  <c r="CI21" i="16"/>
  <c r="CI22" i="16" s="1"/>
  <c r="BI20" i="14"/>
  <c r="BH23" i="14"/>
  <c r="BH24" i="14" s="1"/>
  <c r="BI20" i="13"/>
  <c r="BH23" i="13"/>
  <c r="BH24" i="13" s="1"/>
  <c r="BI21" i="12"/>
  <c r="BI22" i="12" s="1"/>
  <c r="BI21" i="11"/>
  <c r="BI22" i="11" s="1"/>
  <c r="BH20" i="10"/>
  <c r="BG23" i="10"/>
  <c r="BG24" i="10" s="1"/>
  <c r="BJ21" i="9"/>
  <c r="BJ22" i="9" s="1"/>
  <c r="BJ20" i="8"/>
  <c r="BI23" i="8"/>
  <c r="BI24" i="8" s="1"/>
  <c r="BI21" i="7"/>
  <c r="BI22" i="7" s="1"/>
  <c r="CJ20" i="16" l="1"/>
  <c r="CI23" i="16"/>
  <c r="CI24" i="16" s="1"/>
  <c r="CO21" i="43"/>
  <c r="CO22" i="43" s="1"/>
  <c r="CO23" i="43" s="1"/>
  <c r="CO24" i="43" s="1"/>
  <c r="CN21" i="42"/>
  <c r="CN22" i="42" s="1"/>
  <c r="CM20" i="40"/>
  <c r="CL23" i="40"/>
  <c r="CL24" i="40" s="1"/>
  <c r="CO20" i="38"/>
  <c r="CN23" i="38"/>
  <c r="CN24" i="38" s="1"/>
  <c r="CK21" i="37"/>
  <c r="CK22" i="37" s="1"/>
  <c r="CL20" i="36"/>
  <c r="CK23" i="36"/>
  <c r="CK24" i="36" s="1"/>
  <c r="CN20" i="35"/>
  <c r="CM23" i="35"/>
  <c r="CM24" i="35" s="1"/>
  <c r="CL21" i="34"/>
  <c r="CL22" i="34" s="1"/>
  <c r="CK20" i="33"/>
  <c r="CJ23" i="33"/>
  <c r="CJ24" i="33" s="1"/>
  <c r="CO20" i="32"/>
  <c r="CN23" i="32"/>
  <c r="CN24" i="32" s="1"/>
  <c r="CL20" i="31"/>
  <c r="CK23" i="31"/>
  <c r="CK24" i="31" s="1"/>
  <c r="CL20" i="28"/>
  <c r="CK23" i="28"/>
  <c r="CK24" i="28" s="1"/>
  <c r="CM21" i="27"/>
  <c r="CM22" i="27" s="1"/>
  <c r="CN20" i="26"/>
  <c r="CM23" i="26"/>
  <c r="CM24" i="26" s="1"/>
  <c r="CM20" i="25"/>
  <c r="CL23" i="25"/>
  <c r="CL24" i="25" s="1"/>
  <c r="CM21" i="23"/>
  <c r="CM22" i="23" s="1"/>
  <c r="CN20" i="22"/>
  <c r="CM23" i="22"/>
  <c r="CM24" i="22" s="1"/>
  <c r="CO21" i="21"/>
  <c r="CO22" i="21" s="1"/>
  <c r="CO23" i="21" s="1"/>
  <c r="CO24" i="21" s="1"/>
  <c r="CO21" i="20"/>
  <c r="CO22" i="20" s="1"/>
  <c r="CO23" i="20" s="1"/>
  <c r="CO24" i="20" s="1"/>
  <c r="CN21" i="19"/>
  <c r="CN22" i="19" s="1"/>
  <c r="CL20" i="18"/>
  <c r="CK23" i="18"/>
  <c r="CK24" i="18" s="1"/>
  <c r="CJ21" i="16"/>
  <c r="CJ22" i="16"/>
  <c r="CK20" i="16" s="1"/>
  <c r="BI21" i="14"/>
  <c r="BI22" i="14" s="1"/>
  <c r="BI21" i="13"/>
  <c r="BI22" i="13" s="1"/>
  <c r="BJ20" i="12"/>
  <c r="BI23" i="12"/>
  <c r="BI24" i="12" s="1"/>
  <c r="BJ20" i="11"/>
  <c r="BI23" i="11"/>
  <c r="BI24" i="11" s="1"/>
  <c r="BH21" i="10"/>
  <c r="BH22" i="10" s="1"/>
  <c r="BK20" i="9"/>
  <c r="BJ23" i="9"/>
  <c r="BJ24" i="9" s="1"/>
  <c r="BJ21" i="8"/>
  <c r="BJ22" i="8" s="1"/>
  <c r="BJ20" i="7"/>
  <c r="BI23" i="7"/>
  <c r="BI24" i="7" s="1"/>
  <c r="CO20" i="42" l="1"/>
  <c r="CN23" i="42"/>
  <c r="CN24" i="42" s="1"/>
  <c r="CM21" i="40"/>
  <c r="CM22" i="40" s="1"/>
  <c r="CO21" i="38"/>
  <c r="CO22" i="38" s="1"/>
  <c r="CO23" i="38" s="1"/>
  <c r="CO24" i="38" s="1"/>
  <c r="CL20" i="37"/>
  <c r="CK23" i="37"/>
  <c r="CK24" i="37" s="1"/>
  <c r="CL21" i="36"/>
  <c r="CL22" i="36" s="1"/>
  <c r="CN21" i="35"/>
  <c r="CN22" i="35" s="1"/>
  <c r="CM20" i="34"/>
  <c r="CL23" i="34"/>
  <c r="CL24" i="34" s="1"/>
  <c r="CK21" i="33"/>
  <c r="CK22" i="33" s="1"/>
  <c r="CO21" i="32"/>
  <c r="CO22" i="32" s="1"/>
  <c r="CO23" i="32" s="1"/>
  <c r="CO24" i="32" s="1"/>
  <c r="CL21" i="31"/>
  <c r="CL22" i="31" s="1"/>
  <c r="CL21" i="28"/>
  <c r="CL22" i="28" s="1"/>
  <c r="CN20" i="27"/>
  <c r="CM23" i="27"/>
  <c r="CM24" i="27" s="1"/>
  <c r="CN21" i="26"/>
  <c r="CN22" i="26" s="1"/>
  <c r="CM21" i="25"/>
  <c r="CM22" i="25" s="1"/>
  <c r="CN20" i="23"/>
  <c r="CM23" i="23"/>
  <c r="CM24" i="23" s="1"/>
  <c r="CN21" i="22"/>
  <c r="CN22" i="22" s="1"/>
  <c r="CO20" i="19"/>
  <c r="CN23" i="19"/>
  <c r="CN24" i="19" s="1"/>
  <c r="CL21" i="18"/>
  <c r="CL22" i="18" s="1"/>
  <c r="CK21" i="16"/>
  <c r="CK22" i="16" s="1"/>
  <c r="CJ23" i="16"/>
  <c r="CJ24" i="16" s="1"/>
  <c r="BJ20" i="14"/>
  <c r="BI23" i="14"/>
  <c r="BI24" i="14" s="1"/>
  <c r="BJ20" i="13"/>
  <c r="BI23" i="13"/>
  <c r="BI24" i="13" s="1"/>
  <c r="BJ21" i="12"/>
  <c r="BJ22" i="12" s="1"/>
  <c r="BJ21" i="11"/>
  <c r="BJ22" i="11" s="1"/>
  <c r="BI20" i="10"/>
  <c r="BH23" i="10"/>
  <c r="BH24" i="10" s="1"/>
  <c r="BK21" i="9"/>
  <c r="BK22" i="9" s="1"/>
  <c r="BK20" i="8"/>
  <c r="BJ23" i="8"/>
  <c r="BJ24" i="8" s="1"/>
  <c r="BJ21" i="7"/>
  <c r="BJ22" i="7" s="1"/>
  <c r="CO21" i="42" l="1"/>
  <c r="CO22" i="42" s="1"/>
  <c r="CO23" i="42" s="1"/>
  <c r="CO24" i="42" s="1"/>
  <c r="CN20" i="40"/>
  <c r="CM23" i="40"/>
  <c r="CM24" i="40" s="1"/>
  <c r="CL21" i="37"/>
  <c r="CL22" i="37" s="1"/>
  <c r="CM20" i="36"/>
  <c r="CL23" i="36"/>
  <c r="CL24" i="36" s="1"/>
  <c r="CO20" i="35"/>
  <c r="CN23" i="35"/>
  <c r="CN24" i="35" s="1"/>
  <c r="CM21" i="34"/>
  <c r="CM22" i="34" s="1"/>
  <c r="CL20" i="33"/>
  <c r="CK23" i="33"/>
  <c r="CK24" i="33" s="1"/>
  <c r="CM20" i="31"/>
  <c r="CL23" i="31"/>
  <c r="CL24" i="31" s="1"/>
  <c r="CM20" i="28"/>
  <c r="CL23" i="28"/>
  <c r="CL24" i="28" s="1"/>
  <c r="CN21" i="27"/>
  <c r="CN22" i="27" s="1"/>
  <c r="CO20" i="26"/>
  <c r="CN23" i="26"/>
  <c r="CN24" i="26" s="1"/>
  <c r="CN20" i="25"/>
  <c r="CM23" i="25"/>
  <c r="CM24" i="25" s="1"/>
  <c r="CN21" i="23"/>
  <c r="CN22" i="23" s="1"/>
  <c r="CO20" i="22"/>
  <c r="CN23" i="22"/>
  <c r="CN24" i="22" s="1"/>
  <c r="CO21" i="19"/>
  <c r="CO22" i="19" s="1"/>
  <c r="CO23" i="19" s="1"/>
  <c r="CO24" i="19" s="1"/>
  <c r="CM20" i="18"/>
  <c r="CL23" i="18"/>
  <c r="CL24" i="18" s="1"/>
  <c r="CL20" i="16"/>
  <c r="CK23" i="16"/>
  <c r="CK24" i="16" s="1"/>
  <c r="BJ21" i="14"/>
  <c r="BJ22" i="14" s="1"/>
  <c r="BJ21" i="13"/>
  <c r="BJ22" i="13" s="1"/>
  <c r="BK20" i="12"/>
  <c r="BJ23" i="12"/>
  <c r="BJ24" i="12" s="1"/>
  <c r="BK20" i="11"/>
  <c r="BJ23" i="11"/>
  <c r="BJ24" i="11" s="1"/>
  <c r="BI21" i="10"/>
  <c r="BI22" i="10" s="1"/>
  <c r="BL20" i="9"/>
  <c r="BK23" i="9"/>
  <c r="BK24" i="9" s="1"/>
  <c r="BK21" i="8"/>
  <c r="BK23" i="8"/>
  <c r="BK24" i="8" s="1"/>
  <c r="BK22" i="8"/>
  <c r="BL20" i="8" s="1"/>
  <c r="BK20" i="7"/>
  <c r="BJ23" i="7"/>
  <c r="BJ24" i="7" s="1"/>
  <c r="CN21" i="40" l="1"/>
  <c r="CN22" i="40" s="1"/>
  <c r="CM20" i="37"/>
  <c r="CL23" i="37"/>
  <c r="CL24" i="37" s="1"/>
  <c r="CM21" i="36"/>
  <c r="CM22" i="36" s="1"/>
  <c r="CO21" i="35"/>
  <c r="CO22" i="35" s="1"/>
  <c r="CO23" i="35" s="1"/>
  <c r="CO24" i="35" s="1"/>
  <c r="CN20" i="34"/>
  <c r="CM23" i="34"/>
  <c r="CM24" i="34" s="1"/>
  <c r="CL21" i="33"/>
  <c r="CL22" i="33" s="1"/>
  <c r="CM21" i="31"/>
  <c r="CM22" i="31" s="1"/>
  <c r="CM21" i="28"/>
  <c r="CM22" i="28" s="1"/>
  <c r="CO20" i="27"/>
  <c r="CN23" i="27"/>
  <c r="CN24" i="27" s="1"/>
  <c r="CO21" i="26"/>
  <c r="CO22" i="26" s="1"/>
  <c r="CO23" i="26" s="1"/>
  <c r="CO24" i="26" s="1"/>
  <c r="CN21" i="25"/>
  <c r="CN22" i="25" s="1"/>
  <c r="CO20" i="23"/>
  <c r="CN23" i="23"/>
  <c r="CN24" i="23" s="1"/>
  <c r="CO21" i="22"/>
  <c r="CO22" i="22" s="1"/>
  <c r="CO23" i="22" s="1"/>
  <c r="CO24" i="22" s="1"/>
  <c r="CM21" i="18"/>
  <c r="CM22" i="18" s="1"/>
  <c r="CL21" i="16"/>
  <c r="CL22" i="16" s="1"/>
  <c r="BK20" i="14"/>
  <c r="BJ23" i="14"/>
  <c r="BJ24" i="14" s="1"/>
  <c r="BK20" i="13"/>
  <c r="BJ23" i="13"/>
  <c r="BJ24" i="13" s="1"/>
  <c r="BK21" i="12"/>
  <c r="BK22" i="12"/>
  <c r="BL20" i="12" s="1"/>
  <c r="BK23" i="12"/>
  <c r="BK24" i="12" s="1"/>
  <c r="BK21" i="11"/>
  <c r="BK23" i="11"/>
  <c r="BK24" i="11" s="1"/>
  <c r="BK22" i="11"/>
  <c r="BL20" i="11" s="1"/>
  <c r="BJ20" i="10"/>
  <c r="BI23" i="10"/>
  <c r="BI24" i="10" s="1"/>
  <c r="BL21" i="9"/>
  <c r="BL22" i="9"/>
  <c r="BM20" i="9" s="1"/>
  <c r="BL21" i="8"/>
  <c r="BL22" i="8"/>
  <c r="BM20" i="8" s="1"/>
  <c r="BK21" i="7"/>
  <c r="BK22" i="7"/>
  <c r="BL20" i="7" s="1"/>
  <c r="BK23" i="7"/>
  <c r="BK24" i="7" s="1"/>
  <c r="CO20" i="40" l="1"/>
  <c r="CN23" i="40"/>
  <c r="CN24" i="40" s="1"/>
  <c r="CM21" i="37"/>
  <c r="CM22" i="37" s="1"/>
  <c r="CN20" i="36"/>
  <c r="CM23" i="36"/>
  <c r="CM24" i="36" s="1"/>
  <c r="CN21" i="34"/>
  <c r="CN22" i="34" s="1"/>
  <c r="CM20" i="33"/>
  <c r="CL23" i="33"/>
  <c r="CL24" i="33" s="1"/>
  <c r="CN20" i="31"/>
  <c r="CM23" i="31"/>
  <c r="CM24" i="31" s="1"/>
  <c r="CN20" i="28"/>
  <c r="CM23" i="28"/>
  <c r="CM24" i="28" s="1"/>
  <c r="CO21" i="27"/>
  <c r="CO22" i="27" s="1"/>
  <c r="CO23" i="27" s="1"/>
  <c r="CO24" i="27" s="1"/>
  <c r="CO20" i="25"/>
  <c r="CN23" i="25"/>
  <c r="CN24" i="25" s="1"/>
  <c r="CO21" i="23"/>
  <c r="CO22" i="23" s="1"/>
  <c r="CO23" i="23" s="1"/>
  <c r="CO24" i="23" s="1"/>
  <c r="CN20" i="18"/>
  <c r="CM23" i="18"/>
  <c r="CM24" i="18" s="1"/>
  <c r="CM20" i="16"/>
  <c r="CL23" i="16"/>
  <c r="CL24" i="16" s="1"/>
  <c r="BK21" i="14"/>
  <c r="BK22" i="14"/>
  <c r="BL20" i="14" s="1"/>
  <c r="BK21" i="13"/>
  <c r="BK22" i="13"/>
  <c r="BL20" i="13" s="1"/>
  <c r="BL21" i="12"/>
  <c r="BL22" i="12" s="1"/>
  <c r="BL21" i="11"/>
  <c r="BL22" i="11" s="1"/>
  <c r="BJ21" i="10"/>
  <c r="BJ22" i="10" s="1"/>
  <c r="BM21" i="9"/>
  <c r="BM22" i="9" s="1"/>
  <c r="BL23" i="9"/>
  <c r="BL24" i="9" s="1"/>
  <c r="BL23" i="8"/>
  <c r="BL24" i="8" s="1"/>
  <c r="BM21" i="8"/>
  <c r="BM22" i="8" s="1"/>
  <c r="BL21" i="7"/>
  <c r="BL23" i="7"/>
  <c r="BL24" i="7" s="1"/>
  <c r="BL22" i="7"/>
  <c r="BM20" i="7" s="1"/>
  <c r="CO21" i="40" l="1"/>
  <c r="CO22" i="40" s="1"/>
  <c r="CO23" i="40" s="1"/>
  <c r="CO24" i="40" s="1"/>
  <c r="CN20" i="37"/>
  <c r="CM23" i="37"/>
  <c r="CM24" i="37" s="1"/>
  <c r="CN21" i="36"/>
  <c r="CN22" i="36" s="1"/>
  <c r="CO20" i="34"/>
  <c r="CN23" i="34"/>
  <c r="CN24" i="34" s="1"/>
  <c r="CM21" i="33"/>
  <c r="CM22" i="33" s="1"/>
  <c r="CN21" i="31"/>
  <c r="CN22" i="31" s="1"/>
  <c r="CN21" i="28"/>
  <c r="CN22" i="28" s="1"/>
  <c r="CO21" i="25"/>
  <c r="CO22" i="25" s="1"/>
  <c r="CO23" i="25" s="1"/>
  <c r="CO24" i="25" s="1"/>
  <c r="CN21" i="18"/>
  <c r="CN22" i="18" s="1"/>
  <c r="CM21" i="16"/>
  <c r="CM22" i="16" s="1"/>
  <c r="BL21" i="14"/>
  <c r="BL22" i="14" s="1"/>
  <c r="BK23" i="14"/>
  <c r="BK24" i="14" s="1"/>
  <c r="BK23" i="13"/>
  <c r="BK24" i="13" s="1"/>
  <c r="BL21" i="13"/>
  <c r="BL22" i="13"/>
  <c r="BM20" i="13" s="1"/>
  <c r="BM20" i="12"/>
  <c r="BL23" i="12"/>
  <c r="BL24" i="12" s="1"/>
  <c r="BM20" i="11"/>
  <c r="BL23" i="11"/>
  <c r="BL24" i="11" s="1"/>
  <c r="BK20" i="10"/>
  <c r="BJ23" i="10"/>
  <c r="BJ24" i="10" s="1"/>
  <c r="BN20" i="9"/>
  <c r="BM23" i="9"/>
  <c r="BM24" i="9" s="1"/>
  <c r="BN20" i="8"/>
  <c r="BM23" i="8"/>
  <c r="BM24" i="8" s="1"/>
  <c r="BM21" i="7"/>
  <c r="BM22" i="7" s="1"/>
  <c r="CN21" i="37" l="1"/>
  <c r="CN22" i="37" s="1"/>
  <c r="CO20" i="36"/>
  <c r="CN23" i="36"/>
  <c r="CN24" i="36" s="1"/>
  <c r="CO21" i="34"/>
  <c r="CO22" i="34" s="1"/>
  <c r="CO23" i="34" s="1"/>
  <c r="CO24" i="34" s="1"/>
  <c r="CN20" i="33"/>
  <c r="CM23" i="33"/>
  <c r="CM24" i="33" s="1"/>
  <c r="CO20" i="31"/>
  <c r="CN23" i="31"/>
  <c r="CN24" i="31" s="1"/>
  <c r="CO20" i="28"/>
  <c r="CN23" i="28"/>
  <c r="CN24" i="28" s="1"/>
  <c r="CO20" i="18"/>
  <c r="CN23" i="18"/>
  <c r="CN24" i="18" s="1"/>
  <c r="CN20" i="16"/>
  <c r="CM23" i="16"/>
  <c r="CM24" i="16" s="1"/>
  <c r="BM20" i="14"/>
  <c r="BL23" i="14"/>
  <c r="BL24" i="14" s="1"/>
  <c r="BM21" i="13"/>
  <c r="BM22" i="13" s="1"/>
  <c r="BL23" i="13"/>
  <c r="BL24" i="13" s="1"/>
  <c r="BM21" i="12"/>
  <c r="BM22" i="12" s="1"/>
  <c r="BM21" i="11"/>
  <c r="BM22" i="11" s="1"/>
  <c r="BK21" i="10"/>
  <c r="BK22" i="10"/>
  <c r="BL20" i="10" s="1"/>
  <c r="BK23" i="10"/>
  <c r="BK24" i="10" s="1"/>
  <c r="BN21" i="9"/>
  <c r="BN22" i="9" s="1"/>
  <c r="BN21" i="8"/>
  <c r="BN22" i="8" s="1"/>
  <c r="BN20" i="7"/>
  <c r="BM23" i="7"/>
  <c r="BM24" i="7" s="1"/>
  <c r="CO20" i="37" l="1"/>
  <c r="CN23" i="37"/>
  <c r="CN24" i="37" s="1"/>
  <c r="CO21" i="36"/>
  <c r="CO22" i="36" s="1"/>
  <c r="CO23" i="36" s="1"/>
  <c r="CO24" i="36" s="1"/>
  <c r="CN21" i="33"/>
  <c r="CN22" i="33" s="1"/>
  <c r="CO21" i="31"/>
  <c r="CO22" i="31" s="1"/>
  <c r="CO23" i="31" s="1"/>
  <c r="CO24" i="31" s="1"/>
  <c r="CO21" i="28"/>
  <c r="CO22" i="28" s="1"/>
  <c r="CO23" i="28" s="1"/>
  <c r="CO24" i="28" s="1"/>
  <c r="CO21" i="18"/>
  <c r="CO22" i="18" s="1"/>
  <c r="CO23" i="18" s="1"/>
  <c r="CO24" i="18" s="1"/>
  <c r="CN21" i="16"/>
  <c r="CN22" i="16" s="1"/>
  <c r="BM21" i="14"/>
  <c r="BM22" i="14" s="1"/>
  <c r="BN20" i="13"/>
  <c r="BM23" i="13"/>
  <c r="BM24" i="13" s="1"/>
  <c r="BN20" i="12"/>
  <c r="BM23" i="12"/>
  <c r="BM24" i="12" s="1"/>
  <c r="BN20" i="11"/>
  <c r="BM23" i="11"/>
  <c r="BM24" i="11" s="1"/>
  <c r="BL21" i="10"/>
  <c r="BL22" i="10" s="1"/>
  <c r="BO20" i="9"/>
  <c r="BN23" i="9"/>
  <c r="BN24" i="9" s="1"/>
  <c r="BO20" i="8"/>
  <c r="BN23" i="8"/>
  <c r="BN24" i="8" s="1"/>
  <c r="BN21" i="7"/>
  <c r="BN22" i="7" s="1"/>
  <c r="CO21" i="37" l="1"/>
  <c r="CO22" i="37" s="1"/>
  <c r="CO23" i="37" s="1"/>
  <c r="CO24" i="37" s="1"/>
  <c r="CO20" i="33"/>
  <c r="CN23" i="33"/>
  <c r="CN24" i="33" s="1"/>
  <c r="CO20" i="16"/>
  <c r="CN23" i="16"/>
  <c r="CN24" i="16" s="1"/>
  <c r="BN20" i="14"/>
  <c r="BM23" i="14"/>
  <c r="BM24" i="14" s="1"/>
  <c r="BN21" i="13"/>
  <c r="BN22" i="13" s="1"/>
  <c r="BN21" i="12"/>
  <c r="BN22" i="12" s="1"/>
  <c r="BN21" i="11"/>
  <c r="BN22" i="11" s="1"/>
  <c r="BM20" i="10"/>
  <c r="BL23" i="10"/>
  <c r="BL24" i="10" s="1"/>
  <c r="BO21" i="9"/>
  <c r="BO22" i="9" s="1"/>
  <c r="BO21" i="8"/>
  <c r="BO22" i="8" s="1"/>
  <c r="BO20" i="7"/>
  <c r="BN23" i="7"/>
  <c r="BN24" i="7" s="1"/>
  <c r="CO21" i="33" l="1"/>
  <c r="CO22" i="33" s="1"/>
  <c r="CO23" i="33" s="1"/>
  <c r="CO24" i="33" s="1"/>
  <c r="CO21" i="16"/>
  <c r="CO22" i="16" s="1"/>
  <c r="CO23" i="16" s="1"/>
  <c r="CO24" i="16" s="1"/>
  <c r="BN21" i="14"/>
  <c r="BN22" i="14" s="1"/>
  <c r="BO20" i="13"/>
  <c r="BN23" i="13"/>
  <c r="BN24" i="13" s="1"/>
  <c r="BO20" i="12"/>
  <c r="BN23" i="12"/>
  <c r="BN24" i="12" s="1"/>
  <c r="BO20" i="11"/>
  <c r="BN23" i="11"/>
  <c r="BN24" i="11" s="1"/>
  <c r="BM21" i="10"/>
  <c r="BM22" i="10" s="1"/>
  <c r="BP20" i="9"/>
  <c r="BO23" i="9"/>
  <c r="BO24" i="9" s="1"/>
  <c r="BP20" i="8"/>
  <c r="BO23" i="8"/>
  <c r="BO24" i="8" s="1"/>
  <c r="BO21" i="7"/>
  <c r="BO22" i="7" s="1"/>
  <c r="BO20" i="14" l="1"/>
  <c r="BN23" i="14"/>
  <c r="BN24" i="14" s="1"/>
  <c r="BO21" i="13"/>
  <c r="BO22" i="13" s="1"/>
  <c r="BO21" i="12"/>
  <c r="BO22" i="12" s="1"/>
  <c r="BO21" i="11"/>
  <c r="BO22" i="11" s="1"/>
  <c r="BN20" i="10"/>
  <c r="BM23" i="10"/>
  <c r="BM24" i="10" s="1"/>
  <c r="BP21" i="9"/>
  <c r="BP22" i="9" s="1"/>
  <c r="BP21" i="8"/>
  <c r="BP22" i="8" s="1"/>
  <c r="BP20" i="7"/>
  <c r="BO23" i="7"/>
  <c r="BO24" i="7" s="1"/>
  <c r="BO21" i="14" l="1"/>
  <c r="BO22" i="14" s="1"/>
  <c r="BP20" i="13"/>
  <c r="BO23" i="13"/>
  <c r="BO24" i="13" s="1"/>
  <c r="BP20" i="12"/>
  <c r="BO23" i="12"/>
  <c r="BO24" i="12" s="1"/>
  <c r="BP20" i="11"/>
  <c r="BO23" i="11"/>
  <c r="BO24" i="11" s="1"/>
  <c r="BN21" i="10"/>
  <c r="BN22" i="10" s="1"/>
  <c r="BQ20" i="9"/>
  <c r="BP23" i="9"/>
  <c r="BP24" i="9" s="1"/>
  <c r="BQ20" i="8"/>
  <c r="BP23" i="8"/>
  <c r="BP24" i="8" s="1"/>
  <c r="BP21" i="7"/>
  <c r="BP22" i="7" s="1"/>
  <c r="BP20" i="14" l="1"/>
  <c r="BO23" i="14"/>
  <c r="BO24" i="14" s="1"/>
  <c r="BP21" i="13"/>
  <c r="BP22" i="13" s="1"/>
  <c r="BP21" i="12"/>
  <c r="BP22" i="12" s="1"/>
  <c r="BP21" i="11"/>
  <c r="BP22" i="11" s="1"/>
  <c r="BO20" i="10"/>
  <c r="BN23" i="10"/>
  <c r="BN24" i="10" s="1"/>
  <c r="BQ21" i="9"/>
  <c r="BQ22" i="9" s="1"/>
  <c r="BQ21" i="8"/>
  <c r="BQ22" i="8" s="1"/>
  <c r="BQ20" i="7"/>
  <c r="BP23" i="7"/>
  <c r="BP24" i="7" s="1"/>
  <c r="BP21" i="14" l="1"/>
  <c r="BP22" i="14" s="1"/>
  <c r="BQ20" i="13"/>
  <c r="BP23" i="13"/>
  <c r="BP24" i="13" s="1"/>
  <c r="BQ20" i="12"/>
  <c r="BP23" i="12"/>
  <c r="BP24" i="12" s="1"/>
  <c r="BQ20" i="11"/>
  <c r="BP23" i="11"/>
  <c r="BP24" i="11" s="1"/>
  <c r="BO21" i="10"/>
  <c r="BO22" i="10" s="1"/>
  <c r="BR20" i="9"/>
  <c r="BQ23" i="9"/>
  <c r="BQ24" i="9" s="1"/>
  <c r="BR20" i="8"/>
  <c r="BQ23" i="8"/>
  <c r="BQ24" i="8" s="1"/>
  <c r="BQ21" i="7"/>
  <c r="BQ22" i="7" s="1"/>
  <c r="BQ20" i="14" l="1"/>
  <c r="BP23" i="14"/>
  <c r="BP24" i="14" s="1"/>
  <c r="BQ21" i="13"/>
  <c r="BQ22" i="13" s="1"/>
  <c r="BQ21" i="12"/>
  <c r="BQ22" i="12" s="1"/>
  <c r="BQ21" i="11"/>
  <c r="BQ22" i="11" s="1"/>
  <c r="BP20" i="10"/>
  <c r="BO23" i="10"/>
  <c r="BO24" i="10" s="1"/>
  <c r="BR21" i="9"/>
  <c r="BR22" i="9" s="1"/>
  <c r="BR21" i="8"/>
  <c r="BR22" i="8" s="1"/>
  <c r="BR20" i="7"/>
  <c r="BQ23" i="7"/>
  <c r="BQ24" i="7" s="1"/>
  <c r="BQ21" i="14" l="1"/>
  <c r="BQ22" i="14" s="1"/>
  <c r="BR20" i="13"/>
  <c r="BQ23" i="13"/>
  <c r="BQ24" i="13" s="1"/>
  <c r="BR20" i="12"/>
  <c r="BQ23" i="12"/>
  <c r="BQ24" i="12" s="1"/>
  <c r="BR20" i="11"/>
  <c r="BQ23" i="11"/>
  <c r="BQ24" i="11" s="1"/>
  <c r="BP21" i="10"/>
  <c r="BP22" i="10" s="1"/>
  <c r="BS20" i="9"/>
  <c r="BR23" i="9"/>
  <c r="BR24" i="9" s="1"/>
  <c r="BS20" i="8"/>
  <c r="BR23" i="8"/>
  <c r="BR24" i="8" s="1"/>
  <c r="BR21" i="7"/>
  <c r="BR22" i="7" s="1"/>
  <c r="BR20" i="14" l="1"/>
  <c r="BQ23" i="14"/>
  <c r="BQ24" i="14" s="1"/>
  <c r="BR21" i="13"/>
  <c r="BR22" i="13" s="1"/>
  <c r="BR21" i="12"/>
  <c r="BR22" i="12" s="1"/>
  <c r="BR21" i="11"/>
  <c r="BR22" i="11" s="1"/>
  <c r="BQ20" i="10"/>
  <c r="BP23" i="10"/>
  <c r="BP24" i="10" s="1"/>
  <c r="BS21" i="9"/>
  <c r="BS22" i="9"/>
  <c r="BT20" i="9" s="1"/>
  <c r="BS21" i="8"/>
  <c r="BS22" i="8"/>
  <c r="BT20" i="8" s="1"/>
  <c r="BS20" i="7"/>
  <c r="BR23" i="7"/>
  <c r="BR24" i="7" s="1"/>
  <c r="BR21" i="14" l="1"/>
  <c r="BR22" i="14" s="1"/>
  <c r="BS20" i="13"/>
  <c r="BR23" i="13"/>
  <c r="BR24" i="13" s="1"/>
  <c r="BS20" i="12"/>
  <c r="BR23" i="12"/>
  <c r="BR24" i="12" s="1"/>
  <c r="BS20" i="11"/>
  <c r="BR23" i="11"/>
  <c r="BR24" i="11" s="1"/>
  <c r="BQ21" i="10"/>
  <c r="BQ22" i="10" s="1"/>
  <c r="BT21" i="9"/>
  <c r="BT22" i="9"/>
  <c r="BU20" i="9" s="1"/>
  <c r="BS23" i="9"/>
  <c r="BS24" i="9" s="1"/>
  <c r="BT21" i="8"/>
  <c r="BT22" i="8" s="1"/>
  <c r="BS23" i="8"/>
  <c r="BS24" i="8" s="1"/>
  <c r="BS21" i="7"/>
  <c r="BS22" i="7"/>
  <c r="BT20" i="7" s="1"/>
  <c r="BS20" i="14" l="1"/>
  <c r="BR23" i="14"/>
  <c r="BR24" i="14" s="1"/>
  <c r="BS21" i="13"/>
  <c r="BS22" i="13"/>
  <c r="BT20" i="13" s="1"/>
  <c r="BS23" i="13"/>
  <c r="BS24" i="13" s="1"/>
  <c r="BS21" i="12"/>
  <c r="BS22" i="12"/>
  <c r="BT20" i="12" s="1"/>
  <c r="BS21" i="11"/>
  <c r="BS22" i="11"/>
  <c r="BT20" i="11" s="1"/>
  <c r="BR20" i="10"/>
  <c r="BQ23" i="10"/>
  <c r="BQ24" i="10" s="1"/>
  <c r="BU21" i="9"/>
  <c r="BU22" i="9" s="1"/>
  <c r="BT23" i="9"/>
  <c r="BT24" i="9" s="1"/>
  <c r="BU20" i="8"/>
  <c r="BT23" i="8"/>
  <c r="BT24" i="8" s="1"/>
  <c r="BT21" i="7"/>
  <c r="BT22" i="7" s="1"/>
  <c r="BS23" i="7"/>
  <c r="BS24" i="7" s="1"/>
  <c r="BS21" i="14" l="1"/>
  <c r="BS22" i="14"/>
  <c r="BT20" i="14" s="1"/>
  <c r="BT21" i="13"/>
  <c r="BT22" i="13" s="1"/>
  <c r="BS23" i="12"/>
  <c r="BS24" i="12" s="1"/>
  <c r="BT21" i="12"/>
  <c r="BT22" i="12"/>
  <c r="BU20" i="12" s="1"/>
  <c r="BS23" i="11"/>
  <c r="BS24" i="11" s="1"/>
  <c r="BT21" i="11"/>
  <c r="BT22" i="11" s="1"/>
  <c r="BR21" i="10"/>
  <c r="BR22" i="10" s="1"/>
  <c r="BV20" i="9"/>
  <c r="BU23" i="9"/>
  <c r="BU24" i="9" s="1"/>
  <c r="BU21" i="8"/>
  <c r="BU22" i="8" s="1"/>
  <c r="BU20" i="7"/>
  <c r="BT23" i="7"/>
  <c r="BT24" i="7" s="1"/>
  <c r="BS23" i="14" l="1"/>
  <c r="BS24" i="14" s="1"/>
  <c r="BT21" i="14"/>
  <c r="BT22" i="14" s="1"/>
  <c r="BU20" i="13"/>
  <c r="BT23" i="13"/>
  <c r="BT24" i="13" s="1"/>
  <c r="BU21" i="12"/>
  <c r="BU22" i="12" s="1"/>
  <c r="BT23" i="12"/>
  <c r="BT24" i="12" s="1"/>
  <c r="BU20" i="11"/>
  <c r="BT23" i="11"/>
  <c r="BT24" i="11" s="1"/>
  <c r="BS20" i="10"/>
  <c r="BR23" i="10"/>
  <c r="BR24" i="10" s="1"/>
  <c r="BV21" i="9"/>
  <c r="BV22" i="9" s="1"/>
  <c r="BV20" i="8"/>
  <c r="BU23" i="8"/>
  <c r="BU24" i="8" s="1"/>
  <c r="BU21" i="7"/>
  <c r="BU22" i="7" s="1"/>
  <c r="BU20" i="14" l="1"/>
  <c r="BT23" i="14"/>
  <c r="BT24" i="14" s="1"/>
  <c r="BU21" i="13"/>
  <c r="BU22" i="13" s="1"/>
  <c r="BV20" i="12"/>
  <c r="BU23" i="12"/>
  <c r="BU24" i="12" s="1"/>
  <c r="BU21" i="11"/>
  <c r="BU22" i="11" s="1"/>
  <c r="BS21" i="10"/>
  <c r="BS22" i="10"/>
  <c r="BT20" i="10" s="1"/>
  <c r="BS23" i="10"/>
  <c r="BS24" i="10" s="1"/>
  <c r="BW20" i="9"/>
  <c r="BV23" i="9"/>
  <c r="BV24" i="9" s="1"/>
  <c r="BV21" i="8"/>
  <c r="BV22" i="8" s="1"/>
  <c r="BV20" i="7"/>
  <c r="BU23" i="7"/>
  <c r="BU24" i="7" s="1"/>
  <c r="BU21" i="14" l="1"/>
  <c r="BU22" i="14" s="1"/>
  <c r="BV20" i="13"/>
  <c r="BU23" i="13"/>
  <c r="BU24" i="13" s="1"/>
  <c r="BV21" i="12"/>
  <c r="BV22" i="12" s="1"/>
  <c r="BV20" i="11"/>
  <c r="BU23" i="11"/>
  <c r="BU24" i="11" s="1"/>
  <c r="BT21" i="10"/>
  <c r="BT23" i="10"/>
  <c r="BT24" i="10" s="1"/>
  <c r="BT22" i="10"/>
  <c r="BU20" i="10" s="1"/>
  <c r="BW21" i="9"/>
  <c r="BW22" i="9" s="1"/>
  <c r="BW20" i="8"/>
  <c r="BV23" i="8"/>
  <c r="BV24" i="8" s="1"/>
  <c r="BV21" i="7"/>
  <c r="BV22" i="7" s="1"/>
  <c r="BV20" i="14" l="1"/>
  <c r="BU23" i="14"/>
  <c r="BU24" i="14" s="1"/>
  <c r="BV21" i="13"/>
  <c r="BV22" i="13" s="1"/>
  <c r="BW20" i="12"/>
  <c r="BV23" i="12"/>
  <c r="BV24" i="12" s="1"/>
  <c r="BV21" i="11"/>
  <c r="BV22" i="11" s="1"/>
  <c r="BU21" i="10"/>
  <c r="BU22" i="10" s="1"/>
  <c r="BX20" i="9"/>
  <c r="BW23" i="9"/>
  <c r="BW24" i="9" s="1"/>
  <c r="BW21" i="8"/>
  <c r="BW22" i="8" s="1"/>
  <c r="BW20" i="7"/>
  <c r="BV23" i="7"/>
  <c r="BV24" i="7" s="1"/>
  <c r="BV21" i="14" l="1"/>
  <c r="BV22" i="14" s="1"/>
  <c r="BW20" i="13"/>
  <c r="BV23" i="13"/>
  <c r="BV24" i="13" s="1"/>
  <c r="BW21" i="12"/>
  <c r="BW22" i="12" s="1"/>
  <c r="BW20" i="11"/>
  <c r="BV23" i="11"/>
  <c r="BV24" i="11" s="1"/>
  <c r="BV20" i="10"/>
  <c r="BU23" i="10"/>
  <c r="BU24" i="10" s="1"/>
  <c r="BX21" i="9"/>
  <c r="BX22" i="9" s="1"/>
  <c r="BX20" i="8"/>
  <c r="BW23" i="8"/>
  <c r="BW24" i="8" s="1"/>
  <c r="BW21" i="7"/>
  <c r="BW22" i="7" s="1"/>
  <c r="BW20" i="14" l="1"/>
  <c r="BV23" i="14"/>
  <c r="BV24" i="14" s="1"/>
  <c r="BW21" i="13"/>
  <c r="BW22" i="13" s="1"/>
  <c r="BX20" i="12"/>
  <c r="BW23" i="12"/>
  <c r="BW24" i="12" s="1"/>
  <c r="BW21" i="11"/>
  <c r="BW22" i="11" s="1"/>
  <c r="BV21" i="10"/>
  <c r="BV22" i="10" s="1"/>
  <c r="BY20" i="9"/>
  <c r="BX23" i="9"/>
  <c r="BX24" i="9" s="1"/>
  <c r="BX21" i="8"/>
  <c r="BX22" i="8" s="1"/>
  <c r="BX20" i="7"/>
  <c r="BW23" i="7"/>
  <c r="BW24" i="7" s="1"/>
  <c r="BW21" i="14" l="1"/>
  <c r="BW22" i="14" s="1"/>
  <c r="BX20" i="13"/>
  <c r="BW23" i="13"/>
  <c r="BW24" i="13" s="1"/>
  <c r="BX21" i="12"/>
  <c r="BX22" i="12" s="1"/>
  <c r="BX20" i="11"/>
  <c r="BW23" i="11"/>
  <c r="BW24" i="11" s="1"/>
  <c r="BW20" i="10"/>
  <c r="BV23" i="10"/>
  <c r="BV24" i="10" s="1"/>
  <c r="BY21" i="9"/>
  <c r="BY22" i="9" s="1"/>
  <c r="BY20" i="8"/>
  <c r="BX23" i="8"/>
  <c r="BX24" i="8" s="1"/>
  <c r="BX21" i="7"/>
  <c r="BX22" i="7" s="1"/>
  <c r="BX20" i="14" l="1"/>
  <c r="BW23" i="14"/>
  <c r="BW24" i="14" s="1"/>
  <c r="BX21" i="13"/>
  <c r="BX22" i="13" s="1"/>
  <c r="BY20" i="12"/>
  <c r="BX23" i="12"/>
  <c r="BX24" i="12" s="1"/>
  <c r="BX21" i="11"/>
  <c r="BX22" i="11" s="1"/>
  <c r="BW22" i="10"/>
  <c r="BX20" i="10" s="1"/>
  <c r="BW21" i="10"/>
  <c r="BZ20" i="9"/>
  <c r="BY23" i="9"/>
  <c r="BY24" i="9" s="1"/>
  <c r="BY21" i="8"/>
  <c r="BY22" i="8" s="1"/>
  <c r="BY20" i="7"/>
  <c r="BX23" i="7"/>
  <c r="BX24" i="7" s="1"/>
  <c r="BX21" i="14" l="1"/>
  <c r="BX22" i="14" s="1"/>
  <c r="BY20" i="13"/>
  <c r="BX23" i="13"/>
  <c r="BX24" i="13" s="1"/>
  <c r="BY21" i="12"/>
  <c r="BY22" i="12" s="1"/>
  <c r="BY20" i="11"/>
  <c r="BX23" i="11"/>
  <c r="BX24" i="11" s="1"/>
  <c r="BX21" i="10"/>
  <c r="BX22" i="10" s="1"/>
  <c r="BW23" i="10"/>
  <c r="BW24" i="10" s="1"/>
  <c r="BZ21" i="9"/>
  <c r="BZ22" i="9" s="1"/>
  <c r="BZ20" i="8"/>
  <c r="BY23" i="8"/>
  <c r="BY24" i="8" s="1"/>
  <c r="BY21" i="7"/>
  <c r="BY22" i="7" s="1"/>
  <c r="BY20" i="14" l="1"/>
  <c r="BX23" i="14"/>
  <c r="BX24" i="14" s="1"/>
  <c r="BY21" i="13"/>
  <c r="BY22" i="13" s="1"/>
  <c r="BZ20" i="12"/>
  <c r="BY23" i="12"/>
  <c r="BY24" i="12" s="1"/>
  <c r="BY21" i="11"/>
  <c r="BY22" i="11" s="1"/>
  <c r="BY20" i="10"/>
  <c r="BX23" i="10"/>
  <c r="BX24" i="10" s="1"/>
  <c r="CA20" i="9"/>
  <c r="BZ23" i="9"/>
  <c r="BZ24" i="9" s="1"/>
  <c r="BZ21" i="8"/>
  <c r="BZ22" i="8" s="1"/>
  <c r="BZ20" i="7"/>
  <c r="BY23" i="7"/>
  <c r="BY24" i="7" s="1"/>
  <c r="BY21" i="14" l="1"/>
  <c r="BY22" i="14" s="1"/>
  <c r="BZ20" i="13"/>
  <c r="BY23" i="13"/>
  <c r="BY24" i="13" s="1"/>
  <c r="BZ21" i="12"/>
  <c r="BZ22" i="12" s="1"/>
  <c r="BZ20" i="11"/>
  <c r="BY23" i="11"/>
  <c r="BY24" i="11" s="1"/>
  <c r="BY21" i="10"/>
  <c r="BY22" i="10" s="1"/>
  <c r="CA21" i="9"/>
  <c r="CA22" i="9" s="1"/>
  <c r="CA20" i="8"/>
  <c r="BZ23" i="8"/>
  <c r="BZ24" i="8" s="1"/>
  <c r="BZ21" i="7"/>
  <c r="BZ22" i="7" s="1"/>
  <c r="BZ20" i="14" l="1"/>
  <c r="BY23" i="14"/>
  <c r="BY24" i="14" s="1"/>
  <c r="BZ21" i="13"/>
  <c r="BZ22" i="13" s="1"/>
  <c r="CA20" i="12"/>
  <c r="BZ23" i="12"/>
  <c r="BZ24" i="12" s="1"/>
  <c r="BZ21" i="11"/>
  <c r="BZ22" i="11" s="1"/>
  <c r="BZ20" i="10"/>
  <c r="BY23" i="10"/>
  <c r="BY24" i="10" s="1"/>
  <c r="CB20" i="9"/>
  <c r="CA23" i="9"/>
  <c r="CA24" i="9" s="1"/>
  <c r="CA21" i="8"/>
  <c r="CA22" i="8"/>
  <c r="CB20" i="8" s="1"/>
  <c r="CA20" i="7"/>
  <c r="BZ23" i="7"/>
  <c r="BZ24" i="7" s="1"/>
  <c r="BZ21" i="14" l="1"/>
  <c r="BZ22" i="14" s="1"/>
  <c r="CA20" i="13"/>
  <c r="BZ23" i="13"/>
  <c r="BZ24" i="13" s="1"/>
  <c r="CA21" i="12"/>
  <c r="CA22" i="12"/>
  <c r="CB20" i="12" s="1"/>
  <c r="CA23" i="12"/>
  <c r="CA24" i="12" s="1"/>
  <c r="CA20" i="11"/>
  <c r="BZ23" i="11"/>
  <c r="BZ24" i="11" s="1"/>
  <c r="BZ21" i="10"/>
  <c r="BZ22" i="10" s="1"/>
  <c r="CB21" i="9"/>
  <c r="CB22" i="9"/>
  <c r="CC20" i="9" s="1"/>
  <c r="CB21" i="8"/>
  <c r="CB22" i="8" s="1"/>
  <c r="CA23" i="8"/>
  <c r="CA24" i="8" s="1"/>
  <c r="CA21" i="7"/>
  <c r="CA22" i="7"/>
  <c r="CB20" i="7" s="1"/>
  <c r="CA23" i="7"/>
  <c r="CA24" i="7" s="1"/>
  <c r="CA20" i="14" l="1"/>
  <c r="BZ23" i="14"/>
  <c r="BZ24" i="14" s="1"/>
  <c r="CA21" i="13"/>
  <c r="CA22" i="13"/>
  <c r="CB20" i="13" s="1"/>
  <c r="CB21" i="12"/>
  <c r="CB22" i="12"/>
  <c r="CC20" i="12" s="1"/>
  <c r="CA21" i="11"/>
  <c r="CA23" i="11"/>
  <c r="CA24" i="11" s="1"/>
  <c r="CA22" i="11"/>
  <c r="CB20" i="11" s="1"/>
  <c r="CA20" i="10"/>
  <c r="BZ23" i="10"/>
  <c r="BZ24" i="10" s="1"/>
  <c r="CB23" i="9"/>
  <c r="CB24" i="9" s="1"/>
  <c r="CC21" i="9"/>
  <c r="CC22" i="9" s="1"/>
  <c r="CC20" i="8"/>
  <c r="CB23" i="8"/>
  <c r="CB24" i="8" s="1"/>
  <c r="CB21" i="7"/>
  <c r="CB22" i="7"/>
  <c r="CC20" i="7" s="1"/>
  <c r="CA21" i="14" l="1"/>
  <c r="CA23" i="14"/>
  <c r="CA24" i="14" s="1"/>
  <c r="CA22" i="14"/>
  <c r="CB20" i="14" s="1"/>
  <c r="CB21" i="13"/>
  <c r="CB22" i="13" s="1"/>
  <c r="CA23" i="13"/>
  <c r="CA24" i="13" s="1"/>
  <c r="CB23" i="12"/>
  <c r="CB24" i="12" s="1"/>
  <c r="CC21" i="12"/>
  <c r="CC22" i="12" s="1"/>
  <c r="CB21" i="11"/>
  <c r="CB22" i="11" s="1"/>
  <c r="CA21" i="10"/>
  <c r="CA22" i="10"/>
  <c r="CB20" i="10" s="1"/>
  <c r="CA23" i="10"/>
  <c r="CA24" i="10" s="1"/>
  <c r="CD20" i="9"/>
  <c r="CC23" i="9"/>
  <c r="CC24" i="9" s="1"/>
  <c r="CC21" i="8"/>
  <c r="CC22" i="8" s="1"/>
  <c r="CC21" i="7"/>
  <c r="CC22" i="7" s="1"/>
  <c r="CB23" i="7"/>
  <c r="CB24" i="7" s="1"/>
  <c r="CB21" i="14" l="1"/>
  <c r="CB22" i="14" s="1"/>
  <c r="CC20" i="13"/>
  <c r="CB23" i="13"/>
  <c r="CB24" i="13" s="1"/>
  <c r="CD20" i="12"/>
  <c r="CC23" i="12"/>
  <c r="CC24" i="12" s="1"/>
  <c r="CC20" i="11"/>
  <c r="CB23" i="11"/>
  <c r="CB24" i="11" s="1"/>
  <c r="CB21" i="10"/>
  <c r="CB22" i="10" s="1"/>
  <c r="CD21" i="9"/>
  <c r="CD22" i="9" s="1"/>
  <c r="CD20" i="8"/>
  <c r="CC23" i="8"/>
  <c r="CC24" i="8" s="1"/>
  <c r="CD20" i="7"/>
  <c r="CC23" i="7"/>
  <c r="CC24" i="7" s="1"/>
  <c r="CC20" i="14" l="1"/>
  <c r="CB23" i="14"/>
  <c r="CB24" i="14" s="1"/>
  <c r="CC21" i="13"/>
  <c r="CC22" i="13" s="1"/>
  <c r="CD21" i="12"/>
  <c r="CD22" i="12" s="1"/>
  <c r="CC21" i="11"/>
  <c r="CC22" i="11" s="1"/>
  <c r="CC20" i="10"/>
  <c r="CB23" i="10"/>
  <c r="CB24" i="10" s="1"/>
  <c r="CE20" i="9"/>
  <c r="CD23" i="9"/>
  <c r="CD24" i="9" s="1"/>
  <c r="CD21" i="8"/>
  <c r="CD22" i="8" s="1"/>
  <c r="CD21" i="7"/>
  <c r="CD22" i="7" s="1"/>
  <c r="CC21" i="14" l="1"/>
  <c r="CC22" i="14"/>
  <c r="CD20" i="14" s="1"/>
  <c r="CD20" i="13"/>
  <c r="CC23" i="13"/>
  <c r="CC24" i="13" s="1"/>
  <c r="CE20" i="12"/>
  <c r="CD23" i="12"/>
  <c r="CD24" i="12" s="1"/>
  <c r="CD20" i="11"/>
  <c r="CC23" i="11"/>
  <c r="CC24" i="11" s="1"/>
  <c r="CC21" i="10"/>
  <c r="CC22" i="10" s="1"/>
  <c r="CE21" i="9"/>
  <c r="CE22" i="9" s="1"/>
  <c r="CE20" i="8"/>
  <c r="CD23" i="8"/>
  <c r="CD24" i="8" s="1"/>
  <c r="CE20" i="7"/>
  <c r="CD23" i="7"/>
  <c r="CD24" i="7" s="1"/>
  <c r="CD21" i="14" l="1"/>
  <c r="CD22" i="14" s="1"/>
  <c r="CC23" i="14"/>
  <c r="CC24" i="14" s="1"/>
  <c r="CD21" i="13"/>
  <c r="CD22" i="13" s="1"/>
  <c r="CE21" i="12"/>
  <c r="CE22" i="12" s="1"/>
  <c r="CD21" i="11"/>
  <c r="CD22" i="11"/>
  <c r="CE20" i="11" s="1"/>
  <c r="CD20" i="10"/>
  <c r="CC23" i="10"/>
  <c r="CC24" i="10" s="1"/>
  <c r="CF20" i="9"/>
  <c r="CE23" i="9"/>
  <c r="CE24" i="9" s="1"/>
  <c r="CE21" i="8"/>
  <c r="CE22" i="8" s="1"/>
  <c r="CE21" i="7"/>
  <c r="CE22" i="7" s="1"/>
  <c r="CE20" i="14" l="1"/>
  <c r="CD23" i="14"/>
  <c r="CD24" i="14" s="1"/>
  <c r="CE20" i="13"/>
  <c r="CD23" i="13"/>
  <c r="CD24" i="13" s="1"/>
  <c r="CF20" i="12"/>
  <c r="CE23" i="12"/>
  <c r="CE24" i="12" s="1"/>
  <c r="CD23" i="11"/>
  <c r="CD24" i="11" s="1"/>
  <c r="CE21" i="11"/>
  <c r="CE22" i="11" s="1"/>
  <c r="CD21" i="10"/>
  <c r="CD22" i="10" s="1"/>
  <c r="CF21" i="9"/>
  <c r="CF22" i="9" s="1"/>
  <c r="CF20" i="8"/>
  <c r="CE23" i="8"/>
  <c r="CE24" i="8" s="1"/>
  <c r="CF20" i="7"/>
  <c r="CE23" i="7"/>
  <c r="CE24" i="7" s="1"/>
  <c r="CE21" i="14" l="1"/>
  <c r="CE22" i="14" s="1"/>
  <c r="CE21" i="13"/>
  <c r="CE22" i="13" s="1"/>
  <c r="CF21" i="12"/>
  <c r="CF22" i="12" s="1"/>
  <c r="CF20" i="11"/>
  <c r="CE23" i="11"/>
  <c r="CE24" i="11" s="1"/>
  <c r="CE20" i="10"/>
  <c r="CD23" i="10"/>
  <c r="CD24" i="10" s="1"/>
  <c r="CG20" i="9"/>
  <c r="CF23" i="9"/>
  <c r="CF24" i="9" s="1"/>
  <c r="CF21" i="8"/>
  <c r="CF22" i="8" s="1"/>
  <c r="CF21" i="7"/>
  <c r="CF22" i="7" s="1"/>
  <c r="CF20" i="14" l="1"/>
  <c r="CE23" i="14"/>
  <c r="CE24" i="14" s="1"/>
  <c r="CF20" i="13"/>
  <c r="CE23" i="13"/>
  <c r="CE24" i="13" s="1"/>
  <c r="CG20" i="12"/>
  <c r="CF23" i="12"/>
  <c r="CF24" i="12" s="1"/>
  <c r="CF21" i="11"/>
  <c r="CF22" i="11" s="1"/>
  <c r="CE21" i="10"/>
  <c r="CE22" i="10" s="1"/>
  <c r="CG21" i="9"/>
  <c r="CG22" i="9" s="1"/>
  <c r="CG20" i="8"/>
  <c r="CF23" i="8"/>
  <c r="CF24" i="8" s="1"/>
  <c r="CG20" i="7"/>
  <c r="CF23" i="7"/>
  <c r="CF24" i="7" s="1"/>
  <c r="CF21" i="14" l="1"/>
  <c r="CF22" i="14" s="1"/>
  <c r="CF21" i="13"/>
  <c r="CF22" i="13" s="1"/>
  <c r="CG21" i="12"/>
  <c r="CG22" i="12" s="1"/>
  <c r="CG20" i="11"/>
  <c r="CF23" i="11"/>
  <c r="CF24" i="11" s="1"/>
  <c r="CF20" i="10"/>
  <c r="CE23" i="10"/>
  <c r="CE24" i="10" s="1"/>
  <c r="CH20" i="9"/>
  <c r="CG23" i="9"/>
  <c r="CG24" i="9" s="1"/>
  <c r="CG21" i="8"/>
  <c r="CG22" i="8" s="1"/>
  <c r="CG21" i="7"/>
  <c r="CG22" i="7" s="1"/>
  <c r="CG20" i="14" l="1"/>
  <c r="CF23" i="14"/>
  <c r="CF24" i="14" s="1"/>
  <c r="CG20" i="13"/>
  <c r="CF23" i="13"/>
  <c r="CF24" i="13" s="1"/>
  <c r="CH20" i="12"/>
  <c r="CG23" i="12"/>
  <c r="CG24" i="12" s="1"/>
  <c r="CG21" i="11"/>
  <c r="CG22" i="11" s="1"/>
  <c r="CF21" i="10"/>
  <c r="CF22" i="10" s="1"/>
  <c r="CH21" i="9"/>
  <c r="CH22" i="9" s="1"/>
  <c r="CH20" i="8"/>
  <c r="CG23" i="8"/>
  <c r="CG24" i="8" s="1"/>
  <c r="CH20" i="7"/>
  <c r="CG23" i="7"/>
  <c r="CG24" i="7" s="1"/>
  <c r="CG21" i="14" l="1"/>
  <c r="CG22" i="14" s="1"/>
  <c r="CG21" i="13"/>
  <c r="CG22" i="13" s="1"/>
  <c r="CH21" i="12"/>
  <c r="CH22" i="12" s="1"/>
  <c r="CH20" i="11"/>
  <c r="CG23" i="11"/>
  <c r="CG24" i="11" s="1"/>
  <c r="CG20" i="10"/>
  <c r="CF23" i="10"/>
  <c r="CF24" i="10" s="1"/>
  <c r="CI20" i="9"/>
  <c r="CH23" i="9"/>
  <c r="CH24" i="9" s="1"/>
  <c r="CH21" i="8"/>
  <c r="CH22" i="8" s="1"/>
  <c r="CH21" i="7"/>
  <c r="CH22" i="7" s="1"/>
  <c r="CH20" i="14" l="1"/>
  <c r="CG23" i="14"/>
  <c r="CG24" i="14" s="1"/>
  <c r="CH20" i="13"/>
  <c r="CG23" i="13"/>
  <c r="CG24" i="13" s="1"/>
  <c r="CI20" i="12"/>
  <c r="CH23" i="12"/>
  <c r="CH24" i="12" s="1"/>
  <c r="CH21" i="11"/>
  <c r="CH22" i="11" s="1"/>
  <c r="CG21" i="10"/>
  <c r="CG22" i="10" s="1"/>
  <c r="CI21" i="9"/>
  <c r="CI22" i="9" s="1"/>
  <c r="CI20" i="8"/>
  <c r="CH23" i="8"/>
  <c r="CH24" i="8" s="1"/>
  <c r="CI20" i="7"/>
  <c r="CH23" i="7"/>
  <c r="CH24" i="7" s="1"/>
  <c r="CH21" i="14" l="1"/>
  <c r="CH22" i="14" s="1"/>
  <c r="CH21" i="13"/>
  <c r="CH22" i="13" s="1"/>
  <c r="CI21" i="12"/>
  <c r="CI22" i="12" s="1"/>
  <c r="CI20" i="11"/>
  <c r="CH23" i="11"/>
  <c r="CH24" i="11" s="1"/>
  <c r="CH20" i="10"/>
  <c r="CG23" i="10"/>
  <c r="CG24" i="10" s="1"/>
  <c r="CJ20" i="9"/>
  <c r="CI23" i="9"/>
  <c r="CI24" i="9" s="1"/>
  <c r="CI21" i="8"/>
  <c r="CI22" i="8"/>
  <c r="CJ20" i="8" s="1"/>
  <c r="CI21" i="7"/>
  <c r="CI22" i="7"/>
  <c r="CJ20" i="7" s="1"/>
  <c r="CI20" i="14" l="1"/>
  <c r="CH23" i="14"/>
  <c r="CH24" i="14" s="1"/>
  <c r="CI20" i="13"/>
  <c r="CH23" i="13"/>
  <c r="CH24" i="13" s="1"/>
  <c r="CJ20" i="12"/>
  <c r="CI23" i="12"/>
  <c r="CI24" i="12" s="1"/>
  <c r="CI21" i="11"/>
  <c r="CI23" i="11"/>
  <c r="CI24" i="11" s="1"/>
  <c r="CI22" i="11"/>
  <c r="CJ20" i="11" s="1"/>
  <c r="CH21" i="10"/>
  <c r="CH22" i="10" s="1"/>
  <c r="CJ21" i="9"/>
  <c r="CJ22" i="9" s="1"/>
  <c r="CJ21" i="8"/>
  <c r="CJ23" i="8"/>
  <c r="CJ24" i="8" s="1"/>
  <c r="CJ22" i="8"/>
  <c r="CK20" i="8" s="1"/>
  <c r="CI23" i="8"/>
  <c r="CI24" i="8" s="1"/>
  <c r="CJ21" i="7"/>
  <c r="CJ22" i="7" s="1"/>
  <c r="CI23" i="7"/>
  <c r="CI24" i="7" s="1"/>
  <c r="CI21" i="14" l="1"/>
  <c r="CI23" i="14"/>
  <c r="CI24" i="14" s="1"/>
  <c r="CI22" i="14"/>
  <c r="CJ20" i="14" s="1"/>
  <c r="CI21" i="13"/>
  <c r="CI22" i="13"/>
  <c r="CJ20" i="13" s="1"/>
  <c r="CI23" i="13"/>
  <c r="CI24" i="13" s="1"/>
  <c r="CJ21" i="12"/>
  <c r="CJ22" i="12"/>
  <c r="CK20" i="12" s="1"/>
  <c r="CJ21" i="11"/>
  <c r="CJ22" i="11" s="1"/>
  <c r="CI20" i="10"/>
  <c r="CH23" i="10"/>
  <c r="CH24" i="10" s="1"/>
  <c r="CK20" i="9"/>
  <c r="CJ23" i="9"/>
  <c r="CJ24" i="9" s="1"/>
  <c r="CK21" i="8"/>
  <c r="CK22" i="8" s="1"/>
  <c r="CK20" i="7"/>
  <c r="CJ23" i="7"/>
  <c r="CJ24" i="7" s="1"/>
  <c r="CJ21" i="14" l="1"/>
  <c r="CJ22" i="14" s="1"/>
  <c r="CJ21" i="13"/>
  <c r="CJ22" i="13" s="1"/>
  <c r="CJ23" i="12"/>
  <c r="CJ24" i="12" s="1"/>
  <c r="CK21" i="12"/>
  <c r="CK22" i="12" s="1"/>
  <c r="CK20" i="11"/>
  <c r="CJ23" i="11"/>
  <c r="CJ24" i="11" s="1"/>
  <c r="CI21" i="10"/>
  <c r="CI22" i="10"/>
  <c r="CJ20" i="10" s="1"/>
  <c r="CK21" i="9"/>
  <c r="CK22" i="9" s="1"/>
  <c r="CL20" i="8"/>
  <c r="CK23" i="8"/>
  <c r="CK24" i="8" s="1"/>
  <c r="CK21" i="7"/>
  <c r="CK22" i="7" s="1"/>
  <c r="CK20" i="14" l="1"/>
  <c r="CJ23" i="14"/>
  <c r="CJ24" i="14" s="1"/>
  <c r="CK20" i="13"/>
  <c r="CJ23" i="13"/>
  <c r="CJ24" i="13" s="1"/>
  <c r="CL20" i="12"/>
  <c r="CK23" i="12"/>
  <c r="CK24" i="12" s="1"/>
  <c r="CK21" i="11"/>
  <c r="CK22" i="11" s="1"/>
  <c r="CJ21" i="10"/>
  <c r="CJ22" i="10"/>
  <c r="CK20" i="10" s="1"/>
  <c r="CI23" i="10"/>
  <c r="CI24" i="10" s="1"/>
  <c r="CL20" i="9"/>
  <c r="CK23" i="9"/>
  <c r="CK24" i="9" s="1"/>
  <c r="CL21" i="8"/>
  <c r="CL22" i="8" s="1"/>
  <c r="CL20" i="7"/>
  <c r="CK23" i="7"/>
  <c r="CK24" i="7" s="1"/>
  <c r="CK21" i="14" l="1"/>
  <c r="CK22" i="14" s="1"/>
  <c r="CK21" i="13"/>
  <c r="CK22" i="13" s="1"/>
  <c r="CL21" i="12"/>
  <c r="CL22" i="12" s="1"/>
  <c r="CL20" i="11"/>
  <c r="CK23" i="11"/>
  <c r="CK24" i="11" s="1"/>
  <c r="CK21" i="10"/>
  <c r="CK22" i="10" s="1"/>
  <c r="CJ23" i="10"/>
  <c r="CJ24" i="10" s="1"/>
  <c r="CL21" i="9"/>
  <c r="CL22" i="9" s="1"/>
  <c r="CM20" i="8"/>
  <c r="CL23" i="8"/>
  <c r="CL24" i="8" s="1"/>
  <c r="CL21" i="7"/>
  <c r="CL22" i="7" s="1"/>
  <c r="CL20" i="14" l="1"/>
  <c r="CK23" i="14"/>
  <c r="CK24" i="14" s="1"/>
  <c r="CL20" i="13"/>
  <c r="CK23" i="13"/>
  <c r="CK24" i="13" s="1"/>
  <c r="CM20" i="12"/>
  <c r="CL23" i="12"/>
  <c r="CL24" i="12" s="1"/>
  <c r="CL21" i="11"/>
  <c r="CL22" i="11"/>
  <c r="CM20" i="11" s="1"/>
  <c r="CL20" i="10"/>
  <c r="CK23" i="10"/>
  <c r="CK24" i="10" s="1"/>
  <c r="CM20" i="9"/>
  <c r="CL23" i="9"/>
  <c r="CL24" i="9" s="1"/>
  <c r="CM21" i="8"/>
  <c r="CM22" i="8" s="1"/>
  <c r="CM20" i="7"/>
  <c r="CL23" i="7"/>
  <c r="CL24" i="7" s="1"/>
  <c r="CL21" i="14" l="1"/>
  <c r="CL22" i="14" s="1"/>
  <c r="CL21" i="13"/>
  <c r="CL22" i="13" s="1"/>
  <c r="CM21" i="12"/>
  <c r="CM22" i="12" s="1"/>
  <c r="CM21" i="11"/>
  <c r="CM22" i="11" s="1"/>
  <c r="CL23" i="11"/>
  <c r="CL24" i="11" s="1"/>
  <c r="CL21" i="10"/>
  <c r="CL22" i="10" s="1"/>
  <c r="CM21" i="9"/>
  <c r="CM22" i="9" s="1"/>
  <c r="CN20" i="8"/>
  <c r="CM23" i="8"/>
  <c r="CM24" i="8" s="1"/>
  <c r="CM21" i="7"/>
  <c r="CM22" i="7" s="1"/>
  <c r="F87" i="5"/>
  <c r="D87" i="5"/>
  <c r="D88" i="5" s="1"/>
  <c r="D86" i="5"/>
  <c r="H87" i="5" s="1"/>
  <c r="H82" i="5"/>
  <c r="G82" i="5"/>
  <c r="F82" i="5"/>
  <c r="E82" i="5"/>
  <c r="C78" i="5"/>
  <c r="E87" i="5" s="1"/>
  <c r="C74" i="5"/>
  <c r="D82" i="5" s="1"/>
  <c r="B70" i="5"/>
  <c r="M21" i="5"/>
  <c r="M22" i="5" s="1"/>
  <c r="M20" i="5"/>
  <c r="CO14" i="5"/>
  <c r="CN14" i="5"/>
  <c r="CM14" i="5"/>
  <c r="CL14" i="5"/>
  <c r="CK14" i="5"/>
  <c r="CJ14" i="5"/>
  <c r="CI14" i="5"/>
  <c r="CH14" i="5"/>
  <c r="CG14" i="5"/>
  <c r="CF14" i="5"/>
  <c r="CE14" i="5"/>
  <c r="CD14" i="5"/>
  <c r="CC14" i="5"/>
  <c r="CB14" i="5"/>
  <c r="CA14" i="5"/>
  <c r="BZ14" i="5"/>
  <c r="BY14" i="5"/>
  <c r="BX14" i="5"/>
  <c r="BW14" i="5"/>
  <c r="BV14" i="5"/>
  <c r="BU14" i="5"/>
  <c r="BT14" i="5"/>
  <c r="BS14" i="5"/>
  <c r="BR14" i="5"/>
  <c r="BQ14" i="5"/>
  <c r="BP14" i="5"/>
  <c r="BO14" i="5"/>
  <c r="BN14" i="5"/>
  <c r="BM14" i="5"/>
  <c r="BL14" i="5"/>
  <c r="BK14" i="5"/>
  <c r="BJ14" i="5"/>
  <c r="BI14" i="5"/>
  <c r="BH14" i="5"/>
  <c r="BG14" i="5"/>
  <c r="BF14" i="5"/>
  <c r="BE14" i="5"/>
  <c r="BD14" i="5"/>
  <c r="BC14" i="5"/>
  <c r="BB14" i="5"/>
  <c r="BA14" i="5"/>
  <c r="AZ14" i="5"/>
  <c r="AY14" i="5"/>
  <c r="AX14" i="5"/>
  <c r="AW14" i="5"/>
  <c r="AV14" i="5"/>
  <c r="AU14" i="5"/>
  <c r="AT14" i="5"/>
  <c r="AS14" i="5"/>
  <c r="AR14" i="5"/>
  <c r="AQ14" i="5"/>
  <c r="AP14" i="5"/>
  <c r="AO14" i="5"/>
  <c r="AN14" i="5"/>
  <c r="AK11" i="5"/>
  <c r="AJ11" i="5"/>
  <c r="AI11" i="5"/>
  <c r="AG11" i="5"/>
  <c r="AC11" i="5"/>
  <c r="AB11" i="5"/>
  <c r="AA11" i="5"/>
  <c r="Y11" i="5"/>
  <c r="T11" i="5"/>
  <c r="S11" i="5"/>
  <c r="Q11" i="5"/>
  <c r="AM10" i="5"/>
  <c r="AM11" i="5" s="1"/>
  <c r="AL10" i="5"/>
  <c r="AL11" i="5" s="1"/>
  <c r="AK10" i="5"/>
  <c r="AJ10" i="5"/>
  <c r="AI10" i="5"/>
  <c r="AH10" i="5"/>
  <c r="AH11" i="5" s="1"/>
  <c r="AG10" i="5"/>
  <c r="AF10" i="5"/>
  <c r="AF11" i="5" s="1"/>
  <c r="AE10" i="5"/>
  <c r="AE11" i="5" s="1"/>
  <c r="AD10" i="5"/>
  <c r="AD11" i="5" s="1"/>
  <c r="AC10" i="5"/>
  <c r="AB10" i="5"/>
  <c r="AA10" i="5"/>
  <c r="Z10" i="5"/>
  <c r="Z11" i="5" s="1"/>
  <c r="Y10" i="5"/>
  <c r="X10" i="5"/>
  <c r="X11" i="5" s="1"/>
  <c r="W10" i="5"/>
  <c r="W11" i="5" s="1"/>
  <c r="V10" i="5"/>
  <c r="V11" i="5" s="1"/>
  <c r="U10" i="5"/>
  <c r="U11" i="5" s="1"/>
  <c r="T10" i="5"/>
  <c r="S10" i="5"/>
  <c r="R10" i="5"/>
  <c r="R11" i="5" s="1"/>
  <c r="Q10" i="5"/>
  <c r="P10" i="5"/>
  <c r="P11" i="5" s="1"/>
  <c r="O10" i="5"/>
  <c r="O11" i="5" s="1"/>
  <c r="N10" i="5"/>
  <c r="N11" i="5" s="1"/>
  <c r="H87" i="4"/>
  <c r="F87" i="4"/>
  <c r="E87" i="4"/>
  <c r="D87" i="4"/>
  <c r="D86" i="4"/>
  <c r="D88" i="4" s="1"/>
  <c r="H82" i="4"/>
  <c r="G82" i="4"/>
  <c r="C78" i="4"/>
  <c r="C74" i="4"/>
  <c r="F82" i="4" s="1"/>
  <c r="B70" i="4"/>
  <c r="M20" i="4"/>
  <c r="CO14" i="4"/>
  <c r="CN14" i="4"/>
  <c r="CM14" i="4"/>
  <c r="CL14" i="4"/>
  <c r="CK14" i="4"/>
  <c r="CJ14" i="4"/>
  <c r="CI14" i="4"/>
  <c r="CH14" i="4"/>
  <c r="CG14" i="4"/>
  <c r="CF14" i="4"/>
  <c r="CE14" i="4"/>
  <c r="CD14" i="4"/>
  <c r="CC14" i="4"/>
  <c r="CB14" i="4"/>
  <c r="CA14" i="4"/>
  <c r="BZ14" i="4"/>
  <c r="BY14" i="4"/>
  <c r="BX14" i="4"/>
  <c r="BW14" i="4"/>
  <c r="BV14" i="4"/>
  <c r="BU14" i="4"/>
  <c r="BT14" i="4"/>
  <c r="BS14" i="4"/>
  <c r="BR14" i="4"/>
  <c r="BQ14" i="4"/>
  <c r="BP14" i="4"/>
  <c r="BO14" i="4"/>
  <c r="BN14" i="4"/>
  <c r="BM14" i="4"/>
  <c r="BL14" i="4"/>
  <c r="BK14" i="4"/>
  <c r="BJ14" i="4"/>
  <c r="BI14" i="4"/>
  <c r="BH14" i="4"/>
  <c r="BG14" i="4"/>
  <c r="BF14" i="4"/>
  <c r="BE14" i="4"/>
  <c r="BD14" i="4"/>
  <c r="BC14" i="4"/>
  <c r="BB14" i="4"/>
  <c r="BA14" i="4"/>
  <c r="AZ14" i="4"/>
  <c r="AY14" i="4"/>
  <c r="AX14" i="4"/>
  <c r="AW14" i="4"/>
  <c r="AV14" i="4"/>
  <c r="AU14" i="4"/>
  <c r="AT14" i="4"/>
  <c r="AS14" i="4"/>
  <c r="AR14" i="4"/>
  <c r="AQ14" i="4"/>
  <c r="AP14" i="4"/>
  <c r="AO14" i="4"/>
  <c r="AN14" i="4"/>
  <c r="AK11" i="4"/>
  <c r="AJ11" i="4"/>
  <c r="AH11" i="4"/>
  <c r="AG11" i="4"/>
  <c r="AF11" i="4"/>
  <c r="AC11" i="4"/>
  <c r="Z11" i="4"/>
  <c r="Y11" i="4"/>
  <c r="X11" i="4"/>
  <c r="U11" i="4"/>
  <c r="R11" i="4"/>
  <c r="Q11" i="4"/>
  <c r="P11" i="4"/>
  <c r="AM10" i="4"/>
  <c r="AM11" i="4" s="1"/>
  <c r="AL10" i="4"/>
  <c r="AL11" i="4" s="1"/>
  <c r="AK10" i="4"/>
  <c r="AJ10" i="4"/>
  <c r="AI10" i="4"/>
  <c r="AI11" i="4" s="1"/>
  <c r="AH10" i="4"/>
  <c r="AG10" i="4"/>
  <c r="AF10" i="4"/>
  <c r="AE10" i="4"/>
  <c r="AE11" i="4" s="1"/>
  <c r="AD10" i="4"/>
  <c r="AD11" i="4" s="1"/>
  <c r="AC10" i="4"/>
  <c r="AB10" i="4"/>
  <c r="AB11" i="4" s="1"/>
  <c r="AA10" i="4"/>
  <c r="AA11" i="4" s="1"/>
  <c r="Z10" i="4"/>
  <c r="Y10" i="4"/>
  <c r="X10" i="4"/>
  <c r="W10" i="4"/>
  <c r="W11" i="4" s="1"/>
  <c r="V10" i="4"/>
  <c r="V11" i="4" s="1"/>
  <c r="U10" i="4"/>
  <c r="T10" i="4"/>
  <c r="T11" i="4" s="1"/>
  <c r="S10" i="4"/>
  <c r="S11" i="4" s="1"/>
  <c r="R10" i="4"/>
  <c r="Q10" i="4"/>
  <c r="P10" i="4"/>
  <c r="O10" i="4"/>
  <c r="O11" i="4" s="1"/>
  <c r="N10" i="4"/>
  <c r="N11" i="4" s="1"/>
  <c r="AN14" i="1"/>
  <c r="AO14" i="1"/>
  <c r="AP14" i="1"/>
  <c r="AQ14" i="1"/>
  <c r="AR14" i="1"/>
  <c r="AS14" i="1"/>
  <c r="AT14" i="1"/>
  <c r="AU14" i="1"/>
  <c r="AV14" i="1"/>
  <c r="AW14" i="1"/>
  <c r="AX14" i="1"/>
  <c r="AY14" i="1"/>
  <c r="AZ14" i="1"/>
  <c r="BA14" i="1"/>
  <c r="BB14" i="1"/>
  <c r="BC14" i="1"/>
  <c r="BD14" i="1"/>
  <c r="BE14" i="1"/>
  <c r="BF14" i="1"/>
  <c r="BG14" i="1"/>
  <c r="BH14" i="1"/>
  <c r="BI14" i="1"/>
  <c r="BJ14" i="1"/>
  <c r="BK14" i="1"/>
  <c r="BL14" i="1"/>
  <c r="BM14" i="1"/>
  <c r="BN14" i="1"/>
  <c r="BO14" i="1"/>
  <c r="BP14" i="1"/>
  <c r="BQ14" i="1"/>
  <c r="BR14" i="1"/>
  <c r="BS14" i="1"/>
  <c r="BT14" i="1"/>
  <c r="BU14" i="1"/>
  <c r="BV14" i="1"/>
  <c r="BW14" i="1"/>
  <c r="BX14" i="1"/>
  <c r="BY14" i="1"/>
  <c r="BZ14" i="1"/>
  <c r="CA14" i="1"/>
  <c r="CB14" i="1"/>
  <c r="CC14" i="1"/>
  <c r="CD14" i="1"/>
  <c r="CE14" i="1"/>
  <c r="CF14" i="1"/>
  <c r="CG14" i="1"/>
  <c r="CH14" i="1"/>
  <c r="CI14" i="1"/>
  <c r="CJ14" i="1"/>
  <c r="CK14" i="1"/>
  <c r="CL14" i="1"/>
  <c r="CM14" i="1"/>
  <c r="CN14" i="1"/>
  <c r="CO14" i="1"/>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AN14" i="2"/>
  <c r="AO14" i="2"/>
  <c r="AP14" i="2"/>
  <c r="AQ14" i="2"/>
  <c r="AR14" i="2"/>
  <c r="AS14" i="2"/>
  <c r="AT14" i="2"/>
  <c r="AU14" i="2"/>
  <c r="AV14" i="2"/>
  <c r="AW14" i="2"/>
  <c r="AX14" i="2"/>
  <c r="AY14" i="2"/>
  <c r="AZ14" i="2"/>
  <c r="BA14" i="2"/>
  <c r="BB14" i="2"/>
  <c r="BC14" i="2"/>
  <c r="BD14" i="2"/>
  <c r="BE14" i="2"/>
  <c r="BF14" i="2"/>
  <c r="BG14" i="2"/>
  <c r="BH14" i="2"/>
  <c r="BI14" i="2"/>
  <c r="BJ14" i="2"/>
  <c r="BK14" i="2"/>
  <c r="BL14" i="2"/>
  <c r="BM14" i="2"/>
  <c r="BN14" i="2"/>
  <c r="BO14" i="2"/>
  <c r="BP14" i="2"/>
  <c r="BQ14" i="2"/>
  <c r="BR14" i="2"/>
  <c r="BS14" i="2"/>
  <c r="BT14" i="2"/>
  <c r="BU14" i="2"/>
  <c r="BV14" i="2"/>
  <c r="BW14" i="2"/>
  <c r="BX14" i="2"/>
  <c r="BY14" i="2"/>
  <c r="BZ14" i="2"/>
  <c r="CA14" i="2"/>
  <c r="CB14" i="2"/>
  <c r="CC14" i="2"/>
  <c r="CD14" i="2"/>
  <c r="CE14" i="2"/>
  <c r="CF14" i="2"/>
  <c r="CG14" i="2"/>
  <c r="CH14" i="2"/>
  <c r="CI14" i="2"/>
  <c r="CJ14" i="2"/>
  <c r="CK14" i="2"/>
  <c r="CL14" i="2"/>
  <c r="CM14" i="2"/>
  <c r="CN14" i="2"/>
  <c r="CO14" i="2"/>
  <c r="M20" i="1"/>
  <c r="M21" i="1" s="1"/>
  <c r="M20" i="2"/>
  <c r="M21" i="2" s="1"/>
  <c r="M22" i="2" s="1"/>
  <c r="N20" i="2" s="1"/>
  <c r="M20" i="3"/>
  <c r="CM20" i="14" l="1"/>
  <c r="CL23" i="14"/>
  <c r="CL24" i="14" s="1"/>
  <c r="CM20" i="13"/>
  <c r="CL23" i="13"/>
  <c r="CL24" i="13" s="1"/>
  <c r="CN20" i="12"/>
  <c r="CM23" i="12"/>
  <c r="CM24" i="12" s="1"/>
  <c r="CN20" i="11"/>
  <c r="CM23" i="11"/>
  <c r="CM24" i="11" s="1"/>
  <c r="CM20" i="10"/>
  <c r="CL23" i="10"/>
  <c r="CL24" i="10" s="1"/>
  <c r="CN20" i="9"/>
  <c r="CM23" i="9"/>
  <c r="CM24" i="9" s="1"/>
  <c r="CN21" i="8"/>
  <c r="CN22" i="8" s="1"/>
  <c r="CN20" i="7"/>
  <c r="CM23" i="7"/>
  <c r="CM24" i="7" s="1"/>
  <c r="M23" i="5"/>
  <c r="M24" i="5" s="1"/>
  <c r="N20" i="5"/>
  <c r="E86" i="5"/>
  <c r="D89" i="5"/>
  <c r="D90" i="5" s="1"/>
  <c r="D91" i="5" s="1"/>
  <c r="G87" i="5"/>
  <c r="E86" i="4"/>
  <c r="D89" i="4"/>
  <c r="D90" i="4" s="1"/>
  <c r="G87" i="4"/>
  <c r="D82" i="4"/>
  <c r="M21" i="4"/>
  <c r="M22" i="4" s="1"/>
  <c r="E82" i="4"/>
  <c r="M22" i="1"/>
  <c r="N20" i="1" s="1"/>
  <c r="N21" i="2"/>
  <c r="N22" i="2" s="1"/>
  <c r="O20" i="2" s="1"/>
  <c r="M23" i="2"/>
  <c r="M24" i="2" s="1"/>
  <c r="M21" i="3"/>
  <c r="M22" i="3" s="1"/>
  <c r="N20" i="3" s="1"/>
  <c r="CM21" i="14" l="1"/>
  <c r="CM22" i="14" s="1"/>
  <c r="CM21" i="13"/>
  <c r="CM22" i="13" s="1"/>
  <c r="CN21" i="12"/>
  <c r="CN22" i="12" s="1"/>
  <c r="CN21" i="11"/>
  <c r="CN22" i="11" s="1"/>
  <c r="CM21" i="10"/>
  <c r="CM22" i="10" s="1"/>
  <c r="CN21" i="9"/>
  <c r="CN22" i="9" s="1"/>
  <c r="CO20" i="8"/>
  <c r="CN23" i="8"/>
  <c r="CN24" i="8" s="1"/>
  <c r="CN22" i="7"/>
  <c r="CO20" i="7" s="1"/>
  <c r="CN21" i="7"/>
  <c r="E88" i="5"/>
  <c r="F86" i="5" s="1"/>
  <c r="N21" i="5"/>
  <c r="N22" i="5" s="1"/>
  <c r="N20" i="4"/>
  <c r="M23" i="4"/>
  <c r="M24" i="4" s="1"/>
  <c r="D91" i="4"/>
  <c r="E88" i="4"/>
  <c r="F86" i="4" s="1"/>
  <c r="E89" i="4"/>
  <c r="E90" i="4" s="1"/>
  <c r="E91" i="4" s="1"/>
  <c r="N21" i="1"/>
  <c r="N22" i="1" s="1"/>
  <c r="M23" i="1"/>
  <c r="M24" i="1" s="1"/>
  <c r="O21" i="2"/>
  <c r="O22" i="2" s="1"/>
  <c r="P20" i="2" s="1"/>
  <c r="N23" i="2"/>
  <c r="N24" i="2" s="1"/>
  <c r="M23" i="3"/>
  <c r="M24" i="3" s="1"/>
  <c r="N21" i="3"/>
  <c r="N22" i="3" s="1"/>
  <c r="O10" i="3"/>
  <c r="O11" i="3" s="1"/>
  <c r="P10" i="3"/>
  <c r="Q10" i="3"/>
  <c r="Q11" i="3" s="1"/>
  <c r="R10" i="3"/>
  <c r="R11" i="3" s="1"/>
  <c r="S10" i="3"/>
  <c r="S11" i="3" s="1"/>
  <c r="T10" i="3"/>
  <c r="T11" i="3" s="1"/>
  <c r="U10" i="3"/>
  <c r="U11" i="3" s="1"/>
  <c r="V10" i="3"/>
  <c r="V11" i="3" s="1"/>
  <c r="W10" i="3"/>
  <c r="W11" i="3" s="1"/>
  <c r="X10" i="3"/>
  <c r="Y10" i="3"/>
  <c r="Y11" i="3" s="1"/>
  <c r="Z10" i="3"/>
  <c r="Z11" i="3" s="1"/>
  <c r="AA10" i="3"/>
  <c r="AB10" i="3"/>
  <c r="AC10" i="3"/>
  <c r="AC11" i="3" s="1"/>
  <c r="AD10" i="3"/>
  <c r="AD11" i="3" s="1"/>
  <c r="AE10" i="3"/>
  <c r="AF10" i="3"/>
  <c r="AG10" i="3"/>
  <c r="AG11" i="3" s="1"/>
  <c r="AH10" i="3"/>
  <c r="AH11" i="3" s="1"/>
  <c r="AI10" i="3"/>
  <c r="AI11" i="3" s="1"/>
  <c r="AJ10" i="3"/>
  <c r="AJ11" i="3" s="1"/>
  <c r="AK10" i="3"/>
  <c r="AK11" i="3" s="1"/>
  <c r="AL10" i="3"/>
  <c r="AL11" i="3" s="1"/>
  <c r="AM10" i="3"/>
  <c r="AM11" i="3" s="1"/>
  <c r="P11" i="3"/>
  <c r="X11" i="3"/>
  <c r="AA11" i="3"/>
  <c r="AB11" i="3"/>
  <c r="AE11" i="3"/>
  <c r="AF11" i="3"/>
  <c r="N10" i="3"/>
  <c r="N11" i="3" s="1"/>
  <c r="O10" i="1"/>
  <c r="O11" i="1" s="1"/>
  <c r="P10" i="1"/>
  <c r="P11" i="1" s="1"/>
  <c r="Q10" i="1"/>
  <c r="Q11" i="1" s="1"/>
  <c r="R10" i="1"/>
  <c r="R11" i="1" s="1"/>
  <c r="S10" i="1"/>
  <c r="S11" i="1" s="1"/>
  <c r="T10" i="1"/>
  <c r="T11" i="1" s="1"/>
  <c r="U10" i="1"/>
  <c r="V10" i="1"/>
  <c r="V11" i="1" s="1"/>
  <c r="W10" i="1"/>
  <c r="W11" i="1" s="1"/>
  <c r="X10" i="1"/>
  <c r="X11" i="1" s="1"/>
  <c r="Y10" i="1"/>
  <c r="Y11" i="1" s="1"/>
  <c r="Z10" i="1"/>
  <c r="Z11" i="1" s="1"/>
  <c r="AA10" i="1"/>
  <c r="AA11" i="1" s="1"/>
  <c r="AB10" i="1"/>
  <c r="AB11" i="1" s="1"/>
  <c r="AC10" i="1"/>
  <c r="AC11" i="1" s="1"/>
  <c r="AD10" i="1"/>
  <c r="AD11" i="1" s="1"/>
  <c r="AE10" i="1"/>
  <c r="AE11" i="1" s="1"/>
  <c r="AF10" i="1"/>
  <c r="AF11" i="1" s="1"/>
  <c r="AG10" i="1"/>
  <c r="AG11" i="1" s="1"/>
  <c r="AH10" i="1"/>
  <c r="AH11" i="1" s="1"/>
  <c r="AI10" i="1"/>
  <c r="AI11" i="1" s="1"/>
  <c r="AJ10" i="1"/>
  <c r="AJ11" i="1" s="1"/>
  <c r="AK10" i="1"/>
  <c r="AK11" i="1" s="1"/>
  <c r="AL10" i="1"/>
  <c r="AL11" i="1" s="1"/>
  <c r="AM10" i="1"/>
  <c r="AM11" i="1" s="1"/>
  <c r="U11" i="1"/>
  <c r="N10" i="1"/>
  <c r="N11" i="1" s="1"/>
  <c r="O10" i="2"/>
  <c r="P10" i="2"/>
  <c r="P11" i="2" s="1"/>
  <c r="Q10" i="2"/>
  <c r="Q11" i="2" s="1"/>
  <c r="R10" i="2"/>
  <c r="R11" i="2" s="1"/>
  <c r="S10" i="2"/>
  <c r="S11" i="2" s="1"/>
  <c r="T10" i="2"/>
  <c r="U10" i="2"/>
  <c r="U11" i="2" s="1"/>
  <c r="V10" i="2"/>
  <c r="V11" i="2" s="1"/>
  <c r="W10" i="2"/>
  <c r="W11" i="2" s="1"/>
  <c r="X10" i="2"/>
  <c r="X11" i="2" s="1"/>
  <c r="Y10" i="2"/>
  <c r="Y11" i="2" s="1"/>
  <c r="Z10" i="2"/>
  <c r="Z11" i="2" s="1"/>
  <c r="AA10" i="2"/>
  <c r="AA11" i="2" s="1"/>
  <c r="AB10" i="2"/>
  <c r="AC10" i="2"/>
  <c r="AC11" i="2" s="1"/>
  <c r="AD10" i="2"/>
  <c r="AD11" i="2" s="1"/>
  <c r="AE10" i="2"/>
  <c r="AE11" i="2" s="1"/>
  <c r="AF10" i="2"/>
  <c r="AF11" i="2" s="1"/>
  <c r="AG10" i="2"/>
  <c r="AH10" i="2"/>
  <c r="AH11" i="2" s="1"/>
  <c r="AI10" i="2"/>
  <c r="AI11" i="2" s="1"/>
  <c r="AJ10" i="2"/>
  <c r="AK10" i="2"/>
  <c r="AL10" i="2"/>
  <c r="AM10" i="2"/>
  <c r="AM11" i="2" s="1"/>
  <c r="N10" i="2"/>
  <c r="N11" i="2" s="1"/>
  <c r="AK11" i="2"/>
  <c r="T11" i="2"/>
  <c r="AB11" i="2"/>
  <c r="AG11" i="2"/>
  <c r="AJ11" i="2"/>
  <c r="O11" i="2"/>
  <c r="AL11" i="2"/>
  <c r="CN20" i="14" l="1"/>
  <c r="CM23" i="14"/>
  <c r="CM24" i="14" s="1"/>
  <c r="CN20" i="13"/>
  <c r="CM23" i="13"/>
  <c r="CM24" i="13" s="1"/>
  <c r="CO20" i="12"/>
  <c r="CN23" i="12"/>
  <c r="CN24" i="12" s="1"/>
  <c r="CO20" i="11"/>
  <c r="CN23" i="11"/>
  <c r="CN24" i="11" s="1"/>
  <c r="CN20" i="10"/>
  <c r="CM23" i="10"/>
  <c r="CM24" i="10" s="1"/>
  <c r="CO20" i="9"/>
  <c r="CN23" i="9"/>
  <c r="CN24" i="9" s="1"/>
  <c r="CO21" i="8"/>
  <c r="CO22" i="8" s="1"/>
  <c r="CO23" i="8" s="1"/>
  <c r="CO24" i="8" s="1"/>
  <c r="CO21" i="7"/>
  <c r="CO22" i="7" s="1"/>
  <c r="CO23" i="7" s="1"/>
  <c r="CO24" i="7" s="1"/>
  <c r="CN23" i="7"/>
  <c r="CN24" i="7" s="1"/>
  <c r="O20" i="5"/>
  <c r="N23" i="5"/>
  <c r="N24" i="5" s="1"/>
  <c r="N9" i="5" s="1"/>
  <c r="N14" i="5" s="1"/>
  <c r="F88" i="5"/>
  <c r="G86" i="5" s="1"/>
  <c r="F89" i="5"/>
  <c r="F90" i="5" s="1"/>
  <c r="F91" i="5" s="1"/>
  <c r="E89" i="5"/>
  <c r="E90" i="5" s="1"/>
  <c r="E91" i="5" s="1"/>
  <c r="F88" i="4"/>
  <c r="G86" i="4" s="1"/>
  <c r="F89" i="4"/>
  <c r="F90" i="4" s="1"/>
  <c r="F91" i="4" s="1"/>
  <c r="N21" i="4"/>
  <c r="N22" i="4" s="1"/>
  <c r="O20" i="1"/>
  <c r="N23" i="1"/>
  <c r="N24" i="1" s="1"/>
  <c r="P21" i="2"/>
  <c r="P22" i="2" s="1"/>
  <c r="O23" i="2"/>
  <c r="O24" i="2" s="1"/>
  <c r="O20" i="3"/>
  <c r="N23" i="3"/>
  <c r="N24" i="3" s="1"/>
  <c r="N9" i="3" s="1"/>
  <c r="N14" i="3" s="1"/>
  <c r="CN21" i="14" l="1"/>
  <c r="CN22" i="14" s="1"/>
  <c r="CN21" i="13"/>
  <c r="CN22" i="13" s="1"/>
  <c r="CO21" i="12"/>
  <c r="CO22" i="12" s="1"/>
  <c r="CO23" i="12" s="1"/>
  <c r="CO24" i="12" s="1"/>
  <c r="CO21" i="11"/>
  <c r="CO22" i="11" s="1"/>
  <c r="CO23" i="11" s="1"/>
  <c r="CO24" i="11" s="1"/>
  <c r="CN21" i="10"/>
  <c r="CN22" i="10" s="1"/>
  <c r="CO21" i="9"/>
  <c r="CO22" i="9" s="1"/>
  <c r="CO23" i="9" s="1"/>
  <c r="CO24" i="9" s="1"/>
  <c r="G88" i="5"/>
  <c r="H86" i="5" s="1"/>
  <c r="G89" i="5"/>
  <c r="G90" i="5" s="1"/>
  <c r="G91" i="5" s="1"/>
  <c r="O21" i="5"/>
  <c r="O22" i="5" s="1"/>
  <c r="O20" i="4"/>
  <c r="N23" i="4"/>
  <c r="N24" i="4" s="1"/>
  <c r="N9" i="4" s="1"/>
  <c r="G88" i="4"/>
  <c r="H86" i="4" s="1"/>
  <c r="G89" i="4"/>
  <c r="G90" i="4" s="1"/>
  <c r="G91" i="4" s="1"/>
  <c r="O21" i="1"/>
  <c r="O22" i="1"/>
  <c r="P20" i="1" s="1"/>
  <c r="Q20" i="2"/>
  <c r="P23" i="2"/>
  <c r="P24" i="2" s="1"/>
  <c r="O21" i="3"/>
  <c r="O22" i="3" s="1"/>
  <c r="D86" i="3"/>
  <c r="C78" i="3"/>
  <c r="C74" i="3"/>
  <c r="G82" i="3" s="1"/>
  <c r="B70" i="3"/>
  <c r="D86" i="2"/>
  <c r="C78" i="2"/>
  <c r="C74" i="2"/>
  <c r="G82" i="2" s="1"/>
  <c r="B70" i="2"/>
  <c r="D88" i="1"/>
  <c r="C80" i="1"/>
  <c r="C76" i="1"/>
  <c r="G84" i="1" s="1"/>
  <c r="B72" i="1"/>
  <c r="CO20" i="14" l="1"/>
  <c r="CN23" i="14"/>
  <c r="CN24" i="14" s="1"/>
  <c r="CO20" i="13"/>
  <c r="CN23" i="13"/>
  <c r="CN24" i="13" s="1"/>
  <c r="CO20" i="10"/>
  <c r="CN23" i="10"/>
  <c r="CN24" i="10" s="1"/>
  <c r="P20" i="5"/>
  <c r="O23" i="5"/>
  <c r="O24" i="5" s="1"/>
  <c r="O9" i="5" s="1"/>
  <c r="O14" i="5" s="1"/>
  <c r="H88" i="5"/>
  <c r="H89" i="5"/>
  <c r="H90" i="5" s="1"/>
  <c r="H91" i="5" s="1"/>
  <c r="D93" i="5" s="1"/>
  <c r="H88" i="4"/>
  <c r="H89" i="4" s="1"/>
  <c r="H90" i="4" s="1"/>
  <c r="H91" i="4" s="1"/>
  <c r="D93" i="4" s="1"/>
  <c r="O21" i="4"/>
  <c r="O22" i="4" s="1"/>
  <c r="P21" i="1"/>
  <c r="P22" i="1" s="1"/>
  <c r="Q20" i="1" s="1"/>
  <c r="O23" i="1"/>
  <c r="O24" i="1" s="1"/>
  <c r="Q21" i="2"/>
  <c r="Q22" i="2" s="1"/>
  <c r="R20" i="2" s="1"/>
  <c r="P20" i="3"/>
  <c r="O23" i="3"/>
  <c r="O24" i="3" s="1"/>
  <c r="O9" i="3" s="1"/>
  <c r="O14" i="3" s="1"/>
  <c r="F87" i="3"/>
  <c r="H87" i="3"/>
  <c r="O9" i="2"/>
  <c r="O14" i="2" s="1"/>
  <c r="N9" i="2"/>
  <c r="N14" i="2" s="1"/>
  <c r="E87" i="3"/>
  <c r="H84" i="1"/>
  <c r="E89" i="1"/>
  <c r="E87" i="2"/>
  <c r="H87" i="2"/>
  <c r="H82" i="2"/>
  <c r="F87" i="2"/>
  <c r="F89" i="1"/>
  <c r="H82" i="3"/>
  <c r="G87" i="3"/>
  <c r="D82" i="3"/>
  <c r="E82" i="3"/>
  <c r="F82" i="3"/>
  <c r="D87" i="3"/>
  <c r="D88" i="3" s="1"/>
  <c r="G87" i="2"/>
  <c r="D82" i="2"/>
  <c r="E82" i="2"/>
  <c r="F82" i="2"/>
  <c r="D87" i="2"/>
  <c r="D88" i="2" s="1"/>
  <c r="G89" i="1"/>
  <c r="H89" i="1"/>
  <c r="D84" i="1"/>
  <c r="E84" i="1"/>
  <c r="F84" i="1"/>
  <c r="D89" i="1"/>
  <c r="D90" i="1" s="1"/>
  <c r="CO21" i="14" l="1"/>
  <c r="CO22" i="14" s="1"/>
  <c r="CO23" i="14" s="1"/>
  <c r="CO24" i="14" s="1"/>
  <c r="CO21" i="13"/>
  <c r="CO22" i="13" s="1"/>
  <c r="CO23" i="13" s="1"/>
  <c r="CO24" i="13" s="1"/>
  <c r="CO21" i="10"/>
  <c r="CO22" i="10" s="1"/>
  <c r="CO23" i="10" s="1"/>
  <c r="CO24" i="10" s="1"/>
  <c r="P21" i="5"/>
  <c r="P22" i="5" s="1"/>
  <c r="P20" i="4"/>
  <c r="O23" i="4"/>
  <c r="O24" i="4" s="1"/>
  <c r="O9" i="4" s="1"/>
  <c r="Q21" i="1"/>
  <c r="Q22" i="1" s="1"/>
  <c r="P23" i="1"/>
  <c r="P24" i="1" s="1"/>
  <c r="R21" i="2"/>
  <c r="R22" i="2" s="1"/>
  <c r="Q23" i="2"/>
  <c r="Q24" i="2" s="1"/>
  <c r="P21" i="3"/>
  <c r="P22" i="3" s="1"/>
  <c r="O9" i="1"/>
  <c r="O14" i="1" s="1"/>
  <c r="N9" i="1"/>
  <c r="N14" i="1" s="1"/>
  <c r="E86" i="3"/>
  <c r="D89" i="3"/>
  <c r="D90" i="3" s="1"/>
  <c r="D91" i="3" s="1"/>
  <c r="E86" i="2"/>
  <c r="D89" i="2"/>
  <c r="D90" i="2" s="1"/>
  <c r="D91" i="2" s="1"/>
  <c r="D91" i="1"/>
  <c r="D92" i="1" s="1"/>
  <c r="D93" i="1" s="1"/>
  <c r="E88" i="1"/>
  <c r="Q20" i="5" l="1"/>
  <c r="P23" i="5"/>
  <c r="P24" i="5" s="1"/>
  <c r="P9" i="5" s="1"/>
  <c r="P14" i="5" s="1"/>
  <c r="P21" i="4"/>
  <c r="P22" i="4" s="1"/>
  <c r="R20" i="1"/>
  <c r="R21" i="1" s="1"/>
  <c r="R22" i="1" s="1"/>
  <c r="Q23" i="1"/>
  <c r="Q24" i="1" s="1"/>
  <c r="S20" i="2"/>
  <c r="R23" i="2"/>
  <c r="R24" i="2" s="1"/>
  <c r="P9" i="2"/>
  <c r="P14" i="2" s="1"/>
  <c r="Q20" i="3"/>
  <c r="P23" i="3"/>
  <c r="P24" i="3" s="1"/>
  <c r="P9" i="3" s="1"/>
  <c r="P14" i="3" s="1"/>
  <c r="P9" i="1"/>
  <c r="P14" i="1" s="1"/>
  <c r="E88" i="3"/>
  <c r="F86" i="3" s="1"/>
  <c r="E88" i="2"/>
  <c r="F86" i="2" s="1"/>
  <c r="E90" i="1"/>
  <c r="F88" i="1" s="1"/>
  <c r="Q21" i="5" l="1"/>
  <c r="Q22" i="5" s="1"/>
  <c r="Q20" i="4"/>
  <c r="P23" i="4"/>
  <c r="P24" i="4" s="1"/>
  <c r="P9" i="4" s="1"/>
  <c r="S20" i="1"/>
  <c r="R23" i="1"/>
  <c r="R24" i="1" s="1"/>
  <c r="S21" i="2"/>
  <c r="S22" i="2" s="1"/>
  <c r="Q9" i="2"/>
  <c r="Q14" i="2" s="1"/>
  <c r="Q21" i="3"/>
  <c r="Q22" i="3" s="1"/>
  <c r="Q9" i="1"/>
  <c r="Q14" i="1" s="1"/>
  <c r="E89" i="2"/>
  <c r="E90" i="2" s="1"/>
  <c r="E91" i="2" s="1"/>
  <c r="E89" i="3"/>
  <c r="E90" i="3" s="1"/>
  <c r="E91" i="3" s="1"/>
  <c r="F88" i="3"/>
  <c r="G86" i="3" s="1"/>
  <c r="F89" i="3"/>
  <c r="F90" i="3" s="1"/>
  <c r="F91" i="3" s="1"/>
  <c r="F88" i="2"/>
  <c r="G86" i="2" s="1"/>
  <c r="E91" i="1"/>
  <c r="E92" i="1" s="1"/>
  <c r="E93" i="1" s="1"/>
  <c r="F90" i="1"/>
  <c r="G88" i="1" s="1"/>
  <c r="R20" i="5" l="1"/>
  <c r="Q23" i="5"/>
  <c r="Q24" i="5" s="1"/>
  <c r="Q9" i="5" s="1"/>
  <c r="Q14" i="5" s="1"/>
  <c r="Q21" i="4"/>
  <c r="Q22" i="4" s="1"/>
  <c r="S21" i="1"/>
  <c r="S22" i="1" s="1"/>
  <c r="T20" i="1" s="1"/>
  <c r="T20" i="2"/>
  <c r="T21" i="2" s="1"/>
  <c r="T22" i="2" s="1"/>
  <c r="S23" i="2"/>
  <c r="S24" i="2" s="1"/>
  <c r="R20" i="3"/>
  <c r="Q23" i="3"/>
  <c r="Q24" i="3" s="1"/>
  <c r="Q9" i="3" s="1"/>
  <c r="Q14" i="3" s="1"/>
  <c r="R9" i="1"/>
  <c r="R14" i="1" s="1"/>
  <c r="R9" i="2"/>
  <c r="R14" i="2" s="1"/>
  <c r="F91" i="1"/>
  <c r="F92" i="1" s="1"/>
  <c r="F93" i="1" s="1"/>
  <c r="G88" i="3"/>
  <c r="H86" i="3" s="1"/>
  <c r="G88" i="2"/>
  <c r="H86" i="2" s="1"/>
  <c r="F89" i="2"/>
  <c r="F90" i="2" s="1"/>
  <c r="F91" i="2" s="1"/>
  <c r="G90" i="1"/>
  <c r="H88" i="1" s="1"/>
  <c r="G91" i="1"/>
  <c r="G92" i="1" s="1"/>
  <c r="G93" i="1" s="1"/>
  <c r="R21" i="5" l="1"/>
  <c r="R22" i="5" s="1"/>
  <c r="R20" i="4"/>
  <c r="Q23" i="4"/>
  <c r="Q24" i="4" s="1"/>
  <c r="Q9" i="4" s="1"/>
  <c r="T21" i="1"/>
  <c r="T22" i="1" s="1"/>
  <c r="S23" i="1"/>
  <c r="S24" i="1" s="1"/>
  <c r="S9" i="1" s="1"/>
  <c r="S14" i="1" s="1"/>
  <c r="U20" i="2"/>
  <c r="T23" i="2"/>
  <c r="T24" i="2" s="1"/>
  <c r="T9" i="2" s="1"/>
  <c r="T14" i="2" s="1"/>
  <c r="R21" i="3"/>
  <c r="R22" i="3" s="1"/>
  <c r="S9" i="2"/>
  <c r="S14" i="2" s="1"/>
  <c r="G89" i="3"/>
  <c r="G90" i="3" s="1"/>
  <c r="G91" i="3" s="1"/>
  <c r="G89" i="2"/>
  <c r="G90" i="2" s="1"/>
  <c r="G91" i="2" s="1"/>
  <c r="H88" i="3"/>
  <c r="H89" i="3"/>
  <c r="H90" i="3" s="1"/>
  <c r="H91" i="3" s="1"/>
  <c r="H88" i="2"/>
  <c r="H89" i="2" s="1"/>
  <c r="H90" i="2" s="1"/>
  <c r="H91" i="2" s="1"/>
  <c r="H90" i="1"/>
  <c r="H91" i="1" s="1"/>
  <c r="H92" i="1" s="1"/>
  <c r="H93" i="1" s="1"/>
  <c r="D95" i="1" s="1"/>
  <c r="S20" i="5" l="1"/>
  <c r="R23" i="5"/>
  <c r="R24" i="5" s="1"/>
  <c r="R9" i="5" s="1"/>
  <c r="R14" i="5" s="1"/>
  <c r="R21" i="4"/>
  <c r="R22" i="4" s="1"/>
  <c r="U20" i="1"/>
  <c r="T23" i="1"/>
  <c r="T24" i="1" s="1"/>
  <c r="T9" i="1" s="1"/>
  <c r="T14" i="1" s="1"/>
  <c r="U21" i="2"/>
  <c r="U22" i="2" s="1"/>
  <c r="D93" i="2"/>
  <c r="S20" i="3"/>
  <c r="R23" i="3"/>
  <c r="R24" i="3" s="1"/>
  <c r="R9" i="3" s="1"/>
  <c r="R14" i="3" s="1"/>
  <c r="D93" i="3"/>
  <c r="S21" i="5" l="1"/>
  <c r="S22" i="5" s="1"/>
  <c r="S20" i="4"/>
  <c r="R23" i="4"/>
  <c r="R24" i="4" s="1"/>
  <c r="R9" i="4" s="1"/>
  <c r="U21" i="1"/>
  <c r="U22" i="1" s="1"/>
  <c r="V20" i="1" s="1"/>
  <c r="V20" i="2"/>
  <c r="U23" i="2"/>
  <c r="U24" i="2" s="1"/>
  <c r="U9" i="2" s="1"/>
  <c r="U14" i="2" s="1"/>
  <c r="S21" i="3"/>
  <c r="S22" i="3" s="1"/>
  <c r="T20" i="3" s="1"/>
  <c r="T20" i="5" l="1"/>
  <c r="S23" i="5"/>
  <c r="S24" i="5" s="1"/>
  <c r="S9" i="5" s="1"/>
  <c r="S14" i="5" s="1"/>
  <c r="S21" i="4"/>
  <c r="S22" i="4" s="1"/>
  <c r="V21" i="1"/>
  <c r="V22" i="1" s="1"/>
  <c r="U23" i="1"/>
  <c r="U24" i="1" s="1"/>
  <c r="U9" i="1" s="1"/>
  <c r="U14" i="1" s="1"/>
  <c r="V21" i="2"/>
  <c r="V22" i="2" s="1"/>
  <c r="T21" i="3"/>
  <c r="T22" i="3" s="1"/>
  <c r="S23" i="3"/>
  <c r="S24" i="3" s="1"/>
  <c r="S9" i="3" s="1"/>
  <c r="S14" i="3" s="1"/>
  <c r="T21" i="5" l="1"/>
  <c r="T22" i="5" s="1"/>
  <c r="T20" i="4"/>
  <c r="S23" i="4"/>
  <c r="S24" i="4" s="1"/>
  <c r="S9" i="4" s="1"/>
  <c r="S14" i="4" s="1"/>
  <c r="W20" i="1"/>
  <c r="V23" i="1"/>
  <c r="V24" i="1" s="1"/>
  <c r="V9" i="1" s="1"/>
  <c r="V14" i="1" s="1"/>
  <c r="W20" i="2"/>
  <c r="V23" i="2"/>
  <c r="V24" i="2" s="1"/>
  <c r="V9" i="2" s="1"/>
  <c r="V14" i="2" s="1"/>
  <c r="U20" i="3"/>
  <c r="T23" i="3"/>
  <c r="T24" i="3" s="1"/>
  <c r="T9" i="3" s="1"/>
  <c r="T14" i="3" s="1"/>
  <c r="U20" i="5" l="1"/>
  <c r="T23" i="5"/>
  <c r="T24" i="5" s="1"/>
  <c r="T9" i="5" s="1"/>
  <c r="T14" i="5" s="1"/>
  <c r="T21" i="4"/>
  <c r="T22" i="4" s="1"/>
  <c r="W21" i="1"/>
  <c r="W22" i="1" s="1"/>
  <c r="X20" i="1" s="1"/>
  <c r="W21" i="2"/>
  <c r="W22" i="2"/>
  <c r="X20" i="2" s="1"/>
  <c r="U21" i="3"/>
  <c r="U22" i="3" s="1"/>
  <c r="U21" i="5" l="1"/>
  <c r="U22" i="5" s="1"/>
  <c r="U20" i="4"/>
  <c r="T23" i="4"/>
  <c r="T24" i="4" s="1"/>
  <c r="T9" i="4" s="1"/>
  <c r="T14" i="4" s="1"/>
  <c r="X21" i="1"/>
  <c r="X22" i="1" s="1"/>
  <c r="W23" i="1"/>
  <c r="W24" i="1" s="1"/>
  <c r="W9" i="1" s="1"/>
  <c r="W14" i="1" s="1"/>
  <c r="X21" i="2"/>
  <c r="X22" i="2" s="1"/>
  <c r="Y20" i="2" s="1"/>
  <c r="W23" i="2"/>
  <c r="W24" i="2" s="1"/>
  <c r="W9" i="2" s="1"/>
  <c r="W14" i="2" s="1"/>
  <c r="V20" i="3"/>
  <c r="U23" i="3"/>
  <c r="U24" i="3" s="1"/>
  <c r="U9" i="3" s="1"/>
  <c r="U14" i="3" s="1"/>
  <c r="V20" i="5" l="1"/>
  <c r="U23" i="5"/>
  <c r="U24" i="5" s="1"/>
  <c r="U9" i="5" s="1"/>
  <c r="U14" i="5" s="1"/>
  <c r="U21" i="4"/>
  <c r="U22" i="4" s="1"/>
  <c r="Y20" i="1"/>
  <c r="X23" i="1"/>
  <c r="X24" i="1" s="1"/>
  <c r="X9" i="1" s="1"/>
  <c r="X14" i="1" s="1"/>
  <c r="Y21" i="2"/>
  <c r="Y22" i="2" s="1"/>
  <c r="X23" i="2"/>
  <c r="X24" i="2" s="1"/>
  <c r="X9" i="2" s="1"/>
  <c r="X14" i="2" s="1"/>
  <c r="V21" i="3"/>
  <c r="V22" i="3" s="1"/>
  <c r="V21" i="5" l="1"/>
  <c r="V22" i="5" s="1"/>
  <c r="V20" i="4"/>
  <c r="U23" i="4"/>
  <c r="U24" i="4" s="1"/>
  <c r="U9" i="4" s="1"/>
  <c r="U14" i="4" s="1"/>
  <c r="Y21" i="1"/>
  <c r="Y22" i="1" s="1"/>
  <c r="Z20" i="2"/>
  <c r="Y23" i="2"/>
  <c r="Y24" i="2" s="1"/>
  <c r="Y9" i="2" s="1"/>
  <c r="Y14" i="2" s="1"/>
  <c r="W20" i="3"/>
  <c r="V23" i="3"/>
  <c r="V24" i="3" s="1"/>
  <c r="V9" i="3" s="1"/>
  <c r="V14" i="3" s="1"/>
  <c r="W20" i="5" l="1"/>
  <c r="V23" i="5"/>
  <c r="V24" i="5" s="1"/>
  <c r="V9" i="5" s="1"/>
  <c r="V14" i="5" s="1"/>
  <c r="V21" i="4"/>
  <c r="V23" i="4"/>
  <c r="V24" i="4" s="1"/>
  <c r="V9" i="4" s="1"/>
  <c r="V14" i="4" s="1"/>
  <c r="V22" i="4"/>
  <c r="W20" i="4" s="1"/>
  <c r="Z20" i="1"/>
  <c r="Y23" i="1"/>
  <c r="Y24" i="1" s="1"/>
  <c r="Y9" i="1" s="1"/>
  <c r="Y14" i="1" s="1"/>
  <c r="Z21" i="2"/>
  <c r="Z22" i="2" s="1"/>
  <c r="W21" i="3"/>
  <c r="W22" i="3" s="1"/>
  <c r="X20" i="3" s="1"/>
  <c r="W21" i="5" l="1"/>
  <c r="W22" i="5"/>
  <c r="X20" i="5" s="1"/>
  <c r="W21" i="4"/>
  <c r="W22" i="4" s="1"/>
  <c r="Z21" i="1"/>
  <c r="Z22" i="1" s="1"/>
  <c r="AA20" i="2"/>
  <c r="Z23" i="2"/>
  <c r="Z24" i="2" s="1"/>
  <c r="Z9" i="2" s="1"/>
  <c r="Z14" i="2" s="1"/>
  <c r="W23" i="3"/>
  <c r="W24" i="3" s="1"/>
  <c r="W9" i="3" s="1"/>
  <c r="W14" i="3" s="1"/>
  <c r="X21" i="3"/>
  <c r="X22" i="3" s="1"/>
  <c r="Y20" i="3" s="1"/>
  <c r="W23" i="5" l="1"/>
  <c r="W24" i="5" s="1"/>
  <c r="W9" i="5" s="1"/>
  <c r="W14" i="5" s="1"/>
  <c r="X21" i="5"/>
  <c r="X22" i="5" s="1"/>
  <c r="X20" i="4"/>
  <c r="W23" i="4"/>
  <c r="W24" i="4" s="1"/>
  <c r="W9" i="4" s="1"/>
  <c r="W14" i="4" s="1"/>
  <c r="AA20" i="1"/>
  <c r="Z23" i="1"/>
  <c r="Z24" i="1" s="1"/>
  <c r="Z9" i="1" s="1"/>
  <c r="Z14" i="1" s="1"/>
  <c r="AA21" i="2"/>
  <c r="AA22" i="2" s="1"/>
  <c r="Y21" i="3"/>
  <c r="Y22" i="3" s="1"/>
  <c r="X23" i="3"/>
  <c r="X24" i="3" s="1"/>
  <c r="X9" i="3" s="1"/>
  <c r="X14" i="3" s="1"/>
  <c r="Y20" i="5" l="1"/>
  <c r="X23" i="5"/>
  <c r="X24" i="5" s="1"/>
  <c r="X9" i="5" s="1"/>
  <c r="X14" i="5" s="1"/>
  <c r="X21" i="4"/>
  <c r="X22" i="4" s="1"/>
  <c r="Z20" i="3"/>
  <c r="Y23" i="3"/>
  <c r="Y24" i="3" s="1"/>
  <c r="Y9" i="3" s="1"/>
  <c r="Y14" i="3" s="1"/>
  <c r="AA21" i="1"/>
  <c r="AA22" i="1" s="1"/>
  <c r="AB20" i="1" s="1"/>
  <c r="AB20" i="2"/>
  <c r="AA23" i="2"/>
  <c r="AA24" i="2" s="1"/>
  <c r="AA9" i="2" s="1"/>
  <c r="AA14" i="2" s="1"/>
  <c r="Z21" i="3"/>
  <c r="Z22" i="3" s="1"/>
  <c r="Y21" i="5" l="1"/>
  <c r="Y22" i="5" s="1"/>
  <c r="Y20" i="4"/>
  <c r="X23" i="4"/>
  <c r="X24" i="4" s="1"/>
  <c r="X9" i="4" s="1"/>
  <c r="X14" i="4" s="1"/>
  <c r="AA23" i="1"/>
  <c r="AA24" i="1" s="1"/>
  <c r="AA9" i="1" s="1"/>
  <c r="AA14" i="1" s="1"/>
  <c r="AB21" i="1"/>
  <c r="AB22" i="1" s="1"/>
  <c r="AC20" i="1" s="1"/>
  <c r="AB21" i="2"/>
  <c r="AB22" i="2" s="1"/>
  <c r="AA20" i="3"/>
  <c r="Z23" i="3"/>
  <c r="Z24" i="3" s="1"/>
  <c r="Z9" i="3" s="1"/>
  <c r="Z14" i="3" s="1"/>
  <c r="Z20" i="5" l="1"/>
  <c r="Y23" i="5"/>
  <c r="Y24" i="5" s="1"/>
  <c r="Y9" i="5" s="1"/>
  <c r="Y14" i="5" s="1"/>
  <c r="Y21" i="4"/>
  <c r="Y22" i="4" s="1"/>
  <c r="AC21" i="1"/>
  <c r="AC22" i="1" s="1"/>
  <c r="AB23" i="1"/>
  <c r="AB24" i="1" s="1"/>
  <c r="AB9" i="1" s="1"/>
  <c r="AB14" i="1" s="1"/>
  <c r="AC20" i="2"/>
  <c r="AB23" i="2"/>
  <c r="AB24" i="2" s="1"/>
  <c r="AB9" i="2" s="1"/>
  <c r="AB14" i="2" s="1"/>
  <c r="AA21" i="3"/>
  <c r="AA22" i="3"/>
  <c r="AB20" i="3" s="1"/>
  <c r="Z21" i="5" l="1"/>
  <c r="Z22" i="5" s="1"/>
  <c r="Z20" i="4"/>
  <c r="Y23" i="4"/>
  <c r="Y24" i="4" s="1"/>
  <c r="Y9" i="4" s="1"/>
  <c r="Y14" i="4" s="1"/>
  <c r="AD20" i="1"/>
  <c r="AC23" i="1"/>
  <c r="AC24" i="1" s="1"/>
  <c r="AC9" i="1" s="1"/>
  <c r="AC14" i="1" s="1"/>
  <c r="AC21" i="2"/>
  <c r="AC22" i="2" s="1"/>
  <c r="AD20" i="2" s="1"/>
  <c r="AB21" i="3"/>
  <c r="AB22" i="3" s="1"/>
  <c r="AA23" i="3"/>
  <c r="AA24" i="3" s="1"/>
  <c r="AA9" i="3" s="1"/>
  <c r="AA14" i="3" s="1"/>
  <c r="AA20" i="5" l="1"/>
  <c r="Z23" i="5"/>
  <c r="Z24" i="5" s="1"/>
  <c r="Z9" i="5" s="1"/>
  <c r="Z14" i="5" s="1"/>
  <c r="Z21" i="4"/>
  <c r="Z22" i="4" s="1"/>
  <c r="AD21" i="1"/>
  <c r="AD22" i="1" s="1"/>
  <c r="AD21" i="2"/>
  <c r="AD22" i="2" s="1"/>
  <c r="AC23" i="2"/>
  <c r="AC24" i="2" s="1"/>
  <c r="AC9" i="2" s="1"/>
  <c r="AC14" i="2" s="1"/>
  <c r="AC20" i="3"/>
  <c r="AB23" i="3"/>
  <c r="AB24" i="3" s="1"/>
  <c r="AB9" i="3" s="1"/>
  <c r="AB14" i="3" s="1"/>
  <c r="AA21" i="5" l="1"/>
  <c r="AA22" i="5" s="1"/>
  <c r="AA20" i="4"/>
  <c r="Z23" i="4"/>
  <c r="Z24" i="4" s="1"/>
  <c r="Z9" i="4" s="1"/>
  <c r="Z14" i="4" s="1"/>
  <c r="AE20" i="1"/>
  <c r="AD23" i="1"/>
  <c r="AD24" i="1" s="1"/>
  <c r="AD9" i="1" s="1"/>
  <c r="AD14" i="1" s="1"/>
  <c r="AE20" i="2"/>
  <c r="AD23" i="2"/>
  <c r="AD24" i="2" s="1"/>
  <c r="AD9" i="2" s="1"/>
  <c r="AD14" i="2" s="1"/>
  <c r="AC21" i="3"/>
  <c r="AC22" i="3" s="1"/>
  <c r="AB20" i="5" l="1"/>
  <c r="AA23" i="5"/>
  <c r="AA24" i="5" s="1"/>
  <c r="AA9" i="5" s="1"/>
  <c r="AA14" i="5" s="1"/>
  <c r="AA21" i="4"/>
  <c r="AA22" i="4" s="1"/>
  <c r="AE21" i="1"/>
  <c r="AE22" i="1" s="1"/>
  <c r="AE21" i="2"/>
  <c r="AE22" i="2" s="1"/>
  <c r="AF20" i="2" s="1"/>
  <c r="AD20" i="3"/>
  <c r="AC23" i="3"/>
  <c r="AC24" i="3" s="1"/>
  <c r="AC9" i="3" s="1"/>
  <c r="AC14" i="3" s="1"/>
  <c r="AB21" i="5" l="1"/>
  <c r="AB22" i="5"/>
  <c r="AC20" i="5" s="1"/>
  <c r="AB20" i="4"/>
  <c r="AA23" i="4"/>
  <c r="AA24" i="4" s="1"/>
  <c r="AA9" i="4" s="1"/>
  <c r="AA14" i="4" s="1"/>
  <c r="AF20" i="1"/>
  <c r="AE23" i="1"/>
  <c r="AE24" i="1" s="1"/>
  <c r="AE9" i="1" s="1"/>
  <c r="AE14" i="1" s="1"/>
  <c r="AF21" i="2"/>
  <c r="AF22" i="2" s="1"/>
  <c r="AE23" i="2"/>
  <c r="AE24" i="2" s="1"/>
  <c r="AE9" i="2" s="1"/>
  <c r="AE14" i="2" s="1"/>
  <c r="AD21" i="3"/>
  <c r="AD22" i="3" s="1"/>
  <c r="AC21" i="5" l="1"/>
  <c r="AC22" i="5" s="1"/>
  <c r="AB23" i="5"/>
  <c r="AB24" i="5" s="1"/>
  <c r="AB9" i="5" s="1"/>
  <c r="AB14" i="5" s="1"/>
  <c r="AB21" i="4"/>
  <c r="AB22" i="4" s="1"/>
  <c r="AF21" i="1"/>
  <c r="AF22" i="1" s="1"/>
  <c r="AG20" i="2"/>
  <c r="AF23" i="2"/>
  <c r="AF24" i="2" s="1"/>
  <c r="AF9" i="2" s="1"/>
  <c r="AF14" i="2" s="1"/>
  <c r="AE20" i="3"/>
  <c r="AD23" i="3"/>
  <c r="AD24" i="3" s="1"/>
  <c r="AD9" i="3" s="1"/>
  <c r="AD14" i="3" s="1"/>
  <c r="AD20" i="5" l="1"/>
  <c r="AC23" i="5"/>
  <c r="AC24" i="5" s="1"/>
  <c r="AC9" i="5" s="1"/>
  <c r="AC14" i="5" s="1"/>
  <c r="AC20" i="4"/>
  <c r="AB23" i="4"/>
  <c r="AB24" i="4" s="1"/>
  <c r="AB9" i="4" s="1"/>
  <c r="AB14" i="4" s="1"/>
  <c r="AG20" i="1"/>
  <c r="AF23" i="1"/>
  <c r="AF24" i="1" s="1"/>
  <c r="AF9" i="1" s="1"/>
  <c r="AF14" i="1" s="1"/>
  <c r="AG21" i="2"/>
  <c r="AG22" i="2" s="1"/>
  <c r="AH20" i="2" s="1"/>
  <c r="AE21" i="3"/>
  <c r="AE22" i="3"/>
  <c r="AF20" i="3" s="1"/>
  <c r="AD21" i="5" l="1"/>
  <c r="AD22" i="5" s="1"/>
  <c r="AC21" i="4"/>
  <c r="AC22" i="4" s="1"/>
  <c r="AG21" i="1"/>
  <c r="AG22" i="1" s="1"/>
  <c r="AH20" i="1" s="1"/>
  <c r="AH21" i="2"/>
  <c r="AH22" i="2" s="1"/>
  <c r="AG23" i="2"/>
  <c r="AG24" i="2" s="1"/>
  <c r="AG9" i="2" s="1"/>
  <c r="AG14" i="2" s="1"/>
  <c r="AF21" i="3"/>
  <c r="AF22" i="3" s="1"/>
  <c r="AE23" i="3"/>
  <c r="AE24" i="3" s="1"/>
  <c r="AE9" i="3" s="1"/>
  <c r="AE14" i="3" s="1"/>
  <c r="AE20" i="5" l="1"/>
  <c r="AD23" i="5"/>
  <c r="AD24" i="5" s="1"/>
  <c r="AD9" i="5" s="1"/>
  <c r="AD14" i="5" s="1"/>
  <c r="AD20" i="4"/>
  <c r="AC23" i="4"/>
  <c r="AC24" i="4" s="1"/>
  <c r="AC9" i="4" s="1"/>
  <c r="AC14" i="4" s="1"/>
  <c r="AH21" i="1"/>
  <c r="AH22" i="1" s="1"/>
  <c r="AI20" i="1" s="1"/>
  <c r="AG23" i="1"/>
  <c r="AG24" i="1" s="1"/>
  <c r="AG9" i="1" s="1"/>
  <c r="AG14" i="1" s="1"/>
  <c r="AI20" i="2"/>
  <c r="AH23" i="2"/>
  <c r="AH24" i="2" s="1"/>
  <c r="AH9" i="2" s="1"/>
  <c r="AH14" i="2" s="1"/>
  <c r="AG20" i="3"/>
  <c r="AF23" i="3"/>
  <c r="AF24" i="3" s="1"/>
  <c r="AF9" i="3" s="1"/>
  <c r="AF14" i="3" s="1"/>
  <c r="AE21" i="5" l="1"/>
  <c r="AE22" i="5"/>
  <c r="AF20" i="5" s="1"/>
  <c r="AE23" i="5"/>
  <c r="AE24" i="5" s="1"/>
  <c r="AE9" i="5" s="1"/>
  <c r="AE14" i="5" s="1"/>
  <c r="AD21" i="4"/>
  <c r="AD22" i="4"/>
  <c r="AE20" i="4" s="1"/>
  <c r="AI21" i="1"/>
  <c r="AI22" i="1" s="1"/>
  <c r="AJ20" i="1" s="1"/>
  <c r="AH23" i="1"/>
  <c r="AH24" i="1" s="1"/>
  <c r="AH9" i="1" s="1"/>
  <c r="AH14" i="1" s="1"/>
  <c r="AI21" i="2"/>
  <c r="AI22" i="2" s="1"/>
  <c r="AG21" i="3"/>
  <c r="AG22" i="3" s="1"/>
  <c r="AF21" i="5" l="1"/>
  <c r="AF22" i="5" s="1"/>
  <c r="AE21" i="4"/>
  <c r="AE22" i="4" s="1"/>
  <c r="AD23" i="4"/>
  <c r="AD24" i="4" s="1"/>
  <c r="AD9" i="4" s="1"/>
  <c r="AD14" i="4" s="1"/>
  <c r="AJ21" i="1"/>
  <c r="AJ22" i="1" s="1"/>
  <c r="AI23" i="1"/>
  <c r="AI24" i="1" s="1"/>
  <c r="AI9" i="1" s="1"/>
  <c r="AI14" i="1" s="1"/>
  <c r="AJ20" i="2"/>
  <c r="AI23" i="2"/>
  <c r="AI24" i="2" s="1"/>
  <c r="AI9" i="2" s="1"/>
  <c r="AI14" i="2" s="1"/>
  <c r="AH20" i="3"/>
  <c r="AG23" i="3"/>
  <c r="AG24" i="3" s="1"/>
  <c r="AG9" i="3" s="1"/>
  <c r="AG14" i="3" s="1"/>
  <c r="AG20" i="5" l="1"/>
  <c r="AF23" i="5"/>
  <c r="AF24" i="5" s="1"/>
  <c r="AF9" i="5" s="1"/>
  <c r="AF14" i="5" s="1"/>
  <c r="AF20" i="4"/>
  <c r="AE23" i="4"/>
  <c r="AE24" i="4" s="1"/>
  <c r="AE9" i="4" s="1"/>
  <c r="AE14" i="4" s="1"/>
  <c r="AK20" i="1"/>
  <c r="AJ23" i="1"/>
  <c r="AJ24" i="1" s="1"/>
  <c r="AJ9" i="1" s="1"/>
  <c r="AJ14" i="1" s="1"/>
  <c r="AJ21" i="2"/>
  <c r="AJ22" i="2" s="1"/>
  <c r="AK20" i="2" s="1"/>
  <c r="AH21" i="3"/>
  <c r="AH22" i="3" s="1"/>
  <c r="AG21" i="5" l="1"/>
  <c r="AG22" i="5" s="1"/>
  <c r="AF21" i="4"/>
  <c r="AF22" i="4" s="1"/>
  <c r="AK21" i="1"/>
  <c r="AK22" i="1" s="1"/>
  <c r="AL20" i="1" s="1"/>
  <c r="AK21" i="2"/>
  <c r="AK22" i="2" s="1"/>
  <c r="AJ23" i="2"/>
  <c r="AJ24" i="2" s="1"/>
  <c r="AJ9" i="2" s="1"/>
  <c r="AJ14" i="2" s="1"/>
  <c r="AI20" i="3"/>
  <c r="AH23" i="3"/>
  <c r="AH24" i="3" s="1"/>
  <c r="AH9" i="3" s="1"/>
  <c r="AH14" i="3" s="1"/>
  <c r="AH20" i="5" l="1"/>
  <c r="AG23" i="5"/>
  <c r="AG24" i="5" s="1"/>
  <c r="AG9" i="5" s="1"/>
  <c r="AG14" i="5" s="1"/>
  <c r="AG20" i="4"/>
  <c r="AF23" i="4"/>
  <c r="AF24" i="4" s="1"/>
  <c r="AF9" i="4" s="1"/>
  <c r="AF14" i="4" s="1"/>
  <c r="AL21" i="1"/>
  <c r="AL22" i="1" s="1"/>
  <c r="AK23" i="1"/>
  <c r="AK24" i="1" s="1"/>
  <c r="AK9" i="1" s="1"/>
  <c r="AK14" i="1" s="1"/>
  <c r="AL20" i="2"/>
  <c r="AK23" i="2"/>
  <c r="AK24" i="2" s="1"/>
  <c r="AK9" i="2" s="1"/>
  <c r="AK14" i="2" s="1"/>
  <c r="AI21" i="3"/>
  <c r="AI22" i="3"/>
  <c r="AJ20" i="3" s="1"/>
  <c r="AH21" i="5" l="1"/>
  <c r="AH22" i="5" s="1"/>
  <c r="AG21" i="4"/>
  <c r="AG22" i="4" s="1"/>
  <c r="AM20" i="1"/>
  <c r="AL23" i="1"/>
  <c r="AL24" i="1" s="1"/>
  <c r="AL9" i="1" s="1"/>
  <c r="AL14" i="1" s="1"/>
  <c r="AL21" i="2"/>
  <c r="AL22" i="2" s="1"/>
  <c r="AJ21" i="3"/>
  <c r="AJ22" i="3" s="1"/>
  <c r="AI23" i="3"/>
  <c r="AI24" i="3" s="1"/>
  <c r="AI9" i="3" s="1"/>
  <c r="AI14" i="3" s="1"/>
  <c r="AI20" i="5" l="1"/>
  <c r="AH23" i="5"/>
  <c r="AH24" i="5" s="1"/>
  <c r="AH9" i="5" s="1"/>
  <c r="AH14" i="5" s="1"/>
  <c r="AH20" i="4"/>
  <c r="AG23" i="4"/>
  <c r="AG24" i="4" s="1"/>
  <c r="AG9" i="4" s="1"/>
  <c r="AG14" i="4" s="1"/>
  <c r="AK20" i="3"/>
  <c r="AJ23" i="3"/>
  <c r="AJ24" i="3" s="1"/>
  <c r="AJ9" i="3" s="1"/>
  <c r="AJ14" i="3" s="1"/>
  <c r="AM21" i="1"/>
  <c r="AM22" i="1" s="1"/>
  <c r="AN20" i="1" s="1"/>
  <c r="AM20" i="2"/>
  <c r="AL23" i="2"/>
  <c r="AL24" i="2" s="1"/>
  <c r="AL9" i="2" s="1"/>
  <c r="AL14" i="2" s="1"/>
  <c r="AK21" i="3"/>
  <c r="AK22" i="3" s="1"/>
  <c r="AI21" i="5" l="1"/>
  <c r="AI22" i="5" s="1"/>
  <c r="AH21" i="4"/>
  <c r="AH22" i="4" s="1"/>
  <c r="AN21" i="1"/>
  <c r="AN22" i="1" s="1"/>
  <c r="AM23" i="1"/>
  <c r="AM24" i="1" s="1"/>
  <c r="AM9" i="1" s="1"/>
  <c r="AM14" i="1" s="1"/>
  <c r="H15" i="1" s="1"/>
  <c r="AM21" i="2"/>
  <c r="AM22" i="2" s="1"/>
  <c r="AN20" i="2" s="1"/>
  <c r="AL20" i="3"/>
  <c r="AK23" i="3"/>
  <c r="AK24" i="3" s="1"/>
  <c r="AK9" i="3" s="1"/>
  <c r="AK14" i="3" s="1"/>
  <c r="AJ20" i="5" l="1"/>
  <c r="AI23" i="5"/>
  <c r="AI24" i="5" s="1"/>
  <c r="AI9" i="5" s="1"/>
  <c r="AI14" i="5" s="1"/>
  <c r="AI20" i="4"/>
  <c r="AH23" i="4"/>
  <c r="AH24" i="4" s="1"/>
  <c r="AH9" i="4" s="1"/>
  <c r="AH14" i="4" s="1"/>
  <c r="AO20" i="1"/>
  <c r="AN23" i="1"/>
  <c r="AN24" i="1" s="1"/>
  <c r="AN21" i="2"/>
  <c r="AN22" i="2" s="1"/>
  <c r="AM23" i="2"/>
  <c r="AM24" i="2" s="1"/>
  <c r="AM9" i="2" s="1"/>
  <c r="AM14" i="2" s="1"/>
  <c r="AL21" i="3"/>
  <c r="AL22" i="3" s="1"/>
  <c r="AJ21" i="5" l="1"/>
  <c r="AJ22" i="5"/>
  <c r="AK20" i="5" s="1"/>
  <c r="AI21" i="4"/>
  <c r="AI22" i="4" s="1"/>
  <c r="AO21" i="1"/>
  <c r="AO22" i="1" s="1"/>
  <c r="AO20" i="2"/>
  <c r="AN23" i="2"/>
  <c r="AN24" i="2" s="1"/>
  <c r="AM20" i="3"/>
  <c r="AL23" i="3"/>
  <c r="AL24" i="3" s="1"/>
  <c r="AL9" i="3" s="1"/>
  <c r="AL14" i="3" s="1"/>
  <c r="AK21" i="5" l="1"/>
  <c r="AK22" i="5" s="1"/>
  <c r="AJ23" i="5"/>
  <c r="AJ24" i="5" s="1"/>
  <c r="AJ9" i="5" s="1"/>
  <c r="AJ14" i="5" s="1"/>
  <c r="AJ20" i="4"/>
  <c r="AI23" i="4"/>
  <c r="AI24" i="4" s="1"/>
  <c r="AI9" i="4" s="1"/>
  <c r="AI14" i="4" s="1"/>
  <c r="AP20" i="1"/>
  <c r="AO23" i="1"/>
  <c r="AO24" i="1" s="1"/>
  <c r="AO21" i="2"/>
  <c r="AO22" i="2" s="1"/>
  <c r="AM21" i="3"/>
  <c r="AM22" i="3" s="1"/>
  <c r="AL20" i="5" l="1"/>
  <c r="AK23" i="5"/>
  <c r="AK24" i="5" s="1"/>
  <c r="AK9" i="5" s="1"/>
  <c r="AK14" i="5" s="1"/>
  <c r="AJ21" i="4"/>
  <c r="AJ22" i="4" s="1"/>
  <c r="AP21" i="1"/>
  <c r="AP22" i="1" s="1"/>
  <c r="AP20" i="2"/>
  <c r="AO23" i="2"/>
  <c r="AO24" i="2" s="1"/>
  <c r="AN20" i="3"/>
  <c r="AM23" i="3"/>
  <c r="AM24" i="3" s="1"/>
  <c r="AM9" i="3" s="1"/>
  <c r="AM14" i="3" s="1"/>
  <c r="AN21" i="3"/>
  <c r="AN22" i="3" s="1"/>
  <c r="AL21" i="5" l="1"/>
  <c r="AL22" i="5" s="1"/>
  <c r="AK20" i="4"/>
  <c r="AJ23" i="4"/>
  <c r="AJ24" i="4" s="1"/>
  <c r="AJ9" i="4" s="1"/>
  <c r="AJ14" i="4" s="1"/>
  <c r="AQ20" i="1"/>
  <c r="AP23" i="1"/>
  <c r="AP24" i="1" s="1"/>
  <c r="AP21" i="2"/>
  <c r="AP22" i="2" s="1"/>
  <c r="AO20" i="3"/>
  <c r="AN23" i="3"/>
  <c r="AN24" i="3" s="1"/>
  <c r="AM20" i="5" l="1"/>
  <c r="AL23" i="5"/>
  <c r="AL24" i="5" s="1"/>
  <c r="AL9" i="5" s="1"/>
  <c r="AL14" i="5" s="1"/>
  <c r="AK21" i="4"/>
  <c r="AK22" i="4" s="1"/>
  <c r="AQ21" i="1"/>
  <c r="AQ22" i="1" s="1"/>
  <c r="AR20" i="1" s="1"/>
  <c r="AQ20" i="2"/>
  <c r="AP23" i="2"/>
  <c r="AP24" i="2" s="1"/>
  <c r="AO21" i="3"/>
  <c r="AO22" i="3" s="1"/>
  <c r="AM21" i="5" l="1"/>
  <c r="AM23" i="5"/>
  <c r="AM24" i="5" s="1"/>
  <c r="AM9" i="5" s="1"/>
  <c r="AM14" i="5" s="1"/>
  <c r="H15" i="5" s="1"/>
  <c r="H16" i="5" s="1"/>
  <c r="AM22" i="5"/>
  <c r="AN20" i="5" s="1"/>
  <c r="AL20" i="4"/>
  <c r="AK23" i="4"/>
  <c r="AK24" i="4" s="1"/>
  <c r="AK9" i="4" s="1"/>
  <c r="AK14" i="4" s="1"/>
  <c r="AR21" i="1"/>
  <c r="AR22" i="1" s="1"/>
  <c r="AS20" i="1" s="1"/>
  <c r="AQ23" i="1"/>
  <c r="AQ24" i="1" s="1"/>
  <c r="AQ21" i="2"/>
  <c r="AQ22" i="2" s="1"/>
  <c r="AP20" i="3"/>
  <c r="AO23" i="3"/>
  <c r="AO24" i="3" s="1"/>
  <c r="AN21" i="5" l="1"/>
  <c r="AN22" i="5" s="1"/>
  <c r="AL21" i="4"/>
  <c r="AL22" i="4"/>
  <c r="AM20" i="4" s="1"/>
  <c r="AL23" i="4"/>
  <c r="AL24" i="4" s="1"/>
  <c r="AL9" i="4" s="1"/>
  <c r="AL14" i="4" s="1"/>
  <c r="AS21" i="1"/>
  <c r="AS22" i="1" s="1"/>
  <c r="AR23" i="1"/>
  <c r="AR24" i="1" s="1"/>
  <c r="AR20" i="2"/>
  <c r="AQ23" i="2"/>
  <c r="AQ24" i="2" s="1"/>
  <c r="AR21" i="2"/>
  <c r="AR22" i="2" s="1"/>
  <c r="AS20" i="2" s="1"/>
  <c r="AP21" i="3"/>
  <c r="AP22" i="3" s="1"/>
  <c r="AO20" i="5" l="1"/>
  <c r="AN23" i="5"/>
  <c r="AN24" i="5" s="1"/>
  <c r="AM21" i="4"/>
  <c r="AM22" i="4" s="1"/>
  <c r="AT20" i="1"/>
  <c r="AS23" i="1"/>
  <c r="AS24" i="1" s="1"/>
  <c r="AS21" i="2"/>
  <c r="AS22" i="2" s="1"/>
  <c r="AT20" i="2" s="1"/>
  <c r="AR23" i="2"/>
  <c r="AR24" i="2" s="1"/>
  <c r="AQ20" i="3"/>
  <c r="AP23" i="3"/>
  <c r="AP24" i="3" s="1"/>
  <c r="AO21" i="5" l="1"/>
  <c r="AO22" i="5" s="1"/>
  <c r="AN20" i="4"/>
  <c r="AM23" i="4"/>
  <c r="AM24" i="4" s="1"/>
  <c r="AM9" i="4" s="1"/>
  <c r="AM14" i="4" s="1"/>
  <c r="AT21" i="1"/>
  <c r="AT22" i="1" s="1"/>
  <c r="AT21" i="2"/>
  <c r="AT22" i="2" s="1"/>
  <c r="AS23" i="2"/>
  <c r="AS24" i="2" s="1"/>
  <c r="AQ21" i="3"/>
  <c r="AQ22" i="3"/>
  <c r="AR20" i="3" s="1"/>
  <c r="AP20" i="5" l="1"/>
  <c r="AO23" i="5"/>
  <c r="AO24" i="5" s="1"/>
  <c r="AN21" i="4"/>
  <c r="AN22" i="4" s="1"/>
  <c r="AU20" i="1"/>
  <c r="AT23" i="1"/>
  <c r="AT24" i="1" s="1"/>
  <c r="AU20" i="2"/>
  <c r="AT23" i="2"/>
  <c r="AT24" i="2" s="1"/>
  <c r="AQ23" i="3"/>
  <c r="AQ24" i="3" s="1"/>
  <c r="AR21" i="3"/>
  <c r="AR22" i="3" s="1"/>
  <c r="AP21" i="5" l="1"/>
  <c r="AP22" i="5" s="1"/>
  <c r="AO20" i="4"/>
  <c r="AN23" i="4"/>
  <c r="AN24" i="4" s="1"/>
  <c r="AU21" i="1"/>
  <c r="AU22" i="1" s="1"/>
  <c r="AU21" i="2"/>
  <c r="AU22" i="2" s="1"/>
  <c r="AV20" i="2" s="1"/>
  <c r="AS20" i="3"/>
  <c r="AR23" i="3"/>
  <c r="AR24" i="3" s="1"/>
  <c r="AQ20" i="5" l="1"/>
  <c r="AP23" i="5"/>
  <c r="AP24" i="5" s="1"/>
  <c r="AO21" i="4"/>
  <c r="AO22" i="4" s="1"/>
  <c r="AV20" i="1"/>
  <c r="AV21" i="1" s="1"/>
  <c r="AU23" i="1"/>
  <c r="AU24" i="1" s="1"/>
  <c r="AV21" i="2"/>
  <c r="AV22" i="2" s="1"/>
  <c r="AU23" i="2"/>
  <c r="AU24" i="2" s="1"/>
  <c r="AS21" i="3"/>
  <c r="AS22" i="3" s="1"/>
  <c r="AT20" i="3" s="1"/>
  <c r="AQ21" i="5" l="1"/>
  <c r="AQ22" i="5" s="1"/>
  <c r="AP20" i="4"/>
  <c r="AO23" i="4"/>
  <c r="AO24" i="4" s="1"/>
  <c r="AV22" i="1"/>
  <c r="AW20" i="1" s="1"/>
  <c r="AW21" i="1" s="1"/>
  <c r="AV23" i="1"/>
  <c r="AV24" i="1" s="1"/>
  <c r="AW20" i="2"/>
  <c r="AV23" i="2"/>
  <c r="AV24" i="2" s="1"/>
  <c r="AT21" i="3"/>
  <c r="AT22" i="3" s="1"/>
  <c r="AS23" i="3"/>
  <c r="AS24" i="3" s="1"/>
  <c r="AR20" i="5" l="1"/>
  <c r="AQ23" i="5"/>
  <c r="AQ24" i="5" s="1"/>
  <c r="AP21" i="4"/>
  <c r="AP22" i="4" s="1"/>
  <c r="AW22" i="1"/>
  <c r="AX20" i="1" s="1"/>
  <c r="AX21" i="1" s="1"/>
  <c r="AX22" i="1" s="1"/>
  <c r="AW23" i="1"/>
  <c r="AW24" i="1" s="1"/>
  <c r="AW21" i="2"/>
  <c r="AW22" i="2" s="1"/>
  <c r="AU20" i="3"/>
  <c r="AT23" i="3"/>
  <c r="AT24" i="3" s="1"/>
  <c r="AR21" i="5" l="1"/>
  <c r="AR22" i="5"/>
  <c r="AS20" i="5" s="1"/>
  <c r="AQ20" i="4"/>
  <c r="AP23" i="4"/>
  <c r="AP24" i="4" s="1"/>
  <c r="AY20" i="1"/>
  <c r="AX23" i="1"/>
  <c r="AX24" i="1" s="1"/>
  <c r="AX20" i="2"/>
  <c r="AW23" i="2"/>
  <c r="AW24" i="2" s="1"/>
  <c r="AU21" i="3"/>
  <c r="AU22" i="3"/>
  <c r="AV20" i="3" s="1"/>
  <c r="AS21" i="5" l="1"/>
  <c r="AS22" i="5"/>
  <c r="AT20" i="5" s="1"/>
  <c r="AR23" i="5"/>
  <c r="AR24" i="5" s="1"/>
  <c r="AQ21" i="4"/>
  <c r="AQ22" i="4" s="1"/>
  <c r="AY21" i="1"/>
  <c r="AY22" i="1" s="1"/>
  <c r="AZ20" i="1" s="1"/>
  <c r="AX21" i="2"/>
  <c r="AX22" i="2" s="1"/>
  <c r="AY20" i="2" s="1"/>
  <c r="AV21" i="3"/>
  <c r="AV22" i="3" s="1"/>
  <c r="AU23" i="3"/>
  <c r="AU24" i="3" s="1"/>
  <c r="AT21" i="5" l="1"/>
  <c r="AT22" i="5" s="1"/>
  <c r="AS23" i="5"/>
  <c r="AS24" i="5" s="1"/>
  <c r="AR20" i="4"/>
  <c r="AQ23" i="4"/>
  <c r="AQ24" i="4" s="1"/>
  <c r="AZ21" i="1"/>
  <c r="AZ22" i="1" s="1"/>
  <c r="AY23" i="1"/>
  <c r="AY24" i="1" s="1"/>
  <c r="AX23" i="2"/>
  <c r="AX24" i="2" s="1"/>
  <c r="AY21" i="2"/>
  <c r="AY22" i="2" s="1"/>
  <c r="AZ20" i="2" s="1"/>
  <c r="AW20" i="3"/>
  <c r="AV23" i="3"/>
  <c r="AV24" i="3" s="1"/>
  <c r="H16" i="1"/>
  <c r="H15" i="2"/>
  <c r="H16" i="2" s="1"/>
  <c r="AU20" i="5" l="1"/>
  <c r="AT23" i="5"/>
  <c r="AT24" i="5" s="1"/>
  <c r="AR21" i="4"/>
  <c r="AR22" i="4" s="1"/>
  <c r="BA20" i="1"/>
  <c r="AZ23" i="1"/>
  <c r="AZ24" i="1" s="1"/>
  <c r="AZ21" i="2"/>
  <c r="AZ22" i="2" s="1"/>
  <c r="BA20" i="2" s="1"/>
  <c r="AY23" i="2"/>
  <c r="AY24" i="2" s="1"/>
  <c r="AW21" i="3"/>
  <c r="AW22" i="3" s="1"/>
  <c r="AU21" i="5" l="1"/>
  <c r="AU22" i="5"/>
  <c r="AV20" i="5" s="1"/>
  <c r="AU23" i="5"/>
  <c r="AU24" i="5" s="1"/>
  <c r="AS20" i="4"/>
  <c r="AR23" i="4"/>
  <c r="AR24" i="4" s="1"/>
  <c r="BA21" i="1"/>
  <c r="BA22" i="1" s="1"/>
  <c r="BA21" i="2"/>
  <c r="BA22" i="2" s="1"/>
  <c r="AZ23" i="2"/>
  <c r="AZ24" i="2" s="1"/>
  <c r="AX20" i="3"/>
  <c r="AW23" i="3"/>
  <c r="AW24" i="3" s="1"/>
  <c r="AV21" i="5" l="1"/>
  <c r="AV22" i="5" s="1"/>
  <c r="AS21" i="4"/>
  <c r="AS22" i="4" s="1"/>
  <c r="BB20" i="1"/>
  <c r="BA23" i="1"/>
  <c r="BA24" i="1" s="1"/>
  <c r="BB20" i="2"/>
  <c r="BA23" i="2"/>
  <c r="BA24" i="2" s="1"/>
  <c r="AX21" i="3"/>
  <c r="AX22" i="3" s="1"/>
  <c r="AW20" i="5" l="1"/>
  <c r="AV23" i="5"/>
  <c r="AV24" i="5" s="1"/>
  <c r="AT20" i="4"/>
  <c r="AS23" i="4"/>
  <c r="AS24" i="4" s="1"/>
  <c r="BB21" i="1"/>
  <c r="BB22" i="1" s="1"/>
  <c r="BB21" i="2"/>
  <c r="BB22" i="2" s="1"/>
  <c r="BC20" i="2" s="1"/>
  <c r="AY20" i="3"/>
  <c r="AX23" i="3"/>
  <c r="AX24" i="3" s="1"/>
  <c r="AW21" i="5" l="1"/>
  <c r="AW22" i="5" s="1"/>
  <c r="AT21" i="4"/>
  <c r="AT22" i="4" s="1"/>
  <c r="BC20" i="1"/>
  <c r="BB23" i="1"/>
  <c r="BB24" i="1" s="1"/>
  <c r="BC21" i="2"/>
  <c r="BC22" i="2" s="1"/>
  <c r="BB23" i="2"/>
  <c r="BB24" i="2" s="1"/>
  <c r="AY21" i="3"/>
  <c r="AY22" i="3" s="1"/>
  <c r="AZ20" i="3" s="1"/>
  <c r="AX20" i="5" l="1"/>
  <c r="AW23" i="5"/>
  <c r="AW24" i="5" s="1"/>
  <c r="AU20" i="4"/>
  <c r="AT23" i="4"/>
  <c r="AT24" i="4" s="1"/>
  <c r="BD20" i="2"/>
  <c r="BC23" i="2"/>
  <c r="BC24" i="2" s="1"/>
  <c r="BC21" i="1"/>
  <c r="BC22" i="1" s="1"/>
  <c r="BD20" i="1" s="1"/>
  <c r="BD21" i="2"/>
  <c r="BD22" i="2" s="1"/>
  <c r="AZ21" i="3"/>
  <c r="AZ22" i="3"/>
  <c r="BA20" i="3" s="1"/>
  <c r="AY23" i="3"/>
  <c r="AY24" i="3" s="1"/>
  <c r="AX21" i="5" l="1"/>
  <c r="AX22" i="5" s="1"/>
  <c r="AU21" i="4"/>
  <c r="AU22" i="4" s="1"/>
  <c r="BD21" i="1"/>
  <c r="BD22" i="1" s="1"/>
  <c r="BC23" i="1"/>
  <c r="BC24" i="1" s="1"/>
  <c r="BE20" i="2"/>
  <c r="BD23" i="2"/>
  <c r="BD24" i="2" s="1"/>
  <c r="BA21" i="3"/>
  <c r="BA22" i="3" s="1"/>
  <c r="AZ23" i="3"/>
  <c r="AZ24" i="3" s="1"/>
  <c r="AY20" i="5" l="1"/>
  <c r="AX23" i="5"/>
  <c r="AX24" i="5" s="1"/>
  <c r="AV20" i="4"/>
  <c r="AU23" i="4"/>
  <c r="AU24" i="4" s="1"/>
  <c r="BE20" i="1"/>
  <c r="BD23" i="1"/>
  <c r="BD24" i="1" s="1"/>
  <c r="BE21" i="2"/>
  <c r="BE22" i="2" s="1"/>
  <c r="BF20" i="2" s="1"/>
  <c r="BB20" i="3"/>
  <c r="BA23" i="3"/>
  <c r="BA24" i="3" s="1"/>
  <c r="AY21" i="5" l="1"/>
  <c r="AY22" i="5" s="1"/>
  <c r="AV21" i="4"/>
  <c r="AV22" i="4" s="1"/>
  <c r="BE21" i="1"/>
  <c r="BE22" i="1" s="1"/>
  <c r="BF21" i="2"/>
  <c r="BF22" i="2" s="1"/>
  <c r="BE23" i="2"/>
  <c r="BE24" i="2" s="1"/>
  <c r="BB21" i="3"/>
  <c r="BB22" i="3" s="1"/>
  <c r="AZ20" i="5" l="1"/>
  <c r="AY23" i="5"/>
  <c r="AY24" i="5" s="1"/>
  <c r="AW20" i="4"/>
  <c r="AV23" i="4"/>
  <c r="AV24" i="4" s="1"/>
  <c r="BF20" i="1"/>
  <c r="BE23" i="1"/>
  <c r="BE24" i="1" s="1"/>
  <c r="BG20" i="2"/>
  <c r="BF23" i="2"/>
  <c r="BF24" i="2" s="1"/>
  <c r="BC20" i="3"/>
  <c r="BB23" i="3"/>
  <c r="BB24" i="3" s="1"/>
  <c r="AZ21" i="5" l="1"/>
  <c r="AZ22" i="5"/>
  <c r="BA20" i="5" s="1"/>
  <c r="AW21" i="4"/>
  <c r="AW22" i="4" s="1"/>
  <c r="BF21" i="1"/>
  <c r="BF22" i="1" s="1"/>
  <c r="BG20" i="1" s="1"/>
  <c r="BG21" i="2"/>
  <c r="BG22" i="2" s="1"/>
  <c r="BC21" i="3"/>
  <c r="BC22" i="3" s="1"/>
  <c r="BA21" i="5" l="1"/>
  <c r="BA22" i="5" s="1"/>
  <c r="AZ23" i="5"/>
  <c r="AZ24" i="5" s="1"/>
  <c r="AX20" i="4"/>
  <c r="AW23" i="4"/>
  <c r="AW24" i="4" s="1"/>
  <c r="BG21" i="1"/>
  <c r="BG22" i="1" s="1"/>
  <c r="BF23" i="1"/>
  <c r="BF24" i="1" s="1"/>
  <c r="BH20" i="2"/>
  <c r="BH21" i="2" s="1"/>
  <c r="BH22" i="2" s="1"/>
  <c r="BI20" i="2" s="1"/>
  <c r="BG23" i="2"/>
  <c r="BG24" i="2" s="1"/>
  <c r="BD20" i="3"/>
  <c r="BD21" i="3" s="1"/>
  <c r="BC23" i="3"/>
  <c r="BC24" i="3" s="1"/>
  <c r="BB20" i="5" l="1"/>
  <c r="BA23" i="5"/>
  <c r="BA24" i="5" s="1"/>
  <c r="AX21" i="4"/>
  <c r="AX22" i="4" s="1"/>
  <c r="BD22" i="3"/>
  <c r="BE20" i="3" s="1"/>
  <c r="BE21" i="3" s="1"/>
  <c r="BE22" i="3" s="1"/>
  <c r="BH20" i="1"/>
  <c r="BG23" i="1"/>
  <c r="BG24" i="1" s="1"/>
  <c r="BI21" i="2"/>
  <c r="BI22" i="2" s="1"/>
  <c r="BH23" i="2"/>
  <c r="BH24" i="2" s="1"/>
  <c r="BD23" i="3"/>
  <c r="BD24" i="3" s="1"/>
  <c r="BB21" i="5" l="1"/>
  <c r="BB22" i="5" s="1"/>
  <c r="AY20" i="4"/>
  <c r="AX23" i="4"/>
  <c r="AX24" i="4" s="1"/>
  <c r="BH21" i="1"/>
  <c r="BH22" i="1"/>
  <c r="BI20" i="1" s="1"/>
  <c r="BJ20" i="2"/>
  <c r="BI23" i="2"/>
  <c r="BI24" i="2" s="1"/>
  <c r="BF20" i="3"/>
  <c r="BE23" i="3"/>
  <c r="BE24" i="3" s="1"/>
  <c r="BC20" i="5" l="1"/>
  <c r="BB23" i="5"/>
  <c r="BB24" i="5" s="1"/>
  <c r="AY21" i="4"/>
  <c r="AY22" i="4" s="1"/>
  <c r="BI21" i="1"/>
  <c r="BI22" i="1" s="1"/>
  <c r="BH23" i="1"/>
  <c r="BH24" i="1" s="1"/>
  <c r="BJ21" i="2"/>
  <c r="BJ22" i="2" s="1"/>
  <c r="BF21" i="3"/>
  <c r="BF22" i="3" s="1"/>
  <c r="BC21" i="5" l="1"/>
  <c r="BC23" i="5"/>
  <c r="BC24" i="5" s="1"/>
  <c r="BC22" i="5"/>
  <c r="BD20" i="5" s="1"/>
  <c r="AZ20" i="4"/>
  <c r="AY23" i="4"/>
  <c r="AY24" i="4" s="1"/>
  <c r="BJ20" i="1"/>
  <c r="BI23" i="1"/>
  <c r="BI24" i="1" s="1"/>
  <c r="BK20" i="2"/>
  <c r="BJ23" i="2"/>
  <c r="BJ24" i="2" s="1"/>
  <c r="BG20" i="3"/>
  <c r="BF23" i="3"/>
  <c r="BF24" i="3" s="1"/>
  <c r="BD21" i="5" l="1"/>
  <c r="BD22" i="5" s="1"/>
  <c r="AZ21" i="4"/>
  <c r="AZ22" i="4" s="1"/>
  <c r="BJ21" i="1"/>
  <c r="BJ22" i="1" s="1"/>
  <c r="BK21" i="2"/>
  <c r="BK22" i="2"/>
  <c r="BL20" i="2" s="1"/>
  <c r="BG21" i="3"/>
  <c r="BG22" i="3" s="1"/>
  <c r="BH20" i="3" s="1"/>
  <c r="BE20" i="5" l="1"/>
  <c r="BD23" i="5"/>
  <c r="BD24" i="5" s="1"/>
  <c r="BA20" i="4"/>
  <c r="AZ23" i="4"/>
  <c r="AZ24" i="4" s="1"/>
  <c r="BK20" i="1"/>
  <c r="BJ23" i="1"/>
  <c r="BJ24" i="1" s="1"/>
  <c r="BL21" i="2"/>
  <c r="BL22" i="2" s="1"/>
  <c r="BK23" i="2"/>
  <c r="BK24" i="2" s="1"/>
  <c r="BH21" i="3"/>
  <c r="BH22" i="3" s="1"/>
  <c r="BG23" i="3"/>
  <c r="BG24" i="3" s="1"/>
  <c r="BE21" i="5" l="1"/>
  <c r="BE22" i="5" s="1"/>
  <c r="BA21" i="4"/>
  <c r="BA22" i="4" s="1"/>
  <c r="BK21" i="1"/>
  <c r="BK22" i="1" s="1"/>
  <c r="BM20" i="2"/>
  <c r="BL23" i="2"/>
  <c r="BL24" i="2" s="1"/>
  <c r="BI20" i="3"/>
  <c r="BH23" i="3"/>
  <c r="BH24" i="3" s="1"/>
  <c r="BF20" i="5" l="1"/>
  <c r="BE23" i="5"/>
  <c r="BE24" i="5" s="1"/>
  <c r="BB20" i="4"/>
  <c r="BA23" i="4"/>
  <c r="BA24" i="4" s="1"/>
  <c r="BL20" i="1"/>
  <c r="BL21" i="1" s="1"/>
  <c r="BL22" i="1" s="1"/>
  <c r="BK23" i="1"/>
  <c r="BK24" i="1" s="1"/>
  <c r="BM21" i="2"/>
  <c r="BM22" i="2" s="1"/>
  <c r="BI21" i="3"/>
  <c r="BI22" i="3" s="1"/>
  <c r="BJ20" i="3" s="1"/>
  <c r="BF21" i="5" l="1"/>
  <c r="BF22" i="5" s="1"/>
  <c r="BB21" i="4"/>
  <c r="BB23" i="4"/>
  <c r="BB24" i="4" s="1"/>
  <c r="BB22" i="4"/>
  <c r="BC20" i="4" s="1"/>
  <c r="BM20" i="1"/>
  <c r="BL23" i="1"/>
  <c r="BL24" i="1" s="1"/>
  <c r="BN20" i="2"/>
  <c r="BM23" i="2"/>
  <c r="BM24" i="2" s="1"/>
  <c r="BJ21" i="3"/>
  <c r="BJ22" i="3" s="1"/>
  <c r="BI23" i="3"/>
  <c r="BI24" i="3" s="1"/>
  <c r="BG20" i="5" l="1"/>
  <c r="BF23" i="5"/>
  <c r="BF24" i="5" s="1"/>
  <c r="BC21" i="4"/>
  <c r="BC22" i="4" s="1"/>
  <c r="BM21" i="1"/>
  <c r="BM22" i="1" s="1"/>
  <c r="BN20" i="1" s="1"/>
  <c r="BN21" i="2"/>
  <c r="BN22" i="2" s="1"/>
  <c r="BK20" i="3"/>
  <c r="BJ23" i="3"/>
  <c r="BJ24" i="3" s="1"/>
  <c r="BG21" i="5" l="1"/>
  <c r="BG22" i="5" s="1"/>
  <c r="BD20" i="4"/>
  <c r="BC23" i="4"/>
  <c r="BC24" i="4" s="1"/>
  <c r="BN21" i="1"/>
  <c r="BN22" i="1" s="1"/>
  <c r="BM23" i="1"/>
  <c r="BM24" i="1" s="1"/>
  <c r="BO20" i="2"/>
  <c r="BN23" i="2"/>
  <c r="BN24" i="2" s="1"/>
  <c r="BK21" i="3"/>
  <c r="BK22" i="3" s="1"/>
  <c r="BH20" i="5" l="1"/>
  <c r="BG23" i="5"/>
  <c r="BG24" i="5" s="1"/>
  <c r="BD21" i="4"/>
  <c r="BD22" i="4" s="1"/>
  <c r="BO20" i="1"/>
  <c r="BN23" i="1"/>
  <c r="BN24" i="1" s="1"/>
  <c r="BO21" i="2"/>
  <c r="BO22" i="2" s="1"/>
  <c r="BL20" i="3"/>
  <c r="BK23" i="3"/>
  <c r="BK24" i="3" s="1"/>
  <c r="BH21" i="5" l="1"/>
  <c r="BH22" i="5"/>
  <c r="BI20" i="5" s="1"/>
  <c r="BH23" i="5"/>
  <c r="BH24" i="5" s="1"/>
  <c r="BE20" i="4"/>
  <c r="BD23" i="4"/>
  <c r="BD24" i="4" s="1"/>
  <c r="BO21" i="1"/>
  <c r="BO22" i="1" s="1"/>
  <c r="BP20" i="1" s="1"/>
  <c r="BP20" i="2"/>
  <c r="BO23" i="2"/>
  <c r="BO24" i="2" s="1"/>
  <c r="BL21" i="3"/>
  <c r="BL22" i="3" s="1"/>
  <c r="BM20" i="3" s="1"/>
  <c r="BI21" i="5" l="1"/>
  <c r="BI22" i="5" s="1"/>
  <c r="BE21" i="4"/>
  <c r="BE22" i="4" s="1"/>
  <c r="BP21" i="1"/>
  <c r="BP22" i="1" s="1"/>
  <c r="BO23" i="1"/>
  <c r="BO24" i="1" s="1"/>
  <c r="BP21" i="2"/>
  <c r="BP22" i="2" s="1"/>
  <c r="BM21" i="3"/>
  <c r="BM22" i="3" s="1"/>
  <c r="BN20" i="3" s="1"/>
  <c r="BL23" i="3"/>
  <c r="BL24" i="3" s="1"/>
  <c r="H15" i="3"/>
  <c r="H16" i="3" s="1"/>
  <c r="BJ20" i="5" l="1"/>
  <c r="BI23" i="5"/>
  <c r="BI24" i="5" s="1"/>
  <c r="BF20" i="4"/>
  <c r="BE23" i="4"/>
  <c r="BE24" i="4" s="1"/>
  <c r="BQ20" i="1"/>
  <c r="BP23" i="1"/>
  <c r="BP24" i="1" s="1"/>
  <c r="BQ20" i="2"/>
  <c r="BP23" i="2"/>
  <c r="BP24" i="2" s="1"/>
  <c r="BN21" i="3"/>
  <c r="BN22" i="3" s="1"/>
  <c r="BM23" i="3"/>
  <c r="BM24" i="3" s="1"/>
  <c r="BJ21" i="5" l="1"/>
  <c r="BJ22" i="5" s="1"/>
  <c r="BF21" i="4"/>
  <c r="BF22" i="4" s="1"/>
  <c r="BQ21" i="1"/>
  <c r="BQ22" i="1" s="1"/>
  <c r="BR20" i="1" s="1"/>
  <c r="BQ21" i="2"/>
  <c r="BQ22" i="2" s="1"/>
  <c r="BO20" i="3"/>
  <c r="BN23" i="3"/>
  <c r="BN24" i="3" s="1"/>
  <c r="BK20" i="5" l="1"/>
  <c r="BJ23" i="5"/>
  <c r="BJ24" i="5" s="1"/>
  <c r="BG20" i="4"/>
  <c r="BF23" i="4"/>
  <c r="BF24" i="4" s="1"/>
  <c r="BR21" i="1"/>
  <c r="BR22" i="1" s="1"/>
  <c r="BQ23" i="1"/>
  <c r="BQ24" i="1" s="1"/>
  <c r="BR20" i="2"/>
  <c r="BQ23" i="2"/>
  <c r="BQ24" i="2" s="1"/>
  <c r="BO21" i="3"/>
  <c r="BO22" i="3" s="1"/>
  <c r="BK21" i="5" l="1"/>
  <c r="BK23" i="5"/>
  <c r="BK24" i="5" s="1"/>
  <c r="BK22" i="5"/>
  <c r="BL20" i="5" s="1"/>
  <c r="BG21" i="4"/>
  <c r="BG22" i="4" s="1"/>
  <c r="BS20" i="1"/>
  <c r="BR23" i="1"/>
  <c r="BR24" i="1" s="1"/>
  <c r="BR21" i="2"/>
  <c r="BR22" i="2" s="1"/>
  <c r="BS20" i="2" s="1"/>
  <c r="BP20" i="3"/>
  <c r="BO23" i="3"/>
  <c r="BO24" i="3" s="1"/>
  <c r="BL21" i="5" l="1"/>
  <c r="BL22" i="5"/>
  <c r="BM20" i="5" s="1"/>
  <c r="BH20" i="4"/>
  <c r="BG23" i="4"/>
  <c r="BG24" i="4" s="1"/>
  <c r="BS21" i="1"/>
  <c r="BS22" i="1"/>
  <c r="BT20" i="1" s="1"/>
  <c r="BR23" i="2"/>
  <c r="BR24" i="2" s="1"/>
  <c r="BS21" i="2"/>
  <c r="BS22" i="2" s="1"/>
  <c r="BP21" i="3"/>
  <c r="BP22" i="3" s="1"/>
  <c r="BM21" i="5" l="1"/>
  <c r="BM22" i="5" s="1"/>
  <c r="BL23" i="5"/>
  <c r="BL24" i="5" s="1"/>
  <c r="BH21" i="4"/>
  <c r="BH22" i="4" s="1"/>
  <c r="BT21" i="1"/>
  <c r="BT22" i="1" s="1"/>
  <c r="BS23" i="1"/>
  <c r="BS24" i="1" s="1"/>
  <c r="BT20" i="2"/>
  <c r="BT21" i="2" s="1"/>
  <c r="BT22" i="2" s="1"/>
  <c r="BS23" i="2"/>
  <c r="BS24" i="2" s="1"/>
  <c r="BQ20" i="3"/>
  <c r="BP23" i="3"/>
  <c r="BP24" i="3" s="1"/>
  <c r="BN20" i="5" l="1"/>
  <c r="BM23" i="5"/>
  <c r="BM24" i="5" s="1"/>
  <c r="BI20" i="4"/>
  <c r="BH23" i="4"/>
  <c r="BH24" i="4" s="1"/>
  <c r="BU20" i="1"/>
  <c r="BT23" i="1"/>
  <c r="BT24" i="1" s="1"/>
  <c r="BU20" i="2"/>
  <c r="BT23" i="2"/>
  <c r="BT24" i="2" s="1"/>
  <c r="BQ21" i="3"/>
  <c r="BQ22" i="3" s="1"/>
  <c r="BR20" i="3" s="1"/>
  <c r="BN21" i="5" l="1"/>
  <c r="BN22" i="5" s="1"/>
  <c r="BI21" i="4"/>
  <c r="BI22" i="4" s="1"/>
  <c r="BU21" i="1"/>
  <c r="BU22" i="1" s="1"/>
  <c r="BU21" i="2"/>
  <c r="BU22" i="2" s="1"/>
  <c r="BV20" i="2" s="1"/>
  <c r="BR21" i="3"/>
  <c r="BR22" i="3" s="1"/>
  <c r="BQ23" i="3"/>
  <c r="BQ24" i="3" s="1"/>
  <c r="BO20" i="5" l="1"/>
  <c r="BN23" i="5"/>
  <c r="BN24" i="5" s="1"/>
  <c r="BJ20" i="4"/>
  <c r="BI23" i="4"/>
  <c r="BI24" i="4" s="1"/>
  <c r="BV20" i="1"/>
  <c r="BU23" i="1"/>
  <c r="BU24" i="1" s="1"/>
  <c r="BV21" i="2"/>
  <c r="BV22" i="2" s="1"/>
  <c r="BU23" i="2"/>
  <c r="BU24" i="2" s="1"/>
  <c r="BS20" i="3"/>
  <c r="BR23" i="3"/>
  <c r="BR24" i="3" s="1"/>
  <c r="BO21" i="5" l="1"/>
  <c r="BO22" i="5" s="1"/>
  <c r="BJ21" i="4"/>
  <c r="BJ22" i="4"/>
  <c r="BK20" i="4" s="1"/>
  <c r="BV21" i="1"/>
  <c r="BV22" i="1" s="1"/>
  <c r="BW20" i="2"/>
  <c r="BV23" i="2"/>
  <c r="BV24" i="2" s="1"/>
  <c r="BS21" i="3"/>
  <c r="BS22" i="3" s="1"/>
  <c r="BP20" i="5" l="1"/>
  <c r="BO23" i="5"/>
  <c r="BO24" i="5" s="1"/>
  <c r="BJ23" i="4"/>
  <c r="BJ24" i="4" s="1"/>
  <c r="BK21" i="4"/>
  <c r="BK22" i="4" s="1"/>
  <c r="BW20" i="1"/>
  <c r="BV23" i="1"/>
  <c r="BV24" i="1" s="1"/>
  <c r="BW21" i="2"/>
  <c r="BW22" i="2" s="1"/>
  <c r="BT20" i="3"/>
  <c r="BS23" i="3"/>
  <c r="BS24" i="3" s="1"/>
  <c r="BP21" i="5" l="1"/>
  <c r="BP22" i="5"/>
  <c r="BQ20" i="5" s="1"/>
  <c r="BL20" i="4"/>
  <c r="BK23" i="4"/>
  <c r="BK24" i="4" s="1"/>
  <c r="BW21" i="1"/>
  <c r="BW22" i="1"/>
  <c r="BX20" i="1" s="1"/>
  <c r="BX20" i="2"/>
  <c r="BW23" i="2"/>
  <c r="BW24" i="2" s="1"/>
  <c r="BT21" i="3"/>
  <c r="BT22" i="3" s="1"/>
  <c r="BQ21" i="5" l="1"/>
  <c r="BQ22" i="5" s="1"/>
  <c r="BP23" i="5"/>
  <c r="BP24" i="5" s="1"/>
  <c r="BL21" i="4"/>
  <c r="BL22" i="4" s="1"/>
  <c r="BX21" i="1"/>
  <c r="BX22" i="1" s="1"/>
  <c r="BY20" i="1" s="1"/>
  <c r="BW23" i="1"/>
  <c r="BW24" i="1" s="1"/>
  <c r="BX21" i="2"/>
  <c r="BX22" i="2" s="1"/>
  <c r="BY20" i="2" s="1"/>
  <c r="BU20" i="3"/>
  <c r="BT23" i="3"/>
  <c r="BT24" i="3" s="1"/>
  <c r="BR20" i="5" l="1"/>
  <c r="BQ23" i="5"/>
  <c r="BQ24" i="5" s="1"/>
  <c r="BM20" i="4"/>
  <c r="BL23" i="4"/>
  <c r="BL24" i="4" s="1"/>
  <c r="BY21" i="1"/>
  <c r="BY22" i="1" s="1"/>
  <c r="BZ20" i="1" s="1"/>
  <c r="BX23" i="1"/>
  <c r="BX24" i="1" s="1"/>
  <c r="BX23" i="2"/>
  <c r="BX24" i="2" s="1"/>
  <c r="BY21" i="2"/>
  <c r="BY22" i="2" s="1"/>
  <c r="BU21" i="3"/>
  <c r="BU22" i="3" s="1"/>
  <c r="BR21" i="5" l="1"/>
  <c r="BR22" i="5" s="1"/>
  <c r="BM21" i="4"/>
  <c r="BM22" i="4" s="1"/>
  <c r="BZ21" i="1"/>
  <c r="BZ22" i="1" s="1"/>
  <c r="BY23" i="1"/>
  <c r="BY24" i="1" s="1"/>
  <c r="BZ20" i="2"/>
  <c r="BY23" i="2"/>
  <c r="BY24" i="2" s="1"/>
  <c r="BV20" i="3"/>
  <c r="BU23" i="3"/>
  <c r="BU24" i="3" s="1"/>
  <c r="BS20" i="5" l="1"/>
  <c r="BR23" i="5"/>
  <c r="BR24" i="5" s="1"/>
  <c r="BN20" i="4"/>
  <c r="BM23" i="4"/>
  <c r="BM24" i="4" s="1"/>
  <c r="CA20" i="1"/>
  <c r="BZ23" i="1"/>
  <c r="BZ24" i="1" s="1"/>
  <c r="BZ21" i="2"/>
  <c r="BZ22" i="2" s="1"/>
  <c r="BV21" i="3"/>
  <c r="BV22" i="3" s="1"/>
  <c r="BS21" i="5" l="1"/>
  <c r="BS22" i="5"/>
  <c r="BT20" i="5" s="1"/>
  <c r="BS23" i="5"/>
  <c r="BS24" i="5" s="1"/>
  <c r="BN21" i="4"/>
  <c r="BN22" i="4" s="1"/>
  <c r="CA21" i="1"/>
  <c r="CA22" i="1" s="1"/>
  <c r="CA20" i="2"/>
  <c r="BZ23" i="2"/>
  <c r="BZ24" i="2" s="1"/>
  <c r="BW20" i="3"/>
  <c r="BV23" i="3"/>
  <c r="BV24" i="3" s="1"/>
  <c r="BT21" i="5" l="1"/>
  <c r="BT22" i="5" s="1"/>
  <c r="BO20" i="4"/>
  <c r="BN23" i="4"/>
  <c r="BN24" i="4" s="1"/>
  <c r="CB20" i="1"/>
  <c r="CB21" i="1" s="1"/>
  <c r="CB22" i="1" s="1"/>
  <c r="CC20" i="1" s="1"/>
  <c r="CA23" i="1"/>
  <c r="CA24" i="1" s="1"/>
  <c r="CA21" i="2"/>
  <c r="CA22" i="2" s="1"/>
  <c r="CB20" i="2" s="1"/>
  <c r="BW21" i="3"/>
  <c r="BW22" i="3"/>
  <c r="BX20" i="3" s="1"/>
  <c r="BU20" i="5" l="1"/>
  <c r="BT23" i="5"/>
  <c r="BT24" i="5" s="1"/>
  <c r="BO21" i="4"/>
  <c r="BO22" i="4" s="1"/>
  <c r="CB23" i="1"/>
  <c r="CB24" i="1" s="1"/>
  <c r="CC21" i="1"/>
  <c r="CC22" i="1" s="1"/>
  <c r="CB21" i="2"/>
  <c r="CB22" i="2" s="1"/>
  <c r="CC20" i="2" s="1"/>
  <c r="CA23" i="2"/>
  <c r="CA24" i="2" s="1"/>
  <c r="BX21" i="3"/>
  <c r="BX22" i="3" s="1"/>
  <c r="BW23" i="3"/>
  <c r="BW24" i="3" s="1"/>
  <c r="BU21" i="5" l="1"/>
  <c r="BU22" i="5" s="1"/>
  <c r="BP20" i="4"/>
  <c r="BO23" i="4"/>
  <c r="BO24" i="4" s="1"/>
  <c r="CD20" i="1"/>
  <c r="CC23" i="1"/>
  <c r="CC24" i="1" s="1"/>
  <c r="CB23" i="2"/>
  <c r="CB24" i="2" s="1"/>
  <c r="CC21" i="2"/>
  <c r="CC22" i="2" s="1"/>
  <c r="CD20" i="2" s="1"/>
  <c r="BY20" i="3"/>
  <c r="BX23" i="3"/>
  <c r="BX24" i="3" s="1"/>
  <c r="BV20" i="5" l="1"/>
  <c r="BU23" i="5"/>
  <c r="BU24" i="5" s="1"/>
  <c r="BP21" i="4"/>
  <c r="BP22" i="4" s="1"/>
  <c r="CD21" i="1"/>
  <c r="CD22" i="1" s="1"/>
  <c r="CD21" i="2"/>
  <c r="CD22" i="2" s="1"/>
  <c r="CC23" i="2"/>
  <c r="CC24" i="2" s="1"/>
  <c r="BY21" i="3"/>
  <c r="BY22" i="3" s="1"/>
  <c r="BV21" i="5" l="1"/>
  <c r="BV22" i="5" s="1"/>
  <c r="BQ20" i="4"/>
  <c r="BP23" i="4"/>
  <c r="BP24" i="4" s="1"/>
  <c r="CE20" i="1"/>
  <c r="CD23" i="1"/>
  <c r="CD24" i="1" s="1"/>
  <c r="CE21" i="1"/>
  <c r="CE22" i="1" s="1"/>
  <c r="CE20" i="2"/>
  <c r="CD23" i="2"/>
  <c r="CD24" i="2" s="1"/>
  <c r="BZ20" i="3"/>
  <c r="BY23" i="3"/>
  <c r="BY24" i="3" s="1"/>
  <c r="BW20" i="5" l="1"/>
  <c r="BV23" i="5"/>
  <c r="BV24" i="5" s="1"/>
  <c r="BQ21" i="4"/>
  <c r="BQ22" i="4" s="1"/>
  <c r="CF20" i="1"/>
  <c r="CE23" i="1"/>
  <c r="CE24" i="1" s="1"/>
  <c r="CE21" i="2"/>
  <c r="CE22" i="2" s="1"/>
  <c r="BZ21" i="3"/>
  <c r="BZ22" i="3" s="1"/>
  <c r="BW21" i="5" l="1"/>
  <c r="BW22" i="5" s="1"/>
  <c r="BR20" i="4"/>
  <c r="BQ23" i="4"/>
  <c r="BQ24" i="4" s="1"/>
  <c r="CF21" i="1"/>
  <c r="CF22" i="1" s="1"/>
  <c r="CF20" i="2"/>
  <c r="CE23" i="2"/>
  <c r="CE24" i="2" s="1"/>
  <c r="CA20" i="3"/>
  <c r="BZ23" i="3"/>
  <c r="BZ24" i="3" s="1"/>
  <c r="BX20" i="5" l="1"/>
  <c r="BW23" i="5"/>
  <c r="BW24" i="5" s="1"/>
  <c r="BR21" i="4"/>
  <c r="BR22" i="4" s="1"/>
  <c r="CG20" i="1"/>
  <c r="CF23" i="1"/>
  <c r="CF24" i="1" s="1"/>
  <c r="CF21" i="2"/>
  <c r="CF22" i="2" s="1"/>
  <c r="CA21" i="3"/>
  <c r="CA22" i="3"/>
  <c r="CB20" i="3" s="1"/>
  <c r="BX21" i="5" l="1"/>
  <c r="BX23" i="5"/>
  <c r="BX24" i="5" s="1"/>
  <c r="BX22" i="5"/>
  <c r="BY20" i="5" s="1"/>
  <c r="BS20" i="4"/>
  <c r="BR23" i="4"/>
  <c r="BR24" i="4" s="1"/>
  <c r="CA23" i="3"/>
  <c r="CA24" i="3" s="1"/>
  <c r="CG21" i="1"/>
  <c r="CG22" i="1" s="1"/>
  <c r="CG20" i="2"/>
  <c r="CF23" i="2"/>
  <c r="CF24" i="2" s="1"/>
  <c r="CB21" i="3"/>
  <c r="CB22" i="3" s="1"/>
  <c r="BY21" i="5" l="1"/>
  <c r="BY22" i="5" s="1"/>
  <c r="BS21" i="4"/>
  <c r="BS22" i="4" s="1"/>
  <c r="CH20" i="1"/>
  <c r="CG23" i="1"/>
  <c r="CG24" i="1" s="1"/>
  <c r="CG21" i="2"/>
  <c r="CG22" i="2" s="1"/>
  <c r="CC20" i="3"/>
  <c r="CB23" i="3"/>
  <c r="CB24" i="3" s="1"/>
  <c r="BZ20" i="5" l="1"/>
  <c r="BY23" i="5"/>
  <c r="BY24" i="5" s="1"/>
  <c r="BT20" i="4"/>
  <c r="BS23" i="4"/>
  <c r="BS24" i="4" s="1"/>
  <c r="CH21" i="1"/>
  <c r="CH22" i="1" s="1"/>
  <c r="CH20" i="2"/>
  <c r="CG23" i="2"/>
  <c r="CG24" i="2" s="1"/>
  <c r="CC21" i="3"/>
  <c r="CC22" i="3" s="1"/>
  <c r="BZ21" i="5" l="1"/>
  <c r="BZ22" i="5" s="1"/>
  <c r="BT21" i="4"/>
  <c r="BT22" i="4" s="1"/>
  <c r="CI20" i="1"/>
  <c r="CH23" i="1"/>
  <c r="CH24" i="1" s="1"/>
  <c r="CH21" i="2"/>
  <c r="CH22" i="2" s="1"/>
  <c r="CI20" i="2" s="1"/>
  <c r="CD20" i="3"/>
  <c r="CC23" i="3"/>
  <c r="CC24" i="3" s="1"/>
  <c r="CA20" i="5" l="1"/>
  <c r="BZ23" i="5"/>
  <c r="BZ24" i="5" s="1"/>
  <c r="BU20" i="4"/>
  <c r="BT23" i="4"/>
  <c r="BT24" i="4" s="1"/>
  <c r="CI21" i="1"/>
  <c r="CI22" i="1"/>
  <c r="CJ20" i="1" s="1"/>
  <c r="CH23" i="2"/>
  <c r="CH24" i="2" s="1"/>
  <c r="CI21" i="2"/>
  <c r="CI22" i="2" s="1"/>
  <c r="CD21" i="3"/>
  <c r="CD22" i="3" s="1"/>
  <c r="CA21" i="5" l="1"/>
  <c r="CA23" i="5"/>
  <c r="CA24" i="5" s="1"/>
  <c r="CA22" i="5"/>
  <c r="CB20" i="5" s="1"/>
  <c r="BU21" i="4"/>
  <c r="BU22" i="4" s="1"/>
  <c r="CI23" i="1"/>
  <c r="CI24" i="1" s="1"/>
  <c r="CJ21" i="1"/>
  <c r="CJ22" i="1" s="1"/>
  <c r="CJ20" i="2"/>
  <c r="CI23" i="2"/>
  <c r="CI24" i="2" s="1"/>
  <c r="CE20" i="3"/>
  <c r="CD23" i="3"/>
  <c r="CD24" i="3" s="1"/>
  <c r="CB21" i="5" l="1"/>
  <c r="CB22" i="5" s="1"/>
  <c r="BV20" i="4"/>
  <c r="BU23" i="4"/>
  <c r="BU24" i="4" s="1"/>
  <c r="CK20" i="1"/>
  <c r="CJ23" i="1"/>
  <c r="CJ24" i="1" s="1"/>
  <c r="CJ21" i="2"/>
  <c r="CJ22" i="2" s="1"/>
  <c r="CE21" i="3"/>
  <c r="CE22" i="3" s="1"/>
  <c r="CF20" i="3" s="1"/>
  <c r="CC20" i="5" l="1"/>
  <c r="CB23" i="5"/>
  <c r="CB24" i="5" s="1"/>
  <c r="BV21" i="4"/>
  <c r="BV22" i="4" s="1"/>
  <c r="CK21" i="1"/>
  <c r="CK22" i="1" s="1"/>
  <c r="CK20" i="2"/>
  <c r="CJ23" i="2"/>
  <c r="CJ24" i="2" s="1"/>
  <c r="CF21" i="3"/>
  <c r="CF22" i="3" s="1"/>
  <c r="CE23" i="3"/>
  <c r="CE24" i="3" s="1"/>
  <c r="CC21" i="5" l="1"/>
  <c r="CC22" i="5" s="1"/>
  <c r="BW20" i="4"/>
  <c r="BV23" i="4"/>
  <c r="BV24" i="4" s="1"/>
  <c r="CL20" i="1"/>
  <c r="CK23" i="1"/>
  <c r="CK24" i="1" s="1"/>
  <c r="CK21" i="2"/>
  <c r="CK22" i="2" s="1"/>
  <c r="CG20" i="3"/>
  <c r="CF23" i="3"/>
  <c r="CF24" i="3" s="1"/>
  <c r="CD20" i="5" l="1"/>
  <c r="CC23" i="5"/>
  <c r="CC24" i="5" s="1"/>
  <c r="BW21" i="4"/>
  <c r="BW22" i="4" s="1"/>
  <c r="CL21" i="1"/>
  <c r="CL22" i="1" s="1"/>
  <c r="CL20" i="2"/>
  <c r="CK23" i="2"/>
  <c r="CK24" i="2" s="1"/>
  <c r="CG21" i="3"/>
  <c r="CG22" i="3" s="1"/>
  <c r="CD21" i="5" l="1"/>
  <c r="CD22" i="5" s="1"/>
  <c r="BX20" i="4"/>
  <c r="BW23" i="4"/>
  <c r="BW24" i="4" s="1"/>
  <c r="CM20" i="1"/>
  <c r="CL23" i="1"/>
  <c r="CL24" i="1" s="1"/>
  <c r="CL21" i="2"/>
  <c r="CL22" i="2" s="1"/>
  <c r="CH20" i="3"/>
  <c r="CG23" i="3"/>
  <c r="CG24" i="3" s="1"/>
  <c r="CE20" i="5" l="1"/>
  <c r="CD23" i="5"/>
  <c r="CD24" i="5" s="1"/>
  <c r="BX21" i="4"/>
  <c r="BX22" i="4" s="1"/>
  <c r="CM21" i="1"/>
  <c r="CM22" i="1"/>
  <c r="CN20" i="1" s="1"/>
  <c r="CM20" i="2"/>
  <c r="CL23" i="2"/>
  <c r="CL24" i="2" s="1"/>
  <c r="CH21" i="3"/>
  <c r="CH22" i="3" s="1"/>
  <c r="CE21" i="5" l="1"/>
  <c r="CE22" i="5" s="1"/>
  <c r="BY20" i="4"/>
  <c r="BX23" i="4"/>
  <c r="BX24" i="4" s="1"/>
  <c r="CN21" i="1"/>
  <c r="CN22" i="1" s="1"/>
  <c r="CO20" i="1" s="1"/>
  <c r="CM23" i="1"/>
  <c r="CM24" i="1" s="1"/>
  <c r="CM21" i="2"/>
  <c r="CM22" i="2" s="1"/>
  <c r="CI20" i="3"/>
  <c r="CH23" i="3"/>
  <c r="CH24" i="3" s="1"/>
  <c r="CF20" i="5" l="1"/>
  <c r="CE23" i="5"/>
  <c r="CE24" i="5" s="1"/>
  <c r="BY21" i="4"/>
  <c r="BY22" i="4" s="1"/>
  <c r="CO21" i="1"/>
  <c r="CO22" i="1" s="1"/>
  <c r="CO23" i="1" s="1"/>
  <c r="CO24" i="1" s="1"/>
  <c r="CN23" i="1"/>
  <c r="CN24" i="1" s="1"/>
  <c r="CN20" i="2"/>
  <c r="CM23" i="2"/>
  <c r="CM24" i="2" s="1"/>
  <c r="CI21" i="3"/>
  <c r="CI22" i="3"/>
  <c r="CJ20" i="3" s="1"/>
  <c r="CF21" i="5" l="1"/>
  <c r="CF22" i="5"/>
  <c r="CG20" i="5" s="1"/>
  <c r="BZ20" i="4"/>
  <c r="BY23" i="4"/>
  <c r="BY24" i="4" s="1"/>
  <c r="CN21" i="2"/>
  <c r="CN22" i="2" s="1"/>
  <c r="CI23" i="3"/>
  <c r="CI24" i="3" s="1"/>
  <c r="CJ21" i="3"/>
  <c r="CJ22" i="3" s="1"/>
  <c r="CK20" i="3" s="1"/>
  <c r="CG21" i="5" l="1"/>
  <c r="CG22" i="5"/>
  <c r="CH20" i="5" s="1"/>
  <c r="CF23" i="5"/>
  <c r="CF24" i="5" s="1"/>
  <c r="BZ21" i="4"/>
  <c r="BZ22" i="4"/>
  <c r="CA20" i="4" s="1"/>
  <c r="CO20" i="2"/>
  <c r="CN23" i="2"/>
  <c r="CN24" i="2" s="1"/>
  <c r="CK21" i="3"/>
  <c r="CK22" i="3" s="1"/>
  <c r="CJ23" i="3"/>
  <c r="CJ24" i="3" s="1"/>
  <c r="CH21" i="5" l="1"/>
  <c r="CH22" i="5" s="1"/>
  <c r="CG23" i="5"/>
  <c r="CG24" i="5" s="1"/>
  <c r="CA21" i="4"/>
  <c r="CA22" i="4" s="1"/>
  <c r="BZ23" i="4"/>
  <c r="BZ24" i="4" s="1"/>
  <c r="CO21" i="2"/>
  <c r="CO22" i="2" s="1"/>
  <c r="CO23" i="2" s="1"/>
  <c r="CO24" i="2" s="1"/>
  <c r="CL20" i="3"/>
  <c r="CK23" i="3"/>
  <c r="CK24" i="3" s="1"/>
  <c r="CI20" i="5" l="1"/>
  <c r="CH23" i="5"/>
  <c r="CH24" i="5" s="1"/>
  <c r="CB20" i="4"/>
  <c r="CA23" i="4"/>
  <c r="CA24" i="4" s="1"/>
  <c r="CL21" i="3"/>
  <c r="CL22" i="3" s="1"/>
  <c r="CI21" i="5" l="1"/>
  <c r="CI22" i="5"/>
  <c r="CJ20" i="5" s="1"/>
  <c r="CB21" i="4"/>
  <c r="CB22" i="4" s="1"/>
  <c r="CM20" i="3"/>
  <c r="CL23" i="3"/>
  <c r="CL24" i="3" s="1"/>
  <c r="CJ21" i="5" l="1"/>
  <c r="CJ22" i="5" s="1"/>
  <c r="CI23" i="5"/>
  <c r="CI24" i="5" s="1"/>
  <c r="CC20" i="4"/>
  <c r="CB23" i="4"/>
  <c r="CB24" i="4" s="1"/>
  <c r="CM21" i="3"/>
  <c r="CM23" i="3"/>
  <c r="CM24" i="3" s="1"/>
  <c r="CM22" i="3"/>
  <c r="CN20" i="3" s="1"/>
  <c r="CK20" i="5" l="1"/>
  <c r="CJ23" i="5"/>
  <c r="CJ24" i="5" s="1"/>
  <c r="CC21" i="4"/>
  <c r="CC22" i="4" s="1"/>
  <c r="CN21" i="3"/>
  <c r="CN22" i="3" s="1"/>
  <c r="CK21" i="5" l="1"/>
  <c r="CK22" i="5" s="1"/>
  <c r="CD20" i="4"/>
  <c r="CC23" i="4"/>
  <c r="CC24" i="4" s="1"/>
  <c r="CO20" i="3"/>
  <c r="CN23" i="3"/>
  <c r="CN24" i="3" s="1"/>
  <c r="CL20" i="5" l="1"/>
  <c r="CK23" i="5"/>
  <c r="CK24" i="5" s="1"/>
  <c r="CD21" i="4"/>
  <c r="CD22" i="4" s="1"/>
  <c r="CO21" i="3"/>
  <c r="CO22" i="3"/>
  <c r="CO23" i="3" s="1"/>
  <c r="CO24" i="3" s="1"/>
  <c r="CL21" i="5" l="1"/>
  <c r="CL22" i="5" s="1"/>
  <c r="CE20" i="4"/>
  <c r="CD23" i="4"/>
  <c r="CD24" i="4" s="1"/>
  <c r="CM20" i="5" l="1"/>
  <c r="CL23" i="5"/>
  <c r="CL24" i="5" s="1"/>
  <c r="CE21" i="4"/>
  <c r="CE22" i="4" s="1"/>
  <c r="CM21" i="5" l="1"/>
  <c r="CM22" i="5" s="1"/>
  <c r="CF20" i="4"/>
  <c r="CE23" i="4"/>
  <c r="CE24" i="4" s="1"/>
  <c r="CN20" i="5" l="1"/>
  <c r="CM23" i="5"/>
  <c r="CM24" i="5" s="1"/>
  <c r="CF21" i="4"/>
  <c r="CF22" i="4" s="1"/>
  <c r="CN21" i="5" l="1"/>
  <c r="CN22" i="5"/>
  <c r="CO20" i="5" s="1"/>
  <c r="CN23" i="5"/>
  <c r="CN24" i="5" s="1"/>
  <c r="CG20" i="4"/>
  <c r="CF23" i="4"/>
  <c r="CF24" i="4" s="1"/>
  <c r="CO21" i="5" l="1"/>
  <c r="CO22" i="5" s="1"/>
  <c r="CO23" i="5" s="1"/>
  <c r="CO24" i="5" s="1"/>
  <c r="CG21" i="4"/>
  <c r="CG22" i="4" s="1"/>
  <c r="CH20" i="4" l="1"/>
  <c r="CG23" i="4"/>
  <c r="CG24" i="4" s="1"/>
  <c r="CH21" i="4" l="1"/>
  <c r="CH22" i="4" s="1"/>
  <c r="CI20" i="4" l="1"/>
  <c r="CH23" i="4"/>
  <c r="CH24" i="4" s="1"/>
  <c r="CI21" i="4" l="1"/>
  <c r="CI22" i="4" s="1"/>
  <c r="CJ20" i="4" l="1"/>
  <c r="CI23" i="4"/>
  <c r="CI24" i="4" s="1"/>
  <c r="CJ21" i="4" l="1"/>
  <c r="CJ22" i="4" s="1"/>
  <c r="CK20" i="4" l="1"/>
  <c r="CJ23" i="4"/>
  <c r="CJ24" i="4" s="1"/>
  <c r="CK21" i="4" l="1"/>
  <c r="CK22" i="4" s="1"/>
  <c r="CL20" i="4" l="1"/>
  <c r="CK23" i="4"/>
  <c r="CK24" i="4" s="1"/>
  <c r="CL21" i="4" l="1"/>
  <c r="CL22" i="4" s="1"/>
  <c r="CM20" i="4" l="1"/>
  <c r="CL23" i="4"/>
  <c r="CL24" i="4" s="1"/>
  <c r="CM21" i="4" l="1"/>
  <c r="CM22" i="4" s="1"/>
  <c r="CN20" i="4" l="1"/>
  <c r="CM23" i="4"/>
  <c r="CM24" i="4" s="1"/>
  <c r="CN21" i="4" l="1"/>
  <c r="CN22" i="4" s="1"/>
  <c r="CO20" i="4" l="1"/>
  <c r="CN23" i="4"/>
  <c r="CN24" i="4" s="1"/>
  <c r="CO21" i="4" l="1"/>
  <c r="CO22" i="4" s="1"/>
  <c r="CO23" i="4" s="1"/>
  <c r="CO24" i="4" s="1"/>
  <c r="Q8" i="9" l="1"/>
  <c r="Q14" i="9" s="1"/>
  <c r="O8" i="9"/>
  <c r="O14" i="9" s="1"/>
  <c r="P8" i="9"/>
  <c r="P14" i="9" s="1"/>
  <c r="N8" i="9" l="1"/>
  <c r="N14" i="9" s="1"/>
  <c r="R8" i="9"/>
  <c r="R14" i="9" s="1"/>
  <c r="Q8" i="8"/>
  <c r="Q14" i="8" s="1"/>
  <c r="O8" i="8"/>
  <c r="O14" i="8" s="1"/>
  <c r="P8" i="8"/>
  <c r="P14" i="8" s="1"/>
  <c r="R8" i="8"/>
  <c r="R14" i="8" s="1"/>
  <c r="N8" i="8"/>
  <c r="N14" i="8" s="1"/>
  <c r="R8" i="7"/>
  <c r="R14" i="7" s="1"/>
  <c r="P8" i="7"/>
  <c r="P14" i="7" s="1"/>
  <c r="Q8" i="7"/>
  <c r="Q14" i="7" s="1"/>
  <c r="O8" i="7"/>
  <c r="O14" i="7" s="1"/>
  <c r="P8" i="12"/>
  <c r="P14" i="12" s="1"/>
  <c r="R8" i="12"/>
  <c r="R14" i="12" s="1"/>
  <c r="O8" i="12"/>
  <c r="O14" i="12" s="1"/>
  <c r="Q8" i="12"/>
  <c r="Q14" i="12" s="1"/>
  <c r="N8" i="12"/>
  <c r="N14" i="12" s="1"/>
  <c r="R8" i="11"/>
  <c r="R14" i="11" s="1"/>
  <c r="P8" i="11"/>
  <c r="P14" i="11" s="1"/>
  <c r="N8" i="11"/>
  <c r="N14" i="11" s="1"/>
  <c r="Q8" i="11"/>
  <c r="Q14" i="11" s="1"/>
  <c r="O8" i="11"/>
  <c r="O14" i="11" s="1"/>
  <c r="R8" i="10"/>
  <c r="R14" i="10" s="1"/>
  <c r="P8" i="10"/>
  <c r="P14" i="10" s="1"/>
  <c r="Q8" i="10"/>
  <c r="Q14" i="10" s="1"/>
  <c r="N8" i="10"/>
  <c r="N14" i="10" s="1"/>
  <c r="O8" i="10"/>
  <c r="O14" i="10" s="1"/>
  <c r="N8" i="13"/>
  <c r="N14" i="13" s="1"/>
  <c r="O8" i="13"/>
  <c r="O14" i="13" s="1"/>
  <c r="R8" i="13"/>
  <c r="R14" i="13" s="1"/>
  <c r="Q8" i="13"/>
  <c r="Q14" i="13" s="1"/>
  <c r="P8" i="13"/>
  <c r="P14" i="13" s="1"/>
  <c r="R8" i="14"/>
  <c r="R14" i="14" s="1"/>
  <c r="N8" i="14"/>
  <c r="N14" i="14" s="1"/>
  <c r="P8" i="14"/>
  <c r="P14" i="14" s="1"/>
  <c r="Q8" i="14"/>
  <c r="Q14" i="14" s="1"/>
  <c r="O8" i="14"/>
  <c r="O14" i="14" s="1"/>
  <c r="H15" i="8" l="1"/>
  <c r="H16" i="8" s="1"/>
  <c r="H15" i="13"/>
  <c r="H16" i="13" s="1"/>
  <c r="H15" i="9"/>
  <c r="H16" i="9" s="1"/>
  <c r="H15" i="10"/>
  <c r="H16" i="10" s="1"/>
  <c r="H15" i="14"/>
  <c r="H16" i="14" s="1"/>
  <c r="H15" i="12"/>
  <c r="H16" i="12" s="1"/>
  <c r="N8" i="7"/>
  <c r="N14" i="7" s="1"/>
  <c r="H15" i="7" s="1"/>
  <c r="H16" i="7" s="1"/>
  <c r="H15" i="11"/>
  <c r="H16" i="11" s="1"/>
  <c r="Q8" i="4" l="1"/>
  <c r="R8" i="4" l="1"/>
  <c r="P8" i="4"/>
  <c r="Q8" i="70"/>
  <c r="Q14" i="70" s="1"/>
  <c r="Q14" i="4"/>
  <c r="N8" i="4"/>
  <c r="O8" i="4"/>
  <c r="N8" i="70" l="1"/>
  <c r="N14" i="70" s="1"/>
  <c r="N14" i="4"/>
  <c r="P14" i="4"/>
  <c r="P8" i="70"/>
  <c r="P14" i="70" s="1"/>
  <c r="O8" i="70"/>
  <c r="O14" i="70" s="1"/>
  <c r="O14" i="4"/>
  <c r="R14" i="4"/>
  <c r="R8" i="70"/>
  <c r="R14" i="70" s="1"/>
  <c r="H15" i="4" l="1"/>
  <c r="H16" i="4" s="1"/>
  <c r="H15" i="70"/>
  <c r="H16" i="70" s="1"/>
</calcChain>
</file>

<file path=xl/sharedStrings.xml><?xml version="1.0" encoding="utf-8"?>
<sst xmlns="http://schemas.openxmlformats.org/spreadsheetml/2006/main" count="31580" uniqueCount="316">
  <si>
    <t>Cost Profile WRMP24 Table</t>
  </si>
  <si>
    <t>Water Company</t>
  </si>
  <si>
    <t>Northumbrian Water</t>
  </si>
  <si>
    <t>Version</t>
  </si>
  <si>
    <t>Back to title page</t>
  </si>
  <si>
    <t xml:space="preserve">Table 5a: WC Level - Option Level Cost Profile Table </t>
  </si>
  <si>
    <t>Table Instruction</t>
  </si>
  <si>
    <t>Option ID</t>
  </si>
  <si>
    <t>Option Name</t>
  </si>
  <si>
    <t>Cost Metric 
(£m)</t>
  </si>
  <si>
    <t>Cost Sub-metric (£m)</t>
  </si>
  <si>
    <r>
      <t xml:space="preserve">Asset Life:
</t>
    </r>
    <r>
      <rPr>
        <sz val="11"/>
        <color rgb="FF000000"/>
        <rFont val="Arial"/>
        <family val="2"/>
      </rPr>
      <t xml:space="preserve">Estimated average number of years an asset is considered useable before its value is fully depreciated. 
</t>
    </r>
  </si>
  <si>
    <t>Total/Fixed/Variable</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</si>
  <si>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</si>
  <si>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</si>
  <si>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</si>
  <si>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</si>
  <si>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</si>
  <si>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</si>
  <si>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</si>
  <si>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</si>
  <si>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</si>
  <si>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</si>
  <si>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</si>
  <si>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</si>
  <si>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</si>
  <si>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</si>
  <si>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</si>
  <si>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</si>
  <si>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</si>
  <si>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</si>
  <si>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</si>
  <si>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</si>
  <si>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</si>
  <si>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</si>
  <si>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</si>
  <si>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</si>
  <si>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</si>
  <si>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</si>
  <si>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</si>
  <si>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</si>
  <si>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</si>
  <si>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</si>
  <si>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</si>
  <si>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</si>
  <si>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</si>
  <si>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</si>
  <si>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</si>
  <si>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</si>
  <si>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</si>
  <si>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</si>
  <si>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</si>
  <si>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</si>
  <si>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</si>
  <si>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2060-61</t>
  </si>
  <si>
    <t>2061-62</t>
  </si>
  <si>
    <t>2062-63</t>
  </si>
  <si>
    <t>2063-64</t>
  </si>
  <si>
    <t>2064-65</t>
  </si>
  <si>
    <t>2065-66</t>
  </si>
  <si>
    <t>2066-67</t>
  </si>
  <si>
    <t>2067-68</t>
  </si>
  <si>
    <t>2068-69</t>
  </si>
  <si>
    <t>2069-70</t>
  </si>
  <si>
    <t>2070-71</t>
  </si>
  <si>
    <t>2071-72</t>
  </si>
  <si>
    <t>2072-73</t>
  </si>
  <si>
    <t>2073-74</t>
  </si>
  <si>
    <t>2074-75</t>
  </si>
  <si>
    <t>2075-76</t>
  </si>
  <si>
    <t>2076-77</t>
  </si>
  <si>
    <t>2077-78</t>
  </si>
  <si>
    <t>2078-79</t>
  </si>
  <si>
    <t>2079-80</t>
  </si>
  <si>
    <t>2080-81</t>
  </si>
  <si>
    <t>2081-82</t>
  </si>
  <si>
    <t>2082-83</t>
  </si>
  <si>
    <t>2083-84</t>
  </si>
  <si>
    <t>2084-85</t>
  </si>
  <si>
    <t>2085-86</t>
  </si>
  <si>
    <t>2086-87</t>
  </si>
  <si>
    <t>2087-88</t>
  </si>
  <si>
    <t>2088-89</t>
  </si>
  <si>
    <t>2089-90</t>
  </si>
  <si>
    <t>2090-91</t>
  </si>
  <si>
    <t>2091-92</t>
  </si>
  <si>
    <t>2092-93</t>
  </si>
  <si>
    <t>2093-94</t>
  </si>
  <si>
    <t>2094-95</t>
  </si>
  <si>
    <t>2095-96</t>
  </si>
  <si>
    <t>2096-97</t>
  </si>
  <si>
    <t>2097-98</t>
  </si>
  <si>
    <t>2098-99</t>
  </si>
  <si>
    <t>2099-100</t>
  </si>
  <si>
    <t>2100-01</t>
  </si>
  <si>
    <t>2101-02</t>
  </si>
  <si>
    <t>2102-03</t>
  </si>
  <si>
    <t>2103-04</t>
  </si>
  <si>
    <t>2104-05</t>
  </si>
  <si>
    <t>Complete for all options (Feasible and preferred)</t>
  </si>
  <si>
    <t xml:space="preserve">Capex </t>
  </si>
  <si>
    <t>Total</t>
  </si>
  <si>
    <t>WEF Low</t>
  </si>
  <si>
    <t>Low scenario</t>
  </si>
  <si>
    <t>Opex</t>
  </si>
  <si>
    <t xml:space="preserve">Total </t>
  </si>
  <si>
    <t>Financing Cost</t>
  </si>
  <si>
    <t xml:space="preserve">Discount Rate </t>
  </si>
  <si>
    <t>Discount Factor</t>
  </si>
  <si>
    <t>Capex</t>
  </si>
  <si>
    <t>Costed Risk</t>
  </si>
  <si>
    <t>Fixed</t>
  </si>
  <si>
    <t>Optimism Bias</t>
  </si>
  <si>
    <t>Net Present Cost (NPC)</t>
  </si>
  <si>
    <t>Total NPC</t>
  </si>
  <si>
    <t>Regulatory Capital Values</t>
  </si>
  <si>
    <t>RCV at start of year</t>
  </si>
  <si>
    <t>Asset life</t>
  </si>
  <si>
    <t>Depreciation</t>
  </si>
  <si>
    <t>RCV at end of year</t>
  </si>
  <si>
    <t>Mid-year RCV</t>
  </si>
  <si>
    <t>WACC</t>
  </si>
  <si>
    <t>Financing Cost (includes depreciation)</t>
  </si>
  <si>
    <t xml:space="preserve">Table 5b: WC Level - Option Level Unit Cost Profile Table </t>
  </si>
  <si>
    <t xml:space="preserve">Complete for all options  &gt;£100m (Feasible and preferred) </t>
  </si>
  <si>
    <t>Cost</t>
  </si>
  <si>
    <t>Variable</t>
  </si>
  <si>
    <t>Land (Non depreciating)</t>
  </si>
  <si>
    <t>Planning and Development (Non depreciating)</t>
  </si>
  <si>
    <t>Other Non-Depreciating Assets (Non depreciating)</t>
  </si>
  <si>
    <t>Process-Related Carbon Media Including GAC</t>
  </si>
  <si>
    <t>Vehicles</t>
  </si>
  <si>
    <t xml:space="preserve">Computers and Data Logging </t>
  </si>
  <si>
    <t xml:space="preserve">Fencing </t>
  </si>
  <si>
    <t xml:space="preserve">Domestic Meters </t>
  </si>
  <si>
    <t xml:space="preserve">Building Services </t>
  </si>
  <si>
    <t xml:space="preserve">Membranes </t>
  </si>
  <si>
    <t xml:space="preserve">ICA (Instrumentation, Control &amp; Automation) </t>
  </si>
  <si>
    <t xml:space="preserve">Plant and Machinery </t>
  </si>
  <si>
    <t xml:space="preserve">M&amp;E (Mechanical and Electrical) Works on Pumping Stations and Treatment Works </t>
  </si>
  <si>
    <t xml:space="preserve">Raw Water and District Meters </t>
  </si>
  <si>
    <t xml:space="preserve">Power Supply </t>
  </si>
  <si>
    <t xml:space="preserve">Steel/Timber/GRP Structures </t>
  </si>
  <si>
    <t xml:space="preserve">Landscaping/Environmental Works </t>
  </si>
  <si>
    <t xml:space="preserve">Borehole Screening and Casing </t>
  </si>
  <si>
    <t xml:space="preserve">Bridges </t>
  </si>
  <si>
    <t xml:space="preserve">Brick/Concrete Office Structures </t>
  </si>
  <si>
    <t xml:space="preserve">Treatment and Pumping Station Civils (incl. Intakes) </t>
  </si>
  <si>
    <t xml:space="preserve">Roads and Car Parks </t>
  </si>
  <si>
    <t xml:space="preserve">Water Towers </t>
  </si>
  <si>
    <t xml:space="preserve">Borehole Installation </t>
  </si>
  <si>
    <t xml:space="preserve">Headworks/Valves </t>
  </si>
  <si>
    <t xml:space="preserve">Underwater Assets </t>
  </si>
  <si>
    <t xml:space="preserve">Reinforced Concrete Tanks / Service Reservoirs </t>
  </si>
  <si>
    <t xml:space="preserve">Weirs </t>
  </si>
  <si>
    <t xml:space="preserve">Pipelines </t>
  </si>
  <si>
    <t xml:space="preserve">Tunnels </t>
  </si>
  <si>
    <t xml:space="preserve">Aqueducts </t>
  </si>
  <si>
    <t xml:space="preserve">Embankment Works </t>
  </si>
  <si>
    <t>Freeform row 1</t>
  </si>
  <si>
    <t>Freeform row 2</t>
  </si>
  <si>
    <t>Freeform row x</t>
  </si>
  <si>
    <t>Table 5c: Financing Cost - Worked Example</t>
  </si>
  <si>
    <t> </t>
  </si>
  <si>
    <t>Inputs</t>
  </si>
  <si>
    <t>[A]</t>
  </si>
  <si>
    <t>Discount Rate</t>
  </si>
  <si>
    <t>[B]</t>
  </si>
  <si>
    <t>[C]</t>
  </si>
  <si>
    <t>Asset Life</t>
  </si>
  <si>
    <t>[D]</t>
  </si>
  <si>
    <t>Year 1 capex</t>
  </si>
  <si>
    <t>[E]</t>
  </si>
  <si>
    <t>Depreciation Factor</t>
  </si>
  <si>
    <t>Year 1</t>
  </si>
  <si>
    <t>Year 2</t>
  </si>
  <si>
    <t>Year 3</t>
  </si>
  <si>
    <t>Year 4</t>
  </si>
  <si>
    <t>Year 5</t>
  </si>
  <si>
    <t>Calculation</t>
  </si>
  <si>
    <t>[F]</t>
  </si>
  <si>
    <t>1 / [(1 + [A]) ^ t ]</t>
  </si>
  <si>
    <t>Worked Example</t>
  </si>
  <si>
    <t>Unit</t>
  </si>
  <si>
    <t>[G]</t>
  </si>
  <si>
    <t>£000s</t>
  </si>
  <si>
    <r>
      <t>=[I]</t>
    </r>
    <r>
      <rPr>
        <sz val="8"/>
        <color theme="1"/>
        <rFont val="Arial"/>
        <family val="2"/>
      </rPr>
      <t>t-1</t>
    </r>
    <r>
      <rPr>
        <sz val="10"/>
        <color theme="1"/>
        <rFont val="Arial"/>
        <family val="2"/>
      </rPr>
      <t xml:space="preserve"> for t &gt; 1</t>
    </r>
  </si>
  <si>
    <t>[H]</t>
  </si>
  <si>
    <t>[G] x [E]</t>
  </si>
  <si>
    <t>[I]</t>
  </si>
  <si>
    <t>[G]-[H]</t>
  </si>
  <si>
    <t>[J]</t>
  </si>
  <si>
    <t>AVERAGE [G],[I]</t>
  </si>
  <si>
    <t>[K]</t>
  </si>
  <si>
    <t>( [J] x [B]) + [H]</t>
  </si>
  <si>
    <t>[L]</t>
  </si>
  <si>
    <t>Discounted Financing Cost</t>
  </si>
  <si>
    <t>[K] x [F]</t>
  </si>
  <si>
    <t>[M]</t>
  </si>
  <si>
    <t>NPV Financing Cost</t>
  </si>
  <si>
    <t>∑ [L]</t>
  </si>
  <si>
    <t xml:space="preserve">To calculate financing costs as a stream of annual costs over the life of the option, follow an approach based on the Regulated Capital Value and Net Book Value (NBV) of capital assets. In this approach, the full NBV of an asset is added to the RCV at the start of the first year of the period, and is reduced incrementally by a constant amount in each subsequent year to zero as its value depreciates, giving an annual "net capital value". If the asset is renewed at the end of its useful life, the full NBV is incurred again and the depreciation cycle renews. Annual financing costs are calculated by applying the WACC to the annual net capital value amount (the RCV adjusted for depreciation), and adding back depreciation. These annual financing costs are then discounted using the standard declining long-term discount rate (STPR) reported in the HM Treasury Green Book. 
The worked example shows the calculation for an asset with an NBV of £1,000 and an asset life of five years, depreciating at a constant rate of £200,000 per year. In Year 1, the average net capital value is £900,000 after adjusting for depreciation. The financing cost is calculated by applying the WACC (2.92% in this example) to the £900,000 and then adding back depreciation, resulting in a total of £226,000. That financing cost is then discounted using the discount rate (in this case, 3.5% for all five years - the rate will change for longer time horizons as per Green Book guidance), and the sum of the stream of discounted costs results in a total NPV of financing costs of £971,000. Note that the NPV will be lower when the discount rate is greater than the WACC. 
</t>
  </si>
  <si>
    <t>WEF Medium</t>
  </si>
  <si>
    <t>Medium scenario</t>
  </si>
  <si>
    <t>WEF High</t>
  </si>
  <si>
    <t>High scenario</t>
  </si>
  <si>
    <t>HH Smart</t>
  </si>
  <si>
    <t>Smart scenario</t>
  </si>
  <si>
    <t xml:space="preserve">NHH </t>
  </si>
  <si>
    <t>NHH scenario</t>
  </si>
  <si>
    <t>WEF Smart 1</t>
  </si>
  <si>
    <t>Flow restrictor install along with smart meter install - compulsory/opt out</t>
  </si>
  <si>
    <t>WEF Smart 2</t>
  </si>
  <si>
    <t>Education through engagement on door step at point of meter install</t>
  </si>
  <si>
    <t>WEF Smart 3</t>
  </si>
  <si>
    <t>Education through leave behind at point of install</t>
  </si>
  <si>
    <t>WEF Smart 4</t>
  </si>
  <si>
    <t>Leak repair (toilet) at point of install</t>
  </si>
  <si>
    <t>WEF Smart 5</t>
  </si>
  <si>
    <t>Leak repair (taps, boiler overflow) at point of install</t>
  </si>
  <si>
    <t>WEF Smart 6</t>
  </si>
  <si>
    <t>Leak check at point of install - no repair completed</t>
  </si>
  <si>
    <t>WEF Smart 7</t>
  </si>
  <si>
    <t>Water saving product installation at point of install - tap inserts, shower timer etc</t>
  </si>
  <si>
    <t>WEF Smart 8</t>
  </si>
  <si>
    <t>Water Saving Visit at point of install for high water using properties</t>
  </si>
  <si>
    <t>WE NHH 1</t>
  </si>
  <si>
    <t>Customer side leakage education</t>
  </si>
  <si>
    <t>2049/50</t>
  </si>
  <si>
    <t>WE NHH 2</t>
  </si>
  <si>
    <t>Find &amp; Fix - Leaky Loos (NHH self checks/repair)</t>
  </si>
  <si>
    <t>WE NHH 3</t>
  </si>
  <si>
    <t>Find and Fix - Leaky Loos (NHH contractors/cleaners - free repair)</t>
  </si>
  <si>
    <t>WE NHH 4</t>
  </si>
  <si>
    <t>Garden centre changes</t>
  </si>
  <si>
    <t>WE NHH 5</t>
  </si>
  <si>
    <t>Domestic use Self-serve</t>
  </si>
  <si>
    <t>WE NHH 6</t>
  </si>
  <si>
    <t>Alerts for NHH - customer specific</t>
  </si>
  <si>
    <t>WE NHH 7</t>
  </si>
  <si>
    <t>Educational Building retrofit and reviews (University/College)</t>
  </si>
  <si>
    <t>WE NHH 8</t>
  </si>
  <si>
    <t>Free Water Efficiency Assessments for NHHs</t>
  </si>
  <si>
    <t>WE NHH 9</t>
  </si>
  <si>
    <t>Free Water Efficiency Visits for NHHs</t>
  </si>
  <si>
    <t>WE NHH 10</t>
  </si>
  <si>
    <t>Hairdresser Visits</t>
  </si>
  <si>
    <t>WE NHH 11</t>
  </si>
  <si>
    <t>Hotel Visits</t>
  </si>
  <si>
    <t>WE NHH 12</t>
  </si>
  <si>
    <t>Leak investigation</t>
  </si>
  <si>
    <t>WE NHH 13</t>
  </si>
  <si>
    <t>Leisure Centre Visits</t>
  </si>
  <si>
    <t>WE NHH 14</t>
  </si>
  <si>
    <t>Multi-business site Visits</t>
  </si>
  <si>
    <t>WE NHH 15</t>
  </si>
  <si>
    <t>Office Visits</t>
  </si>
  <si>
    <t>WE NHH 16</t>
  </si>
  <si>
    <t>Pub Visits</t>
  </si>
  <si>
    <t>WE NHH 17</t>
  </si>
  <si>
    <t>Restaurant Visits</t>
  </si>
  <si>
    <t>WE NHH 18</t>
  </si>
  <si>
    <t>School Visits</t>
  </si>
  <si>
    <t>WE NHH 19</t>
  </si>
  <si>
    <t>Shop Visits</t>
  </si>
  <si>
    <t>WE NHH 20</t>
  </si>
  <si>
    <t>Toilet replacements</t>
  </si>
  <si>
    <t>WE NHH 21</t>
  </si>
  <si>
    <t>Specialist Industrial Consultancy</t>
  </si>
  <si>
    <t>WE NHH 22</t>
  </si>
  <si>
    <t>Golf course water efficiency</t>
  </si>
  <si>
    <t>WE NHH 23</t>
  </si>
  <si>
    <t>Residential care audits</t>
  </si>
  <si>
    <t>WEF Low 1</t>
  </si>
  <si>
    <t>Top 5% Highest Users Visits</t>
  </si>
  <si>
    <t>WEF Low 2</t>
  </si>
  <si>
    <t>Internal leakage repair - visits</t>
  </si>
  <si>
    <t>WEF Low 3</t>
  </si>
  <si>
    <t>Find and Fix Teams - bulk supply</t>
  </si>
  <si>
    <t>WEF Low 4</t>
  </si>
  <si>
    <t>New Homes - Flow restrictions</t>
  </si>
  <si>
    <t>WEF Low 5</t>
  </si>
  <si>
    <t>Older Homes - Flow restrictions</t>
  </si>
  <si>
    <t>WEF Low 6</t>
  </si>
  <si>
    <t>Unmeasured Property Engagement</t>
  </si>
  <si>
    <t>WEF Med 1</t>
  </si>
  <si>
    <t>WEF Med 2</t>
  </si>
  <si>
    <t>Internal leakage repair - education</t>
  </si>
  <si>
    <t>WEF Med 3</t>
  </si>
  <si>
    <t>Internal leakage repair - visits (only for those on affordability tariff)</t>
  </si>
  <si>
    <t>WEF Med 4</t>
  </si>
  <si>
    <t>Internal leakage repair - visits (chargeable)</t>
  </si>
  <si>
    <t>WEF Med 5</t>
  </si>
  <si>
    <t>WEF Med 6</t>
  </si>
  <si>
    <t>Educational interactions</t>
  </si>
  <si>
    <t>WEF Med 7</t>
  </si>
  <si>
    <t>Toilet Rebates</t>
  </si>
  <si>
    <t>WEF Med 8</t>
  </si>
  <si>
    <t>WEF Med 9</t>
  </si>
  <si>
    <t>WEF Med 10</t>
  </si>
  <si>
    <t>National Campaign</t>
  </si>
  <si>
    <t>WEF Med 11</t>
  </si>
  <si>
    <t>WEF Med 12</t>
  </si>
  <si>
    <t>Digital Engagement</t>
  </si>
  <si>
    <t>WEF High 1</t>
  </si>
  <si>
    <t>WEF High 2</t>
  </si>
  <si>
    <t>WEF High 3</t>
  </si>
  <si>
    <t>WEF High 4</t>
  </si>
  <si>
    <t>WEF High 5</t>
  </si>
  <si>
    <t>WEF High 6</t>
  </si>
  <si>
    <t>WEF High 7</t>
  </si>
  <si>
    <t>WEF High 8</t>
  </si>
  <si>
    <t>WEF High 9</t>
  </si>
  <si>
    <t>WEF High 10</t>
  </si>
  <si>
    <t>WEF High 11</t>
  </si>
  <si>
    <t>WEF High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</si>
</sst>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_);[Red]\(&quot;£&quot;#,##0\)"/>
    <numFmt numFmtId="165" formatCode="&quot;£&quot;#,##0"/>
    <numFmt numFmtId="166" formatCode="_-* #,##0_-;\-* #,##0_-;_-* &quot;-&quot;??_-;_-@_-"/>
    <numFmt numFmtId="167" formatCode="0.0000000"/>
    <numFmt numFmtId="168" formatCode="0.000000000"/>
  </numFmts>
  <fonts count="25" x14ac:knownFonts="1">
    <font>
      <sz val="11"/>
      <color theme="1"/>
      <name val="Calibri"/>
      <family val="2"/>
      <scheme val="minor"/>
    </font>
    <font>
      <u/>
      <sz val="11"/>
      <color theme="10"/>
      <name val="Calibri"/>
      <family val="2"/>
      <scheme val="minor"/>
    </font>
    <font>
      <sz val="11"/>
      <color theme="1"/>
      <name val="Arial"/>
      <family val="2"/>
    </font>
    <font>
      <b/>
      <sz val="11"/>
      <color rgb="FFFF0000"/>
      <name val="Arial"/>
      <family val="2"/>
    </font>
    <font>
      <b/>
      <sz val="11"/>
      <color theme="1"/>
      <name val="Arial"/>
      <family val="2"/>
    </font>
    <font>
      <sz val="11"/>
      <color rgb="FFFF0000"/>
      <name val="Arial"/>
      <family val="2"/>
    </font>
    <font>
      <sz val="12"/>
      <color theme="1"/>
      <name val="Arial"/>
      <family val="2"/>
    </font>
    <font>
      <b/>
      <u/>
      <sz val="11"/>
      <color indexed="12"/>
      <name val="Arial"/>
      <family val="2"/>
    </font>
    <font>
      <sz val="11"/>
      <color rgb="FF000000"/>
      <name val="Arial"/>
      <family val="2"/>
    </font>
    <font>
      <sz val="10"/>
      <name val="Arial"/>
      <family val="2"/>
    </font>
    <font>
      <b/>
      <sz val="11"/>
      <name val="Arial"/>
      <family val="2"/>
    </font>
    <font>
      <b/>
      <sz val="11"/>
      <color rgb="FF000000"/>
      <name val="Arial"/>
      <family val="2"/>
    </font>
    <font>
      <sz val="11"/>
      <name val="Arial"/>
      <family val="2"/>
    </font>
    <font>
      <sz val="8"/>
      <name val="Arial"/>
      <family val="2"/>
    </font>
    <font>
      <sz val="11"/>
      <color rgb="FF000000"/>
      <name val="Calibri"/>
      <family val="2"/>
    </font>
    <font>
      <i/>
      <sz val="11"/>
      <color rgb="FF000000"/>
      <name val="Arial"/>
      <family val="2"/>
    </font>
    <font>
      <sz val="10"/>
      <color theme="1"/>
      <name val="Arial"/>
      <family val="2"/>
    </font>
    <font>
      <b/>
      <sz val="10"/>
      <color theme="0"/>
      <name val="Arial"/>
      <family val="2"/>
    </font>
    <font>
      <b/>
      <sz val="10"/>
      <color theme="1"/>
      <name val="Arial"/>
      <family val="2"/>
    </font>
    <font>
      <b/>
      <sz val="10"/>
      <name val="Arial"/>
      <family val="2"/>
    </font>
    <font>
      <sz val="8"/>
      <color theme="1"/>
      <name val="Arial"/>
      <family val="2"/>
    </font>
    <font>
      <sz val="14"/>
      <color theme="1"/>
      <name val="Arial"/>
      <family val="2"/>
    </font>
    <font>
      <sz val="11"/>
      <color theme="1"/>
      <name val="Calibri"/>
      <family val="2"/>
      <scheme val="minor"/>
    </font>
    <font>
      <b/>
      <sz val="14"/>
      <color theme="1"/>
      <name val="Arial"/>
      <family val="2"/>
    </font>
    <font>
      <b/>
      <sz val="14"/>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rgb="FFC0C0C0"/>
        <bgColor rgb="FF000000"/>
      </patternFill>
    </fill>
    <fill>
      <patternFill patternType="solid">
        <fgColor theme="7" tint="0.39997558519241921"/>
        <bgColor indexed="64"/>
      </patternFill>
    </fill>
    <fill>
      <patternFill patternType="solid">
        <fgColor theme="7" tint="0.79998168889431442"/>
        <bgColor indexed="64"/>
      </patternFill>
    </fill>
    <fill>
      <patternFill patternType="solid">
        <fgColor rgb="FF002060"/>
        <bgColor indexed="64"/>
      </patternFill>
    </fill>
    <fill>
      <patternFill patternType="solid">
        <fgColor theme="4" tint="0.79998168889431442"/>
        <bgColor indexed="64"/>
      </patternFill>
    </fill>
    <fill>
      <patternFill patternType="solid">
        <fgColor rgb="FF92D050"/>
        <bgColor indexed="64"/>
      </patternFill>
    </fill>
  </fills>
  <borders count="55">
    <border>
      <left/>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s>
  <cellStyleXfs count="6">
    <xf numFmtId="0" fontId="0" fillId="0" borderId="0"/>
    <xf numFmtId="0" fontId="1" fillId="0" borderId="0" applyNumberFormat="0" applyFill="0" applyBorder="0" applyAlignment="0" applyProtection="0"/>
    <xf numFmtId="0" fontId="2" fillId="0" borderId="0"/>
    <xf numFmtId="0" fontId="6" fillId="0" borderId="0"/>
    <xf numFmtId="0" fontId="9" fillId="0" borderId="0"/>
    <xf numFmtId="43" fontId="22" fillId="0" borderId="0" applyFont="0" applyFill="0" applyBorder="0" applyAlignment="0" applyProtection="0"/>
  </cellStyleXfs>
  <cellXfs count="185">
    <xf numFmtId="0" fontId="0" fillId="0" borderId="0" xfId="0"/>
    <xf numFmtId="0" fontId="4" fillId="0" borderId="0" xfId="2" applyFont="1"/>
    <xf numFmtId="0" fontId="2" fillId="0" borderId="0" xfId="2"/>
    <xf numFmtId="0" fontId="2" fillId="2" borderId="1" xfId="3" applyFont="1" applyFill="1" applyBorder="1" applyAlignment="1">
      <alignment horizontal="left" vertical="top"/>
    </xf>
    <xf numFmtId="2" fontId="2" fillId="0" borderId="2" xfId="3" applyNumberFormat="1" applyFont="1" applyBorder="1" applyAlignment="1">
      <alignment horizontal="left" vertical="top" wrapText="1"/>
    </xf>
    <xf numFmtId="0" fontId="2" fillId="2" borderId="3" xfId="3" applyFont="1" applyFill="1" applyBorder="1" applyAlignment="1">
      <alignment horizontal="left" vertical="top"/>
    </xf>
    <xf numFmtId="0" fontId="2" fillId="0" borderId="4" xfId="3" applyFont="1" applyBorder="1" applyAlignment="1">
      <alignment horizontal="left" vertical="top"/>
    </xf>
    <xf numFmtId="0" fontId="2" fillId="0" borderId="0" xfId="3" applyFont="1" applyAlignment="1">
      <alignment horizontal="left" vertical="top"/>
    </xf>
    <xf numFmtId="0" fontId="7" fillId="3" borderId="4" xfId="1" applyFont="1" applyFill="1" applyBorder="1" applyAlignment="1" applyProtection="1">
      <alignment horizontal="left" vertical="center" wrapText="1"/>
    </xf>
    <xf numFmtId="0" fontId="2" fillId="0" borderId="0" xfId="0" applyFont="1" applyAlignment="1">
      <alignment horizontal="left" vertical="center"/>
    </xf>
    <xf numFmtId="0" fontId="8" fillId="0" borderId="0" xfId="2" applyFont="1" applyAlignment="1">
      <alignment horizontal="left" vertical="center" wrapText="1"/>
    </xf>
    <xf numFmtId="0" fontId="10" fillId="0" borderId="6" xfId="2" applyFont="1" applyBorder="1" applyAlignment="1">
      <alignment horizontal="center" vertical="center"/>
    </xf>
    <xf numFmtId="0" fontId="11" fillId="5" borderId="7" xfId="2" applyFont="1" applyFill="1" applyBorder="1" applyAlignment="1">
      <alignment horizontal="left" vertical="center" wrapText="1"/>
    </xf>
    <xf numFmtId="0" fontId="11" fillId="5" borderId="8" xfId="2" applyFont="1" applyFill="1" applyBorder="1" applyAlignment="1">
      <alignment horizontal="left" vertical="center" wrapText="1"/>
    </xf>
    <xf numFmtId="0" fontId="10" fillId="5" borderId="8" xfId="2" applyFont="1" applyFill="1" applyBorder="1" applyAlignment="1">
      <alignment horizontal="left" vertical="center" wrapText="1"/>
    </xf>
    <xf numFmtId="1" fontId="10" fillId="6" borderId="9" xfId="4" applyNumberFormat="1" applyFont="1" applyFill="1" applyBorder="1" applyAlignment="1" applyProtection="1">
      <alignment horizontal="left" vertical="center" wrapText="1"/>
      <protection locked="0"/>
    </xf>
    <xf numFmtId="1" fontId="10" fillId="6" borderId="8" xfId="4" applyNumberFormat="1" applyFont="1" applyFill="1" applyBorder="1" applyAlignment="1" applyProtection="1">
      <alignment horizontal="left" vertical="center" wrapText="1"/>
      <protection locked="0"/>
    </xf>
    <xf numFmtId="1" fontId="10" fillId="6" borderId="10" xfId="4" applyNumberFormat="1" applyFont="1" applyFill="1" applyBorder="1" applyAlignment="1" applyProtection="1">
      <alignment horizontal="left" vertical="center" wrapText="1"/>
      <protection locked="0"/>
    </xf>
    <xf numFmtId="0" fontId="8" fillId="0" borderId="12" xfId="2" applyFont="1" applyBorder="1" applyAlignment="1">
      <alignment horizontal="left" vertical="center" wrapText="1"/>
    </xf>
    <xf numFmtId="0" fontId="8" fillId="0" borderId="13" xfId="2" applyFont="1" applyBorder="1" applyAlignment="1">
      <alignment horizontal="left" vertical="center" wrapText="1"/>
    </xf>
    <xf numFmtId="0" fontId="5" fillId="0" borderId="13" xfId="2" applyFont="1" applyBorder="1" applyAlignment="1">
      <alignment horizontal="left" vertical="center" wrapText="1"/>
    </xf>
    <xf numFmtId="0" fontId="12" fillId="0" borderId="13" xfId="2" applyFont="1" applyBorder="1" applyAlignment="1">
      <alignment horizontal="left" vertical="center" wrapText="1"/>
    </xf>
    <xf numFmtId="0" fontId="11" fillId="2" borderId="13" xfId="2" applyFont="1" applyFill="1" applyBorder="1" applyAlignment="1">
      <alignment horizontal="left" vertical="center" wrapText="1"/>
    </xf>
    <xf numFmtId="0" fontId="2" fillId="2" borderId="13" xfId="2" applyFill="1" applyBorder="1"/>
    <xf numFmtId="0" fontId="2" fillId="0" borderId="13" xfId="2" applyBorder="1"/>
    <xf numFmtId="0" fontId="2" fillId="0" borderId="14" xfId="2" applyBorder="1"/>
    <xf numFmtId="0" fontId="8" fillId="0" borderId="16" xfId="2" applyFont="1" applyBorder="1" applyAlignment="1">
      <alignment horizontal="left" vertical="center" wrapText="1"/>
    </xf>
    <xf numFmtId="0" fontId="8" fillId="0" borderId="17" xfId="2" applyFont="1" applyBorder="1" applyAlignment="1">
      <alignment horizontal="left" vertical="center" wrapText="1"/>
    </xf>
    <xf numFmtId="0" fontId="5" fillId="0" borderId="17" xfId="2" applyFont="1" applyBorder="1" applyAlignment="1">
      <alignment horizontal="left" vertical="center" wrapText="1"/>
    </xf>
    <xf numFmtId="0" fontId="12" fillId="0" borderId="17" xfId="2" applyFont="1" applyBorder="1" applyAlignment="1">
      <alignment horizontal="left" vertical="center" wrapText="1"/>
    </xf>
    <xf numFmtId="0" fontId="11" fillId="2" borderId="17" xfId="2" applyFont="1" applyFill="1" applyBorder="1" applyAlignment="1">
      <alignment horizontal="left" vertical="center" wrapText="1"/>
    </xf>
    <xf numFmtId="0" fontId="2" fillId="2" borderId="17" xfId="2" applyFill="1" applyBorder="1"/>
    <xf numFmtId="0" fontId="2" fillId="0" borderId="17" xfId="2" applyBorder="1"/>
    <xf numFmtId="0" fontId="2" fillId="0" borderId="18" xfId="2" applyBorder="1"/>
    <xf numFmtId="0" fontId="8" fillId="0" borderId="19" xfId="2" applyFont="1" applyBorder="1" applyAlignment="1">
      <alignment horizontal="left" vertical="center" wrapText="1"/>
    </xf>
    <xf numFmtId="0" fontId="11" fillId="2" borderId="19" xfId="2" applyFont="1" applyFill="1" applyBorder="1" applyAlignment="1">
      <alignment horizontal="left" vertical="center" wrapText="1"/>
    </xf>
    <xf numFmtId="0" fontId="8" fillId="3" borderId="16" xfId="2" applyFont="1" applyFill="1" applyBorder="1" applyAlignment="1">
      <alignment horizontal="left" vertical="center" wrapText="1"/>
    </xf>
    <xf numFmtId="0" fontId="8" fillId="3" borderId="17" xfId="2" applyFont="1" applyFill="1" applyBorder="1" applyAlignment="1">
      <alignment horizontal="left" vertical="center" wrapText="1"/>
    </xf>
    <xf numFmtId="0" fontId="12" fillId="3" borderId="17" xfId="2" applyFont="1" applyFill="1" applyBorder="1" applyAlignment="1">
      <alignment horizontal="left" vertical="center" wrapText="1"/>
    </xf>
    <xf numFmtId="0" fontId="11" fillId="2" borderId="20" xfId="2" applyFont="1" applyFill="1" applyBorder="1" applyAlignment="1">
      <alignment horizontal="left" vertical="center" wrapText="1"/>
    </xf>
    <xf numFmtId="0" fontId="2" fillId="2" borderId="20" xfId="2" applyFill="1" applyBorder="1"/>
    <xf numFmtId="0" fontId="2" fillId="3" borderId="21" xfId="2" applyFill="1" applyBorder="1"/>
    <xf numFmtId="0" fontId="2" fillId="0" borderId="22" xfId="2" applyBorder="1"/>
    <xf numFmtId="0" fontId="2" fillId="3" borderId="0" xfId="2" applyFill="1"/>
    <xf numFmtId="0" fontId="3" fillId="3" borderId="0" xfId="2" applyFont="1" applyFill="1" applyAlignment="1">
      <alignment horizontal="center" vertical="top" wrapText="1"/>
    </xf>
    <xf numFmtId="0" fontId="8" fillId="3" borderId="0" xfId="2" applyFont="1" applyFill="1" applyAlignment="1">
      <alignment horizontal="left" vertical="center" wrapText="1"/>
    </xf>
    <xf numFmtId="0" fontId="12" fillId="3" borderId="0" xfId="2" applyFont="1" applyFill="1" applyAlignment="1">
      <alignment horizontal="left" vertical="center" wrapText="1"/>
    </xf>
    <xf numFmtId="0" fontId="13" fillId="3" borderId="0" xfId="2" applyFont="1" applyFill="1" applyAlignment="1">
      <alignment horizontal="left" vertical="center" wrapText="1"/>
    </xf>
    <xf numFmtId="0" fontId="11" fillId="3" borderId="0" xfId="2" applyFont="1" applyFill="1" applyAlignment="1">
      <alignment horizontal="left" vertical="center" wrapText="1"/>
    </xf>
    <xf numFmtId="0" fontId="8" fillId="0" borderId="27" xfId="2" applyFont="1" applyBorder="1" applyAlignment="1">
      <alignment horizontal="left" vertical="center" wrapText="1"/>
    </xf>
    <xf numFmtId="0" fontId="12" fillId="0" borderId="27" xfId="2" applyFont="1" applyBorder="1" applyAlignment="1">
      <alignment horizontal="left" vertical="center" wrapText="1"/>
    </xf>
    <xf numFmtId="0" fontId="13" fillId="0" borderId="27" xfId="2" applyFont="1" applyBorder="1" applyAlignment="1">
      <alignment horizontal="left" vertical="center" wrapText="1"/>
    </xf>
    <xf numFmtId="0" fontId="11" fillId="0" borderId="27" xfId="2" applyFont="1" applyBorder="1" applyAlignment="1">
      <alignment horizontal="left" vertical="center" wrapText="1"/>
    </xf>
    <xf numFmtId="0" fontId="2" fillId="0" borderId="27" xfId="2" applyBorder="1"/>
    <xf numFmtId="0" fontId="10" fillId="0" borderId="28" xfId="2" applyFont="1" applyBorder="1" applyAlignment="1">
      <alignment horizontal="center" vertical="center"/>
    </xf>
    <xf numFmtId="0" fontId="11" fillId="5" borderId="29" xfId="2" applyFont="1" applyFill="1" applyBorder="1" applyAlignment="1">
      <alignment horizontal="left" vertical="center" wrapText="1"/>
    </xf>
    <xf numFmtId="0" fontId="11" fillId="5" borderId="30" xfId="2" applyFont="1" applyFill="1" applyBorder="1" applyAlignment="1">
      <alignment horizontal="left" vertical="center" wrapText="1"/>
    </xf>
    <xf numFmtId="0" fontId="10" fillId="5" borderId="30" xfId="2" applyFont="1" applyFill="1" applyBorder="1" applyAlignment="1">
      <alignment horizontal="left" vertical="center" wrapText="1"/>
    </xf>
    <xf numFmtId="1" fontId="10" fillId="6" borderId="31" xfId="4" applyNumberFormat="1" applyFont="1" applyFill="1" applyBorder="1" applyAlignment="1" applyProtection="1">
      <alignment horizontal="left" vertical="center" wrapText="1"/>
      <protection locked="0"/>
    </xf>
    <xf numFmtId="1" fontId="10" fillId="6" borderId="30" xfId="4" applyNumberFormat="1" applyFont="1" applyFill="1" applyBorder="1" applyAlignment="1" applyProtection="1">
      <alignment horizontal="left" vertical="center" wrapText="1"/>
      <protection locked="0"/>
    </xf>
    <xf numFmtId="1" fontId="10" fillId="6" borderId="32" xfId="4" applyNumberFormat="1" applyFont="1" applyFill="1" applyBorder="1" applyAlignment="1" applyProtection="1">
      <alignment horizontal="left" vertical="center" wrapText="1"/>
      <protection locked="0"/>
    </xf>
    <xf numFmtId="0" fontId="8" fillId="0" borderId="33" xfId="2" applyFont="1" applyBorder="1" applyAlignment="1">
      <alignment horizontal="left" vertical="center" wrapText="1"/>
    </xf>
    <xf numFmtId="0" fontId="8" fillId="2" borderId="12" xfId="2" applyFont="1" applyFill="1" applyBorder="1" applyAlignment="1">
      <alignment horizontal="left" vertical="center" wrapText="1"/>
    </xf>
    <xf numFmtId="0" fontId="8" fillId="2" borderId="13" xfId="2" applyFont="1" applyFill="1" applyBorder="1" applyAlignment="1">
      <alignment horizontal="left" vertical="center" wrapText="1"/>
    </xf>
    <xf numFmtId="0" fontId="8" fillId="0" borderId="34" xfId="2" applyFont="1" applyBorder="1" applyAlignment="1">
      <alignment horizontal="left" vertical="center" wrapText="1"/>
    </xf>
    <xf numFmtId="0" fontId="8" fillId="2" borderId="16" xfId="2" applyFont="1" applyFill="1" applyBorder="1" applyAlignment="1">
      <alignment horizontal="left" vertical="center" wrapText="1"/>
    </xf>
    <xf numFmtId="0" fontId="8" fillId="2" borderId="17" xfId="2" applyFont="1" applyFill="1" applyBorder="1" applyAlignment="1">
      <alignment horizontal="left" vertical="center" wrapText="1"/>
    </xf>
    <xf numFmtId="0" fontId="14" fillId="2" borderId="16" xfId="2" applyFont="1" applyFill="1" applyBorder="1" applyAlignment="1">
      <alignment horizontal="left" vertical="center" wrapText="1"/>
    </xf>
    <xf numFmtId="0" fontId="15" fillId="2" borderId="17" xfId="2" applyFont="1" applyFill="1" applyBorder="1" applyAlignment="1">
      <alignment horizontal="left" vertical="center" wrapText="1"/>
    </xf>
    <xf numFmtId="0" fontId="2" fillId="2" borderId="16" xfId="2" applyFill="1" applyBorder="1"/>
    <xf numFmtId="0" fontId="2" fillId="0" borderId="34" xfId="2" applyBorder="1"/>
    <xf numFmtId="0" fontId="2" fillId="0" borderId="35" xfId="2" applyBorder="1"/>
    <xf numFmtId="0" fontId="2" fillId="0" borderId="21" xfId="2" applyBorder="1"/>
    <xf numFmtId="0" fontId="8" fillId="0" borderId="21" xfId="2" applyFont="1" applyBorder="1" applyAlignment="1">
      <alignment horizontal="left" vertical="center" wrapText="1"/>
    </xf>
    <xf numFmtId="0" fontId="2" fillId="2" borderId="21" xfId="2" applyFill="1" applyBorder="1"/>
    <xf numFmtId="0" fontId="2" fillId="2" borderId="1" xfId="3" applyFont="1" applyFill="1" applyBorder="1" applyAlignment="1">
      <alignment horizontal="left" vertical="top" wrapText="1"/>
    </xf>
    <xf numFmtId="0" fontId="2" fillId="0" borderId="2" xfId="3" applyFont="1" applyBorder="1" applyAlignment="1">
      <alignment horizontal="left" vertical="top" wrapText="1"/>
    </xf>
    <xf numFmtId="0" fontId="12" fillId="0" borderId="0" xfId="0" applyFont="1" applyAlignment="1">
      <alignment horizontal="left" vertical="center" wrapText="1"/>
    </xf>
    <xf numFmtId="0" fontId="16" fillId="3" borderId="0" xfId="2" applyFont="1" applyFill="1"/>
    <xf numFmtId="0" fontId="16" fillId="3" borderId="0" xfId="2" applyFont="1" applyFill="1" applyAlignment="1">
      <alignment horizontal="center"/>
    </xf>
    <xf numFmtId="0" fontId="17" fillId="8" borderId="36" xfId="2" applyFont="1" applyFill="1" applyBorder="1" applyAlignment="1">
      <alignment horizontal="center"/>
    </xf>
    <xf numFmtId="0" fontId="17" fillId="8" borderId="0" xfId="2" applyFont="1" applyFill="1" applyAlignment="1">
      <alignment horizontal="center"/>
    </xf>
    <xf numFmtId="0" fontId="17" fillId="8" borderId="31" xfId="2" applyFont="1" applyFill="1" applyBorder="1" applyAlignment="1">
      <alignment horizontal="center"/>
    </xf>
    <xf numFmtId="0" fontId="16" fillId="3" borderId="36" xfId="2" applyFont="1" applyFill="1" applyBorder="1" applyAlignment="1">
      <alignment horizontal="center"/>
    </xf>
    <xf numFmtId="10" fontId="16" fillId="3" borderId="31" xfId="2" applyNumberFormat="1" applyFont="1" applyFill="1" applyBorder="1" applyAlignment="1">
      <alignment horizontal="center"/>
    </xf>
    <xf numFmtId="0" fontId="16" fillId="3" borderId="31" xfId="2" applyFont="1" applyFill="1" applyBorder="1" applyAlignment="1">
      <alignment horizontal="center"/>
    </xf>
    <xf numFmtId="164" fontId="16" fillId="3" borderId="31" xfId="2" applyNumberFormat="1" applyFont="1" applyFill="1" applyBorder="1" applyAlignment="1">
      <alignment horizontal="center"/>
    </xf>
    <xf numFmtId="0" fontId="16" fillId="3" borderId="37" xfId="2" applyFont="1" applyFill="1" applyBorder="1" applyAlignment="1">
      <alignment horizontal="center"/>
    </xf>
    <xf numFmtId="0" fontId="16" fillId="3" borderId="38" xfId="2" applyFont="1" applyFill="1" applyBorder="1"/>
    <xf numFmtId="0" fontId="16" fillId="3" borderId="39" xfId="2" applyFont="1" applyFill="1" applyBorder="1" applyAlignment="1">
      <alignment horizontal="center"/>
    </xf>
    <xf numFmtId="0" fontId="9" fillId="3" borderId="0" xfId="2" applyFont="1" applyFill="1"/>
    <xf numFmtId="0" fontId="16" fillId="9" borderId="6" xfId="2" applyFont="1" applyFill="1" applyBorder="1"/>
    <xf numFmtId="0" fontId="16" fillId="9" borderId="40" xfId="2" applyFont="1" applyFill="1" applyBorder="1"/>
    <xf numFmtId="0" fontId="18" fillId="9" borderId="40" xfId="2" applyFont="1" applyFill="1" applyBorder="1" applyAlignment="1">
      <alignment horizontal="right"/>
    </xf>
    <xf numFmtId="0" fontId="18" fillId="9" borderId="41" xfId="2" applyFont="1" applyFill="1" applyBorder="1" applyAlignment="1">
      <alignment horizontal="right"/>
    </xf>
    <xf numFmtId="0" fontId="16" fillId="3" borderId="42" xfId="2" applyFont="1" applyFill="1" applyBorder="1" applyAlignment="1">
      <alignment horizontal="center"/>
    </xf>
    <xf numFmtId="0" fontId="16" fillId="3" borderId="43" xfId="2" applyFont="1" applyFill="1" applyBorder="1"/>
    <xf numFmtId="2" fontId="16" fillId="3" borderId="38" xfId="0" applyNumberFormat="1" applyFont="1" applyFill="1" applyBorder="1"/>
    <xf numFmtId="0" fontId="16" fillId="3" borderId="28" xfId="2" applyFont="1" applyFill="1" applyBorder="1" applyAlignment="1">
      <alignment horizontal="center"/>
    </xf>
    <xf numFmtId="0" fontId="16" fillId="3" borderId="44" xfId="2" applyFont="1" applyFill="1" applyBorder="1"/>
    <xf numFmtId="0" fontId="17" fillId="8" borderId="6" xfId="2" applyFont="1" applyFill="1" applyBorder="1" applyAlignment="1">
      <alignment horizontal="center"/>
    </xf>
    <xf numFmtId="0" fontId="17" fillId="8" borderId="40" xfId="2" applyFont="1" applyFill="1" applyBorder="1" applyAlignment="1">
      <alignment horizontal="center"/>
    </xf>
    <xf numFmtId="0" fontId="17" fillId="8" borderId="40" xfId="2" applyFont="1" applyFill="1" applyBorder="1"/>
    <xf numFmtId="0" fontId="17" fillId="8" borderId="41" xfId="2" applyFont="1" applyFill="1" applyBorder="1"/>
    <xf numFmtId="0" fontId="16" fillId="9" borderId="28" xfId="2" applyFont="1" applyFill="1" applyBorder="1" applyAlignment="1">
      <alignment horizontal="center"/>
    </xf>
    <xf numFmtId="0" fontId="16" fillId="9" borderId="0" xfId="2" applyFont="1" applyFill="1"/>
    <xf numFmtId="0" fontId="18" fillId="9" borderId="30" xfId="2" applyFont="1" applyFill="1" applyBorder="1" applyAlignment="1">
      <alignment horizontal="center"/>
    </xf>
    <xf numFmtId="0" fontId="18" fillId="9" borderId="0" xfId="2" applyFont="1" applyFill="1" applyAlignment="1">
      <alignment horizontal="right"/>
    </xf>
    <xf numFmtId="0" fontId="18" fillId="9" borderId="44" xfId="2" applyFont="1" applyFill="1" applyBorder="1" applyAlignment="1">
      <alignment horizontal="right"/>
    </xf>
    <xf numFmtId="0" fontId="16" fillId="3" borderId="30" xfId="2" applyFont="1" applyFill="1" applyBorder="1" applyAlignment="1">
      <alignment horizontal="center"/>
    </xf>
    <xf numFmtId="165" fontId="16" fillId="3" borderId="0" xfId="2" applyNumberFormat="1" applyFont="1" applyFill="1"/>
    <xf numFmtId="165" fontId="16" fillId="3" borderId="44" xfId="2" applyNumberFormat="1" applyFont="1" applyFill="1" applyBorder="1"/>
    <xf numFmtId="0" fontId="18" fillId="3" borderId="45" xfId="2" applyFont="1" applyFill="1" applyBorder="1"/>
    <xf numFmtId="0" fontId="16" fillId="3" borderId="17" xfId="2" applyFont="1" applyFill="1" applyBorder="1" applyAlignment="1">
      <alignment horizontal="center"/>
    </xf>
    <xf numFmtId="165" fontId="18" fillId="3" borderId="16" xfId="2" applyNumberFormat="1" applyFont="1" applyFill="1" applyBorder="1"/>
    <xf numFmtId="0" fontId="16" fillId="3" borderId="42" xfId="2" applyFont="1" applyFill="1" applyBorder="1"/>
    <xf numFmtId="0" fontId="16" fillId="3" borderId="46" xfId="2" applyFont="1" applyFill="1" applyBorder="1"/>
    <xf numFmtId="0" fontId="16" fillId="3" borderId="47" xfId="2" applyFont="1" applyFill="1" applyBorder="1"/>
    <xf numFmtId="2" fontId="2" fillId="0" borderId="17" xfId="2" applyNumberFormat="1" applyBorder="1"/>
    <xf numFmtId="2" fontId="0" fillId="0" borderId="0" xfId="0" applyNumberFormat="1"/>
    <xf numFmtId="2" fontId="0" fillId="0" borderId="28" xfId="0" applyNumberFormat="1" applyBorder="1"/>
    <xf numFmtId="2" fontId="0" fillId="0" borderId="0" xfId="2" applyNumberFormat="1" applyFont="1"/>
    <xf numFmtId="0" fontId="10" fillId="0" borderId="0" xfId="2" applyFont="1" applyAlignment="1">
      <alignment horizontal="center" vertical="top" wrapText="1"/>
    </xf>
    <xf numFmtId="0" fontId="11" fillId="7" borderId="0" xfId="2" applyFont="1" applyFill="1" applyAlignment="1">
      <alignment horizontal="center" vertical="center" wrapText="1"/>
    </xf>
    <xf numFmtId="0" fontId="23" fillId="0" borderId="0" xfId="2" applyFont="1"/>
    <xf numFmtId="0" fontId="21" fillId="10" borderId="0" xfId="2" applyFont="1" applyFill="1"/>
    <xf numFmtId="0" fontId="21" fillId="10" borderId="0" xfId="2" applyFont="1" applyFill="1" applyAlignment="1">
      <alignment horizontal="right"/>
    </xf>
    <xf numFmtId="0" fontId="2" fillId="10" borderId="0" xfId="2" applyFill="1"/>
    <xf numFmtId="0" fontId="2" fillId="10" borderId="0" xfId="2" applyFill="1" applyAlignment="1">
      <alignment horizontal="right"/>
    </xf>
    <xf numFmtId="0" fontId="24" fillId="10" borderId="0" xfId="2" applyFont="1" applyFill="1"/>
    <xf numFmtId="10" fontId="24" fillId="10" borderId="0" xfId="2" applyNumberFormat="1" applyFont="1" applyFill="1"/>
    <xf numFmtId="0" fontId="12" fillId="10" borderId="0" xfId="2" applyFont="1" applyFill="1"/>
    <xf numFmtId="10" fontId="2" fillId="10" borderId="0" xfId="2" applyNumberFormat="1" applyFill="1"/>
    <xf numFmtId="43" fontId="2" fillId="0" borderId="17" xfId="2" applyNumberFormat="1" applyBorder="1"/>
    <xf numFmtId="10" fontId="2" fillId="0" borderId="17" xfId="2" applyNumberFormat="1" applyBorder="1"/>
    <xf numFmtId="0" fontId="2" fillId="10" borderId="17" xfId="2" applyFill="1" applyBorder="1"/>
    <xf numFmtId="0" fontId="8" fillId="0" borderId="17" xfId="0" applyFont="1" applyBorder="1"/>
    <xf numFmtId="43" fontId="2" fillId="10" borderId="0" xfId="2" applyNumberFormat="1" applyFill="1"/>
    <xf numFmtId="43" fontId="12" fillId="10" borderId="0" xfId="5" applyFont="1" applyFill="1" applyBorder="1" applyAlignment="1">
      <alignment horizontal="center" vertical="top" wrapText="1"/>
    </xf>
    <xf numFmtId="166" fontId="12" fillId="10" borderId="0" xfId="5" applyNumberFormat="1" applyFont="1" applyFill="1" applyBorder="1" applyAlignment="1">
      <alignment horizontal="center" vertical="top" wrapText="1"/>
    </xf>
    <xf numFmtId="1" fontId="2" fillId="0" borderId="0" xfId="2" applyNumberFormat="1"/>
    <xf numFmtId="0" fontId="15" fillId="0" borderId="19" xfId="0" applyFont="1" applyBorder="1" applyAlignment="1">
      <alignment horizontal="left" vertical="center" wrapText="1"/>
    </xf>
    <xf numFmtId="0" fontId="15" fillId="0" borderId="38" xfId="0" applyFont="1" applyBorder="1" applyAlignment="1">
      <alignment horizontal="left" vertical="center" wrapText="1"/>
    </xf>
    <xf numFmtId="0" fontId="16" fillId="3" borderId="28" xfId="2" applyFont="1" applyFill="1" applyBorder="1" applyAlignment="1">
      <alignment horizontal="center"/>
    </xf>
    <xf numFmtId="0" fontId="17" fillId="8" borderId="6" xfId="2" applyFont="1" applyFill="1" applyBorder="1" applyAlignment="1">
      <alignment horizontal="center"/>
    </xf>
    <xf numFmtId="0" fontId="16" fillId="3" borderId="28" xfId="2" applyFont="1" applyFill="1" applyBorder="1" applyAlignment="1">
      <alignment horizontal="center"/>
    </xf>
    <xf numFmtId="0" fontId="17" fillId="8" borderId="6" xfId="2" applyFont="1" applyFill="1" applyBorder="1" applyAlignment="1">
      <alignment horizontal="center"/>
    </xf>
    <xf numFmtId="0" fontId="16" fillId="3" borderId="28" xfId="2" applyFont="1" applyFill="1" applyBorder="1" applyAlignment="1">
      <alignment horizontal="center"/>
    </xf>
    <xf numFmtId="0" fontId="17" fillId="8" borderId="6" xfId="2" applyFont="1" applyFill="1" applyBorder="1" applyAlignment="1">
      <alignment horizontal="center"/>
    </xf>
    <xf numFmtId="2" fontId="2" fillId="0" borderId="0" xfId="2" applyNumberFormat="1"/>
    <xf numFmtId="167" fontId="2" fillId="0" borderId="0" xfId="2" applyNumberFormat="1"/>
    <xf numFmtId="168" fontId="2" fillId="0" borderId="0" xfId="2" applyNumberFormat="1"/>
    <xf numFmtId="0" fontId="16" fillId="3" borderId="28" xfId="2" applyFont="1" applyFill="1" applyBorder="1" applyAlignment="1">
      <alignment horizontal="center"/>
    </xf>
    <xf numFmtId="0" fontId="16" fillId="3" borderId="44" xfId="2" applyFont="1" applyFill="1" applyBorder="1" applyAlignment="1">
      <alignment horizontal="center"/>
    </xf>
    <xf numFmtId="0" fontId="21" fillId="3" borderId="48" xfId="2" applyFont="1" applyFill="1" applyBorder="1" applyAlignment="1">
      <alignment horizontal="left" vertical="center" wrapText="1"/>
    </xf>
    <xf numFmtId="0" fontId="16" fillId="3" borderId="49" xfId="2" applyFont="1" applyFill="1" applyBorder="1" applyAlignment="1">
      <alignment horizontal="left" vertical="center" wrapText="1"/>
    </xf>
    <xf numFmtId="0" fontId="16" fillId="3" borderId="50" xfId="2" applyFont="1" applyFill="1" applyBorder="1" applyAlignment="1">
      <alignment horizontal="left" vertical="center" wrapText="1"/>
    </xf>
    <xf numFmtId="0" fontId="16" fillId="3" borderId="51" xfId="2" applyFont="1" applyFill="1" applyBorder="1" applyAlignment="1">
      <alignment horizontal="left" vertical="center" wrapText="1"/>
    </xf>
    <xf numFmtId="0" fontId="16" fillId="3" borderId="0" xfId="2" applyFont="1" applyFill="1" applyAlignment="1">
      <alignment horizontal="left" vertical="center" wrapText="1"/>
    </xf>
    <xf numFmtId="0" fontId="16" fillId="3" borderId="52" xfId="2" applyFont="1" applyFill="1" applyBorder="1" applyAlignment="1">
      <alignment horizontal="left" vertical="center" wrapText="1"/>
    </xf>
    <xf numFmtId="0" fontId="16" fillId="3" borderId="53" xfId="2" applyFont="1" applyFill="1" applyBorder="1" applyAlignment="1">
      <alignment horizontal="left" vertical="center" wrapText="1"/>
    </xf>
    <xf numFmtId="0" fontId="16" fillId="3" borderId="27" xfId="2" applyFont="1" applyFill="1" applyBorder="1" applyAlignment="1">
      <alignment horizontal="left" vertical="center" wrapText="1"/>
    </xf>
    <xf numFmtId="0" fontId="16" fillId="3" borderId="54" xfId="2" applyFont="1" applyFill="1" applyBorder="1" applyAlignment="1">
      <alignment horizontal="left" vertical="center" wrapText="1"/>
    </xf>
    <xf numFmtId="0" fontId="17" fillId="8" borderId="6" xfId="2" applyFont="1" applyFill="1" applyBorder="1" applyAlignment="1">
      <alignment horizontal="center"/>
    </xf>
    <xf numFmtId="0" fontId="17" fillId="8" borderId="41" xfId="2" applyFont="1" applyFill="1" applyBorder="1" applyAlignment="1">
      <alignment horizontal="center"/>
    </xf>
    <xf numFmtId="0" fontId="19" fillId="3" borderId="28" xfId="2" applyFont="1" applyFill="1" applyBorder="1" applyAlignment="1">
      <alignment horizontal="center"/>
    </xf>
    <xf numFmtId="0" fontId="19" fillId="3" borderId="44" xfId="2" applyFont="1" applyFill="1" applyBorder="1" applyAlignment="1">
      <alignment horizontal="center"/>
    </xf>
    <xf numFmtId="0" fontId="16" fillId="3" borderId="28" xfId="2" quotePrefix="1" applyFont="1" applyFill="1" applyBorder="1" applyAlignment="1">
      <alignment horizontal="center"/>
    </xf>
    <xf numFmtId="0" fontId="16" fillId="3" borderId="44" xfId="2" quotePrefix="1" applyFont="1" applyFill="1" applyBorder="1" applyAlignment="1">
      <alignment horizontal="center"/>
    </xf>
    <xf numFmtId="0" fontId="9" fillId="3" borderId="28" xfId="2" applyFont="1" applyFill="1" applyBorder="1" applyAlignment="1">
      <alignment horizontal="center"/>
    </xf>
    <xf numFmtId="0" fontId="9" fillId="3" borderId="44" xfId="2" applyFont="1" applyFill="1" applyBorder="1" applyAlignment="1">
      <alignment horizontal="center"/>
    </xf>
    <xf numFmtId="0" fontId="9" fillId="3" borderId="28" xfId="2" quotePrefix="1" applyFont="1" applyFill="1" applyBorder="1" applyAlignment="1">
      <alignment horizontal="center"/>
    </xf>
    <xf numFmtId="0" fontId="9" fillId="3" borderId="44" xfId="2" quotePrefix="1" applyFont="1" applyFill="1" applyBorder="1" applyAlignment="1">
      <alignment horizontal="center"/>
    </xf>
    <xf numFmtId="0" fontId="10" fillId="4" borderId="3" xfId="4" applyFont="1" applyFill="1" applyBorder="1" applyAlignment="1" applyProtection="1">
      <alignment horizontal="center" vertical="center" wrapText="1"/>
      <protection locked="0"/>
    </xf>
    <xf numFmtId="0" fontId="10" fillId="4" borderId="5" xfId="4" applyFont="1" applyFill="1" applyBorder="1" applyAlignment="1" applyProtection="1">
      <alignment horizontal="center" vertical="center" wrapText="1"/>
      <protection locked="0"/>
    </xf>
    <xf numFmtId="0" fontId="10" fillId="0" borderId="11" xfId="2" applyFont="1" applyBorder="1" applyAlignment="1">
      <alignment horizontal="center" vertical="top" wrapText="1"/>
    </xf>
    <xf numFmtId="0" fontId="10" fillId="0" borderId="15" xfId="2" applyFont="1" applyBorder="1" applyAlignment="1">
      <alignment horizontal="center" vertical="top" wrapText="1"/>
    </xf>
    <xf numFmtId="0" fontId="10" fillId="0" borderId="23" xfId="2" applyFont="1" applyBorder="1" applyAlignment="1">
      <alignment horizontal="center" vertical="top" wrapText="1"/>
    </xf>
    <xf numFmtId="0" fontId="11" fillId="7" borderId="3" xfId="2" applyFont="1" applyFill="1" applyBorder="1" applyAlignment="1">
      <alignment horizontal="center" vertical="center" wrapText="1"/>
    </xf>
    <xf numFmtId="0" fontId="11" fillId="7" borderId="24" xfId="2" applyFont="1" applyFill="1" applyBorder="1" applyAlignment="1">
      <alignment horizontal="center" vertical="center" wrapText="1"/>
    </xf>
    <xf numFmtId="0" fontId="11" fillId="7" borderId="5" xfId="2" applyFont="1" applyFill="1" applyBorder="1" applyAlignment="1">
      <alignment horizontal="center" vertical="center" wrapText="1"/>
    </xf>
    <xf numFmtId="0" fontId="10" fillId="4" borderId="25" xfId="4" applyFont="1" applyFill="1" applyBorder="1" applyAlignment="1" applyProtection="1">
      <alignment horizontal="center" vertical="center" wrapText="1"/>
      <protection locked="0"/>
    </xf>
    <xf numFmtId="0" fontId="10" fillId="4" borderId="26" xfId="4" applyFont="1" applyFill="1" applyBorder="1" applyAlignment="1" applyProtection="1">
      <alignment horizontal="center" vertical="center" wrapText="1"/>
      <protection locked="0"/>
    </xf>
    <xf numFmtId="0" fontId="3" fillId="0" borderId="15" xfId="2" applyFont="1" applyBorder="1" applyAlignment="1">
      <alignment horizontal="center" vertical="top" wrapText="1"/>
    </xf>
    <xf numFmtId="0" fontId="3" fillId="0" borderId="23" xfId="2" applyFont="1" applyBorder="1" applyAlignment="1">
      <alignment horizontal="center" vertical="top" wrapText="1"/>
    </xf>
  </cellXfs>
  <cellStyles count="6">
    <cellStyle name="Comma" xfId="5" builtinId="3"/>
    <cellStyle name="Hyperlink" xfId="1" builtinId="8"/>
    <cellStyle name="Normal" xfId="0" builtinId="0"/>
    <cellStyle name="Normal 2" xfId="4" xr:uid="{122EA8FE-8F7E-4F49-9883-F3653D38DACB}"/>
    <cellStyle name="Normal 3 2" xfId="3" xr:uid="{E1E2F609-7325-430C-82DD-5DBAC8ED8F31}"/>
    <cellStyle name="Normal 3 2 2" xfId="2" xr:uid="{B76AC8E0-88B3-4019-8CEE-AEEF6DC8BF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1.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79"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80" Type="http://schemas.openxmlformats.org/officeDocument/2006/relationships/customXml" Target="../customXml/item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3.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4.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https://nwgcloud.sharepoint.com/sites/TD0085/EFF/Water%20efficiency%20strategy/Water%20efficiency%20strategy%20plans/PR24/WRMP%2024/Options%20Appraisal/Options%20(Working%20Documents)/HH%20Water%20Efficiency%20Options%20for%20Review%20V15%20-%2008%2009%20-%20DRAFT%20SUBMISSION%20VERSION.xlsx?7252D347" TargetMode="External"/><Relationship Id="rId1" Type="http://schemas.openxmlformats.org/officeDocument/2006/relationships/externalLinkPath" Target="file:///\\7252D347\HH%20Water%20Efficiency%20Options%20for%20Review%20V15%20-%2008%2009%20-%20DRAFT%20SUBMISSION%20VERS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wgcloud.sharepoint.com/sites/TD0085/EFF/Water%20efficiency%20strategy/Water%20efficiency%20strategy%20plans/PR24/WRMP%2024/Options%20Appraisal/Options%20(Working%20Documents)/Smart%20Options%20-%20Draft_v0.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wgcloud.sharepoint.com/sites/TD0085/EFF/Water%20efficiency%20strategy/Water%20efficiency%20strategy%20plans/PR24/WRMP%2024/Options%20Appraisal/Options%20(Working%20Documents)/Smart%20Options%20-%20Draft_v0.9%20AMP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nwgcloud.sharepoint.com/sites/TD0085/EFF/Water%20efficiency%20strategy/NHH%20Water%20Efficiency/Strategy/SIC%20Regional%20AMP%20breakdown%20V6%202038%209percent%20sav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ew Summary"/>
      <sheetName val="New Low"/>
      <sheetName val="WRZ Breakdown - Low"/>
      <sheetName val="New Medium"/>
      <sheetName val="FOR EA TABLES"/>
      <sheetName val="WRZ Breakdown - Med"/>
      <sheetName val="WRZ BREAKDOWN"/>
      <sheetName val="Bid Assessment table"/>
      <sheetName val="New High"/>
      <sheetName val="WRZ Breakdown - High"/>
      <sheetName val="Medium Option- SHARED"/>
      <sheetName val="2030 onwards to 2080"/>
      <sheetName val="Smart"/>
      <sheetName val="For Methodology"/>
      <sheetName val="National Campaign"/>
      <sheetName val="Ambitious Max"/>
      <sheetName val="WRZ Breakdown - Amb Max"/>
      <sheetName val="2030 onwards"/>
      <sheetName val="Summary"/>
      <sheetName val="Provided to Liz"/>
      <sheetName val="Option 1"/>
      <sheetName val="HH Savings"/>
      <sheetName val="Low Option"/>
      <sheetName val="CHECKING COSTS"/>
      <sheetName val="WRZ Breakdown - Medium"/>
      <sheetName val="WRZ Pops &amp; Props"/>
      <sheetName val="Possible, Best Value &amp; Max"/>
      <sheetName val="WRZ Breakdown - MAX"/>
      <sheetName val="Anglian"/>
      <sheetName val="Hartismere Enhancement"/>
      <sheetName val="Microcomponent Qs"/>
      <sheetName val="Option 4"/>
      <sheetName val="Option 5"/>
      <sheetName val="Option 6"/>
      <sheetName val="Post 2029"/>
      <sheetName val="2040 onwards + Key Dates"/>
      <sheetName val="AMP Breakdown"/>
      <sheetName val="2030 onwards (old)"/>
      <sheetName val="Medium Final Option"/>
      <sheetName val="Low (Once given figur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H4">
            <v>0.63964362885215598</v>
          </cell>
        </row>
        <row r="5">
          <cell r="H5">
            <v>0.36035637114784397</v>
          </cell>
        </row>
        <row r="10">
          <cell r="E10">
            <v>2975000</v>
          </cell>
          <cell r="J10">
            <v>2686913.3208717252</v>
          </cell>
          <cell r="P10">
            <v>2505365.1235155272</v>
          </cell>
          <cell r="V10">
            <v>2372229.7787876492</v>
          </cell>
          <cell r="AB10">
            <v>2275404.0735310102</v>
          </cell>
        </row>
        <row r="11">
          <cell r="E11">
            <v>2700000</v>
          </cell>
          <cell r="J11">
            <v>2438543.1819676161</v>
          </cell>
          <cell r="P11">
            <v>2273776.7507535876</v>
          </cell>
          <cell r="V11">
            <v>2152948.0345299672</v>
          </cell>
          <cell r="AZ11">
            <v>1748004.0598173307</v>
          </cell>
        </row>
        <row r="12">
          <cell r="E12">
            <v>1875000</v>
          </cell>
          <cell r="J12">
            <v>1693432.7652552889</v>
          </cell>
          <cell r="P12">
            <v>1579011.6324677691</v>
          </cell>
          <cell r="V12">
            <v>1495102.8017569217</v>
          </cell>
          <cell r="AB12">
            <v>1434078.197603578</v>
          </cell>
        </row>
        <row r="13">
          <cell r="E13">
            <v>127500</v>
          </cell>
          <cell r="J13">
            <v>115153.42803735964</v>
          </cell>
          <cell r="P13">
            <v>107372.79100780829</v>
          </cell>
          <cell r="V13">
            <v>101666.99051947067</v>
          </cell>
          <cell r="AB13">
            <v>97517.317437043283</v>
          </cell>
        </row>
        <row r="14">
          <cell r="E14">
            <v>127500</v>
          </cell>
          <cell r="J14">
            <v>115153.42803735964</v>
          </cell>
          <cell r="P14">
            <v>107372.79100780829</v>
          </cell>
          <cell r="V14">
            <v>101666.99051947067</v>
          </cell>
          <cell r="AB14">
            <v>97517.317437043283</v>
          </cell>
        </row>
        <row r="15">
          <cell r="E15">
            <v>250000</v>
          </cell>
          <cell r="J15">
            <v>225791.03536737186</v>
          </cell>
          <cell r="P15">
            <v>210534.88432903588</v>
          </cell>
          <cell r="V15">
            <v>199347.04023425622</v>
          </cell>
          <cell r="AB15">
            <v>191210.42634714372</v>
          </cell>
        </row>
        <row r="21">
          <cell r="E21">
            <v>4824000</v>
          </cell>
          <cell r="J21">
            <v>4486320</v>
          </cell>
          <cell r="P21">
            <v>4172277.6</v>
          </cell>
          <cell r="V21">
            <v>3963663.7199999997</v>
          </cell>
          <cell r="AB21">
            <v>3805117.1711999997</v>
          </cell>
        </row>
        <row r="22">
          <cell r="E22">
            <v>75000</v>
          </cell>
          <cell r="J22">
            <v>69750</v>
          </cell>
          <cell r="P22">
            <v>64867.5</v>
          </cell>
          <cell r="V22">
            <v>61624.125</v>
          </cell>
          <cell r="AB22">
            <v>59159.159999999996</v>
          </cell>
        </row>
        <row r="23">
          <cell r="E23">
            <v>315000</v>
          </cell>
          <cell r="J23">
            <v>292950</v>
          </cell>
          <cell r="P23">
            <v>272443.5</v>
          </cell>
          <cell r="V23">
            <v>258821.32499999998</v>
          </cell>
          <cell r="AB23">
            <v>248468.47199999998</v>
          </cell>
        </row>
        <row r="24">
          <cell r="E24">
            <v>0</v>
          </cell>
          <cell r="J24">
            <v>0</v>
          </cell>
          <cell r="P24">
            <v>0</v>
          </cell>
          <cell r="V24">
            <v>0</v>
          </cell>
          <cell r="AB24">
            <v>0</v>
          </cell>
        </row>
        <row r="25">
          <cell r="E25">
            <v>1875000</v>
          </cell>
          <cell r="J25">
            <v>1743750</v>
          </cell>
          <cell r="P25">
            <v>1621687.5</v>
          </cell>
          <cell r="V25">
            <v>1540603.125</v>
          </cell>
          <cell r="AB25">
            <v>1478979</v>
          </cell>
        </row>
        <row r="26">
          <cell r="E26">
            <v>312500</v>
          </cell>
          <cell r="J26">
            <v>290625</v>
          </cell>
          <cell r="P26">
            <v>270281.25</v>
          </cell>
          <cell r="V26">
            <v>256767.1875</v>
          </cell>
          <cell r="AB26">
            <v>246496.5</v>
          </cell>
        </row>
        <row r="27">
          <cell r="E27">
            <v>687500</v>
          </cell>
          <cell r="J27">
            <v>639375</v>
          </cell>
          <cell r="P27">
            <v>594618.75</v>
          </cell>
          <cell r="V27">
            <v>564887.8125</v>
          </cell>
          <cell r="AB27">
            <v>542292.29999999993</v>
          </cell>
        </row>
        <row r="28">
          <cell r="E28">
            <v>414375</v>
          </cell>
          <cell r="J28">
            <v>385368.75</v>
          </cell>
          <cell r="P28">
            <v>358392.9375</v>
          </cell>
          <cell r="V28">
            <v>340473.29062499997</v>
          </cell>
          <cell r="AB28">
            <v>326854.35899999994</v>
          </cell>
        </row>
        <row r="29">
          <cell r="E29">
            <v>414375</v>
          </cell>
          <cell r="J29">
            <v>385368.75</v>
          </cell>
          <cell r="P29">
            <v>358392.9375</v>
          </cell>
          <cell r="V29">
            <v>340473.29062499997</v>
          </cell>
          <cell r="AB29">
            <v>326854.35899999994</v>
          </cell>
        </row>
        <row r="30">
          <cell r="E30">
            <v>125000</v>
          </cell>
          <cell r="J30">
            <v>116250</v>
          </cell>
          <cell r="P30">
            <v>108112.5</v>
          </cell>
          <cell r="V30">
            <v>102706.875</v>
          </cell>
          <cell r="AB30">
            <v>98598.599999999991</v>
          </cell>
        </row>
        <row r="31">
          <cell r="E31">
            <v>3425857.8129360676</v>
          </cell>
          <cell r="J31">
            <v>3186047.766030543</v>
          </cell>
          <cell r="P31">
            <v>2963024.4224084052</v>
          </cell>
          <cell r="V31">
            <v>2814873.2012879848</v>
          </cell>
          <cell r="AB31">
            <v>2702278.2732364652</v>
          </cell>
        </row>
        <row r="32">
          <cell r="E32">
            <v>300000</v>
          </cell>
          <cell r="J32">
            <v>279000</v>
          </cell>
          <cell r="P32">
            <v>259470</v>
          </cell>
          <cell r="V32">
            <v>246496.5</v>
          </cell>
          <cell r="AB32">
            <v>236636.63999999998</v>
          </cell>
        </row>
        <row r="38">
          <cell r="E38">
            <v>4824000</v>
          </cell>
          <cell r="J38">
            <v>4486320</v>
          </cell>
          <cell r="P38">
            <v>4172277.6</v>
          </cell>
          <cell r="V38">
            <v>3963663.7199999997</v>
          </cell>
          <cell r="AB38">
            <v>3805117.1711999997</v>
          </cell>
        </row>
        <row r="39">
          <cell r="E39">
            <v>75000</v>
          </cell>
          <cell r="J39">
            <v>69750</v>
          </cell>
          <cell r="P39">
            <v>64867.5</v>
          </cell>
          <cell r="V39">
            <v>61624.125</v>
          </cell>
          <cell r="AB39">
            <v>59159.159999999996</v>
          </cell>
        </row>
        <row r="40">
          <cell r="E40">
            <v>315000</v>
          </cell>
          <cell r="J40">
            <v>292950</v>
          </cell>
          <cell r="P40">
            <v>272443.5</v>
          </cell>
          <cell r="V40">
            <v>258821.32499999998</v>
          </cell>
          <cell r="AB40">
            <v>248468.47199999998</v>
          </cell>
        </row>
        <row r="41">
          <cell r="E41">
            <v>0</v>
          </cell>
          <cell r="J41">
            <v>0</v>
          </cell>
          <cell r="P41">
            <v>0</v>
          </cell>
          <cell r="V41">
            <v>0</v>
          </cell>
          <cell r="AB41">
            <v>0</v>
          </cell>
        </row>
        <row r="42">
          <cell r="E42">
            <v>2250000</v>
          </cell>
          <cell r="J42">
            <v>2092500</v>
          </cell>
          <cell r="P42">
            <v>1946025</v>
          </cell>
          <cell r="V42">
            <v>1848723.75</v>
          </cell>
          <cell r="AB42">
            <v>1774774.8</v>
          </cell>
        </row>
        <row r="43">
          <cell r="E43">
            <v>312500</v>
          </cell>
          <cell r="J43">
            <v>290625</v>
          </cell>
          <cell r="P43">
            <v>270281.25</v>
          </cell>
          <cell r="V43">
            <v>256767.1875</v>
          </cell>
          <cell r="AB43">
            <v>246496.5</v>
          </cell>
        </row>
        <row r="44">
          <cell r="E44">
            <v>1375000</v>
          </cell>
          <cell r="J44">
            <v>1278750</v>
          </cell>
          <cell r="P44">
            <v>1189237.5</v>
          </cell>
          <cell r="V44">
            <v>1129775.625</v>
          </cell>
          <cell r="AB44">
            <v>1084584.5999999999</v>
          </cell>
        </row>
        <row r="45">
          <cell r="E45">
            <v>318750</v>
          </cell>
          <cell r="J45">
            <v>296437.5</v>
          </cell>
          <cell r="P45">
            <v>275686.875</v>
          </cell>
          <cell r="V45">
            <v>261902.53125</v>
          </cell>
          <cell r="AB45">
            <v>251426.43</v>
          </cell>
        </row>
        <row r="46">
          <cell r="E46">
            <v>765000</v>
          </cell>
          <cell r="J46">
            <v>711450</v>
          </cell>
          <cell r="P46">
            <v>661648.5</v>
          </cell>
          <cell r="V46">
            <v>628566.07499999995</v>
          </cell>
          <cell r="AB46">
            <v>603423.43199999991</v>
          </cell>
        </row>
        <row r="47">
          <cell r="E47">
            <v>125000</v>
          </cell>
          <cell r="J47">
            <v>116250</v>
          </cell>
          <cell r="P47">
            <v>108112.5</v>
          </cell>
          <cell r="V47">
            <v>102706.875</v>
          </cell>
          <cell r="AB47">
            <v>98598.599999999991</v>
          </cell>
        </row>
        <row r="48">
          <cell r="E48">
            <v>4875000</v>
          </cell>
          <cell r="J48">
            <v>4533750</v>
          </cell>
          <cell r="P48">
            <v>4216387.5</v>
          </cell>
          <cell r="V48">
            <v>4005568.125</v>
          </cell>
          <cell r="AB48">
            <v>3845345.4</v>
          </cell>
        </row>
        <row r="49">
          <cell r="E49">
            <v>300000</v>
          </cell>
          <cell r="J49">
            <v>279000</v>
          </cell>
          <cell r="P49">
            <v>259470</v>
          </cell>
          <cell r="V49">
            <v>246496.5</v>
          </cell>
          <cell r="AB49">
            <v>236636.63999999998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W Volume Options"/>
      <sheetName val="NWL Volume Options"/>
      <sheetName val="WRZ Breakdown Opportunity"/>
      <sheetName val="WRZ Breakdown Volumes"/>
      <sheetName val="Balancing"/>
      <sheetName val="Sheet1"/>
      <sheetName val="Old-Options Summary"/>
      <sheetName val="Install Schemes"/>
      <sheetName val="Options_v2"/>
      <sheetName val="Options"/>
      <sheetName val="Options Splits"/>
      <sheetName val="Cost Splits"/>
      <sheetName val="Options Summary Tables"/>
      <sheetName val="Pple costs"/>
      <sheetName val="Overall Summary"/>
      <sheetName val="Decision Making Qs"/>
      <sheetName val="Delivery Overlap"/>
      <sheetName val="Overall Summary (with options)"/>
      <sheetName val="Savings by WRZ"/>
      <sheetName val="Options_v2 OG version"/>
      <sheetName val="WRZ Breakdown Post Balancing"/>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2">
          <cell r="T62">
            <v>547277.59548200003</v>
          </cell>
        </row>
        <row r="65">
          <cell r="T65">
            <v>589502.33137600007</v>
          </cell>
          <cell r="U65">
            <v>736073.75385600002</v>
          </cell>
          <cell r="V65">
            <v>760767.331856</v>
          </cell>
          <cell r="W65">
            <v>812152.27577199996</v>
          </cell>
          <cell r="X65">
            <v>652432.99130599992</v>
          </cell>
        </row>
        <row r="159">
          <cell r="R159">
            <v>64674.786983371538</v>
          </cell>
          <cell r="S159">
            <v>80881.186983371546</v>
          </cell>
          <cell r="T159">
            <v>83681.186983371546</v>
          </cell>
          <cell r="U159">
            <v>89202.786983371538</v>
          </cell>
          <cell r="V159">
            <v>71897.666983371528</v>
          </cell>
        </row>
        <row r="160">
          <cell r="R160">
            <v>10394.162193756139</v>
          </cell>
          <cell r="S160">
            <v>12998.76219375614</v>
          </cell>
          <cell r="T160">
            <v>13448.76219375614</v>
          </cell>
          <cell r="U160">
            <v>14336.162193756139</v>
          </cell>
          <cell r="V160">
            <v>11554.982193756139</v>
          </cell>
        </row>
        <row r="161">
          <cell r="R161">
            <v>142565.48349915678</v>
          </cell>
          <cell r="S161">
            <v>186878.18749915677</v>
          </cell>
          <cell r="T161">
            <v>196157.58749915677</v>
          </cell>
          <cell r="U161">
            <v>207389.94429915681</v>
          </cell>
          <cell r="V161">
            <v>168704.83949915681</v>
          </cell>
        </row>
        <row r="162">
          <cell r="R162">
            <v>4824.5149336420563</v>
          </cell>
          <cell r="S162">
            <v>6027.4254136420568</v>
          </cell>
          <cell r="T162">
            <v>6230.3034136420565</v>
          </cell>
          <cell r="U162">
            <v>6651.4469296420575</v>
          </cell>
          <cell r="V162">
            <v>5341.9318636420576</v>
          </cell>
        </row>
        <row r="163">
          <cell r="R163">
            <v>164155.92911469511</v>
          </cell>
          <cell r="S163">
            <v>205085.4091146951</v>
          </cell>
          <cell r="T163">
            <v>211988.4091146951</v>
          </cell>
          <cell r="U163">
            <v>226317.97511469512</v>
          </cell>
          <cell r="V163">
            <v>181761.23411469508</v>
          </cell>
        </row>
        <row r="164">
          <cell r="R164">
            <v>44516.862132798677</v>
          </cell>
          <cell r="S164">
            <v>55616.382132798666</v>
          </cell>
          <cell r="T164">
            <v>57488.382132798673</v>
          </cell>
          <cell r="U164">
            <v>61374.36613279867</v>
          </cell>
          <cell r="V164">
            <v>49291.182132798669</v>
          </cell>
        </row>
        <row r="165">
          <cell r="R165">
            <v>48953.208189469486</v>
          </cell>
          <cell r="S165">
            <v>64169.01618946949</v>
          </cell>
          <cell r="T165">
            <v>67355.316189469493</v>
          </cell>
          <cell r="U165">
            <v>71212.209789469489</v>
          </cell>
          <cell r="V165">
            <v>57928.770189469476</v>
          </cell>
        </row>
        <row r="166">
          <cell r="R166">
            <v>109417.38432911022</v>
          </cell>
          <cell r="S166">
            <v>124417.38432911022</v>
          </cell>
          <cell r="T166">
            <v>124417.38432911022</v>
          </cell>
          <cell r="U166">
            <v>135667.38432911024</v>
          </cell>
          <cell r="V166">
            <v>105952.38432911021</v>
          </cell>
        </row>
      </sheetData>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W Volume Options"/>
      <sheetName val="NWL Volume Options"/>
      <sheetName val="WRZ Breakdown Opportunity"/>
      <sheetName val="WRZ Breakdown Volumes"/>
      <sheetName val="Balancing"/>
      <sheetName val="Sheet1"/>
      <sheetName val="Old-Options Summary"/>
      <sheetName val="Install Schemes"/>
      <sheetName val="Options_v2"/>
      <sheetName val="Options"/>
      <sheetName val="Options Splits"/>
      <sheetName val="Cost Splits"/>
      <sheetName val="Options Summary Tables"/>
      <sheetName val="Overall Summary"/>
      <sheetName val="Decision Making Qs"/>
      <sheetName val="Pple costs"/>
      <sheetName val="Delivery Overlap"/>
      <sheetName val="Overall Summary (with options)"/>
      <sheetName val="Savings by WRZ"/>
      <sheetName val="Options_v2 OG version"/>
      <sheetName val="WRZ Breakdown Post Balancing"/>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2">
          <cell r="T62">
            <v>662297.9607869999</v>
          </cell>
        </row>
        <row r="65">
          <cell r="T65">
            <v>650837.18405398901</v>
          </cell>
          <cell r="U65">
            <v>650837.18405398901</v>
          </cell>
          <cell r="V65">
            <v>650837.18405398901</v>
          </cell>
          <cell r="W65">
            <v>650837.18405398901</v>
          </cell>
          <cell r="X65">
            <v>650837.18405398901</v>
          </cell>
        </row>
        <row r="159">
          <cell r="R159">
            <v>71379.83097118522</v>
          </cell>
          <cell r="S159">
            <v>71379.83097118522</v>
          </cell>
          <cell r="T159">
            <v>71379.83097118522</v>
          </cell>
          <cell r="U159">
            <v>71379.83097118522</v>
          </cell>
          <cell r="V159">
            <v>71379.83097118522</v>
          </cell>
        </row>
        <row r="160">
          <cell r="R160">
            <v>11471.758548940481</v>
          </cell>
          <cell r="S160">
            <v>11471.758548940481</v>
          </cell>
          <cell r="T160">
            <v>11471.758548940481</v>
          </cell>
          <cell r="U160">
            <v>11471.758548940481</v>
          </cell>
          <cell r="V160">
            <v>11471.758548940481</v>
          </cell>
        </row>
        <row r="161">
          <cell r="R161">
            <v>159910.9539217088</v>
          </cell>
          <cell r="S161">
            <v>159910.9539217088</v>
          </cell>
          <cell r="T161">
            <v>159910.9539217088</v>
          </cell>
          <cell r="U161">
            <v>159910.9539217088</v>
          </cell>
          <cell r="V161">
            <v>159910.9539217088</v>
          </cell>
        </row>
        <row r="162">
          <cell r="R162">
            <v>5328.9877472815569</v>
          </cell>
          <cell r="S162">
            <v>5328.9877472815569</v>
          </cell>
          <cell r="T162">
            <v>5328.9877472815569</v>
          </cell>
          <cell r="U162">
            <v>5328.9877472815569</v>
          </cell>
          <cell r="V162">
            <v>5328.9877472815569</v>
          </cell>
        </row>
        <row r="163">
          <cell r="R163">
            <v>181320.80570335168</v>
          </cell>
          <cell r="S163">
            <v>181320.80570335168</v>
          </cell>
          <cell r="T163">
            <v>181320.80570335168</v>
          </cell>
          <cell r="U163">
            <v>181320.80570335168</v>
          </cell>
          <cell r="V163">
            <v>181320.80570335168</v>
          </cell>
        </row>
        <row r="164">
          <cell r="R164">
            <v>49171.74391955301</v>
          </cell>
          <cell r="S164">
            <v>49171.74391955301</v>
          </cell>
          <cell r="T164">
            <v>49171.74391955301</v>
          </cell>
          <cell r="U164">
            <v>49171.74391955301</v>
          </cell>
          <cell r="V164">
            <v>49171.74391955301</v>
          </cell>
        </row>
        <row r="165">
          <cell r="R165">
            <v>54909.182973116884</v>
          </cell>
          <cell r="S165">
            <v>54909.182973116884</v>
          </cell>
          <cell r="T165">
            <v>54909.182973116884</v>
          </cell>
          <cell r="U165">
            <v>54909.182973116884</v>
          </cell>
          <cell r="V165">
            <v>54909.182973116884</v>
          </cell>
        </row>
        <row r="166">
          <cell r="R166">
            <v>117442.76957686235</v>
          </cell>
          <cell r="S166">
            <v>117442.76957686235</v>
          </cell>
          <cell r="T166">
            <v>117442.76957686235</v>
          </cell>
          <cell r="U166">
            <v>117442.76957686235</v>
          </cell>
          <cell r="V166">
            <v>117442.76957686235</v>
          </cell>
        </row>
      </sheetData>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ople"/>
      <sheetName val="FULL OVERVIEW"/>
      <sheetName val="EA Tables"/>
      <sheetName val="Regional Split North (Overview)"/>
      <sheetName val="North (AMP8)"/>
      <sheetName val="North (AMP9)"/>
      <sheetName val="North (AMP10)"/>
      <sheetName val="Regional Split Essex (Overview)"/>
      <sheetName val="Essex (AMP8)"/>
      <sheetName val="Essex (AMP9)"/>
      <sheetName val="Essex (AMP10)"/>
      <sheetName val="Regional Split Suffolk Overview"/>
      <sheetName val="Suffolk (AMP8)"/>
      <sheetName val="Suffolk (AMP9)"/>
      <sheetName val="Suffolk (AMP10)"/>
      <sheetName val="Premise Count"/>
      <sheetName val="Savings Data"/>
    </sheetNames>
    <sheetDataSet>
      <sheetData sheetId="0"/>
      <sheetData sheetId="1"/>
      <sheetData sheetId="2">
        <row r="4">
          <cell r="G4">
            <v>958923.47766525147</v>
          </cell>
        </row>
        <row r="8">
          <cell r="G8">
            <v>315714.85953474854</v>
          </cell>
        </row>
        <row r="16">
          <cell r="G16">
            <v>761050.64</v>
          </cell>
        </row>
        <row r="24">
          <cell r="G24">
            <v>538875.99899999995</v>
          </cell>
        </row>
        <row r="58">
          <cell r="G58">
            <v>1590.7247120570114</v>
          </cell>
          <cell r="M58">
            <v>2508.9732564493329</v>
          </cell>
          <cell r="S58">
            <v>3600.0634873201693</v>
          </cell>
        </row>
        <row r="59">
          <cell r="G59">
            <v>208.24511869502822</v>
          </cell>
          <cell r="M59">
            <v>191.59873103866346</v>
          </cell>
          <cell r="S59">
            <v>229.10022192548209</v>
          </cell>
        </row>
        <row r="60">
          <cell r="G60">
            <v>31579.229977298055</v>
          </cell>
          <cell r="M60">
            <v>29230.986880924931</v>
          </cell>
          <cell r="S60">
            <v>47375.170891520967</v>
          </cell>
        </row>
        <row r="62">
          <cell r="G62">
            <v>1831.1438480356526</v>
          </cell>
          <cell r="M62">
            <v>8086.8892927287625</v>
          </cell>
          <cell r="S62">
            <v>14504.596050355098</v>
          </cell>
        </row>
        <row r="63">
          <cell r="G63">
            <v>2919.38568297144</v>
          </cell>
          <cell r="M63">
            <v>859.52645924180138</v>
          </cell>
          <cell r="S63">
            <v>9249.8489601711062</v>
          </cell>
        </row>
        <row r="64">
          <cell r="G64">
            <v>393.20544563723678</v>
          </cell>
          <cell r="M64">
            <v>115.76767208749622</v>
          </cell>
          <cell r="S64">
            <v>1245.841206825153</v>
          </cell>
        </row>
        <row r="65">
          <cell r="G65">
            <v>0</v>
          </cell>
          <cell r="M65">
            <v>0</v>
          </cell>
          <cell r="S65">
            <v>4859.0320401948929</v>
          </cell>
        </row>
        <row r="66">
          <cell r="G66">
            <v>3073.9220131422749</v>
          </cell>
          <cell r="M66">
            <v>18854.689471093792</v>
          </cell>
          <cell r="S66">
            <v>7665.335758613498</v>
          </cell>
        </row>
        <row r="67">
          <cell r="G67">
            <v>29655.1593078363</v>
          </cell>
          <cell r="M67">
            <v>181897.52946708555</v>
          </cell>
          <cell r="S67">
            <v>73950.071634174587</v>
          </cell>
        </row>
        <row r="68">
          <cell r="G68">
            <v>982.24477662955564</v>
          </cell>
          <cell r="M68">
            <v>2168.9461413655281</v>
          </cell>
          <cell r="S68">
            <v>1296.7362561263203</v>
          </cell>
        </row>
        <row r="69">
          <cell r="G69">
            <v>3150.8863043730576</v>
          </cell>
          <cell r="M69">
            <v>9276.8494566113623</v>
          </cell>
          <cell r="S69">
            <v>3119.7940220913206</v>
          </cell>
        </row>
        <row r="70">
          <cell r="G70">
            <v>33054.299568054514</v>
          </cell>
          <cell r="M70">
            <v>90560.339401729638</v>
          </cell>
          <cell r="S70">
            <v>43637.502270905046</v>
          </cell>
        </row>
        <row r="71">
          <cell r="G71">
            <v>1245.3629234364171</v>
          </cell>
          <cell r="M71">
            <v>4583.2518391455469</v>
          </cell>
          <cell r="S71">
            <v>8220.4929630514907</v>
          </cell>
        </row>
        <row r="72">
          <cell r="G72">
            <v>3300.802287501117</v>
          </cell>
          <cell r="M72">
            <v>15792.12792607522</v>
          </cell>
          <cell r="S72">
            <v>4357.6408878391585</v>
          </cell>
        </row>
        <row r="73">
          <cell r="G73">
            <v>55293.728649618992</v>
          </cell>
          <cell r="M73">
            <v>84204.812774367543</v>
          </cell>
          <cell r="S73">
            <v>83066.085464701886</v>
          </cell>
        </row>
        <row r="74">
          <cell r="G74">
            <v>8389.3933123559873</v>
          </cell>
          <cell r="M74">
            <v>10665.942951419886</v>
          </cell>
          <cell r="S74">
            <v>22654.386944918693</v>
          </cell>
        </row>
        <row r="75">
          <cell r="G75">
            <v>4576.0327158305372</v>
          </cell>
          <cell r="M75">
            <v>6175.0196034536184</v>
          </cell>
          <cell r="S75">
            <v>2013.7232839927728</v>
          </cell>
        </row>
        <row r="76">
          <cell r="G76">
            <v>6919.5371718284687</v>
          </cell>
          <cell r="M76">
            <v>8731.0814144201049</v>
          </cell>
          <cell r="S76">
            <v>10440.010113059941</v>
          </cell>
        </row>
        <row r="77">
          <cell r="G77">
            <v>38922.901827582609</v>
          </cell>
          <cell r="M77">
            <v>54834.015410126885</v>
          </cell>
          <cell r="S77">
            <v>51385.091775863017</v>
          </cell>
        </row>
        <row r="78">
          <cell r="G78">
            <v>0</v>
          </cell>
          <cell r="M78">
            <v>0</v>
          </cell>
          <cell r="S78">
            <v>0</v>
          </cell>
        </row>
        <row r="79">
          <cell r="G79">
            <v>87867.138689885323</v>
          </cell>
          <cell r="M79">
            <v>80843.346429815792</v>
          </cell>
          <cell r="S79">
            <v>145000.14045916588</v>
          </cell>
        </row>
        <row r="80">
          <cell r="G80">
            <v>0</v>
          </cell>
          <cell r="M80">
            <v>150908.43155223856</v>
          </cell>
          <cell r="S80">
            <v>0</v>
          </cell>
        </row>
        <row r="82">
          <cell r="G82">
            <v>761.51520197900606</v>
          </cell>
          <cell r="M82">
            <v>560.51386858005617</v>
          </cell>
          <cell r="S82">
            <v>1005.3343071835499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36B31-D9EA-4B13-A92C-6B8BFEA21301}">
  <dimension ref="A1:CO123"/>
  <sheetViews>
    <sheetView tabSelected="1" zoomScale="85" zoomScaleNormal="85" workbookViewId="0">
      <selection activeCell="N8" sqref="N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3" width="10.7109375" style="2"/>
    <col min="14" max="14" width="13.28515625" style="2" bestFit="1" customWidth="1"/>
    <col min="15"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c r="N5" s="149"/>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s="141" t="s">
        <v>102</v>
      </c>
      <c r="C8" s="142" t="s">
        <v>103</v>
      </c>
      <c r="D8" s="27" t="s">
        <v>104</v>
      </c>
      <c r="E8" s="28"/>
      <c r="F8" s="140"/>
      <c r="G8" s="29" t="s">
        <v>105</v>
      </c>
      <c r="H8" s="30"/>
      <c r="I8" s="31"/>
      <c r="J8" s="31"/>
      <c r="K8" s="31"/>
      <c r="L8" s="31"/>
      <c r="M8" s="32"/>
      <c r="N8" s="119">
        <f>'WE Medium'!N8+'WE Smart'!N8</f>
        <v>1.5024033313760001</v>
      </c>
      <c r="O8" s="119">
        <f>'WE Medium'!O8+'WE Smart'!O8</f>
        <v>1.648974753856</v>
      </c>
      <c r="P8" s="119">
        <f>'WE Medium'!P8+'WE Smart'!P8</f>
        <v>1.6736683318559999</v>
      </c>
      <c r="Q8" s="119">
        <f>'WE Medium'!Q8+'WE Smart'!Q8</f>
        <v>1.7250532757719999</v>
      </c>
      <c r="R8" s="119">
        <f>'WE Medium'!R8+'WE Smart'!R8</f>
        <v>1.5653339913059998</v>
      </c>
      <c r="S8" s="119">
        <f>'WE Medium'!S8+'WE Smart'!S8</f>
        <v>1.499835184053989</v>
      </c>
      <c r="T8" s="119">
        <f>'WE Medium'!T8+'WE Smart'!T8</f>
        <v>1.499835184053989</v>
      </c>
      <c r="U8" s="119">
        <f>'WE Medium'!U8+'WE Smart'!U8</f>
        <v>1.499835184053989</v>
      </c>
      <c r="V8" s="119">
        <f>'WE Medium'!V8+'WE Smart'!V8</f>
        <v>1.499835184053989</v>
      </c>
      <c r="W8" s="119">
        <f>'WE Medium'!W8+'WE Smart'!W8</f>
        <v>1.499835184053989</v>
      </c>
      <c r="X8" s="119">
        <f>'WE Medium'!X8+'WE Smart'!X8</f>
        <v>0.78956819999999994</v>
      </c>
      <c r="Y8" s="119">
        <f>'WE Medium'!Y8+'WE Smart'!Y8</f>
        <v>0.78956819999999994</v>
      </c>
      <c r="Z8" s="119">
        <f>'WE Medium'!Z8+'WE Smart'!Z8</f>
        <v>0.78956819999999994</v>
      </c>
      <c r="AA8" s="119">
        <f>'WE Medium'!AA8+'WE Smart'!AA8</f>
        <v>0.78956819999999994</v>
      </c>
      <c r="AB8" s="119">
        <f>'WE Medium'!AB8+'WE Smart'!AB8</f>
        <v>0.78956819999999994</v>
      </c>
      <c r="AC8" s="119">
        <f>'WE Medium'!AC8+'WE Smart'!AC8</f>
        <v>0.75008980000000003</v>
      </c>
      <c r="AD8" s="119">
        <f>'WE Medium'!AD8+'WE Smart'!AD8</f>
        <v>0.75008980000000003</v>
      </c>
      <c r="AE8" s="119">
        <f>'WE Medium'!AE8+'WE Smart'!AE8</f>
        <v>0.75008980000000003</v>
      </c>
      <c r="AF8" s="119">
        <f>'WE Medium'!AF8+'WE Smart'!AF8</f>
        <v>0.75008980000000003</v>
      </c>
      <c r="AG8" s="119">
        <f>'WE Medium'!AG8+'WE Smart'!AG8</f>
        <v>0.75008980000000003</v>
      </c>
      <c r="AH8" s="119">
        <f>'WE Medium'!AH8+'WE Smart'!AH8</f>
        <v>0.72008620000000001</v>
      </c>
      <c r="AI8" s="119">
        <f>'WE Medium'!AI8+'WE Smart'!AI8</f>
        <v>0.72008620000000001</v>
      </c>
      <c r="AJ8" s="119">
        <f>'WE Medium'!AJ8+'WE Smart'!AJ8</f>
        <v>0.72008620000000001</v>
      </c>
      <c r="AK8" s="119">
        <f>'WE Medium'!AK8+'WE Smart'!AK8</f>
        <v>0.72008620000000001</v>
      </c>
      <c r="AL8" s="119">
        <f>'WE Medium'!AL8+'WE Smart'!AL8</f>
        <v>0.72008620000000001</v>
      </c>
      <c r="AM8" s="121"/>
      <c r="AN8" s="121"/>
      <c r="AO8" s="121"/>
      <c r="AP8" s="121"/>
      <c r="AQ8" s="121"/>
      <c r="AR8" s="119"/>
      <c r="AS8" s="119"/>
      <c r="AT8" s="119"/>
      <c r="AU8" s="119"/>
      <c r="AV8" s="119"/>
      <c r="AW8" s="121"/>
      <c r="AX8" s="121"/>
      <c r="AY8" s="121"/>
      <c r="AZ8" s="121"/>
      <c r="BA8" s="121"/>
      <c r="BB8" s="121"/>
      <c r="BC8" s="121"/>
      <c r="BD8" s="121"/>
      <c r="BE8" s="121"/>
      <c r="BF8" s="121"/>
      <c r="BG8" s="121"/>
      <c r="BH8" s="121"/>
      <c r="BI8" s="121"/>
      <c r="BJ8" s="121"/>
      <c r="BK8" s="121"/>
      <c r="BL8" s="121"/>
      <c r="BM8" s="121"/>
      <c r="BN8" s="121"/>
      <c r="BO8" s="121"/>
      <c r="BP8" s="121"/>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132"/>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1.4515974216193239</v>
      </c>
      <c r="O14" s="41">
        <f t="shared" ref="O14:BZ14" si="3">IF((O8+O9)*O11&lt;&gt;0,(O8+O9)*O11,"")</f>
        <v>1.5932123225661836</v>
      </c>
      <c r="P14" s="41">
        <f t="shared" si="3"/>
        <v>1.6170708520347827</v>
      </c>
      <c r="Q14" s="41">
        <f t="shared" si="3"/>
        <v>1.666718140842512</v>
      </c>
      <c r="R14" s="41">
        <f t="shared" si="3"/>
        <v>1.5123999915999999</v>
      </c>
      <c r="S14" s="41">
        <f t="shared" si="3"/>
        <v>1.4491161198589266</v>
      </c>
      <c r="T14" s="41">
        <f t="shared" si="3"/>
        <v>1.4491161198589266</v>
      </c>
      <c r="U14" s="41">
        <f t="shared" si="3"/>
        <v>1.4491161198589266</v>
      </c>
      <c r="V14" s="41">
        <f t="shared" si="3"/>
        <v>1.4491161198589266</v>
      </c>
      <c r="W14" s="41">
        <f t="shared" si="3"/>
        <v>1.4491161198589266</v>
      </c>
      <c r="X14" s="41">
        <f t="shared" si="3"/>
        <v>0.76286782608695647</v>
      </c>
      <c r="Y14" s="41">
        <f t="shared" si="3"/>
        <v>0.76286782608695647</v>
      </c>
      <c r="Z14" s="41">
        <f t="shared" si="3"/>
        <v>0.76286782608695647</v>
      </c>
      <c r="AA14" s="41">
        <f t="shared" si="3"/>
        <v>0.76286782608695647</v>
      </c>
      <c r="AB14" s="41">
        <f t="shared" si="3"/>
        <v>0.76286782608695647</v>
      </c>
      <c r="AC14" s="41">
        <f t="shared" si="3"/>
        <v>0.7247244444444445</v>
      </c>
      <c r="AD14" s="41">
        <f t="shared" si="3"/>
        <v>0.7247244444444445</v>
      </c>
      <c r="AE14" s="41">
        <f t="shared" si="3"/>
        <v>0.7247244444444445</v>
      </c>
      <c r="AF14" s="41">
        <f t="shared" si="3"/>
        <v>0.7247244444444445</v>
      </c>
      <c r="AG14" s="41">
        <f t="shared" si="3"/>
        <v>0.7247244444444445</v>
      </c>
      <c r="AH14" s="41">
        <f t="shared" si="3"/>
        <v>0.69573545893719813</v>
      </c>
      <c r="AI14" s="41">
        <f t="shared" si="3"/>
        <v>0.69573545893719813</v>
      </c>
      <c r="AJ14" s="41">
        <f t="shared" si="3"/>
        <v>0.69573545893719813</v>
      </c>
      <c r="AK14" s="41">
        <f t="shared" si="3"/>
        <v>0.69573545893719813</v>
      </c>
      <c r="AL14" s="41">
        <f t="shared" si="3"/>
        <v>0.69573545893719813</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26.003217975300423</v>
      </c>
      <c r="I15" s="179"/>
      <c r="J15" s="179"/>
      <c r="K15" s="179"/>
      <c r="L15" s="180"/>
    </row>
    <row r="16" spans="1:93" s="43" customFormat="1" ht="15" x14ac:dyDescent="0.2">
      <c r="A16" s="44"/>
      <c r="B16" s="45"/>
      <c r="C16" s="45"/>
      <c r="D16" s="46"/>
      <c r="E16" s="45"/>
      <c r="F16" s="45"/>
      <c r="G16" s="45"/>
      <c r="H16" s="47">
        <f>H15</f>
        <v>26.003217975300423</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H19" s="2"/>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 x14ac:dyDescent="0.2">
      <c r="A28" s="44"/>
      <c r="B28" s="45"/>
      <c r="C28" s="45"/>
      <c r="D28" s="46"/>
      <c r="E28" s="45"/>
      <c r="F28" s="45"/>
      <c r="G28" s="45"/>
      <c r="H28" s="47"/>
      <c r="I28" s="48"/>
    </row>
    <row r="29" spans="1:93" s="43" customFormat="1" ht="15" x14ac:dyDescent="0.2">
      <c r="A29" s="44"/>
      <c r="B29" s="45"/>
      <c r="C29" s="45"/>
      <c r="D29" s="46"/>
      <c r="E29" s="45"/>
      <c r="F29" s="45"/>
      <c r="G29" s="45"/>
      <c r="H29" s="47"/>
      <c r="I29" s="48"/>
    </row>
    <row r="30" spans="1:93" s="43" customFormat="1" ht="15.75" thickBot="1" x14ac:dyDescent="0.25">
      <c r="A30" s="44"/>
      <c r="B30" s="45"/>
      <c r="C30" s="45"/>
      <c r="D30" s="46"/>
      <c r="E30" s="45"/>
      <c r="F30" s="45"/>
      <c r="G30" s="45"/>
      <c r="H30" s="47"/>
      <c r="I30" s="48"/>
    </row>
    <row r="31" spans="1:93" ht="15.75" thickBot="1" x14ac:dyDescent="0.25">
      <c r="A31" s="181" t="s">
        <v>123</v>
      </c>
      <c r="B31" s="182"/>
      <c r="C31" s="49"/>
      <c r="D31" s="50"/>
      <c r="E31" s="49"/>
      <c r="F31" s="49"/>
      <c r="G31" s="49"/>
      <c r="H31" s="51"/>
      <c r="I31" s="52"/>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row>
    <row r="32" spans="1:93" ht="129.75" thickBot="1" x14ac:dyDescent="0.25">
      <c r="A32" s="54" t="s">
        <v>6</v>
      </c>
      <c r="B32" s="55" t="s">
        <v>7</v>
      </c>
      <c r="C32" s="56" t="s">
        <v>8</v>
      </c>
      <c r="D32" s="56" t="s">
        <v>9</v>
      </c>
      <c r="E32" s="56" t="s">
        <v>10</v>
      </c>
      <c r="F32" s="56" t="s">
        <v>11</v>
      </c>
      <c r="G32" s="57"/>
      <c r="H32" s="58" t="s">
        <v>13</v>
      </c>
      <c r="I32" s="59" t="s">
        <v>14</v>
      </c>
      <c r="J32" s="59" t="s">
        <v>15</v>
      </c>
      <c r="K32" s="59" t="s">
        <v>16</v>
      </c>
      <c r="L32" s="59" t="s">
        <v>17</v>
      </c>
      <c r="M32" s="59" t="s">
        <v>18</v>
      </c>
      <c r="N32" s="59" t="s">
        <v>19</v>
      </c>
      <c r="O32" s="59" t="s">
        <v>20</v>
      </c>
      <c r="P32" s="59" t="s">
        <v>21</v>
      </c>
      <c r="Q32" s="59" t="s">
        <v>22</v>
      </c>
      <c r="R32" s="59" t="s">
        <v>23</v>
      </c>
      <c r="S32" s="59" t="s">
        <v>24</v>
      </c>
      <c r="T32" s="59" t="s">
        <v>25</v>
      </c>
      <c r="U32" s="59" t="s">
        <v>26</v>
      </c>
      <c r="V32" s="59" t="s">
        <v>27</v>
      </c>
      <c r="W32" s="59" t="s">
        <v>28</v>
      </c>
      <c r="X32" s="59" t="s">
        <v>29</v>
      </c>
      <c r="Y32" s="59" t="s">
        <v>30</v>
      </c>
      <c r="Z32" s="59" t="s">
        <v>31</v>
      </c>
      <c r="AA32" s="59" t="s">
        <v>32</v>
      </c>
      <c r="AB32" s="59" t="s">
        <v>33</v>
      </c>
      <c r="AC32" s="59" t="s">
        <v>34</v>
      </c>
      <c r="AD32" s="59" t="s">
        <v>35</v>
      </c>
      <c r="AE32" s="59" t="s">
        <v>36</v>
      </c>
      <c r="AF32" s="59" t="s">
        <v>37</v>
      </c>
      <c r="AG32" s="59" t="s">
        <v>38</v>
      </c>
      <c r="AH32" s="59" t="s">
        <v>39</v>
      </c>
      <c r="AI32" s="59" t="s">
        <v>40</v>
      </c>
      <c r="AJ32" s="59" t="s">
        <v>41</v>
      </c>
      <c r="AK32" s="59" t="s">
        <v>42</v>
      </c>
      <c r="AL32" s="59" t="s">
        <v>43</v>
      </c>
      <c r="AM32" s="59" t="s">
        <v>44</v>
      </c>
      <c r="AN32" s="59" t="s">
        <v>45</v>
      </c>
      <c r="AO32" s="59" t="s">
        <v>46</v>
      </c>
      <c r="AP32" s="59" t="s">
        <v>47</v>
      </c>
      <c r="AQ32" s="59" t="s">
        <v>48</v>
      </c>
      <c r="AR32" s="59" t="s">
        <v>49</v>
      </c>
      <c r="AS32" s="59" t="s">
        <v>50</v>
      </c>
      <c r="AT32" s="59" t="s">
        <v>51</v>
      </c>
      <c r="AU32" s="59" t="s">
        <v>52</v>
      </c>
      <c r="AV32" s="59" t="s">
        <v>53</v>
      </c>
      <c r="AW32" s="59" t="s">
        <v>54</v>
      </c>
      <c r="AX32" s="59" t="s">
        <v>55</v>
      </c>
      <c r="AY32" s="59" t="s">
        <v>56</v>
      </c>
      <c r="AZ32" s="59" t="s">
        <v>57</v>
      </c>
      <c r="BA32" s="59" t="s">
        <v>58</v>
      </c>
      <c r="BB32" s="59" t="s">
        <v>59</v>
      </c>
      <c r="BC32" s="59" t="s">
        <v>60</v>
      </c>
      <c r="BD32" s="59" t="s">
        <v>61</v>
      </c>
      <c r="BE32" s="59" t="s">
        <v>62</v>
      </c>
      <c r="BF32" s="59" t="s">
        <v>63</v>
      </c>
      <c r="BG32" s="59" t="s">
        <v>64</v>
      </c>
      <c r="BH32" s="59" t="s">
        <v>65</v>
      </c>
      <c r="BI32" s="59" t="s">
        <v>66</v>
      </c>
      <c r="BJ32" s="59" t="s">
        <v>67</v>
      </c>
      <c r="BK32" s="59" t="s">
        <v>68</v>
      </c>
      <c r="BL32" s="59" t="s">
        <v>69</v>
      </c>
      <c r="BM32" s="59" t="s">
        <v>70</v>
      </c>
      <c r="BN32" s="59" t="s">
        <v>71</v>
      </c>
      <c r="BO32" s="59" t="s">
        <v>72</v>
      </c>
      <c r="BP32" s="59" t="s">
        <v>73</v>
      </c>
      <c r="BQ32" s="59" t="s">
        <v>74</v>
      </c>
      <c r="BR32" s="59" t="s">
        <v>75</v>
      </c>
      <c r="BS32" s="59" t="s">
        <v>76</v>
      </c>
      <c r="BT32" s="59" t="s">
        <v>77</v>
      </c>
      <c r="BU32" s="59" t="s">
        <v>78</v>
      </c>
      <c r="BV32" s="59" t="s">
        <v>79</v>
      </c>
      <c r="BW32" s="59" t="s">
        <v>80</v>
      </c>
      <c r="BX32" s="59" t="s">
        <v>81</v>
      </c>
      <c r="BY32" s="59" t="s">
        <v>82</v>
      </c>
      <c r="BZ32" s="59" t="s">
        <v>83</v>
      </c>
      <c r="CA32" s="59" t="s">
        <v>84</v>
      </c>
      <c r="CB32" s="59" t="s">
        <v>85</v>
      </c>
      <c r="CC32" s="59" t="s">
        <v>86</v>
      </c>
      <c r="CD32" s="59" t="s">
        <v>87</v>
      </c>
      <c r="CE32" s="59" t="s">
        <v>88</v>
      </c>
      <c r="CF32" s="59" t="s">
        <v>89</v>
      </c>
      <c r="CG32" s="59" t="s">
        <v>90</v>
      </c>
      <c r="CH32" s="59" t="s">
        <v>91</v>
      </c>
      <c r="CI32" s="59" t="s">
        <v>92</v>
      </c>
      <c r="CJ32" s="59" t="s">
        <v>93</v>
      </c>
      <c r="CK32" s="59" t="s">
        <v>94</v>
      </c>
      <c r="CL32" s="59" t="s">
        <v>95</v>
      </c>
      <c r="CM32" s="59" t="s">
        <v>96</v>
      </c>
      <c r="CN32" s="59" t="s">
        <v>97</v>
      </c>
      <c r="CO32" s="60" t="s">
        <v>98</v>
      </c>
    </row>
    <row r="33" spans="1:93" ht="15" x14ac:dyDescent="0.2">
      <c r="A33" s="175" t="s">
        <v>124</v>
      </c>
      <c r="B33" s="61"/>
      <c r="C33" s="19"/>
      <c r="D33" s="19" t="s">
        <v>104</v>
      </c>
      <c r="E33" s="21" t="s">
        <v>125</v>
      </c>
      <c r="F33" s="21"/>
      <c r="G33" s="19" t="s">
        <v>111</v>
      </c>
      <c r="H33" s="62"/>
      <c r="I33" s="63"/>
      <c r="J33" s="22"/>
      <c r="K33" s="23"/>
      <c r="L33" s="23"/>
      <c r="M33" s="23"/>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5"/>
    </row>
    <row r="34" spans="1:93" ht="15" x14ac:dyDescent="0.2">
      <c r="A34" s="183"/>
      <c r="B34" s="64"/>
      <c r="C34" s="27"/>
      <c r="D34" s="27" t="s">
        <v>104</v>
      </c>
      <c r="E34" s="29" t="s">
        <v>125</v>
      </c>
      <c r="F34" s="29"/>
      <c r="G34" s="27" t="s">
        <v>126</v>
      </c>
      <c r="H34" s="65"/>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127</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128</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129</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130</v>
      </c>
      <c r="F38" s="27"/>
      <c r="G38" s="27" t="s">
        <v>111</v>
      </c>
      <c r="H38" s="65"/>
      <c r="I38" s="66"/>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131</v>
      </c>
      <c r="F39" s="27"/>
      <c r="G39" s="27" t="s">
        <v>111</v>
      </c>
      <c r="H39" s="67"/>
      <c r="I39" s="66"/>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132</v>
      </c>
      <c r="F40" s="27"/>
      <c r="G40" s="27" t="s">
        <v>111</v>
      </c>
      <c r="H40" s="65"/>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ht="15" x14ac:dyDescent="0.2">
      <c r="A41" s="183"/>
      <c r="B41" s="64"/>
      <c r="C41" s="27"/>
      <c r="D41" s="27" t="s">
        <v>109</v>
      </c>
      <c r="E41" s="27" t="s">
        <v>133</v>
      </c>
      <c r="F41" s="27"/>
      <c r="G41" s="27" t="s">
        <v>111</v>
      </c>
      <c r="H41" s="67"/>
      <c r="I41" s="68"/>
      <c r="J41" s="30"/>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ht="15" x14ac:dyDescent="0.2">
      <c r="A42" s="183"/>
      <c r="B42" s="64"/>
      <c r="C42" s="27"/>
      <c r="D42" s="27" t="s">
        <v>109</v>
      </c>
      <c r="E42" s="27" t="s">
        <v>134</v>
      </c>
      <c r="F42" s="27"/>
      <c r="G42" s="27" t="s">
        <v>111</v>
      </c>
      <c r="H42" s="67"/>
      <c r="I42" s="68"/>
      <c r="J42" s="30"/>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135</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136</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137</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138</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ht="28.5" x14ac:dyDescent="0.2">
      <c r="A47" s="183"/>
      <c r="B47" s="64"/>
      <c r="C47" s="27"/>
      <c r="D47" s="27" t="s">
        <v>109</v>
      </c>
      <c r="E47" s="27" t="s">
        <v>139</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140</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141</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142</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143</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144</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145</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146</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147</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148</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149</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150</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151</v>
      </c>
      <c r="F59" s="27"/>
      <c r="G59" s="27" t="s">
        <v>111</v>
      </c>
      <c r="H59" s="69"/>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152</v>
      </c>
      <c r="F60" s="27"/>
      <c r="G60" s="27" t="s">
        <v>111</v>
      </c>
      <c r="H60" s="69"/>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153</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154</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155</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156</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109</v>
      </c>
      <c r="E65" s="27" t="s">
        <v>157</v>
      </c>
      <c r="F65" s="27"/>
      <c r="G65" s="27" t="s">
        <v>111</v>
      </c>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64"/>
      <c r="C66" s="27"/>
      <c r="D66" s="27" t="s">
        <v>109</v>
      </c>
      <c r="E66" s="27" t="s">
        <v>158</v>
      </c>
      <c r="F66" s="27"/>
      <c r="G66" s="27" t="s">
        <v>111</v>
      </c>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x14ac:dyDescent="0.2">
      <c r="A67" s="183"/>
      <c r="B67" s="64"/>
      <c r="C67" s="27"/>
      <c r="D67" s="27" t="s">
        <v>159</v>
      </c>
      <c r="E67" s="27"/>
      <c r="F67" s="27"/>
      <c r="G67" s="27"/>
      <c r="H67" s="31"/>
      <c r="I67" s="31"/>
      <c r="J67" s="31"/>
      <c r="K67" s="31"/>
      <c r="L67" s="31"/>
      <c r="M67" s="31"/>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3"/>
    </row>
    <row r="68" spans="1:93" x14ac:dyDescent="0.2">
      <c r="A68" s="183"/>
      <c r="B68" s="70"/>
      <c r="C68" s="32"/>
      <c r="D68" s="27" t="s">
        <v>160</v>
      </c>
      <c r="E68" s="27"/>
      <c r="F68" s="32"/>
      <c r="G68" s="32"/>
      <c r="H68" s="31"/>
      <c r="I68" s="31"/>
      <c r="J68" s="31"/>
      <c r="K68" s="31"/>
      <c r="L68" s="31"/>
      <c r="M68" s="31"/>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3"/>
    </row>
    <row r="69" spans="1:93" ht="15" thickBot="1" x14ac:dyDescent="0.25">
      <c r="A69" s="184"/>
      <c r="B69" s="71"/>
      <c r="C69" s="72"/>
      <c r="D69" s="73" t="s">
        <v>161</v>
      </c>
      <c r="E69" s="73"/>
      <c r="F69" s="72"/>
      <c r="G69" s="72"/>
      <c r="H69" s="74"/>
      <c r="I69" s="74"/>
      <c r="J69" s="74"/>
      <c r="K69" s="74"/>
      <c r="L69" s="74"/>
      <c r="M69" s="74"/>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42"/>
    </row>
    <row r="71" spans="1:93" ht="15" thickBot="1" x14ac:dyDescent="0.25"/>
    <row r="72" spans="1:93" ht="15" thickBot="1" x14ac:dyDescent="0.25">
      <c r="A72" s="75" t="s">
        <v>1</v>
      </c>
      <c r="B72" s="4" t="e">
        <f>#REF!</f>
        <v>#REF!</v>
      </c>
      <c r="C72" s="75" t="s">
        <v>3</v>
      </c>
      <c r="D72" s="76"/>
    </row>
    <row r="73" spans="1:93" ht="15" thickBot="1" x14ac:dyDescent="0.25">
      <c r="A73" s="9"/>
      <c r="B73" s="9"/>
      <c r="C73" s="9"/>
      <c r="D73" s="9"/>
    </row>
    <row r="74" spans="1:93" ht="15.75" thickBot="1" x14ac:dyDescent="0.25">
      <c r="A74" s="173" t="s">
        <v>162</v>
      </c>
      <c r="B74" s="174"/>
      <c r="C74" s="77" t="s">
        <v>163</v>
      </c>
      <c r="D74" s="77" t="s">
        <v>163</v>
      </c>
      <c r="E74" s="78"/>
      <c r="F74" s="78"/>
      <c r="G74" s="78"/>
      <c r="H74" s="78"/>
      <c r="I74" s="78"/>
      <c r="J74" s="78"/>
      <c r="K74" s="79"/>
      <c r="L74" s="78"/>
    </row>
    <row r="75" spans="1:93" x14ac:dyDescent="0.2">
      <c r="A75" s="80" t="s">
        <v>164</v>
      </c>
      <c r="B75" s="81"/>
      <c r="C75" s="82"/>
      <c r="D75" s="43"/>
      <c r="E75" s="78"/>
      <c r="F75" s="78"/>
      <c r="G75" s="78"/>
      <c r="H75" s="78"/>
      <c r="I75" s="78"/>
      <c r="J75" s="78"/>
      <c r="K75" s="79"/>
      <c r="L75" s="78"/>
    </row>
    <row r="76" spans="1:93" x14ac:dyDescent="0.2">
      <c r="A76" s="83" t="s">
        <v>165</v>
      </c>
      <c r="B76" s="78" t="s">
        <v>166</v>
      </c>
      <c r="C76" s="84">
        <f>3.5%</f>
        <v>3.5000000000000003E-2</v>
      </c>
      <c r="D76" s="43"/>
      <c r="E76" s="78"/>
      <c r="F76" s="78"/>
      <c r="G76" s="78"/>
      <c r="H76" s="78"/>
      <c r="I76" s="78"/>
      <c r="J76" s="78"/>
      <c r="K76" s="79"/>
      <c r="L76" s="78"/>
    </row>
    <row r="77" spans="1:93" x14ac:dyDescent="0.2">
      <c r="A77" s="83" t="s">
        <v>167</v>
      </c>
      <c r="B77" s="78" t="s">
        <v>121</v>
      </c>
      <c r="C77" s="84">
        <v>2.92E-2</v>
      </c>
      <c r="D77" s="43"/>
      <c r="E77" s="78"/>
      <c r="F77" s="78"/>
      <c r="G77" s="78"/>
      <c r="H77" s="78"/>
      <c r="I77" s="78"/>
      <c r="J77" s="78"/>
      <c r="K77" s="79"/>
      <c r="L77" s="78"/>
    </row>
    <row r="78" spans="1:93" x14ac:dyDescent="0.2">
      <c r="A78" s="83" t="s">
        <v>168</v>
      </c>
      <c r="B78" s="78" t="s">
        <v>169</v>
      </c>
      <c r="C78" s="85">
        <v>5</v>
      </c>
      <c r="D78" s="43"/>
      <c r="E78" s="78"/>
      <c r="F78" s="78"/>
      <c r="G78" s="78"/>
      <c r="H78" s="78"/>
      <c r="I78" s="78"/>
      <c r="J78" s="78"/>
      <c r="K78" s="79"/>
      <c r="L78" s="78"/>
    </row>
    <row r="79" spans="1:93" x14ac:dyDescent="0.2">
      <c r="A79" s="83" t="s">
        <v>170</v>
      </c>
      <c r="B79" s="78" t="s">
        <v>171</v>
      </c>
      <c r="C79" s="86">
        <v>1000</v>
      </c>
      <c r="D79" s="43"/>
      <c r="E79" s="78"/>
      <c r="F79" s="78"/>
      <c r="G79" s="78"/>
      <c r="H79" s="78"/>
      <c r="I79" s="78"/>
      <c r="J79" s="78"/>
      <c r="K79" s="79"/>
      <c r="L79" s="78"/>
    </row>
    <row r="80" spans="1:93" x14ac:dyDescent="0.2">
      <c r="A80" s="87" t="s">
        <v>172</v>
      </c>
      <c r="B80" s="88" t="s">
        <v>173</v>
      </c>
      <c r="C80" s="89">
        <f>1/C78</f>
        <v>0.2</v>
      </c>
      <c r="D80" s="43"/>
      <c r="E80" s="78"/>
      <c r="F80" s="78"/>
      <c r="G80" s="78"/>
      <c r="H80" s="78"/>
      <c r="I80" s="78"/>
      <c r="J80" s="78"/>
      <c r="K80" s="79"/>
      <c r="L80" s="78"/>
    </row>
    <row r="81" spans="1:12" x14ac:dyDescent="0.2">
      <c r="A81" s="79"/>
      <c r="B81" s="78"/>
      <c r="C81" s="78"/>
      <c r="D81" s="78"/>
      <c r="E81" s="78"/>
      <c r="F81" s="78"/>
      <c r="G81" s="78"/>
      <c r="H81" s="78"/>
      <c r="I81" s="78"/>
      <c r="J81" s="78"/>
      <c r="K81" s="79"/>
      <c r="L81" s="78"/>
    </row>
    <row r="82" spans="1:12" ht="15" thickBot="1" x14ac:dyDescent="0.25">
      <c r="A82" s="79"/>
      <c r="B82" s="78"/>
      <c r="C82" s="78"/>
      <c r="D82" s="90">
        <v>1</v>
      </c>
      <c r="E82" s="90">
        <v>2</v>
      </c>
      <c r="F82" s="90">
        <v>3</v>
      </c>
      <c r="G82" s="90">
        <v>4</v>
      </c>
      <c r="H82" s="90">
        <v>5</v>
      </c>
      <c r="J82" s="78"/>
      <c r="K82" s="79"/>
      <c r="L82" s="78"/>
    </row>
    <row r="83" spans="1:12" x14ac:dyDescent="0.2">
      <c r="A83" s="91"/>
      <c r="B83" s="92"/>
      <c r="C83" s="92"/>
      <c r="D83" s="93" t="s">
        <v>174</v>
      </c>
      <c r="E83" s="93" t="s">
        <v>175</v>
      </c>
      <c r="F83" s="93" t="s">
        <v>176</v>
      </c>
      <c r="G83" s="93" t="s">
        <v>177</v>
      </c>
      <c r="H83" s="94" t="s">
        <v>178</v>
      </c>
      <c r="I83" s="78"/>
      <c r="J83" s="163" t="s">
        <v>179</v>
      </c>
      <c r="K83" s="164"/>
      <c r="L83" s="78"/>
    </row>
    <row r="84" spans="1:12" ht="15" thickBot="1" x14ac:dyDescent="0.25">
      <c r="A84" s="95" t="s">
        <v>180</v>
      </c>
      <c r="B84" s="96" t="s">
        <v>108</v>
      </c>
      <c r="C84" s="96"/>
      <c r="D84" s="97">
        <f>1/((1+$C$76)^(D82))</f>
        <v>0.96618357487922713</v>
      </c>
      <c r="E84" s="97">
        <f t="shared" ref="E84:H84" si="15">1/((1+$C$76)^(E82))</f>
        <v>0.93351070036640305</v>
      </c>
      <c r="F84" s="97">
        <f t="shared" si="15"/>
        <v>0.90194270566802237</v>
      </c>
      <c r="G84" s="97">
        <f t="shared" si="15"/>
        <v>0.87144222769857238</v>
      </c>
      <c r="H84" s="97">
        <f t="shared" si="15"/>
        <v>0.84197316685852419</v>
      </c>
      <c r="I84" s="78"/>
      <c r="J84" s="165" t="s">
        <v>181</v>
      </c>
      <c r="K84" s="166"/>
      <c r="L84" s="78"/>
    </row>
    <row r="85" spans="1:12" ht="15" thickBot="1" x14ac:dyDescent="0.25">
      <c r="A85" s="79"/>
      <c r="B85" s="78"/>
      <c r="C85" s="78"/>
      <c r="D85" s="78"/>
      <c r="E85" s="78"/>
      <c r="F85" s="78"/>
      <c r="G85" s="78"/>
      <c r="H85" s="78"/>
      <c r="I85" s="78"/>
      <c r="J85" s="147"/>
      <c r="K85" s="99"/>
      <c r="L85" s="78"/>
    </row>
    <row r="86" spans="1:12" x14ac:dyDescent="0.2">
      <c r="A86" s="148" t="s">
        <v>182</v>
      </c>
      <c r="B86" s="101"/>
      <c r="C86" s="101"/>
      <c r="D86" s="102"/>
      <c r="E86" s="102"/>
      <c r="F86" s="102"/>
      <c r="G86" s="102"/>
      <c r="H86" s="103"/>
      <c r="I86" s="78"/>
      <c r="J86" s="147"/>
      <c r="K86" s="99"/>
      <c r="L86" s="78"/>
    </row>
    <row r="87" spans="1:12" x14ac:dyDescent="0.2">
      <c r="A87" s="104"/>
      <c r="B87" s="105"/>
      <c r="C87" s="106" t="s">
        <v>183</v>
      </c>
      <c r="D87" s="107" t="s">
        <v>174</v>
      </c>
      <c r="E87" s="107" t="s">
        <v>175</v>
      </c>
      <c r="F87" s="107" t="s">
        <v>176</v>
      </c>
      <c r="G87" s="107" t="s">
        <v>177</v>
      </c>
      <c r="H87" s="108" t="s">
        <v>178</v>
      </c>
      <c r="I87" s="78"/>
      <c r="J87" s="147"/>
      <c r="K87" s="99"/>
      <c r="L87" s="78"/>
    </row>
    <row r="88" spans="1:12" x14ac:dyDescent="0.2">
      <c r="A88" s="147" t="s">
        <v>184</v>
      </c>
      <c r="B88" s="78" t="s">
        <v>116</v>
      </c>
      <c r="C88" s="109" t="s">
        <v>185</v>
      </c>
      <c r="D88" s="110">
        <f>C79</f>
        <v>1000</v>
      </c>
      <c r="E88" s="110">
        <f>D90</f>
        <v>800</v>
      </c>
      <c r="F88" s="110">
        <f>E90</f>
        <v>600</v>
      </c>
      <c r="G88" s="110">
        <f>F90</f>
        <v>400</v>
      </c>
      <c r="H88" s="111">
        <f>G90</f>
        <v>200</v>
      </c>
      <c r="I88" s="78"/>
      <c r="J88" s="167" t="s">
        <v>186</v>
      </c>
      <c r="K88" s="168"/>
      <c r="L88" s="78"/>
    </row>
    <row r="89" spans="1:12" x14ac:dyDescent="0.2">
      <c r="A89" s="147" t="s">
        <v>187</v>
      </c>
      <c r="B89" s="78" t="s">
        <v>118</v>
      </c>
      <c r="C89" s="109" t="s">
        <v>185</v>
      </c>
      <c r="D89" s="110">
        <f>$D$88*$C$80</f>
        <v>200</v>
      </c>
      <c r="E89" s="110">
        <f>$D$88*$C$80</f>
        <v>200</v>
      </c>
      <c r="F89" s="110">
        <f>$D$88*$C$80</f>
        <v>200</v>
      </c>
      <c r="G89" s="110">
        <f>$D$88*$C$80</f>
        <v>200</v>
      </c>
      <c r="H89" s="111">
        <f>$D$88*$C$80</f>
        <v>200</v>
      </c>
      <c r="I89" s="78"/>
      <c r="J89" s="169" t="s">
        <v>188</v>
      </c>
      <c r="K89" s="170"/>
      <c r="L89" s="78"/>
    </row>
    <row r="90" spans="1:12" x14ac:dyDescent="0.2">
      <c r="A90" s="147" t="s">
        <v>189</v>
      </c>
      <c r="B90" s="78" t="s">
        <v>119</v>
      </c>
      <c r="C90" s="109" t="s">
        <v>185</v>
      </c>
      <c r="D90" s="110">
        <f>D88-D89</f>
        <v>800</v>
      </c>
      <c r="E90" s="110">
        <f>E88-E89</f>
        <v>600</v>
      </c>
      <c r="F90" s="110">
        <f>F88-F89</f>
        <v>400</v>
      </c>
      <c r="G90" s="110">
        <f>G88-G89</f>
        <v>200</v>
      </c>
      <c r="H90" s="111">
        <f>H88-H89</f>
        <v>0</v>
      </c>
      <c r="I90" s="78"/>
      <c r="J90" s="171" t="s">
        <v>190</v>
      </c>
      <c r="K90" s="172"/>
      <c r="L90" s="78"/>
    </row>
    <row r="91" spans="1:12" x14ac:dyDescent="0.2">
      <c r="A91" s="147" t="s">
        <v>191</v>
      </c>
      <c r="B91" s="78" t="s">
        <v>120</v>
      </c>
      <c r="C91" s="109" t="s">
        <v>185</v>
      </c>
      <c r="D91" s="110">
        <f>AVERAGE(D88,D90)</f>
        <v>900</v>
      </c>
      <c r="E91" s="110">
        <f>AVERAGE(E88,E90)</f>
        <v>700</v>
      </c>
      <c r="F91" s="110">
        <f>AVERAGE(F88,F90)</f>
        <v>500</v>
      </c>
      <c r="G91" s="110">
        <f>AVERAGE(G88,G90)</f>
        <v>300</v>
      </c>
      <c r="H91" s="111">
        <f>AVERAGE(H88,H90)</f>
        <v>100</v>
      </c>
      <c r="I91" s="78"/>
      <c r="J91" s="171" t="s">
        <v>192</v>
      </c>
      <c r="K91" s="172"/>
      <c r="L91" s="78"/>
    </row>
    <row r="92" spans="1:12" x14ac:dyDescent="0.2">
      <c r="A92" s="147" t="s">
        <v>193</v>
      </c>
      <c r="B92" s="78" t="s">
        <v>106</v>
      </c>
      <c r="C92" s="109" t="s">
        <v>185</v>
      </c>
      <c r="D92" s="110">
        <f>(D91*($C$77))+D89</f>
        <v>226.28</v>
      </c>
      <c r="E92" s="110">
        <f>(E91*($C$77))+E89</f>
        <v>220.44</v>
      </c>
      <c r="F92" s="110">
        <f>(F91*($C$77))+F89</f>
        <v>214.6</v>
      </c>
      <c r="G92" s="110">
        <f>(G91*($C$77))+G89</f>
        <v>208.76</v>
      </c>
      <c r="H92" s="111">
        <f>(H91*($C$77))+H89</f>
        <v>202.92</v>
      </c>
      <c r="I92" s="78"/>
      <c r="J92" s="152" t="s">
        <v>194</v>
      </c>
      <c r="K92" s="153"/>
      <c r="L92" s="78"/>
    </row>
    <row r="93" spans="1:12" x14ac:dyDescent="0.2">
      <c r="A93" s="147" t="s">
        <v>195</v>
      </c>
      <c r="B93" s="78" t="s">
        <v>196</v>
      </c>
      <c r="C93" s="109" t="s">
        <v>185</v>
      </c>
      <c r="D93" s="110">
        <f>D92*D84</f>
        <v>218.62801932367151</v>
      </c>
      <c r="E93" s="110">
        <f>E92*E84</f>
        <v>205.78309878876988</v>
      </c>
      <c r="F93" s="110">
        <f>F92*F84</f>
        <v>193.55690463635759</v>
      </c>
      <c r="G93" s="110">
        <f>G92*G84</f>
        <v>181.92227945435397</v>
      </c>
      <c r="H93" s="111">
        <f>H92*H84</f>
        <v>170.85319501893173</v>
      </c>
      <c r="I93" s="78"/>
      <c r="J93" s="152" t="s">
        <v>197</v>
      </c>
      <c r="K93" s="153"/>
      <c r="L93" s="78"/>
    </row>
    <row r="94" spans="1:12" x14ac:dyDescent="0.2">
      <c r="A94" s="147"/>
      <c r="B94" s="78"/>
      <c r="C94" s="109"/>
      <c r="D94" s="110"/>
      <c r="E94" s="110"/>
      <c r="F94" s="110"/>
      <c r="G94" s="110"/>
      <c r="H94" s="111"/>
      <c r="I94" s="78"/>
      <c r="J94" s="147"/>
      <c r="K94" s="99"/>
      <c r="L94" s="78"/>
    </row>
    <row r="95" spans="1:12" x14ac:dyDescent="0.2">
      <c r="A95" s="147" t="s">
        <v>198</v>
      </c>
      <c r="B95" s="112" t="s">
        <v>199</v>
      </c>
      <c r="C95" s="113" t="s">
        <v>185</v>
      </c>
      <c r="D95" s="114">
        <f>SUM(D93:H93)</f>
        <v>970.74349722208467</v>
      </c>
      <c r="E95" s="110"/>
      <c r="F95" s="110"/>
      <c r="G95" s="110"/>
      <c r="H95" s="111"/>
      <c r="I95" s="78"/>
      <c r="J95" s="152" t="s">
        <v>200</v>
      </c>
      <c r="K95" s="153"/>
      <c r="L95" s="78"/>
    </row>
    <row r="96" spans="1:12" ht="15" thickBot="1" x14ac:dyDescent="0.25">
      <c r="A96" s="115"/>
      <c r="B96" s="96"/>
      <c r="C96" s="116"/>
      <c r="D96" s="96"/>
      <c r="E96" s="96"/>
      <c r="F96" s="96"/>
      <c r="G96" s="96"/>
      <c r="H96" s="117"/>
      <c r="I96" s="78"/>
      <c r="J96" s="95"/>
      <c r="K96" s="117"/>
      <c r="L96" s="78"/>
    </row>
    <row r="97" spans="1:12" x14ac:dyDescent="0.2">
      <c r="A97" s="79"/>
      <c r="B97" s="78"/>
      <c r="C97" s="78"/>
      <c r="D97" s="78"/>
      <c r="E97" s="78"/>
      <c r="F97" s="78"/>
      <c r="G97" s="78"/>
      <c r="H97" s="78"/>
      <c r="I97" s="78"/>
      <c r="J97" s="79"/>
      <c r="K97" s="78"/>
      <c r="L97" s="78"/>
    </row>
    <row r="98" spans="1:12" ht="15" thickBot="1" x14ac:dyDescent="0.25">
      <c r="A98" s="79"/>
      <c r="B98" s="78"/>
      <c r="C98" s="78"/>
      <c r="D98" s="78"/>
      <c r="E98" s="78"/>
      <c r="F98" s="78"/>
      <c r="G98" s="78"/>
      <c r="H98" s="78"/>
      <c r="I98" s="78"/>
      <c r="J98" s="79"/>
      <c r="K98" s="78"/>
      <c r="L98" s="78"/>
    </row>
    <row r="99" spans="1:12" x14ac:dyDescent="0.2">
      <c r="A99" s="154" t="s">
        <v>201</v>
      </c>
      <c r="B99" s="155"/>
      <c r="C99" s="155"/>
      <c r="D99" s="155"/>
      <c r="E99" s="155"/>
      <c r="F99" s="155"/>
      <c r="G99" s="155"/>
      <c r="H99" s="156"/>
      <c r="I99" s="78"/>
      <c r="J99" s="79"/>
      <c r="K99" s="78"/>
      <c r="L99" s="78"/>
    </row>
    <row r="100" spans="1:12" x14ac:dyDescent="0.2">
      <c r="A100" s="157"/>
      <c r="B100" s="158"/>
      <c r="C100" s="158"/>
      <c r="D100" s="158"/>
      <c r="E100" s="158"/>
      <c r="F100" s="158"/>
      <c r="G100" s="158"/>
      <c r="H100" s="159"/>
      <c r="J100" s="78"/>
      <c r="K100" s="79"/>
      <c r="L100" s="78"/>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x14ac:dyDescent="0.2">
      <c r="A121" s="157"/>
      <c r="B121" s="158"/>
      <c r="C121" s="158"/>
      <c r="D121" s="158"/>
      <c r="E121" s="158"/>
      <c r="F121" s="158"/>
      <c r="G121" s="158"/>
      <c r="H121" s="159"/>
    </row>
    <row r="122" spans="1:8" x14ac:dyDescent="0.2">
      <c r="A122" s="157"/>
      <c r="B122" s="158"/>
      <c r="C122" s="158"/>
      <c r="D122" s="158"/>
      <c r="E122" s="158"/>
      <c r="F122" s="158"/>
      <c r="G122" s="158"/>
      <c r="H122" s="159"/>
    </row>
    <row r="123" spans="1:8" ht="15" thickBot="1" x14ac:dyDescent="0.25">
      <c r="A123" s="160"/>
      <c r="B123" s="161"/>
      <c r="C123" s="161"/>
      <c r="D123" s="161"/>
      <c r="E123" s="161"/>
      <c r="F123" s="161"/>
      <c r="G123" s="161"/>
      <c r="H123" s="162"/>
    </row>
  </sheetData>
  <mergeCells count="16">
    <mergeCell ref="A74:B74"/>
    <mergeCell ref="A5:B5"/>
    <mergeCell ref="A7:A15"/>
    <mergeCell ref="H15:L15"/>
    <mergeCell ref="A31:B31"/>
    <mergeCell ref="A33:A69"/>
    <mergeCell ref="J92:K92"/>
    <mergeCell ref="J93:K93"/>
    <mergeCell ref="J95:K95"/>
    <mergeCell ref="A99:H123"/>
    <mergeCell ref="J83:K83"/>
    <mergeCell ref="J84:K84"/>
    <mergeCell ref="J88:K88"/>
    <mergeCell ref="J89:K89"/>
    <mergeCell ref="J90:K90"/>
    <mergeCell ref="J91:K91"/>
  </mergeCells>
  <dataValidations count="4">
    <dataValidation type="list" allowBlank="1" showInputMessage="1" showErrorMessage="1" sqref="E67:E69 D33:D69 D12:D13 D16:D31" xr:uid="{E968A06D-2635-4691-91ED-91C0AD5C2B01}">
      <formula1>Variables</formula1>
    </dataValidation>
    <dataValidation type="list" allowBlank="1" showInputMessage="1" showErrorMessage="1" sqref="G33:G67 G12:G13 G16:G18 G26:G31" xr:uid="{B4F3300C-7369-48D5-AD4E-769BCBF1E68C}">
      <formula1>"Fixed,Variable"</formula1>
    </dataValidation>
    <dataValidation type="list" allowBlank="1" showInputMessage="1" showErrorMessage="1" sqref="E35:F49" xr:uid="{3DF4AF37-B514-4C12-80C2-10EFCC7CA53F}">
      <formula1>INDIRECT(IFERROR(RIGHT($B35,LEN($B35)-FIND(" ",$B35)),$B35)&amp;"Subs")</formula1>
    </dataValidation>
    <dataValidation type="list" allowBlank="1" showInputMessage="1" showErrorMessage="1" sqref="E33:F34" xr:uid="{B4DBDCFC-AFF2-4A90-8986-ACBAE1844F94}">
      <formula1>INDIRECT(IFERROR(RIGHT(#REF!,LEN(#REF!)-FIND(" ",#REF!)),#REF!)&amp;"Subs")</formula1>
    </dataValidation>
  </dataValidations>
  <hyperlinks>
    <hyperlink ref="F3" location="'TITLE PAGE'!A1" display="Back to title page" xr:uid="{0DFF03F3-55F9-46A8-A950-C0F6A0D5ECEA}"/>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6B591-4132-4882-824D-0981FB13329B}">
  <dimension ref="A1:CO121"/>
  <sheetViews>
    <sheetView topLeftCell="B1" zoomScale="70" zoomScaleNormal="70" workbookViewId="0">
      <selection activeCell="B8" sqref="B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285</v>
      </c>
      <c r="C8" t="s">
        <v>274</v>
      </c>
      <c r="D8" s="27" t="s">
        <v>104</v>
      </c>
      <c r="E8" s="28"/>
      <c r="F8" s="140"/>
      <c r="G8" s="29" t="s">
        <v>105</v>
      </c>
      <c r="H8" s="30"/>
      <c r="I8" s="31"/>
      <c r="J8" s="31"/>
      <c r="K8" s="31"/>
      <c r="L8" s="31"/>
      <c r="M8" s="32"/>
      <c r="N8" s="118">
        <f>('[1]2030 onwards to 2080'!$E$21/5/1000000)*'[1]2030 onwards to 2080'!$H$5</f>
        <v>0.34767182688343984</v>
      </c>
      <c r="O8" s="118">
        <f>('[1]2030 onwards to 2080'!$E$21/5/1000000)*'[1]2030 onwards to 2080'!$H$5</f>
        <v>0.34767182688343984</v>
      </c>
      <c r="P8" s="118">
        <f>('[1]2030 onwards to 2080'!$E$21/5/1000000)*'[1]2030 onwards to 2080'!$H$5</f>
        <v>0.34767182688343984</v>
      </c>
      <c r="Q8" s="118">
        <f>('[1]2030 onwards to 2080'!$E$21/5/1000000)*'[1]2030 onwards to 2080'!$H$5</f>
        <v>0.34767182688343984</v>
      </c>
      <c r="R8" s="118">
        <f>('[1]2030 onwards to 2080'!$E$21/5/1000000)*'[1]2030 onwards to 2080'!$H$5</f>
        <v>0.34767182688343984</v>
      </c>
      <c r="S8" s="118">
        <f>('[1]2030 onwards to 2080'!$J$21/5/1000000)*'[1]2030 onwards to 2080'!$H$5</f>
        <v>0.32333479900159906</v>
      </c>
      <c r="T8" s="118">
        <f>('[1]2030 onwards to 2080'!$J$21/5/1000000)*'[1]2030 onwards to 2080'!$H$5</f>
        <v>0.32333479900159906</v>
      </c>
      <c r="U8" s="118">
        <f>('[1]2030 onwards to 2080'!$J$21/5/1000000)*'[1]2030 onwards to 2080'!$H$5</f>
        <v>0.32333479900159906</v>
      </c>
      <c r="V8" s="118">
        <f>('[1]2030 onwards to 2080'!$J$21/5/1000000)*'[1]2030 onwards to 2080'!$H$5</f>
        <v>0.32333479900159906</v>
      </c>
      <c r="W8" s="118">
        <f>('[1]2030 onwards to 2080'!$J$21/5/1000000)*'[1]2030 onwards to 2080'!$H$5</f>
        <v>0.32333479900159906</v>
      </c>
      <c r="X8" s="118">
        <f>('[1]2030 onwards to 2080'!$P$21/5/1000000)*'[1]2030 onwards to 2080'!$H$5</f>
        <v>0.30070136307148715</v>
      </c>
      <c r="Y8" s="118">
        <f>('[1]2030 onwards to 2080'!$P$21/5/1000000)*'[1]2030 onwards to 2080'!$H$5</f>
        <v>0.30070136307148715</v>
      </c>
      <c r="Z8" s="118">
        <f>('[1]2030 onwards to 2080'!$P$21/5/1000000)*'[1]2030 onwards to 2080'!$H$5</f>
        <v>0.30070136307148715</v>
      </c>
      <c r="AA8" s="118">
        <f>('[1]2030 onwards to 2080'!$P$21/5/1000000)*'[1]2030 onwards to 2080'!$H$5</f>
        <v>0.30070136307148715</v>
      </c>
      <c r="AB8" s="118">
        <f>('[1]2030 onwards to 2080'!$P$21/5/1000000)*'[1]2030 onwards to 2080'!$H$5</f>
        <v>0.30070136307148715</v>
      </c>
      <c r="AC8" s="118">
        <f>('[1]2030 onwards to 2080'!$V$21/5/1000000)*'[1]2030 onwards to 2080'!$H$5</f>
        <v>0.28566629491791273</v>
      </c>
      <c r="AD8" s="118">
        <f>('[1]2030 onwards to 2080'!$V$21/5/1000000)*'[1]2030 onwards to 2080'!$H$5</f>
        <v>0.28566629491791273</v>
      </c>
      <c r="AE8" s="118">
        <f>('[1]2030 onwards to 2080'!$V$21/5/1000000)*'[1]2030 onwards to 2080'!$H$5</f>
        <v>0.28566629491791273</v>
      </c>
      <c r="AF8" s="118">
        <f>('[1]2030 onwards to 2080'!$V$21/5/1000000)*'[1]2030 onwards to 2080'!$H$5</f>
        <v>0.28566629491791273</v>
      </c>
      <c r="AG8" s="118">
        <f>('[1]2030 onwards to 2080'!$V$21/5/1000000)*'[1]2030 onwards to 2080'!$H$5</f>
        <v>0.28566629491791273</v>
      </c>
      <c r="AH8" s="118">
        <f>('[1]2030 onwards to 2080'!$AB$21/5/1000000)*'[1]2030 onwards to 2080'!$H$5</f>
        <v>0.27423964312119625</v>
      </c>
      <c r="AI8" s="118">
        <f>('[1]2030 onwards to 2080'!$AB$21/5/1000000)*'[1]2030 onwards to 2080'!$H$5</f>
        <v>0.27423964312119625</v>
      </c>
      <c r="AJ8" s="118">
        <f>('[1]2030 onwards to 2080'!$AB$21/5/1000000)*'[1]2030 onwards to 2080'!$H$5</f>
        <v>0.27423964312119625</v>
      </c>
      <c r="AK8" s="118">
        <f>('[1]2030 onwards to 2080'!$AB$21/5/1000000)*'[1]2030 onwards to 2080'!$H$5</f>
        <v>0.27423964312119625</v>
      </c>
      <c r="AL8" s="118">
        <f>('[1]2030 onwards to 2080'!$AB$21/5/1000000)*'[1]2030 onwards to 2080'!$H$5</f>
        <v>0.27423964312119625</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6"/>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0.33591480858303369</v>
      </c>
      <c r="O14" s="41">
        <f t="shared" ref="O14:BZ14" si="3">IF((O8+O9)*O11&lt;&gt;0,(O8+O9)*O11,"")</f>
        <v>0.33591480858303369</v>
      </c>
      <c r="P14" s="41">
        <f t="shared" si="3"/>
        <v>0.33591480858303369</v>
      </c>
      <c r="Q14" s="41">
        <f t="shared" si="3"/>
        <v>0.33591480858303369</v>
      </c>
      <c r="R14" s="41">
        <f t="shared" si="3"/>
        <v>0.33591480858303369</v>
      </c>
      <c r="S14" s="41">
        <f t="shared" si="3"/>
        <v>0.31240077198222133</v>
      </c>
      <c r="T14" s="41">
        <f t="shared" si="3"/>
        <v>0.31240077198222133</v>
      </c>
      <c r="U14" s="41">
        <f t="shared" si="3"/>
        <v>0.31240077198222133</v>
      </c>
      <c r="V14" s="41">
        <f t="shared" si="3"/>
        <v>0.31240077198222133</v>
      </c>
      <c r="W14" s="41">
        <f t="shared" si="3"/>
        <v>0.31240077198222133</v>
      </c>
      <c r="X14" s="41">
        <f t="shared" si="3"/>
        <v>0.29053271794346586</v>
      </c>
      <c r="Y14" s="41">
        <f t="shared" si="3"/>
        <v>0.29053271794346586</v>
      </c>
      <c r="Z14" s="41">
        <f t="shared" si="3"/>
        <v>0.29053271794346586</v>
      </c>
      <c r="AA14" s="41">
        <f t="shared" si="3"/>
        <v>0.29053271794346586</v>
      </c>
      <c r="AB14" s="41">
        <f t="shared" si="3"/>
        <v>0.29053271794346586</v>
      </c>
      <c r="AC14" s="41">
        <f t="shared" si="3"/>
        <v>0.27600608204629251</v>
      </c>
      <c r="AD14" s="41">
        <f t="shared" si="3"/>
        <v>0.27600608204629251</v>
      </c>
      <c r="AE14" s="41">
        <f t="shared" si="3"/>
        <v>0.27600608204629251</v>
      </c>
      <c r="AF14" s="41">
        <f t="shared" si="3"/>
        <v>0.27600608204629251</v>
      </c>
      <c r="AG14" s="41">
        <f t="shared" si="3"/>
        <v>0.27600608204629251</v>
      </c>
      <c r="AH14" s="41">
        <f t="shared" si="3"/>
        <v>0.26496583876444085</v>
      </c>
      <c r="AI14" s="41">
        <f t="shared" si="3"/>
        <v>0.26496583876444085</v>
      </c>
      <c r="AJ14" s="41">
        <f t="shared" si="3"/>
        <v>0.26496583876444085</v>
      </c>
      <c r="AK14" s="41">
        <f t="shared" si="3"/>
        <v>0.26496583876444085</v>
      </c>
      <c r="AL14" s="41">
        <f t="shared" si="3"/>
        <v>0.26496583876444085</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7.3991010965972723</v>
      </c>
      <c r="I15" s="179"/>
      <c r="J15" s="179"/>
      <c r="K15" s="179"/>
      <c r="L15" s="180"/>
    </row>
    <row r="16" spans="1:93" s="43" customFormat="1" ht="15" x14ac:dyDescent="0.2">
      <c r="A16" s="122"/>
      <c r="B16" s="45"/>
      <c r="C16" s="45"/>
      <c r="D16" s="46"/>
      <c r="E16" s="45"/>
      <c r="F16" s="45"/>
      <c r="G16" s="45"/>
      <c r="H16" s="123">
        <f>H15</f>
        <v>7.3991010965972723</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413985B2-0303-48C5-9E3F-C41F73D79B1F}">
      <formula1>INDIRECT(IFERROR(RIGHT(#REF!,LEN(#REF!)-FIND(" ",#REF!)),#REF!)&amp;"Subs")</formula1>
    </dataValidation>
    <dataValidation type="list" allowBlank="1" showInputMessage="1" showErrorMessage="1" sqref="E33:F47" xr:uid="{E253A430-A868-49D9-A2A2-2906A9029F65}">
      <formula1>INDIRECT(IFERROR(RIGHT($B33,LEN($B33)-FIND(" ",$B33)),$B33)&amp;"Subs")</formula1>
    </dataValidation>
    <dataValidation type="list" allowBlank="1" showInputMessage="1" showErrorMessage="1" sqref="G31:G65 G12:G13 G28:G29" xr:uid="{1EA006F3-44B5-4B68-B7FC-0B954F936FAF}">
      <formula1>"Fixed,Variable"</formula1>
    </dataValidation>
    <dataValidation type="list" allowBlank="1" showInputMessage="1" showErrorMessage="1" sqref="E65:E67 D31:D67 D12:D13 D28:D29" xr:uid="{85F22D82-8B2C-4E11-B5D7-D3BDCDC74445}">
      <formula1>Variables</formula1>
    </dataValidation>
  </dataValidations>
  <hyperlinks>
    <hyperlink ref="F3" location="'TITLE PAGE'!A1" display="Back to title page" xr:uid="{953A6767-56A3-4CDE-A9D3-C77FAE1E782E}"/>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14A4B-9220-4113-959A-D89176A9297F}">
  <dimension ref="A1:CO121"/>
  <sheetViews>
    <sheetView zoomScale="70" zoomScaleNormal="70" workbookViewId="0">
      <selection activeCell="A7" sqref="A7:A15"/>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286</v>
      </c>
      <c r="C8" t="s">
        <v>287</v>
      </c>
      <c r="D8" s="27" t="s">
        <v>104</v>
      </c>
      <c r="E8" s="28"/>
      <c r="F8" s="140"/>
      <c r="G8" s="29" t="s">
        <v>105</v>
      </c>
      <c r="H8" s="30"/>
      <c r="I8" s="31"/>
      <c r="J8" s="31"/>
      <c r="K8" s="31"/>
      <c r="L8" s="31"/>
      <c r="M8" s="32"/>
      <c r="N8" s="118">
        <f>('[1]2030 onwards to 2080'!$E$22/5/1000000)*'[1]2030 onwards to 2080'!$H$5</f>
        <v>5.4053455672176589E-3</v>
      </c>
      <c r="O8" s="118">
        <f>('[1]2030 onwards to 2080'!$E$22/5/1000000)*'[1]2030 onwards to 2080'!$H$5</f>
        <v>5.4053455672176589E-3</v>
      </c>
      <c r="P8" s="118">
        <f>('[1]2030 onwards to 2080'!$E$22/5/1000000)*'[1]2030 onwards to 2080'!$H$5</f>
        <v>5.4053455672176589E-3</v>
      </c>
      <c r="Q8" s="118">
        <f>('[1]2030 onwards to 2080'!$E$22/5/1000000)*'[1]2030 onwards to 2080'!$H$5</f>
        <v>5.4053455672176589E-3</v>
      </c>
      <c r="R8" s="118">
        <f>('[1]2030 onwards to 2080'!$E$22/5/1000000)*'[1]2030 onwards to 2080'!$H$5</f>
        <v>5.4053455672176589E-3</v>
      </c>
      <c r="S8" s="118">
        <f>('[1]2030 onwards to 2080'!$J$22/5/1000000)*'[1]2030 onwards to 2080'!$H$5</f>
        <v>5.026971377512424E-3</v>
      </c>
      <c r="T8" s="118">
        <f>('[1]2030 onwards to 2080'!$J$22/5/1000000)*'[1]2030 onwards to 2080'!$H$5</f>
        <v>5.026971377512424E-3</v>
      </c>
      <c r="U8" s="118">
        <f>('[1]2030 onwards to 2080'!$J$22/5/1000000)*'[1]2030 onwards to 2080'!$H$5</f>
        <v>5.026971377512424E-3</v>
      </c>
      <c r="V8" s="118">
        <f>('[1]2030 onwards to 2080'!$J$22/5/1000000)*'[1]2030 onwards to 2080'!$H$5</f>
        <v>5.026971377512424E-3</v>
      </c>
      <c r="W8" s="118">
        <f>('[1]2030 onwards to 2080'!$J$22/5/1000000)*'[1]2030 onwards to 2080'!$H$5</f>
        <v>5.026971377512424E-3</v>
      </c>
      <c r="X8" s="118">
        <f>('[1]2030 onwards to 2080'!$P$22/5/1000000)*'[1]2030 onwards to 2080'!$H$5</f>
        <v>4.6750833810865538E-3</v>
      </c>
      <c r="Y8" s="118">
        <f>('[1]2030 onwards to 2080'!$P$22/5/1000000)*'[1]2030 onwards to 2080'!$H$5</f>
        <v>4.6750833810865538E-3</v>
      </c>
      <c r="Z8" s="118">
        <f>('[1]2030 onwards to 2080'!$P$22/5/1000000)*'[1]2030 onwards to 2080'!$H$5</f>
        <v>4.6750833810865538E-3</v>
      </c>
      <c r="AA8" s="118">
        <f>('[1]2030 onwards to 2080'!$P$22/5/1000000)*'[1]2030 onwards to 2080'!$H$5</f>
        <v>4.6750833810865538E-3</v>
      </c>
      <c r="AB8" s="118">
        <f>('[1]2030 onwards to 2080'!$P$22/5/1000000)*'[1]2030 onwards to 2080'!$H$5</f>
        <v>4.6750833810865538E-3</v>
      </c>
      <c r="AC8" s="118">
        <f>('[1]2030 onwards to 2080'!$V$22/5/1000000)*'[1]2030 onwards to 2080'!$H$5</f>
        <v>4.4413292120322268E-3</v>
      </c>
      <c r="AD8" s="118">
        <f>('[1]2030 onwards to 2080'!$V$22/5/1000000)*'[1]2030 onwards to 2080'!$H$5</f>
        <v>4.4413292120322268E-3</v>
      </c>
      <c r="AE8" s="118">
        <f>('[1]2030 onwards to 2080'!$V$22/5/1000000)*'[1]2030 onwards to 2080'!$H$5</f>
        <v>4.4413292120322268E-3</v>
      </c>
      <c r="AF8" s="118">
        <f>('[1]2030 onwards to 2080'!$V$22/5/1000000)*'[1]2030 onwards to 2080'!$H$5</f>
        <v>4.4413292120322268E-3</v>
      </c>
      <c r="AG8" s="118">
        <f>('[1]2030 onwards to 2080'!$V$22/5/1000000)*'[1]2030 onwards to 2080'!$H$5</f>
        <v>4.4413292120322268E-3</v>
      </c>
      <c r="AH8" s="118">
        <f>('[1]2030 onwards to 2080'!$AB$22/5/1000000)*'[1]2030 onwards to 2080'!$H$5</f>
        <v>4.2636760435509364E-3</v>
      </c>
      <c r="AI8" s="118">
        <f>('[1]2030 onwards to 2080'!$AB$22/5/1000000)*'[1]2030 onwards to 2080'!$H$5</f>
        <v>4.2636760435509364E-3</v>
      </c>
      <c r="AJ8" s="118">
        <f>('[1]2030 onwards to 2080'!$AB$22/5/1000000)*'[1]2030 onwards to 2080'!$H$5</f>
        <v>4.2636760435509364E-3</v>
      </c>
      <c r="AK8" s="118">
        <f>('[1]2030 onwards to 2080'!$AB$22/5/1000000)*'[1]2030 onwards to 2080'!$H$5</f>
        <v>4.2636760435509364E-3</v>
      </c>
      <c r="AL8" s="118">
        <f>('[1]2030 onwards to 2080'!$AB$22/5/1000000)*'[1]2030 onwards to 2080'!$H$5</f>
        <v>4.2636760435509364E-3</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6"/>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5.2225561035919412E-3</v>
      </c>
      <c r="O14" s="41">
        <f t="shared" ref="O14:BZ14" si="3">IF((O8+O9)*O11&lt;&gt;0,(O8+O9)*O11,"")</f>
        <v>5.2225561035919412E-3</v>
      </c>
      <c r="P14" s="41">
        <f t="shared" si="3"/>
        <v>5.2225561035919412E-3</v>
      </c>
      <c r="Q14" s="41">
        <f t="shared" si="3"/>
        <v>5.2225561035919412E-3</v>
      </c>
      <c r="R14" s="41">
        <f t="shared" si="3"/>
        <v>5.2225561035919412E-3</v>
      </c>
      <c r="S14" s="41">
        <f t="shared" si="3"/>
        <v>4.8569771763405066E-3</v>
      </c>
      <c r="T14" s="41">
        <f t="shared" si="3"/>
        <v>4.8569771763405066E-3</v>
      </c>
      <c r="U14" s="41">
        <f t="shared" si="3"/>
        <v>4.8569771763405066E-3</v>
      </c>
      <c r="V14" s="41">
        <f t="shared" si="3"/>
        <v>4.8569771763405066E-3</v>
      </c>
      <c r="W14" s="41">
        <f t="shared" si="3"/>
        <v>4.8569771763405066E-3</v>
      </c>
      <c r="X14" s="41">
        <f t="shared" si="3"/>
        <v>4.516988773996671E-3</v>
      </c>
      <c r="Y14" s="41">
        <f t="shared" si="3"/>
        <v>4.516988773996671E-3</v>
      </c>
      <c r="Z14" s="41">
        <f t="shared" si="3"/>
        <v>4.516988773996671E-3</v>
      </c>
      <c r="AA14" s="41">
        <f t="shared" si="3"/>
        <v>4.516988773996671E-3</v>
      </c>
      <c r="AB14" s="41">
        <f t="shared" si="3"/>
        <v>4.516988773996671E-3</v>
      </c>
      <c r="AC14" s="41">
        <f t="shared" si="3"/>
        <v>4.2911393352968374E-3</v>
      </c>
      <c r="AD14" s="41">
        <f t="shared" si="3"/>
        <v>4.2911393352968374E-3</v>
      </c>
      <c r="AE14" s="41">
        <f t="shared" si="3"/>
        <v>4.2911393352968374E-3</v>
      </c>
      <c r="AF14" s="41">
        <f t="shared" si="3"/>
        <v>4.2911393352968374E-3</v>
      </c>
      <c r="AG14" s="41">
        <f t="shared" si="3"/>
        <v>4.2911393352968374E-3</v>
      </c>
      <c r="AH14" s="41">
        <f t="shared" si="3"/>
        <v>4.1194937618849632E-3</v>
      </c>
      <c r="AI14" s="41">
        <f t="shared" si="3"/>
        <v>4.1194937618849632E-3</v>
      </c>
      <c r="AJ14" s="41">
        <f t="shared" si="3"/>
        <v>4.1194937618849632E-3</v>
      </c>
      <c r="AK14" s="41">
        <f t="shared" si="3"/>
        <v>4.1194937618849632E-3</v>
      </c>
      <c r="AL14" s="41">
        <f t="shared" si="3"/>
        <v>4.1194937618849632E-3</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0.11503577575555456</v>
      </c>
      <c r="I15" s="179"/>
      <c r="J15" s="179"/>
      <c r="K15" s="179"/>
      <c r="L15" s="180"/>
    </row>
    <row r="16" spans="1:93" s="43" customFormat="1" ht="15" x14ac:dyDescent="0.2">
      <c r="A16" s="122"/>
      <c r="B16" s="45"/>
      <c r="C16" s="45"/>
      <c r="D16" s="46"/>
      <c r="E16" s="45"/>
      <c r="F16" s="45"/>
      <c r="G16" s="45"/>
      <c r="H16" s="123">
        <f>H15</f>
        <v>0.11503577575555456</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28:D29" xr:uid="{78B148BA-B9EA-46AB-90AB-2D655909BA0D}">
      <formula1>Variables</formula1>
    </dataValidation>
    <dataValidation type="list" allowBlank="1" showInputMessage="1" showErrorMessage="1" sqref="G31:G65 G12:G13 G28:G29" xr:uid="{8E06B0A9-BE8B-40A5-A088-1A79B46D8345}">
      <formula1>"Fixed,Variable"</formula1>
    </dataValidation>
    <dataValidation type="list" allowBlank="1" showInputMessage="1" showErrorMessage="1" sqref="E33:F47" xr:uid="{C6B60C26-EDEF-40D9-BFAF-9CB3FD2D256F}">
      <formula1>INDIRECT(IFERROR(RIGHT($B33,LEN($B33)-FIND(" ",$B33)),$B33)&amp;"Subs")</formula1>
    </dataValidation>
    <dataValidation type="list" allowBlank="1" showInputMessage="1" showErrorMessage="1" sqref="E31:F32" xr:uid="{ADCD1BFD-FD1D-4F3B-AE56-F865A4C64BE0}">
      <formula1>INDIRECT(IFERROR(RIGHT(#REF!,LEN(#REF!)-FIND(" ",#REF!)),#REF!)&amp;"Subs")</formula1>
    </dataValidation>
  </dataValidations>
  <hyperlinks>
    <hyperlink ref="F3" location="'TITLE PAGE'!A1" display="Back to title page" xr:uid="{C35A6A95-924D-4BA3-95AC-3D1889341CAC}"/>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22CAC-EEC9-4319-AB4B-034785F22DB6}">
  <dimension ref="A1:CO121"/>
  <sheetViews>
    <sheetView topLeftCell="A3" zoomScale="70" zoomScaleNormal="70" workbookViewId="0">
      <selection activeCell="AH8" sqref="AH8:AL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288</v>
      </c>
      <c r="C8" t="s">
        <v>289</v>
      </c>
      <c r="D8" s="27" t="s">
        <v>104</v>
      </c>
      <c r="E8" s="28"/>
      <c r="F8" s="140"/>
      <c r="G8" s="29" t="s">
        <v>105</v>
      </c>
      <c r="H8" s="30"/>
      <c r="I8" s="31"/>
      <c r="J8" s="31"/>
      <c r="K8" s="31"/>
      <c r="L8" s="31"/>
      <c r="M8" s="32"/>
      <c r="N8" s="118">
        <f>('[1]2030 onwards to 2080'!$E$23/5/1000000)*'[1]2030 onwards to 2080'!$H$5</f>
        <v>2.2702451382314172E-2</v>
      </c>
      <c r="O8" s="118">
        <f>('[1]2030 onwards to 2080'!$E$23/5/1000000)*'[1]2030 onwards to 2080'!$H$5</f>
        <v>2.2702451382314172E-2</v>
      </c>
      <c r="P8" s="118">
        <f>('[1]2030 onwards to 2080'!$E$23/5/1000000)*'[1]2030 onwards to 2080'!$H$5</f>
        <v>2.2702451382314172E-2</v>
      </c>
      <c r="Q8" s="118">
        <f>('[1]2030 onwards to 2080'!$E$23/5/1000000)*'[1]2030 onwards to 2080'!$H$5</f>
        <v>2.2702451382314172E-2</v>
      </c>
      <c r="R8" s="118">
        <f>('[1]2030 onwards to 2080'!$E$23/5/1000000)*'[1]2030 onwards to 2080'!$H$5</f>
        <v>2.2702451382314172E-2</v>
      </c>
      <c r="S8" s="118">
        <f>('[1]2030 onwards to 2080'!$J$23/5/1000000)*'[1]2030 onwards to 2080'!$H$5</f>
        <v>2.1113279785552178E-2</v>
      </c>
      <c r="T8" s="118">
        <f>('[1]2030 onwards to 2080'!$J$23/5/1000000)*'[1]2030 onwards to 2080'!$H$5</f>
        <v>2.1113279785552178E-2</v>
      </c>
      <c r="U8" s="118">
        <f>('[1]2030 onwards to 2080'!$J$23/5/1000000)*'[1]2030 onwards to 2080'!$H$5</f>
        <v>2.1113279785552178E-2</v>
      </c>
      <c r="V8" s="118">
        <f>('[1]2030 onwards to 2080'!$J$23/5/1000000)*'[1]2030 onwards to 2080'!$H$5</f>
        <v>2.1113279785552178E-2</v>
      </c>
      <c r="W8" s="118">
        <f>('[1]2030 onwards to 2080'!$J$23/5/1000000)*'[1]2030 onwards to 2080'!$H$5</f>
        <v>2.1113279785552178E-2</v>
      </c>
      <c r="X8" s="118">
        <f>('[1]2030 onwards to 2080'!$P$23/5/1000000)*'[1]2030 onwards to 2080'!$H$5</f>
        <v>1.9635350200563523E-2</v>
      </c>
      <c r="Y8" s="118">
        <f>('[1]2030 onwards to 2080'!$P$23/5/1000000)*'[1]2030 onwards to 2080'!$H$5</f>
        <v>1.9635350200563523E-2</v>
      </c>
      <c r="Z8" s="118">
        <f>('[1]2030 onwards to 2080'!$P$23/5/1000000)*'[1]2030 onwards to 2080'!$H$5</f>
        <v>1.9635350200563523E-2</v>
      </c>
      <c r="AA8" s="118">
        <f>('[1]2030 onwards to 2080'!$P$23/5/1000000)*'[1]2030 onwards to 2080'!$H$5</f>
        <v>1.9635350200563523E-2</v>
      </c>
      <c r="AB8" s="118">
        <f>('[1]2030 onwards to 2080'!$P$23/5/1000000)*'[1]2030 onwards to 2080'!$H$5</f>
        <v>1.9635350200563523E-2</v>
      </c>
      <c r="AC8" s="118">
        <f>('[1]2030 onwards to 2080'!$V$23/5/1000000)*'[1]2030 onwards to 2080'!$H$5</f>
        <v>1.865358269053535E-2</v>
      </c>
      <c r="AD8" s="118">
        <f>('[1]2030 onwards to 2080'!$V$23/5/1000000)*'[1]2030 onwards to 2080'!$H$5</f>
        <v>1.865358269053535E-2</v>
      </c>
      <c r="AE8" s="118">
        <f>('[1]2030 onwards to 2080'!$V$23/5/1000000)*'[1]2030 onwards to 2080'!$H$5</f>
        <v>1.865358269053535E-2</v>
      </c>
      <c r="AF8" s="118">
        <f>('[1]2030 onwards to 2080'!$V$23/5/1000000)*'[1]2030 onwards to 2080'!$H$5</f>
        <v>1.865358269053535E-2</v>
      </c>
      <c r="AG8" s="118">
        <f>('[1]2030 onwards to 2080'!$V$23/5/1000000)*'[1]2030 onwards to 2080'!$H$5</f>
        <v>1.865358269053535E-2</v>
      </c>
      <c r="AH8" s="118">
        <f>('[1]2030 onwards to 2080'!$AB$23/5/1000000)*'[1]2030 onwards to 2080'!$H$5</f>
        <v>1.7907439382913934E-2</v>
      </c>
      <c r="AI8" s="118">
        <f>('[1]2030 onwards to 2080'!$AB$23/5/1000000)*'[1]2030 onwards to 2080'!$H$5</f>
        <v>1.7907439382913934E-2</v>
      </c>
      <c r="AJ8" s="118">
        <f>('[1]2030 onwards to 2080'!$AB$23/5/1000000)*'[1]2030 onwards to 2080'!$H$5</f>
        <v>1.7907439382913934E-2</v>
      </c>
      <c r="AK8" s="118">
        <f>('[1]2030 onwards to 2080'!$AB$23/5/1000000)*'[1]2030 onwards to 2080'!$H$5</f>
        <v>1.7907439382913934E-2</v>
      </c>
      <c r="AL8" s="118">
        <f>('[1]2030 onwards to 2080'!$AB$23/5/1000000)*'[1]2030 onwards to 2080'!$H$5</f>
        <v>1.7907439382913934E-2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6"/>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2.1934735635086158E-2</v>
      </c>
      <c r="O14" s="41">
        <f t="shared" ref="O14:BZ14" si="3">IF((O8+O9)*O11&lt;&gt;0,(O8+O9)*O11,"")</f>
        <v>2.1934735635086158E-2</v>
      </c>
      <c r="P14" s="41">
        <f t="shared" si="3"/>
        <v>2.1934735635086158E-2</v>
      </c>
      <c r="Q14" s="41">
        <f t="shared" si="3"/>
        <v>2.1934735635086158E-2</v>
      </c>
      <c r="R14" s="41">
        <f t="shared" si="3"/>
        <v>2.1934735635086158E-2</v>
      </c>
      <c r="S14" s="41">
        <f t="shared" si="3"/>
        <v>2.0399304140630126E-2</v>
      </c>
      <c r="T14" s="41">
        <f t="shared" si="3"/>
        <v>2.0399304140630126E-2</v>
      </c>
      <c r="U14" s="41">
        <f t="shared" si="3"/>
        <v>2.0399304140630126E-2</v>
      </c>
      <c r="V14" s="41">
        <f t="shared" si="3"/>
        <v>2.0399304140630126E-2</v>
      </c>
      <c r="W14" s="41">
        <f t="shared" si="3"/>
        <v>2.0399304140630126E-2</v>
      </c>
      <c r="X14" s="41">
        <f t="shared" si="3"/>
        <v>1.8971352850786015E-2</v>
      </c>
      <c r="Y14" s="41">
        <f t="shared" si="3"/>
        <v>1.8971352850786015E-2</v>
      </c>
      <c r="Z14" s="41">
        <f t="shared" si="3"/>
        <v>1.8971352850786015E-2</v>
      </c>
      <c r="AA14" s="41">
        <f t="shared" si="3"/>
        <v>1.8971352850786015E-2</v>
      </c>
      <c r="AB14" s="41">
        <f t="shared" si="3"/>
        <v>1.8971352850786015E-2</v>
      </c>
      <c r="AC14" s="41">
        <f t="shared" si="3"/>
        <v>1.8022785208246715E-2</v>
      </c>
      <c r="AD14" s="41">
        <f t="shared" si="3"/>
        <v>1.8022785208246715E-2</v>
      </c>
      <c r="AE14" s="41">
        <f t="shared" si="3"/>
        <v>1.8022785208246715E-2</v>
      </c>
      <c r="AF14" s="41">
        <f t="shared" si="3"/>
        <v>1.8022785208246715E-2</v>
      </c>
      <c r="AG14" s="41">
        <f t="shared" si="3"/>
        <v>1.8022785208246715E-2</v>
      </c>
      <c r="AH14" s="41">
        <f t="shared" si="3"/>
        <v>1.7301873799916847E-2</v>
      </c>
      <c r="AI14" s="41">
        <f t="shared" si="3"/>
        <v>1.7301873799916847E-2</v>
      </c>
      <c r="AJ14" s="41">
        <f t="shared" si="3"/>
        <v>1.7301873799916847E-2</v>
      </c>
      <c r="AK14" s="41">
        <f t="shared" si="3"/>
        <v>1.7301873799916847E-2</v>
      </c>
      <c r="AL14" s="41">
        <f t="shared" si="3"/>
        <v>1.7301873799916847E-2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0.48315025817332924</v>
      </c>
      <c r="I15" s="179"/>
      <c r="J15" s="179"/>
      <c r="K15" s="179"/>
      <c r="L15" s="180"/>
    </row>
    <row r="16" spans="1:93" s="43" customFormat="1" ht="15" x14ac:dyDescent="0.2">
      <c r="A16" s="122"/>
      <c r="B16" s="45"/>
      <c r="C16" s="45"/>
      <c r="D16" s="46"/>
      <c r="E16" s="45"/>
      <c r="F16" s="45"/>
      <c r="G16" s="45"/>
      <c r="H16" s="123">
        <f>H15</f>
        <v>0.48315025817332924</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C0C0AFC9-9C3F-4D29-8317-AEEAA880A899}">
      <formula1>INDIRECT(IFERROR(RIGHT(#REF!,LEN(#REF!)-FIND(" ",#REF!)),#REF!)&amp;"Subs")</formula1>
    </dataValidation>
    <dataValidation type="list" allowBlank="1" showInputMessage="1" showErrorMessage="1" sqref="E33:F47" xr:uid="{7DD55883-1DC4-4700-AAB6-E43E7177C3F7}">
      <formula1>INDIRECT(IFERROR(RIGHT($B33,LEN($B33)-FIND(" ",$B33)),$B33)&amp;"Subs")</formula1>
    </dataValidation>
    <dataValidation type="list" allowBlank="1" showInputMessage="1" showErrorMessage="1" sqref="G31:G65 G12:G13 G28:G29" xr:uid="{C37EC2C3-3BB9-48A7-8873-D3767D7A1A1C}">
      <formula1>"Fixed,Variable"</formula1>
    </dataValidation>
    <dataValidation type="list" allowBlank="1" showInputMessage="1" showErrorMessage="1" sqref="E65:E67 D31:D67 D12:D13 D28:D29" xr:uid="{219C468B-B238-4FE3-ABB2-E4620A8C8CCA}">
      <formula1>Variables</formula1>
    </dataValidation>
  </dataValidations>
  <hyperlinks>
    <hyperlink ref="F3" location="'TITLE PAGE'!A1" display="Back to title page" xr:uid="{D4E322D8-09AC-4FF9-BDA0-1104D0E663BD}"/>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B25D4-0B4E-4F76-8314-239D5F02155F}">
  <dimension ref="A1:CO121"/>
  <sheetViews>
    <sheetView topLeftCell="A6" zoomScale="70" zoomScaleNormal="70" workbookViewId="0">
      <selection activeCell="A7" sqref="A7:A15"/>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290</v>
      </c>
      <c r="C8" t="s">
        <v>291</v>
      </c>
      <c r="D8" s="27" t="s">
        <v>104</v>
      </c>
      <c r="E8" s="28"/>
      <c r="F8" s="28"/>
      <c r="G8" s="29" t="s">
        <v>105</v>
      </c>
      <c r="H8" s="30"/>
      <c r="I8" s="31"/>
      <c r="J8" s="31"/>
      <c r="K8" s="31"/>
      <c r="L8" s="31"/>
      <c r="M8" s="32"/>
      <c r="N8" s="118">
        <f>('[1]2030 onwards to 2080'!$E$24/5/1000000)*'[1]2030 onwards to 2080'!$H$5</f>
        <v>0</v>
      </c>
      <c r="O8" s="118">
        <f>('[1]2030 onwards to 2080'!$E$24/5/1000000)*'[1]2030 onwards to 2080'!$H$5</f>
        <v>0</v>
      </c>
      <c r="P8" s="118">
        <f>('[1]2030 onwards to 2080'!$E$24/5/1000000)*'[1]2030 onwards to 2080'!$H$5</f>
        <v>0</v>
      </c>
      <c r="Q8" s="118">
        <f>('[1]2030 onwards to 2080'!$E$24/5/1000000)*'[1]2030 onwards to 2080'!$H$5</f>
        <v>0</v>
      </c>
      <c r="R8" s="118">
        <f>('[1]2030 onwards to 2080'!$E$24/5/1000000)*'[1]2030 onwards to 2080'!$H$5</f>
        <v>0</v>
      </c>
      <c r="S8" s="118">
        <f>('[1]2030 onwards to 2080'!$J$24/5/1000000)*'[1]2030 onwards to 2080'!$H$5</f>
        <v>0</v>
      </c>
      <c r="T8" s="118">
        <f>('[1]2030 onwards to 2080'!$J$24/5/1000000)*'[1]2030 onwards to 2080'!$H$5</f>
        <v>0</v>
      </c>
      <c r="U8" s="118">
        <f>('[1]2030 onwards to 2080'!$J$24/5/1000000)*'[1]2030 onwards to 2080'!$H$5</f>
        <v>0</v>
      </c>
      <c r="V8" s="118">
        <f>('[1]2030 onwards to 2080'!$J$24/5/1000000)*'[1]2030 onwards to 2080'!$H$5</f>
        <v>0</v>
      </c>
      <c r="W8" s="118">
        <f>('[1]2030 onwards to 2080'!$J$24/5/1000000)*'[1]2030 onwards to 2080'!$H$5</f>
        <v>0</v>
      </c>
      <c r="X8" s="118">
        <f>('[1]2030 onwards to 2080'!$P$24/5/1000000)*'[1]2030 onwards to 2080'!$H$5</f>
        <v>0</v>
      </c>
      <c r="Y8" s="118">
        <f>('[1]2030 onwards to 2080'!$P$24/5/1000000)*'[1]2030 onwards to 2080'!$H$5</f>
        <v>0</v>
      </c>
      <c r="Z8" s="118">
        <f>('[1]2030 onwards to 2080'!$P$24/5/1000000)*'[1]2030 onwards to 2080'!$H$5</f>
        <v>0</v>
      </c>
      <c r="AA8" s="118">
        <f>('[1]2030 onwards to 2080'!$P$24/5/1000000)*'[1]2030 onwards to 2080'!$H$5</f>
        <v>0</v>
      </c>
      <c r="AB8" s="118">
        <f>('[1]2030 onwards to 2080'!$P$24/5/1000000)*'[1]2030 onwards to 2080'!$H$5</f>
        <v>0</v>
      </c>
      <c r="AC8" s="118">
        <f>('[1]2030 onwards to 2080'!$V$24/5/1000000)*'[1]2030 onwards to 2080'!$H$5</f>
        <v>0</v>
      </c>
      <c r="AD8" s="118">
        <f>('[1]2030 onwards to 2080'!$V$24/5/1000000)*'[1]2030 onwards to 2080'!$H$5</f>
        <v>0</v>
      </c>
      <c r="AE8" s="118">
        <f>('[1]2030 onwards to 2080'!$V$24/5/1000000)*'[1]2030 onwards to 2080'!$H$5</f>
        <v>0</v>
      </c>
      <c r="AF8" s="118">
        <f>('[1]2030 onwards to 2080'!$V$24/5/1000000)*'[1]2030 onwards to 2080'!$H$5</f>
        <v>0</v>
      </c>
      <c r="AG8" s="118">
        <f>('[1]2030 onwards to 2080'!$V$24/5/1000000)*'[1]2030 onwards to 2080'!$H$5</f>
        <v>0</v>
      </c>
      <c r="AH8" s="118">
        <f>('[1]2030 onwards to 2080'!$AB$24/5/1000000)*'[1]2030 onwards to 2080'!$H$5</f>
        <v>0</v>
      </c>
      <c r="AI8" s="118">
        <f>('[1]2030 onwards to 2080'!$AB$24/5/1000000)*'[1]2030 onwards to 2080'!$H$5</f>
        <v>0</v>
      </c>
      <c r="AJ8" s="118">
        <f>('[1]2030 onwards to 2080'!$AB$24/5/1000000)*'[1]2030 onwards to 2080'!$H$5</f>
        <v>0</v>
      </c>
      <c r="AK8" s="118">
        <f>('[1]2030 onwards to 2080'!$AB$24/5/1000000)*'[1]2030 onwards to 2080'!$H$5</f>
        <v>0</v>
      </c>
      <c r="AL8" s="118">
        <f>('[1]2030 onwards to 2080'!$AB$24/5/1000000)*'[1]2030 onwards to 2080'!$H$5</f>
        <v>0</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6"/>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t="str">
        <f>IF((N8+N9)*N11&lt;&gt;0,(N8+N9)*N11,"")</f>
        <v/>
      </c>
      <c r="O14" s="41" t="str">
        <f t="shared" ref="O14:BZ14" si="3">IF((O8+O9)*O11&lt;&gt;0,(O8+O9)*O11,"")</f>
        <v/>
      </c>
      <c r="P14" s="41" t="str">
        <f t="shared" si="3"/>
        <v/>
      </c>
      <c r="Q14" s="41" t="str">
        <f t="shared" si="3"/>
        <v/>
      </c>
      <c r="R14" s="41" t="str">
        <f t="shared" si="3"/>
        <v/>
      </c>
      <c r="S14" s="41" t="str">
        <f t="shared" si="3"/>
        <v/>
      </c>
      <c r="T14" s="41" t="str">
        <f t="shared" si="3"/>
        <v/>
      </c>
      <c r="U14" s="41" t="str">
        <f t="shared" si="3"/>
        <v/>
      </c>
      <c r="V14" s="41" t="str">
        <f t="shared" si="3"/>
        <v/>
      </c>
      <c r="W14" s="41" t="str">
        <f t="shared" si="3"/>
        <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t="str">
        <f>IF(SUM($M$14:$CO$14)&lt;&gt;0,SUM($M$14:$CO$14),"")</f>
        <v/>
      </c>
      <c r="I15" s="179"/>
      <c r="J15" s="179"/>
      <c r="K15" s="179"/>
      <c r="L15" s="180"/>
    </row>
    <row r="16" spans="1:93" s="43" customFormat="1" ht="15" x14ac:dyDescent="0.2">
      <c r="A16" s="122"/>
      <c r="B16" s="45"/>
      <c r="C16" s="45"/>
      <c r="D16" s="46"/>
      <c r="E16" s="45"/>
      <c r="F16" s="45"/>
      <c r="G16" s="45"/>
      <c r="H16" s="123" t="str">
        <f>H15</f>
        <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28:D29" xr:uid="{5392C5B6-0ED8-4B56-AE59-2523572B744A}">
      <formula1>Variables</formula1>
    </dataValidation>
    <dataValidation type="list" allowBlank="1" showInputMessage="1" showErrorMessage="1" sqref="G31:G65 G12:G13 G28:G29" xr:uid="{ED408F73-9934-4544-A887-9111E28DDA4D}">
      <formula1>"Fixed,Variable"</formula1>
    </dataValidation>
    <dataValidation type="list" allowBlank="1" showInputMessage="1" showErrorMessage="1" sqref="E33:F47" xr:uid="{D97C8F0E-5892-4A98-8996-A0F4DCD60783}">
      <formula1>INDIRECT(IFERROR(RIGHT($B33,LEN($B33)-FIND(" ",$B33)),$B33)&amp;"Subs")</formula1>
    </dataValidation>
    <dataValidation type="list" allowBlank="1" showInputMessage="1" showErrorMessage="1" sqref="E31:F32" xr:uid="{5CAB0E1C-BCB4-4653-9676-C5E906F21FD4}">
      <formula1>INDIRECT(IFERROR(RIGHT(#REF!,LEN(#REF!)-FIND(" ",#REF!)),#REF!)&amp;"Subs")</formula1>
    </dataValidation>
  </dataValidations>
  <hyperlinks>
    <hyperlink ref="F3" location="'TITLE PAGE'!A1" display="Back to title page" xr:uid="{7A160085-09C8-4DFB-942C-A1DA3F2B735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88FF5-B3D4-4490-BB68-A9B33603A0FB}">
  <dimension ref="A1:CO121"/>
  <sheetViews>
    <sheetView topLeftCell="A6" zoomScale="70" zoomScaleNormal="70" workbookViewId="0">
      <selection activeCell="A7" sqref="A7:A15"/>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292</v>
      </c>
      <c r="C8" t="s">
        <v>278</v>
      </c>
      <c r="D8" s="27" t="s">
        <v>104</v>
      </c>
      <c r="E8" s="28"/>
      <c r="F8" s="28"/>
      <c r="G8" s="29" t="s">
        <v>105</v>
      </c>
      <c r="H8" s="30"/>
      <c r="I8" s="31"/>
      <c r="J8" s="31"/>
      <c r="K8" s="31"/>
      <c r="L8" s="31"/>
      <c r="M8" s="32"/>
      <c r="N8" s="118">
        <f>('[1]2030 onwards to 2080'!$E$25/5/1000000)*'[1]2030 onwards to 2080'!$H$5</f>
        <v>0.13513363918044149</v>
      </c>
      <c r="O8" s="118">
        <f>('[1]2030 onwards to 2080'!$E$25/5/1000000)*'[1]2030 onwards to 2080'!$H$5</f>
        <v>0.13513363918044149</v>
      </c>
      <c r="P8" s="118">
        <f>('[1]2030 onwards to 2080'!$E$25/5/1000000)*'[1]2030 onwards to 2080'!$H$5</f>
        <v>0.13513363918044149</v>
      </c>
      <c r="Q8" s="118">
        <f>('[1]2030 onwards to 2080'!$E$25/5/1000000)*'[1]2030 onwards to 2080'!$H$5</f>
        <v>0.13513363918044149</v>
      </c>
      <c r="R8" s="118">
        <f>('[1]2030 onwards to 2080'!$E$25/5/1000000)*'[1]2030 onwards to 2080'!$H$5</f>
        <v>0.13513363918044149</v>
      </c>
      <c r="S8" s="118">
        <f>('[1]2030 onwards to 2080'!$J$25/5/1000000)*'[1]2030 onwards to 2080'!$H$5</f>
        <v>0.12567428443781059</v>
      </c>
      <c r="T8" s="118">
        <f>('[1]2030 onwards to 2080'!$J$25/5/1000000)*'[1]2030 onwards to 2080'!$H$5</f>
        <v>0.12567428443781059</v>
      </c>
      <c r="U8" s="118">
        <f>('[1]2030 onwards to 2080'!$J$25/5/1000000)*'[1]2030 onwards to 2080'!$H$5</f>
        <v>0.12567428443781059</v>
      </c>
      <c r="V8" s="118">
        <f>('[1]2030 onwards to 2080'!$J$25/5/1000000)*'[1]2030 onwards to 2080'!$H$5</f>
        <v>0.12567428443781059</v>
      </c>
      <c r="W8" s="118">
        <f>('[1]2030 onwards to 2080'!$J$25/5/1000000)*'[1]2030 onwards to 2080'!$H$5</f>
        <v>0.12567428443781059</v>
      </c>
      <c r="X8" s="118">
        <f>('[1]2030 onwards to 2080'!$P$25/5/1000000)*'[1]2030 onwards to 2080'!$H$5</f>
        <v>0.11687708452716385</v>
      </c>
      <c r="Y8" s="118">
        <f>('[1]2030 onwards to 2080'!$P$25/5/1000000)*'[1]2030 onwards to 2080'!$H$5</f>
        <v>0.11687708452716385</v>
      </c>
      <c r="Z8" s="118">
        <f>('[1]2030 onwards to 2080'!$P$25/5/1000000)*'[1]2030 onwards to 2080'!$H$5</f>
        <v>0.11687708452716385</v>
      </c>
      <c r="AA8" s="118">
        <f>('[1]2030 onwards to 2080'!$P$25/5/1000000)*'[1]2030 onwards to 2080'!$H$5</f>
        <v>0.11687708452716385</v>
      </c>
      <c r="AB8" s="118">
        <f>('[1]2030 onwards to 2080'!$P$25/5/1000000)*'[1]2030 onwards to 2080'!$H$5</f>
        <v>0.11687708452716385</v>
      </c>
      <c r="AC8" s="118">
        <f>('[1]2030 onwards to 2080'!$V$25/5/1000000)*'[1]2030 onwards to 2080'!$H$5</f>
        <v>0.11103323030080564</v>
      </c>
      <c r="AD8" s="118">
        <f>('[1]2030 onwards to 2080'!$V$25/5/1000000)*'[1]2030 onwards to 2080'!$H$5</f>
        <v>0.11103323030080564</v>
      </c>
      <c r="AE8" s="118">
        <f>('[1]2030 onwards to 2080'!$V$25/5/1000000)*'[1]2030 onwards to 2080'!$H$5</f>
        <v>0.11103323030080564</v>
      </c>
      <c r="AF8" s="118">
        <f>('[1]2030 onwards to 2080'!$V$25/5/1000000)*'[1]2030 onwards to 2080'!$H$5</f>
        <v>0.11103323030080564</v>
      </c>
      <c r="AG8" s="118">
        <f>('[1]2030 onwards to 2080'!$V$25/5/1000000)*'[1]2030 onwards to 2080'!$H$5</f>
        <v>0.11103323030080564</v>
      </c>
      <c r="AH8" s="118">
        <f>('[1]2030 onwards to 2080'!$AB$25/5/1000000)*'[1]2030 onwards to 2080'!$H$5</f>
        <v>0.10659190108877342</v>
      </c>
      <c r="AI8" s="118">
        <f>('[1]2030 onwards to 2080'!$AB$25/5/1000000)*'[1]2030 onwards to 2080'!$H$5</f>
        <v>0.10659190108877342</v>
      </c>
      <c r="AJ8" s="118">
        <f>('[1]2030 onwards to 2080'!$AB$25/5/1000000)*'[1]2030 onwards to 2080'!$H$5</f>
        <v>0.10659190108877342</v>
      </c>
      <c r="AK8" s="118">
        <f>('[1]2030 onwards to 2080'!$AB$25/5/1000000)*'[1]2030 onwards to 2080'!$H$5</f>
        <v>0.10659190108877342</v>
      </c>
      <c r="AL8" s="118">
        <f>('[1]2030 onwards to 2080'!$AB$25/5/1000000)*'[1]2030 onwards to 2080'!$H$5</f>
        <v>0.10659190108877342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6"/>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0.13056390258979855</v>
      </c>
      <c r="O14" s="41">
        <f t="shared" ref="O14:BZ14" si="3">IF((O8+O9)*O11&lt;&gt;0,(O8+O9)*O11,"")</f>
        <v>0.13056390258979855</v>
      </c>
      <c r="P14" s="41">
        <f t="shared" si="3"/>
        <v>0.13056390258979855</v>
      </c>
      <c r="Q14" s="41">
        <f t="shared" si="3"/>
        <v>0.13056390258979855</v>
      </c>
      <c r="R14" s="41">
        <f t="shared" si="3"/>
        <v>0.13056390258979855</v>
      </c>
      <c r="S14" s="41">
        <f t="shared" si="3"/>
        <v>0.12142442940851265</v>
      </c>
      <c r="T14" s="41">
        <f t="shared" si="3"/>
        <v>0.12142442940851265</v>
      </c>
      <c r="U14" s="41">
        <f t="shared" si="3"/>
        <v>0.12142442940851265</v>
      </c>
      <c r="V14" s="41">
        <f t="shared" si="3"/>
        <v>0.12142442940851265</v>
      </c>
      <c r="W14" s="41">
        <f t="shared" si="3"/>
        <v>0.12142442940851265</v>
      </c>
      <c r="X14" s="41">
        <f t="shared" si="3"/>
        <v>0.11292471934991677</v>
      </c>
      <c r="Y14" s="41">
        <f t="shared" si="3"/>
        <v>0.11292471934991677</v>
      </c>
      <c r="Z14" s="41">
        <f t="shared" si="3"/>
        <v>0.11292471934991677</v>
      </c>
      <c r="AA14" s="41">
        <f t="shared" si="3"/>
        <v>0.11292471934991677</v>
      </c>
      <c r="AB14" s="41">
        <f t="shared" si="3"/>
        <v>0.11292471934991677</v>
      </c>
      <c r="AC14" s="41">
        <f t="shared" si="3"/>
        <v>0.10727848338242092</v>
      </c>
      <c r="AD14" s="41">
        <f t="shared" si="3"/>
        <v>0.10727848338242092</v>
      </c>
      <c r="AE14" s="41">
        <f t="shared" si="3"/>
        <v>0.10727848338242092</v>
      </c>
      <c r="AF14" s="41">
        <f t="shared" si="3"/>
        <v>0.10727848338242092</v>
      </c>
      <c r="AG14" s="41">
        <f t="shared" si="3"/>
        <v>0.10727848338242092</v>
      </c>
      <c r="AH14" s="41">
        <f t="shared" si="3"/>
        <v>0.10298734404712409</v>
      </c>
      <c r="AI14" s="41">
        <f t="shared" si="3"/>
        <v>0.10298734404712409</v>
      </c>
      <c r="AJ14" s="41">
        <f t="shared" si="3"/>
        <v>0.10298734404712409</v>
      </c>
      <c r="AK14" s="41">
        <f t="shared" si="3"/>
        <v>0.10298734404712409</v>
      </c>
      <c r="AL14" s="41">
        <f t="shared" si="3"/>
        <v>0.10298734404712409</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2.8758943938888653</v>
      </c>
      <c r="I15" s="179"/>
      <c r="J15" s="179"/>
      <c r="K15" s="179"/>
      <c r="L15" s="180"/>
    </row>
    <row r="16" spans="1:93" s="43" customFormat="1" ht="15" x14ac:dyDescent="0.2">
      <c r="A16" s="122"/>
      <c r="B16" s="45"/>
      <c r="C16" s="45"/>
      <c r="D16" s="46"/>
      <c r="E16" s="45"/>
      <c r="F16" s="45"/>
      <c r="G16" s="45"/>
      <c r="H16" s="123">
        <f>H15</f>
        <v>2.8758943938888653</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1DFF029A-4C91-4DFA-B9B4-2B9BCBEE94A3}">
      <formula1>INDIRECT(IFERROR(RIGHT(#REF!,LEN(#REF!)-FIND(" ",#REF!)),#REF!)&amp;"Subs")</formula1>
    </dataValidation>
    <dataValidation type="list" allowBlank="1" showInputMessage="1" showErrorMessage="1" sqref="E33:F47" xr:uid="{05FB408F-EA68-4BA1-B722-5424E108DE88}">
      <formula1>INDIRECT(IFERROR(RIGHT($B33,LEN($B33)-FIND(" ",$B33)),$B33)&amp;"Subs")</formula1>
    </dataValidation>
    <dataValidation type="list" allowBlank="1" showInputMessage="1" showErrorMessage="1" sqref="G31:G65 G12:G13 G28:G29" xr:uid="{2E784942-A7F6-4890-AE78-9E6E76984962}">
      <formula1>"Fixed,Variable"</formula1>
    </dataValidation>
    <dataValidation type="list" allowBlank="1" showInputMessage="1" showErrorMessage="1" sqref="E65:E67 D31:D67 D12:D13 D28:D29" xr:uid="{4BFE9A19-66F0-44C9-85C7-E305985654A4}">
      <formula1>Variables</formula1>
    </dataValidation>
  </dataValidations>
  <hyperlinks>
    <hyperlink ref="F3" location="'TITLE PAGE'!A1" display="Back to title page" xr:uid="{710F7925-31BD-4546-871D-0EEB442569B2}"/>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05C07-8C66-4A42-B665-9D3B8E469A75}">
  <dimension ref="A1:CO121"/>
  <sheetViews>
    <sheetView topLeftCell="A6" zoomScale="70" zoomScaleNormal="70" workbookViewId="0">
      <selection activeCell="A7" sqref="A7:A15"/>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293</v>
      </c>
      <c r="C8" t="s">
        <v>294</v>
      </c>
      <c r="D8" s="27" t="s">
        <v>104</v>
      </c>
      <c r="E8" s="28"/>
      <c r="F8" s="28"/>
      <c r="G8" s="29" t="s">
        <v>105</v>
      </c>
      <c r="H8" s="30"/>
      <c r="I8" s="31"/>
      <c r="J8" s="31"/>
      <c r="K8" s="31"/>
      <c r="L8" s="31"/>
      <c r="M8" s="32"/>
      <c r="N8" s="118">
        <f>('[1]2030 onwards to 2080'!$E$26/5/1000000)*'[1]2030 onwards to 2080'!$H$5</f>
        <v>2.2522273196740248E-2</v>
      </c>
      <c r="O8" s="118">
        <f>('[1]2030 onwards to 2080'!$E$26/5/1000000)*'[1]2030 onwards to 2080'!$H$5</f>
        <v>2.2522273196740248E-2</v>
      </c>
      <c r="P8" s="118">
        <f>('[1]2030 onwards to 2080'!$E$26/5/1000000)*'[1]2030 onwards to 2080'!$H$5</f>
        <v>2.2522273196740248E-2</v>
      </c>
      <c r="Q8" s="118">
        <f>('[1]2030 onwards to 2080'!$E$26/5/1000000)*'[1]2030 onwards to 2080'!$H$5</f>
        <v>2.2522273196740248E-2</v>
      </c>
      <c r="R8" s="118">
        <f>('[1]2030 onwards to 2080'!$E$26/5/1000000)*'[1]2030 onwards to 2080'!$H$5</f>
        <v>2.2522273196740248E-2</v>
      </c>
      <c r="S8" s="118">
        <f>('[1]2030 onwards to 2080'!$J$26/5/1000000)*'[1]2030 onwards to 2080'!$H$5</f>
        <v>2.0945714072968431E-2</v>
      </c>
      <c r="T8" s="118">
        <f>('[1]2030 onwards to 2080'!$J$26/5/1000000)*'[1]2030 onwards to 2080'!$H$5</f>
        <v>2.0945714072968431E-2</v>
      </c>
      <c r="U8" s="118">
        <f>('[1]2030 onwards to 2080'!$J$26/5/1000000)*'[1]2030 onwards to 2080'!$H$5</f>
        <v>2.0945714072968431E-2</v>
      </c>
      <c r="V8" s="118">
        <f>('[1]2030 onwards to 2080'!$J$26/5/1000000)*'[1]2030 onwards to 2080'!$H$5</f>
        <v>2.0945714072968431E-2</v>
      </c>
      <c r="W8" s="118">
        <f>('[1]2030 onwards to 2080'!$J$26/5/1000000)*'[1]2030 onwards to 2080'!$H$5</f>
        <v>2.0945714072968431E-2</v>
      </c>
      <c r="X8" s="118">
        <f>('[1]2030 onwards to 2080'!$P$26/5/1000000)*'[1]2030 onwards to 2080'!$H$5</f>
        <v>1.9479514087860642E-2</v>
      </c>
      <c r="Y8" s="118">
        <f>('[1]2030 onwards to 2080'!$P$26/5/1000000)*'[1]2030 onwards to 2080'!$H$5</f>
        <v>1.9479514087860642E-2</v>
      </c>
      <c r="Z8" s="118">
        <f>('[1]2030 onwards to 2080'!$P$26/5/1000000)*'[1]2030 onwards to 2080'!$H$5</f>
        <v>1.9479514087860642E-2</v>
      </c>
      <c r="AA8" s="118">
        <f>('[1]2030 onwards to 2080'!$P$26/5/1000000)*'[1]2030 onwards to 2080'!$H$5</f>
        <v>1.9479514087860642E-2</v>
      </c>
      <c r="AB8" s="118">
        <f>('[1]2030 onwards to 2080'!$P$26/5/1000000)*'[1]2030 onwards to 2080'!$H$5</f>
        <v>1.9479514087860642E-2</v>
      </c>
      <c r="AC8" s="118">
        <f>('[1]2030 onwards to 2080'!$V$26/5/1000000)*'[1]2030 onwards to 2080'!$H$5</f>
        <v>1.850553838346761E-2</v>
      </c>
      <c r="AD8" s="118">
        <f>('[1]2030 onwards to 2080'!$V$26/5/1000000)*'[1]2030 onwards to 2080'!$H$5</f>
        <v>1.850553838346761E-2</v>
      </c>
      <c r="AE8" s="118">
        <f>('[1]2030 onwards to 2080'!$V$26/5/1000000)*'[1]2030 onwards to 2080'!$H$5</f>
        <v>1.850553838346761E-2</v>
      </c>
      <c r="AF8" s="118">
        <f>('[1]2030 onwards to 2080'!$V$26/5/1000000)*'[1]2030 onwards to 2080'!$H$5</f>
        <v>1.850553838346761E-2</v>
      </c>
      <c r="AG8" s="118">
        <f>('[1]2030 onwards to 2080'!$V$26/5/1000000)*'[1]2030 onwards to 2080'!$H$5</f>
        <v>1.850553838346761E-2</v>
      </c>
      <c r="AH8" s="118">
        <f>('[1]2030 onwards to 2080'!$AB$26/5/1000000)*'[1]2030 onwards to 2080'!$H$5</f>
        <v>1.7765316848128907E-2</v>
      </c>
      <c r="AI8" s="118">
        <f>('[1]2030 onwards to 2080'!$AB$26/5/1000000)*'[1]2030 onwards to 2080'!$H$5</f>
        <v>1.7765316848128907E-2</v>
      </c>
      <c r="AJ8" s="118">
        <f>('[1]2030 onwards to 2080'!$AB$26/5/1000000)*'[1]2030 onwards to 2080'!$H$5</f>
        <v>1.7765316848128907E-2</v>
      </c>
      <c r="AK8" s="118">
        <f>('[1]2030 onwards to 2080'!$AB$26/5/1000000)*'[1]2030 onwards to 2080'!$H$5</f>
        <v>1.7765316848128907E-2</v>
      </c>
      <c r="AL8" s="118">
        <f>('[1]2030 onwards to 2080'!$AB$26/5/1000000)*'[1]2030 onwards to 2080'!$H$5</f>
        <v>1.7765316848128907E-2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6"/>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2.176065043163309E-2</v>
      </c>
      <c r="O14" s="41">
        <f t="shared" ref="O14:BZ14" si="3">IF((O8+O9)*O11&lt;&gt;0,(O8+O9)*O11,"")</f>
        <v>2.176065043163309E-2</v>
      </c>
      <c r="P14" s="41">
        <f t="shared" si="3"/>
        <v>2.176065043163309E-2</v>
      </c>
      <c r="Q14" s="41">
        <f t="shared" si="3"/>
        <v>2.176065043163309E-2</v>
      </c>
      <c r="R14" s="41">
        <f t="shared" si="3"/>
        <v>2.176065043163309E-2</v>
      </c>
      <c r="S14" s="41">
        <f t="shared" si="3"/>
        <v>2.0237404901418773E-2</v>
      </c>
      <c r="T14" s="41">
        <f t="shared" si="3"/>
        <v>2.0237404901418773E-2</v>
      </c>
      <c r="U14" s="41">
        <f t="shared" si="3"/>
        <v>2.0237404901418773E-2</v>
      </c>
      <c r="V14" s="41">
        <f t="shared" si="3"/>
        <v>2.0237404901418773E-2</v>
      </c>
      <c r="W14" s="41">
        <f t="shared" si="3"/>
        <v>2.0237404901418773E-2</v>
      </c>
      <c r="X14" s="41">
        <f t="shared" si="3"/>
        <v>1.8820786558319463E-2</v>
      </c>
      <c r="Y14" s="41">
        <f t="shared" si="3"/>
        <v>1.8820786558319463E-2</v>
      </c>
      <c r="Z14" s="41">
        <f t="shared" si="3"/>
        <v>1.8820786558319463E-2</v>
      </c>
      <c r="AA14" s="41">
        <f t="shared" si="3"/>
        <v>1.8820786558319463E-2</v>
      </c>
      <c r="AB14" s="41">
        <f t="shared" si="3"/>
        <v>1.8820786558319463E-2</v>
      </c>
      <c r="AC14" s="41">
        <f t="shared" si="3"/>
        <v>1.7879747230403489E-2</v>
      </c>
      <c r="AD14" s="41">
        <f t="shared" si="3"/>
        <v>1.7879747230403489E-2</v>
      </c>
      <c r="AE14" s="41">
        <f t="shared" si="3"/>
        <v>1.7879747230403489E-2</v>
      </c>
      <c r="AF14" s="41">
        <f t="shared" si="3"/>
        <v>1.7879747230403489E-2</v>
      </c>
      <c r="AG14" s="41">
        <f t="shared" si="3"/>
        <v>1.7879747230403489E-2</v>
      </c>
      <c r="AH14" s="41">
        <f t="shared" si="3"/>
        <v>1.716455734118735E-2</v>
      </c>
      <c r="AI14" s="41">
        <f t="shared" si="3"/>
        <v>1.716455734118735E-2</v>
      </c>
      <c r="AJ14" s="41">
        <f t="shared" si="3"/>
        <v>1.716455734118735E-2</v>
      </c>
      <c r="AK14" s="41">
        <f t="shared" si="3"/>
        <v>1.716455734118735E-2</v>
      </c>
      <c r="AL14" s="41">
        <f t="shared" si="3"/>
        <v>1.716455734118735E-2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0.47931573231481073</v>
      </c>
      <c r="I15" s="179"/>
      <c r="J15" s="179"/>
      <c r="K15" s="179"/>
      <c r="L15" s="180"/>
    </row>
    <row r="16" spans="1:93" s="43" customFormat="1" ht="15" x14ac:dyDescent="0.2">
      <c r="A16" s="122"/>
      <c r="B16" s="45"/>
      <c r="C16" s="45"/>
      <c r="D16" s="46"/>
      <c r="E16" s="45"/>
      <c r="F16" s="45"/>
      <c r="G16" s="45"/>
      <c r="H16" s="123">
        <f>H15</f>
        <v>0.47931573231481073</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28:D29" xr:uid="{57172A35-CFDF-4127-B4DC-7A1958A10C3A}">
      <formula1>Variables</formula1>
    </dataValidation>
    <dataValidation type="list" allowBlank="1" showInputMessage="1" showErrorMessage="1" sqref="G31:G65 G12:G13 G28:G29" xr:uid="{CCC3E1CA-8E23-48F1-A416-4518C7EE61CA}">
      <formula1>"Fixed,Variable"</formula1>
    </dataValidation>
    <dataValidation type="list" allowBlank="1" showInputMessage="1" showErrorMessage="1" sqref="E33:F47" xr:uid="{81FF7969-C106-4BB1-A1C5-70AA33E21769}">
      <formula1>INDIRECT(IFERROR(RIGHT($B33,LEN($B33)-FIND(" ",$B33)),$B33)&amp;"Subs")</formula1>
    </dataValidation>
    <dataValidation type="list" allowBlank="1" showInputMessage="1" showErrorMessage="1" sqref="E31:F32" xr:uid="{DFA5933A-0D7C-48EC-8851-A95AC6A8D097}">
      <formula1>INDIRECT(IFERROR(RIGHT(#REF!,LEN(#REF!)-FIND(" ",#REF!)),#REF!)&amp;"Subs")</formula1>
    </dataValidation>
  </dataValidations>
  <hyperlinks>
    <hyperlink ref="F3" location="'TITLE PAGE'!A1" display="Back to title page" xr:uid="{33702BCE-1152-4E3D-B8B3-DB37ECE0963B}"/>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62733-9420-4516-8CC7-07C74B73C10E}">
  <dimension ref="A1:CO121"/>
  <sheetViews>
    <sheetView topLeftCell="A6" zoomScale="70" zoomScaleNormal="70" workbookViewId="0">
      <selection activeCell="AH8" sqref="AH8:AL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295</v>
      </c>
      <c r="C8" t="s">
        <v>296</v>
      </c>
      <c r="D8" s="27" t="s">
        <v>104</v>
      </c>
      <c r="E8" s="28"/>
      <c r="F8" s="28"/>
      <c r="G8" s="29" t="s">
        <v>105</v>
      </c>
      <c r="H8" s="30"/>
      <c r="I8" s="31"/>
      <c r="J8" s="31"/>
      <c r="K8" s="31"/>
      <c r="L8" s="31"/>
      <c r="M8" s="32"/>
      <c r="N8" s="118">
        <f>('[1]2030 onwards to 2080'!$E$27/5/1000000)*'[1]2030 onwards to 2080'!$H$5</f>
        <v>4.9549001032828548E-2</v>
      </c>
      <c r="O8" s="118">
        <f>('[1]2030 onwards to 2080'!$E$27/5/1000000)*'[1]2030 onwards to 2080'!$H$5</f>
        <v>4.9549001032828548E-2</v>
      </c>
      <c r="P8" s="118">
        <f>('[1]2030 onwards to 2080'!$E$27/5/1000000)*'[1]2030 onwards to 2080'!$H$5</f>
        <v>4.9549001032828548E-2</v>
      </c>
      <c r="Q8" s="118">
        <f>('[1]2030 onwards to 2080'!$E$27/5/1000000)*'[1]2030 onwards to 2080'!$H$5</f>
        <v>4.9549001032828548E-2</v>
      </c>
      <c r="R8" s="118">
        <f>('[1]2030 onwards to 2080'!$E$27/5/1000000)*'[1]2030 onwards to 2080'!$H$5</f>
        <v>4.9549001032828548E-2</v>
      </c>
      <c r="S8" s="118">
        <f>('[1]2030 onwards to 2080'!$J$27/5/1000000)*'[1]2030 onwards to 2080'!$H$5</f>
        <v>4.6080570960530545E-2</v>
      </c>
      <c r="T8" s="118">
        <f>('[1]2030 onwards to 2080'!$J$27/5/1000000)*'[1]2030 onwards to 2080'!$H$5</f>
        <v>4.6080570960530545E-2</v>
      </c>
      <c r="U8" s="118">
        <f>('[1]2030 onwards to 2080'!$J$27/5/1000000)*'[1]2030 onwards to 2080'!$H$5</f>
        <v>4.6080570960530545E-2</v>
      </c>
      <c r="V8" s="118">
        <f>('[1]2030 onwards to 2080'!$J$27/5/1000000)*'[1]2030 onwards to 2080'!$H$5</f>
        <v>4.6080570960530545E-2</v>
      </c>
      <c r="W8" s="118">
        <f>('[1]2030 onwards to 2080'!$J$27/5/1000000)*'[1]2030 onwards to 2080'!$H$5</f>
        <v>4.6080570960530545E-2</v>
      </c>
      <c r="X8" s="118">
        <f>('[1]2030 onwards to 2080'!$P$27/5/1000000)*'[1]2030 onwards to 2080'!$H$5</f>
        <v>4.2854930993293405E-2</v>
      </c>
      <c r="Y8" s="118">
        <f>('[1]2030 onwards to 2080'!$P$27/5/1000000)*'[1]2030 onwards to 2080'!$H$5</f>
        <v>4.2854930993293405E-2</v>
      </c>
      <c r="Z8" s="118">
        <f>('[1]2030 onwards to 2080'!$P$27/5/1000000)*'[1]2030 onwards to 2080'!$H$5</f>
        <v>4.2854930993293405E-2</v>
      </c>
      <c r="AA8" s="118">
        <f>('[1]2030 onwards to 2080'!$P$27/5/1000000)*'[1]2030 onwards to 2080'!$H$5</f>
        <v>4.2854930993293405E-2</v>
      </c>
      <c r="AB8" s="118">
        <f>('[1]2030 onwards to 2080'!$P$27/5/1000000)*'[1]2030 onwards to 2080'!$H$5</f>
        <v>4.2854930993293405E-2</v>
      </c>
      <c r="AC8" s="118">
        <f>('[1]2030 onwards to 2080'!$V$27/5/1000000)*'[1]2030 onwards to 2080'!$H$5</f>
        <v>4.0712184443628736E-2</v>
      </c>
      <c r="AD8" s="118">
        <f>('[1]2030 onwards to 2080'!$V$27/5/1000000)*'[1]2030 onwards to 2080'!$H$5</f>
        <v>4.0712184443628736E-2</v>
      </c>
      <c r="AE8" s="118">
        <f>('[1]2030 onwards to 2080'!$V$27/5/1000000)*'[1]2030 onwards to 2080'!$H$5</f>
        <v>4.0712184443628736E-2</v>
      </c>
      <c r="AF8" s="118">
        <f>('[1]2030 onwards to 2080'!$V$27/5/1000000)*'[1]2030 onwards to 2080'!$H$5</f>
        <v>4.0712184443628736E-2</v>
      </c>
      <c r="AG8" s="118">
        <f>('[1]2030 onwards to 2080'!$V$27/5/1000000)*'[1]2030 onwards to 2080'!$H$5</f>
        <v>4.0712184443628736E-2</v>
      </c>
      <c r="AH8" s="118">
        <f>('[1]2030 onwards to 2080'!$AB$27/5/1000000)*'[1]2030 onwards to 2080'!$H$5</f>
        <v>3.9083697065883584E-2</v>
      </c>
      <c r="AI8" s="118">
        <f>('[1]2030 onwards to 2080'!$AB$27/5/1000000)*'[1]2030 onwards to 2080'!$H$5</f>
        <v>3.9083697065883584E-2</v>
      </c>
      <c r="AJ8" s="118">
        <f>('[1]2030 onwards to 2080'!$AB$27/5/1000000)*'[1]2030 onwards to 2080'!$H$5</f>
        <v>3.9083697065883584E-2</v>
      </c>
      <c r="AK8" s="118">
        <f>('[1]2030 onwards to 2080'!$AB$27/5/1000000)*'[1]2030 onwards to 2080'!$H$5</f>
        <v>3.9083697065883584E-2</v>
      </c>
      <c r="AL8" s="118">
        <f>('[1]2030 onwards to 2080'!$AB$27/5/1000000)*'[1]2030 onwards to 2080'!$H$5</f>
        <v>3.9083697065883584E-2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6"/>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4.7873430949592802E-2</v>
      </c>
      <c r="O14" s="41">
        <f t="shared" ref="O14:BZ14" si="3">IF((O8+O9)*O11&lt;&gt;0,(O8+O9)*O11,"")</f>
        <v>4.7873430949592802E-2</v>
      </c>
      <c r="P14" s="41">
        <f t="shared" si="3"/>
        <v>4.7873430949592802E-2</v>
      </c>
      <c r="Q14" s="41">
        <f t="shared" si="3"/>
        <v>4.7873430949592802E-2</v>
      </c>
      <c r="R14" s="41">
        <f t="shared" si="3"/>
        <v>4.7873430949592802E-2</v>
      </c>
      <c r="S14" s="41">
        <f t="shared" si="3"/>
        <v>4.4522290783121303E-2</v>
      </c>
      <c r="T14" s="41">
        <f t="shared" si="3"/>
        <v>4.4522290783121303E-2</v>
      </c>
      <c r="U14" s="41">
        <f t="shared" si="3"/>
        <v>4.4522290783121303E-2</v>
      </c>
      <c r="V14" s="41">
        <f t="shared" si="3"/>
        <v>4.4522290783121303E-2</v>
      </c>
      <c r="W14" s="41">
        <f t="shared" si="3"/>
        <v>4.4522290783121303E-2</v>
      </c>
      <c r="X14" s="41">
        <f t="shared" si="3"/>
        <v>4.1405730428302812E-2</v>
      </c>
      <c r="Y14" s="41">
        <f t="shared" si="3"/>
        <v>4.1405730428302812E-2</v>
      </c>
      <c r="Z14" s="41">
        <f t="shared" si="3"/>
        <v>4.1405730428302812E-2</v>
      </c>
      <c r="AA14" s="41">
        <f t="shared" si="3"/>
        <v>4.1405730428302812E-2</v>
      </c>
      <c r="AB14" s="41">
        <f t="shared" si="3"/>
        <v>4.1405730428302812E-2</v>
      </c>
      <c r="AC14" s="41">
        <f t="shared" si="3"/>
        <v>3.9335443906887674E-2</v>
      </c>
      <c r="AD14" s="41">
        <f t="shared" si="3"/>
        <v>3.9335443906887674E-2</v>
      </c>
      <c r="AE14" s="41">
        <f t="shared" si="3"/>
        <v>3.9335443906887674E-2</v>
      </c>
      <c r="AF14" s="41">
        <f t="shared" si="3"/>
        <v>3.9335443906887674E-2</v>
      </c>
      <c r="AG14" s="41">
        <f t="shared" si="3"/>
        <v>3.9335443906887674E-2</v>
      </c>
      <c r="AH14" s="41">
        <f t="shared" si="3"/>
        <v>3.7762026150612159E-2</v>
      </c>
      <c r="AI14" s="41">
        <f t="shared" si="3"/>
        <v>3.7762026150612159E-2</v>
      </c>
      <c r="AJ14" s="41">
        <f t="shared" si="3"/>
        <v>3.7762026150612159E-2</v>
      </c>
      <c r="AK14" s="41">
        <f t="shared" si="3"/>
        <v>3.7762026150612159E-2</v>
      </c>
      <c r="AL14" s="41">
        <f t="shared" si="3"/>
        <v>3.7762026150612159E-2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1.0544946110925841</v>
      </c>
      <c r="I15" s="179"/>
      <c r="J15" s="179"/>
      <c r="K15" s="179"/>
      <c r="L15" s="180"/>
    </row>
    <row r="16" spans="1:93" s="43" customFormat="1" ht="15" x14ac:dyDescent="0.2">
      <c r="A16" s="122"/>
      <c r="B16" s="45"/>
      <c r="C16" s="45"/>
      <c r="D16" s="46"/>
      <c r="E16" s="45"/>
      <c r="F16" s="45"/>
      <c r="G16" s="45"/>
      <c r="H16" s="123">
        <f>H15</f>
        <v>1.0544946110925841</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94D45721-169E-4907-94FC-42BEEC9AB3BF}">
      <formula1>INDIRECT(IFERROR(RIGHT(#REF!,LEN(#REF!)-FIND(" ",#REF!)),#REF!)&amp;"Subs")</formula1>
    </dataValidation>
    <dataValidation type="list" allowBlank="1" showInputMessage="1" showErrorMessage="1" sqref="E33:F47" xr:uid="{4D086455-AD5C-4E3C-A09C-E7492913F422}">
      <formula1>INDIRECT(IFERROR(RIGHT($B33,LEN($B33)-FIND(" ",$B33)),$B33)&amp;"Subs")</formula1>
    </dataValidation>
    <dataValidation type="list" allowBlank="1" showInputMessage="1" showErrorMessage="1" sqref="G31:G65 G12:G13 G28:G29" xr:uid="{6FB0FF4A-1226-421F-9A57-ECB2B0FA9B4A}">
      <formula1>"Fixed,Variable"</formula1>
    </dataValidation>
    <dataValidation type="list" allowBlank="1" showInputMessage="1" showErrorMessage="1" sqref="E65:E67 D31:D67 D12:D13 D28:D29" xr:uid="{2FC357DF-41D6-4C2E-9E8F-933ECBE8291E}">
      <formula1>Variables</formula1>
    </dataValidation>
  </dataValidations>
  <hyperlinks>
    <hyperlink ref="F3" location="'TITLE PAGE'!A1" display="Back to title page" xr:uid="{79CEA5A6-2B30-492E-A80B-85163A708F7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D9317-3BE2-448B-AE38-9F935BBC9844}">
  <dimension ref="A1:CO121"/>
  <sheetViews>
    <sheetView topLeftCell="A6" zoomScale="70" zoomScaleNormal="70" workbookViewId="0">
      <selection activeCell="A7" sqref="A7:A15"/>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297</v>
      </c>
      <c r="C8" t="s">
        <v>280</v>
      </c>
      <c r="D8" s="27" t="s">
        <v>104</v>
      </c>
      <c r="E8" s="28"/>
      <c r="F8" s="28"/>
      <c r="G8" s="29" t="s">
        <v>105</v>
      </c>
      <c r="H8" s="30"/>
      <c r="I8" s="31"/>
      <c r="J8" s="31"/>
      <c r="K8" s="31"/>
      <c r="L8" s="31"/>
      <c r="M8" s="32"/>
      <c r="N8" s="118">
        <f>('[1]2030 onwards to 2080'!$E$28/5/1000000)*'[1]2030 onwards to 2080'!$H$5</f>
        <v>2.986453425887757E-2</v>
      </c>
      <c r="O8" s="118">
        <f>('[1]2030 onwards to 2080'!$E$28/5/1000000)*'[1]2030 onwards to 2080'!$H$5</f>
        <v>2.986453425887757E-2</v>
      </c>
      <c r="P8" s="118">
        <f>('[1]2030 onwards to 2080'!$E$28/5/1000000)*'[1]2030 onwards to 2080'!$H$5</f>
        <v>2.986453425887757E-2</v>
      </c>
      <c r="Q8" s="118">
        <f>('[1]2030 onwards to 2080'!$E$28/5/1000000)*'[1]2030 onwards to 2080'!$H$5</f>
        <v>2.986453425887757E-2</v>
      </c>
      <c r="R8" s="118">
        <f>('[1]2030 onwards to 2080'!$E$28/5/1000000)*'[1]2030 onwards to 2080'!$H$5</f>
        <v>2.986453425887757E-2</v>
      </c>
      <c r="S8" s="118">
        <f>('[1]2030 onwards to 2080'!$J$28/5/1000000)*'[1]2030 onwards to 2080'!$H$5</f>
        <v>2.7774016860756139E-2</v>
      </c>
      <c r="T8" s="118">
        <f>('[1]2030 onwards to 2080'!$J$28/5/1000000)*'[1]2030 onwards to 2080'!$H$5</f>
        <v>2.7774016860756139E-2</v>
      </c>
      <c r="U8" s="118">
        <f>('[1]2030 onwards to 2080'!$J$28/5/1000000)*'[1]2030 onwards to 2080'!$H$5</f>
        <v>2.7774016860756139E-2</v>
      </c>
      <c r="V8" s="118">
        <f>('[1]2030 onwards to 2080'!$J$28/5/1000000)*'[1]2030 onwards to 2080'!$H$5</f>
        <v>2.7774016860756139E-2</v>
      </c>
      <c r="W8" s="118">
        <f>('[1]2030 onwards to 2080'!$J$28/5/1000000)*'[1]2030 onwards to 2080'!$H$5</f>
        <v>2.7774016860756139E-2</v>
      </c>
      <c r="X8" s="118">
        <f>('[1]2030 onwards to 2080'!$P$28/5/1000000)*'[1]2030 onwards to 2080'!$H$5</f>
        <v>2.5829835680503205E-2</v>
      </c>
      <c r="Y8" s="118">
        <f>('[1]2030 onwards to 2080'!$P$28/5/1000000)*'[1]2030 onwards to 2080'!$H$5</f>
        <v>2.5829835680503205E-2</v>
      </c>
      <c r="Z8" s="118">
        <f>('[1]2030 onwards to 2080'!$P$28/5/1000000)*'[1]2030 onwards to 2080'!$H$5</f>
        <v>2.5829835680503205E-2</v>
      </c>
      <c r="AA8" s="118">
        <f>('[1]2030 onwards to 2080'!$P$28/5/1000000)*'[1]2030 onwards to 2080'!$H$5</f>
        <v>2.5829835680503205E-2</v>
      </c>
      <c r="AB8" s="118">
        <f>('[1]2030 onwards to 2080'!$P$28/5/1000000)*'[1]2030 onwards to 2080'!$H$5</f>
        <v>2.5829835680503205E-2</v>
      </c>
      <c r="AC8" s="118">
        <f>('[1]2030 onwards to 2080'!$V$28/5/1000000)*'[1]2030 onwards to 2080'!$H$5</f>
        <v>2.4538343896478042E-2</v>
      </c>
      <c r="AD8" s="118">
        <f>('[1]2030 onwards to 2080'!$V$28/5/1000000)*'[1]2030 onwards to 2080'!$H$5</f>
        <v>2.4538343896478042E-2</v>
      </c>
      <c r="AE8" s="118">
        <f>('[1]2030 onwards to 2080'!$V$28/5/1000000)*'[1]2030 onwards to 2080'!$H$5</f>
        <v>2.4538343896478042E-2</v>
      </c>
      <c r="AF8" s="118">
        <f>('[1]2030 onwards to 2080'!$V$28/5/1000000)*'[1]2030 onwards to 2080'!$H$5</f>
        <v>2.4538343896478042E-2</v>
      </c>
      <c r="AG8" s="118">
        <f>('[1]2030 onwards to 2080'!$V$28/5/1000000)*'[1]2030 onwards to 2080'!$H$5</f>
        <v>2.4538343896478042E-2</v>
      </c>
      <c r="AH8" s="118">
        <f>('[1]2030 onwards to 2080'!$AB$28/5/1000000)*'[1]2030 onwards to 2080'!$H$5</f>
        <v>2.355681014061892E-2</v>
      </c>
      <c r="AI8" s="118">
        <f>('[1]2030 onwards to 2080'!$AB$28/5/1000000)*'[1]2030 onwards to 2080'!$H$5</f>
        <v>2.355681014061892E-2</v>
      </c>
      <c r="AJ8" s="118">
        <f>('[1]2030 onwards to 2080'!$AB$28/5/1000000)*'[1]2030 onwards to 2080'!$H$5</f>
        <v>2.355681014061892E-2</v>
      </c>
      <c r="AK8" s="118">
        <f>('[1]2030 onwards to 2080'!$AB$28/5/1000000)*'[1]2030 onwards to 2080'!$H$5</f>
        <v>2.355681014061892E-2</v>
      </c>
      <c r="AL8" s="118">
        <f>('[1]2030 onwards to 2080'!$AB$28/5/1000000)*'[1]2030 onwards to 2080'!$H$5</f>
        <v>2.355681014061892E-2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6"/>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2.8854622472345482E-2</v>
      </c>
      <c r="O14" s="41">
        <f t="shared" ref="O14:BZ14" si="3">IF((O8+O9)*O11&lt;&gt;0,(O8+O9)*O11,"")</f>
        <v>2.8854622472345482E-2</v>
      </c>
      <c r="P14" s="41">
        <f t="shared" si="3"/>
        <v>2.8854622472345482E-2</v>
      </c>
      <c r="Q14" s="41">
        <f t="shared" si="3"/>
        <v>2.8854622472345482E-2</v>
      </c>
      <c r="R14" s="41">
        <f t="shared" si="3"/>
        <v>2.8854622472345482E-2</v>
      </c>
      <c r="S14" s="41">
        <f t="shared" si="3"/>
        <v>2.6834798899281295E-2</v>
      </c>
      <c r="T14" s="41">
        <f t="shared" si="3"/>
        <v>2.6834798899281295E-2</v>
      </c>
      <c r="U14" s="41">
        <f t="shared" si="3"/>
        <v>2.6834798899281295E-2</v>
      </c>
      <c r="V14" s="41">
        <f t="shared" si="3"/>
        <v>2.6834798899281295E-2</v>
      </c>
      <c r="W14" s="41">
        <f t="shared" si="3"/>
        <v>2.6834798899281295E-2</v>
      </c>
      <c r="X14" s="41">
        <f t="shared" si="3"/>
        <v>2.4956362976331602E-2</v>
      </c>
      <c r="Y14" s="41">
        <f t="shared" si="3"/>
        <v>2.4956362976331602E-2</v>
      </c>
      <c r="Z14" s="41">
        <f t="shared" si="3"/>
        <v>2.4956362976331602E-2</v>
      </c>
      <c r="AA14" s="41">
        <f t="shared" si="3"/>
        <v>2.4956362976331602E-2</v>
      </c>
      <c r="AB14" s="41">
        <f t="shared" si="3"/>
        <v>2.4956362976331602E-2</v>
      </c>
      <c r="AC14" s="41">
        <f t="shared" si="3"/>
        <v>2.3708544827515016E-2</v>
      </c>
      <c r="AD14" s="41">
        <f t="shared" si="3"/>
        <v>2.3708544827515016E-2</v>
      </c>
      <c r="AE14" s="41">
        <f t="shared" si="3"/>
        <v>2.3708544827515016E-2</v>
      </c>
      <c r="AF14" s="41">
        <f t="shared" si="3"/>
        <v>2.3708544827515016E-2</v>
      </c>
      <c r="AG14" s="41">
        <f t="shared" si="3"/>
        <v>2.3708544827515016E-2</v>
      </c>
      <c r="AH14" s="41">
        <f t="shared" si="3"/>
        <v>2.2760203034414419E-2</v>
      </c>
      <c r="AI14" s="41">
        <f t="shared" si="3"/>
        <v>2.2760203034414419E-2</v>
      </c>
      <c r="AJ14" s="41">
        <f t="shared" si="3"/>
        <v>2.2760203034414419E-2</v>
      </c>
      <c r="AK14" s="41">
        <f t="shared" si="3"/>
        <v>2.2760203034414419E-2</v>
      </c>
      <c r="AL14" s="41">
        <f t="shared" si="3"/>
        <v>2.2760203034414419E-2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0.63557266104943888</v>
      </c>
      <c r="I15" s="179"/>
      <c r="J15" s="179"/>
      <c r="K15" s="179"/>
      <c r="L15" s="180"/>
    </row>
    <row r="16" spans="1:93" s="43" customFormat="1" ht="15" x14ac:dyDescent="0.2">
      <c r="A16" s="122"/>
      <c r="B16" s="45"/>
      <c r="C16" s="45"/>
      <c r="D16" s="46"/>
      <c r="E16" s="45"/>
      <c r="F16" s="45"/>
      <c r="G16" s="45"/>
      <c r="H16" s="123">
        <f>H15</f>
        <v>0.63557266104943888</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28:D29" xr:uid="{4F091254-4DAB-4808-AFAE-BFE0F4754139}">
      <formula1>Variables</formula1>
    </dataValidation>
    <dataValidation type="list" allowBlank="1" showInputMessage="1" showErrorMessage="1" sqref="G31:G65 G12:G13 G28:G29" xr:uid="{ED8EAD58-1CE7-4906-8D0D-EFE310C9691F}">
      <formula1>"Fixed,Variable"</formula1>
    </dataValidation>
    <dataValidation type="list" allowBlank="1" showInputMessage="1" showErrorMessage="1" sqref="E33:F47" xr:uid="{E9F24D6E-E1B2-4CAC-8433-4A0B2D26EEC4}">
      <formula1>INDIRECT(IFERROR(RIGHT($B33,LEN($B33)-FIND(" ",$B33)),$B33)&amp;"Subs")</formula1>
    </dataValidation>
    <dataValidation type="list" allowBlank="1" showInputMessage="1" showErrorMessage="1" sqref="E31:F32" xr:uid="{E8ADCB06-6949-455C-9AE8-E377A9AE5FB4}">
      <formula1>INDIRECT(IFERROR(RIGHT(#REF!,LEN(#REF!)-FIND(" ",#REF!)),#REF!)&amp;"Subs")</formula1>
    </dataValidation>
  </dataValidations>
  <hyperlinks>
    <hyperlink ref="F3" location="'TITLE PAGE'!A1" display="Back to title page" xr:uid="{6ABC2C1B-21FE-4854-A91A-3EB57CCA1B3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BFED0-672D-4385-8F14-DDF35DF6E3AD}">
  <dimension ref="A1:CO121"/>
  <sheetViews>
    <sheetView topLeftCell="A6" zoomScale="70" zoomScaleNormal="70" workbookViewId="0">
      <selection activeCell="A7" sqref="A7:A15"/>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298</v>
      </c>
      <c r="C8" t="s">
        <v>282</v>
      </c>
      <c r="D8" s="27" t="s">
        <v>104</v>
      </c>
      <c r="E8" s="28"/>
      <c r="F8" s="28"/>
      <c r="G8" s="29" t="s">
        <v>105</v>
      </c>
      <c r="H8" s="30"/>
      <c r="I8" s="31"/>
      <c r="J8" s="31"/>
      <c r="K8" s="31"/>
      <c r="L8" s="31"/>
      <c r="M8" s="32"/>
      <c r="N8" s="118">
        <f>('[1]2030 onwards to 2080'!$E$29/5/1000000)*'[1]2030 onwards to 2080'!$H$5</f>
        <v>2.986453425887757E-2</v>
      </c>
      <c r="O8" s="118">
        <f>('[1]2030 onwards to 2080'!$E$29/5/1000000)*'[1]2030 onwards to 2080'!$H$5</f>
        <v>2.986453425887757E-2</v>
      </c>
      <c r="P8" s="118">
        <f>('[1]2030 onwards to 2080'!$E$29/5/1000000)*'[1]2030 onwards to 2080'!$H$5</f>
        <v>2.986453425887757E-2</v>
      </c>
      <c r="Q8" s="118">
        <f>('[1]2030 onwards to 2080'!$E$29/5/1000000)*'[1]2030 onwards to 2080'!$H$5</f>
        <v>2.986453425887757E-2</v>
      </c>
      <c r="R8" s="118">
        <f>('[1]2030 onwards to 2080'!$E$29/5/1000000)*'[1]2030 onwards to 2080'!$H$5</f>
        <v>2.986453425887757E-2</v>
      </c>
      <c r="S8" s="118">
        <f>('[1]2030 onwards to 2080'!$J$29/5/1000000)*'[1]2030 onwards to 2080'!$H$5</f>
        <v>2.7774016860756139E-2</v>
      </c>
      <c r="T8" s="118">
        <f>('[1]2030 onwards to 2080'!$J$29/5/1000000)*'[1]2030 onwards to 2080'!$H$5</f>
        <v>2.7774016860756139E-2</v>
      </c>
      <c r="U8" s="118">
        <f>('[1]2030 onwards to 2080'!$J$29/5/1000000)*'[1]2030 onwards to 2080'!$H$5</f>
        <v>2.7774016860756139E-2</v>
      </c>
      <c r="V8" s="118">
        <f>('[1]2030 onwards to 2080'!$J$29/5/1000000)*'[1]2030 onwards to 2080'!$H$5</f>
        <v>2.7774016860756139E-2</v>
      </c>
      <c r="W8" s="118">
        <f>('[1]2030 onwards to 2080'!$J$29/5/1000000)*'[1]2030 onwards to 2080'!$H$5</f>
        <v>2.7774016860756139E-2</v>
      </c>
      <c r="X8" s="118">
        <f>('[1]2030 onwards to 2080'!$P$29/5/1000000)*'[1]2030 onwards to 2080'!$H$5</f>
        <v>2.5829835680503205E-2</v>
      </c>
      <c r="Y8" s="118">
        <f>('[1]2030 onwards to 2080'!$P$29/5/1000000)*'[1]2030 onwards to 2080'!$H$5</f>
        <v>2.5829835680503205E-2</v>
      </c>
      <c r="Z8" s="118">
        <f>('[1]2030 onwards to 2080'!$P$29/5/1000000)*'[1]2030 onwards to 2080'!$H$5</f>
        <v>2.5829835680503205E-2</v>
      </c>
      <c r="AA8" s="118">
        <f>('[1]2030 onwards to 2080'!$P$29/5/1000000)*'[1]2030 onwards to 2080'!$H$5</f>
        <v>2.5829835680503205E-2</v>
      </c>
      <c r="AB8" s="118">
        <f>('[1]2030 onwards to 2080'!$P$29/5/1000000)*'[1]2030 onwards to 2080'!$H$5</f>
        <v>2.5829835680503205E-2</v>
      </c>
      <c r="AC8" s="118">
        <f>('[1]2030 onwards to 2080'!$V$29/5/1000000)*'[1]2030 onwards to 2080'!$H$5</f>
        <v>2.4538343896478042E-2</v>
      </c>
      <c r="AD8" s="118">
        <f>('[1]2030 onwards to 2080'!$V$29/5/1000000)*'[1]2030 onwards to 2080'!$H$5</f>
        <v>2.4538343896478042E-2</v>
      </c>
      <c r="AE8" s="118">
        <f>('[1]2030 onwards to 2080'!$V$29/5/1000000)*'[1]2030 onwards to 2080'!$H$5</f>
        <v>2.4538343896478042E-2</v>
      </c>
      <c r="AF8" s="118">
        <f>('[1]2030 onwards to 2080'!$V$29/5/1000000)*'[1]2030 onwards to 2080'!$H$5</f>
        <v>2.4538343896478042E-2</v>
      </c>
      <c r="AG8" s="118">
        <f>('[1]2030 onwards to 2080'!$V$29/5/1000000)*'[1]2030 onwards to 2080'!$H$5</f>
        <v>2.4538343896478042E-2</v>
      </c>
      <c r="AH8" s="118">
        <f>('[1]2030 onwards to 2080'!$AB$29/5/1000000)*'[1]2030 onwards to 2080'!$H$5</f>
        <v>2.355681014061892E-2</v>
      </c>
      <c r="AI8" s="118">
        <f>('[1]2030 onwards to 2080'!$AB$29/5/1000000)*'[1]2030 onwards to 2080'!$H$5</f>
        <v>2.355681014061892E-2</v>
      </c>
      <c r="AJ8" s="118">
        <f>('[1]2030 onwards to 2080'!$AB$29/5/1000000)*'[1]2030 onwards to 2080'!$H$5</f>
        <v>2.355681014061892E-2</v>
      </c>
      <c r="AK8" s="118">
        <f>('[1]2030 onwards to 2080'!$AB$29/5/1000000)*'[1]2030 onwards to 2080'!$H$5</f>
        <v>2.355681014061892E-2</v>
      </c>
      <c r="AL8" s="118">
        <f>('[1]2030 onwards to 2080'!$AB$29/5/1000000)*'[1]2030 onwards to 2080'!$H$5</f>
        <v>2.355681014061892E-2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6"/>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2.8854622472345482E-2</v>
      </c>
      <c r="O14" s="41">
        <f t="shared" ref="O14:BZ14" si="3">IF((O8+O9)*O11&lt;&gt;0,(O8+O9)*O11,"")</f>
        <v>2.8854622472345482E-2</v>
      </c>
      <c r="P14" s="41">
        <f t="shared" si="3"/>
        <v>2.8854622472345482E-2</v>
      </c>
      <c r="Q14" s="41">
        <f t="shared" si="3"/>
        <v>2.8854622472345482E-2</v>
      </c>
      <c r="R14" s="41">
        <f t="shared" si="3"/>
        <v>2.8854622472345482E-2</v>
      </c>
      <c r="S14" s="41">
        <f t="shared" si="3"/>
        <v>2.6834798899281295E-2</v>
      </c>
      <c r="T14" s="41">
        <f t="shared" si="3"/>
        <v>2.6834798899281295E-2</v>
      </c>
      <c r="U14" s="41">
        <f t="shared" si="3"/>
        <v>2.6834798899281295E-2</v>
      </c>
      <c r="V14" s="41">
        <f t="shared" si="3"/>
        <v>2.6834798899281295E-2</v>
      </c>
      <c r="W14" s="41">
        <f t="shared" si="3"/>
        <v>2.6834798899281295E-2</v>
      </c>
      <c r="X14" s="41">
        <f t="shared" si="3"/>
        <v>2.4956362976331602E-2</v>
      </c>
      <c r="Y14" s="41">
        <f t="shared" si="3"/>
        <v>2.4956362976331602E-2</v>
      </c>
      <c r="Z14" s="41">
        <f t="shared" si="3"/>
        <v>2.4956362976331602E-2</v>
      </c>
      <c r="AA14" s="41">
        <f t="shared" si="3"/>
        <v>2.4956362976331602E-2</v>
      </c>
      <c r="AB14" s="41">
        <f t="shared" si="3"/>
        <v>2.4956362976331602E-2</v>
      </c>
      <c r="AC14" s="41">
        <f t="shared" si="3"/>
        <v>2.3708544827515016E-2</v>
      </c>
      <c r="AD14" s="41">
        <f t="shared" si="3"/>
        <v>2.3708544827515016E-2</v>
      </c>
      <c r="AE14" s="41">
        <f t="shared" si="3"/>
        <v>2.3708544827515016E-2</v>
      </c>
      <c r="AF14" s="41">
        <f t="shared" si="3"/>
        <v>2.3708544827515016E-2</v>
      </c>
      <c r="AG14" s="41">
        <f t="shared" si="3"/>
        <v>2.3708544827515016E-2</v>
      </c>
      <c r="AH14" s="41">
        <f t="shared" si="3"/>
        <v>2.2760203034414419E-2</v>
      </c>
      <c r="AI14" s="41">
        <f t="shared" si="3"/>
        <v>2.2760203034414419E-2</v>
      </c>
      <c r="AJ14" s="41">
        <f t="shared" si="3"/>
        <v>2.2760203034414419E-2</v>
      </c>
      <c r="AK14" s="41">
        <f t="shared" si="3"/>
        <v>2.2760203034414419E-2</v>
      </c>
      <c r="AL14" s="41">
        <f t="shared" si="3"/>
        <v>2.2760203034414419E-2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0.63557266104943888</v>
      </c>
      <c r="I15" s="179"/>
      <c r="J15" s="179"/>
      <c r="K15" s="179"/>
      <c r="L15" s="180"/>
    </row>
    <row r="16" spans="1:93" s="43" customFormat="1" ht="15" x14ac:dyDescent="0.2">
      <c r="A16" s="122"/>
      <c r="B16" s="45"/>
      <c r="C16" s="45"/>
      <c r="D16" s="46"/>
      <c r="E16" s="45"/>
      <c r="F16" s="45"/>
      <c r="G16" s="45"/>
      <c r="H16" s="123">
        <f>H15</f>
        <v>0.63557266104943888</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B954F7B4-1FF5-4E01-8281-7A8CA2E51C3B}">
      <formula1>INDIRECT(IFERROR(RIGHT(#REF!,LEN(#REF!)-FIND(" ",#REF!)),#REF!)&amp;"Subs")</formula1>
    </dataValidation>
    <dataValidation type="list" allowBlank="1" showInputMessage="1" showErrorMessage="1" sqref="E33:F47" xr:uid="{B202CDD9-537C-49DF-8060-AFA317629484}">
      <formula1>INDIRECT(IFERROR(RIGHT($B33,LEN($B33)-FIND(" ",$B33)),$B33)&amp;"Subs")</formula1>
    </dataValidation>
    <dataValidation type="list" allowBlank="1" showInputMessage="1" showErrorMessage="1" sqref="G31:G65 G12:G13 G28:G29" xr:uid="{847AAA85-4E5B-48A4-B39B-079EB93FAD83}">
      <formula1>"Fixed,Variable"</formula1>
    </dataValidation>
    <dataValidation type="list" allowBlank="1" showInputMessage="1" showErrorMessage="1" sqref="E65:E67 D31:D67 D12:D13 D28:D29" xr:uid="{2C651AB6-9221-45FF-B290-653FC424004F}">
      <formula1>Variables</formula1>
    </dataValidation>
  </dataValidations>
  <hyperlinks>
    <hyperlink ref="F3" location="'TITLE PAGE'!A1" display="Back to title page" xr:uid="{EF09C8E4-98C3-4A0B-8B95-F403808C3E46}"/>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4AB32-2C78-415C-9DDF-61BE7F85EC8A}">
  <dimension ref="A1:CO121"/>
  <sheetViews>
    <sheetView topLeftCell="A6" zoomScale="70" zoomScaleNormal="70" workbookViewId="0">
      <selection activeCell="A7" sqref="A7:A15"/>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299</v>
      </c>
      <c r="C8" t="s">
        <v>300</v>
      </c>
      <c r="D8" s="27" t="s">
        <v>104</v>
      </c>
      <c r="E8" s="28"/>
      <c r="F8" s="28"/>
      <c r="G8" s="29" t="s">
        <v>105</v>
      </c>
      <c r="H8" s="30"/>
      <c r="I8" s="31"/>
      <c r="J8" s="31"/>
      <c r="K8" s="31"/>
      <c r="L8" s="31"/>
      <c r="M8" s="32"/>
      <c r="N8" s="118">
        <f>('[1]2030 onwards to 2080'!$E$30/5/1000000)*'[1]2030 onwards to 2080'!$H$5</f>
        <v>9.0089092786960999E-3</v>
      </c>
      <c r="O8" s="118">
        <f>('[1]2030 onwards to 2080'!$E$30/5/1000000)*'[1]2030 onwards to 2080'!$H$5</f>
        <v>9.0089092786960999E-3</v>
      </c>
      <c r="P8" s="118">
        <f>('[1]2030 onwards to 2080'!$E$30/5/1000000)*'[1]2030 onwards to 2080'!$H$5</f>
        <v>9.0089092786960999E-3</v>
      </c>
      <c r="Q8" s="118">
        <f>('[1]2030 onwards to 2080'!$E$30/5/1000000)*'[1]2030 onwards to 2080'!$H$5</f>
        <v>9.0089092786960999E-3</v>
      </c>
      <c r="R8" s="118">
        <f>('[1]2030 onwards to 2080'!$E$30/5/1000000)*'[1]2030 onwards to 2080'!$H$5</f>
        <v>9.0089092786960999E-3</v>
      </c>
      <c r="S8" s="118">
        <f>('[1]2030 onwards to 2080'!$J$30/5/1000000)*'[1]2030 onwards to 2080'!$H$5</f>
        <v>8.3782856291873715E-3</v>
      </c>
      <c r="T8" s="118">
        <f>('[1]2030 onwards to 2080'!$J$30/5/1000000)*'[1]2030 onwards to 2080'!$H$5</f>
        <v>8.3782856291873715E-3</v>
      </c>
      <c r="U8" s="118">
        <f>('[1]2030 onwards to 2080'!$J$30/5/1000000)*'[1]2030 onwards to 2080'!$H$5</f>
        <v>8.3782856291873715E-3</v>
      </c>
      <c r="V8" s="118">
        <f>('[1]2030 onwards to 2080'!$J$30/5/1000000)*'[1]2030 onwards to 2080'!$H$5</f>
        <v>8.3782856291873715E-3</v>
      </c>
      <c r="W8" s="118">
        <f>('[1]2030 onwards to 2080'!$J$30/5/1000000)*'[1]2030 onwards to 2080'!$H$5</f>
        <v>8.3782856291873715E-3</v>
      </c>
      <c r="X8" s="118">
        <f>('[1]2030 onwards to 2080'!$P$30/5/1000000)*'[1]2030 onwards to 2080'!$H$5</f>
        <v>7.7918056351442564E-3</v>
      </c>
      <c r="Y8" s="118">
        <f>('[1]2030 onwards to 2080'!$P$30/5/1000000)*'[1]2030 onwards to 2080'!$H$5</f>
        <v>7.7918056351442564E-3</v>
      </c>
      <c r="Z8" s="118">
        <f>('[1]2030 onwards to 2080'!$P$30/5/1000000)*'[1]2030 onwards to 2080'!$H$5</f>
        <v>7.7918056351442564E-3</v>
      </c>
      <c r="AA8" s="118">
        <f>('[1]2030 onwards to 2080'!$P$30/5/1000000)*'[1]2030 onwards to 2080'!$H$5</f>
        <v>7.7918056351442564E-3</v>
      </c>
      <c r="AB8" s="118">
        <f>('[1]2030 onwards to 2080'!$P$30/5/1000000)*'[1]2030 onwards to 2080'!$H$5</f>
        <v>7.7918056351442564E-3</v>
      </c>
      <c r="AC8" s="118">
        <f>('[1]2030 onwards to 2080'!$V$30/5/1000000)*'[1]2030 onwards to 2080'!$H$5</f>
        <v>7.4022153533870438E-3</v>
      </c>
      <c r="AD8" s="118">
        <f>('[1]2030 onwards to 2080'!$V$30/5/1000000)*'[1]2030 onwards to 2080'!$H$5</f>
        <v>7.4022153533870438E-3</v>
      </c>
      <c r="AE8" s="118">
        <f>('[1]2030 onwards to 2080'!$V$30/5/1000000)*'[1]2030 onwards to 2080'!$H$5</f>
        <v>7.4022153533870438E-3</v>
      </c>
      <c r="AF8" s="118">
        <f>('[1]2030 onwards to 2080'!$V$30/5/1000000)*'[1]2030 onwards to 2080'!$H$5</f>
        <v>7.4022153533870438E-3</v>
      </c>
      <c r="AG8" s="118">
        <f>('[1]2030 onwards to 2080'!$V$30/5/1000000)*'[1]2030 onwards to 2080'!$H$5</f>
        <v>7.4022153533870438E-3</v>
      </c>
      <c r="AH8" s="118">
        <f>('[1]2030 onwards to 2080'!$AB$30/5/1000000)*'[1]2030 onwards to 2080'!$H$5</f>
        <v>7.1061267392515601E-3</v>
      </c>
      <c r="AI8" s="118">
        <f>('[1]2030 onwards to 2080'!$AB$30/5/1000000)*'[1]2030 onwards to 2080'!$H$5</f>
        <v>7.1061267392515601E-3</v>
      </c>
      <c r="AJ8" s="118">
        <f>('[1]2030 onwards to 2080'!$AB$30/5/1000000)*'[1]2030 onwards to 2080'!$H$5</f>
        <v>7.1061267392515601E-3</v>
      </c>
      <c r="AK8" s="118">
        <f>('[1]2030 onwards to 2080'!$AB$30/5/1000000)*'[1]2030 onwards to 2080'!$H$5</f>
        <v>7.1061267392515601E-3</v>
      </c>
      <c r="AL8" s="118">
        <f>('[1]2030 onwards to 2080'!$AB$30/5/1000000)*'[1]2030 onwards to 2080'!$H$5</f>
        <v>7.1061267392515601E-3</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6"/>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8.7042601726532373E-3</v>
      </c>
      <c r="O14" s="41">
        <f t="shared" ref="O14:BZ14" si="3">IF((O8+O9)*O11&lt;&gt;0,(O8+O9)*O11,"")</f>
        <v>8.7042601726532373E-3</v>
      </c>
      <c r="P14" s="41">
        <f t="shared" si="3"/>
        <v>8.7042601726532373E-3</v>
      </c>
      <c r="Q14" s="41">
        <f t="shared" si="3"/>
        <v>8.7042601726532373E-3</v>
      </c>
      <c r="R14" s="41">
        <f t="shared" si="3"/>
        <v>8.7042601726532373E-3</v>
      </c>
      <c r="S14" s="41">
        <f t="shared" si="3"/>
        <v>8.0949619605675087E-3</v>
      </c>
      <c r="T14" s="41">
        <f t="shared" si="3"/>
        <v>8.0949619605675087E-3</v>
      </c>
      <c r="U14" s="41">
        <f t="shared" si="3"/>
        <v>8.0949619605675087E-3</v>
      </c>
      <c r="V14" s="41">
        <f t="shared" si="3"/>
        <v>8.0949619605675087E-3</v>
      </c>
      <c r="W14" s="41">
        <f t="shared" si="3"/>
        <v>8.0949619605675087E-3</v>
      </c>
      <c r="X14" s="41">
        <f t="shared" si="3"/>
        <v>7.5283146233277847E-3</v>
      </c>
      <c r="Y14" s="41">
        <f t="shared" si="3"/>
        <v>7.5283146233277847E-3</v>
      </c>
      <c r="Z14" s="41">
        <f t="shared" si="3"/>
        <v>7.5283146233277847E-3</v>
      </c>
      <c r="AA14" s="41">
        <f t="shared" si="3"/>
        <v>7.5283146233277847E-3</v>
      </c>
      <c r="AB14" s="41">
        <f t="shared" si="3"/>
        <v>7.5283146233277847E-3</v>
      </c>
      <c r="AC14" s="41">
        <f t="shared" si="3"/>
        <v>7.1518988921613954E-3</v>
      </c>
      <c r="AD14" s="41">
        <f t="shared" si="3"/>
        <v>7.1518988921613954E-3</v>
      </c>
      <c r="AE14" s="41">
        <f t="shared" si="3"/>
        <v>7.1518988921613954E-3</v>
      </c>
      <c r="AF14" s="41">
        <f t="shared" si="3"/>
        <v>7.1518988921613954E-3</v>
      </c>
      <c r="AG14" s="41">
        <f t="shared" si="3"/>
        <v>7.1518988921613954E-3</v>
      </c>
      <c r="AH14" s="41">
        <f t="shared" si="3"/>
        <v>6.8658229364749381E-3</v>
      </c>
      <c r="AI14" s="41">
        <f t="shared" si="3"/>
        <v>6.8658229364749381E-3</v>
      </c>
      <c r="AJ14" s="41">
        <f t="shared" si="3"/>
        <v>6.8658229364749381E-3</v>
      </c>
      <c r="AK14" s="41">
        <f t="shared" si="3"/>
        <v>6.8658229364749381E-3</v>
      </c>
      <c r="AL14" s="41">
        <f t="shared" si="3"/>
        <v>6.8658229364749381E-3</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0.19172629292592436</v>
      </c>
      <c r="I15" s="179"/>
      <c r="J15" s="179"/>
      <c r="K15" s="179"/>
      <c r="L15" s="180"/>
    </row>
    <row r="16" spans="1:93" s="43" customFormat="1" ht="15" x14ac:dyDescent="0.2">
      <c r="A16" s="122"/>
      <c r="B16" s="45"/>
      <c r="C16" s="45"/>
      <c r="D16" s="46"/>
      <c r="E16" s="45"/>
      <c r="F16" s="45"/>
      <c r="G16" s="45"/>
      <c r="H16" s="123">
        <f>H15</f>
        <v>0.19172629292592436</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28:D29" xr:uid="{1F024A1A-B727-4E64-A18D-671AD92B4364}">
      <formula1>Variables</formula1>
    </dataValidation>
    <dataValidation type="list" allowBlank="1" showInputMessage="1" showErrorMessage="1" sqref="G31:G65 G12:G13 G28:G29" xr:uid="{4CACDC59-2529-44FF-A065-D9E7BD1AEAB0}">
      <formula1>"Fixed,Variable"</formula1>
    </dataValidation>
    <dataValidation type="list" allowBlank="1" showInputMessage="1" showErrorMessage="1" sqref="E33:F47" xr:uid="{98C0FB79-F088-4CE4-A8B7-B6A00390DE91}">
      <formula1>INDIRECT(IFERROR(RIGHT($B33,LEN($B33)-FIND(" ",$B33)),$B33)&amp;"Subs")</formula1>
    </dataValidation>
    <dataValidation type="list" allowBlank="1" showInputMessage="1" showErrorMessage="1" sqref="E31:F32" xr:uid="{EE2BEF1F-A680-4D66-8451-1A02DA6DBA22}">
      <formula1>INDIRECT(IFERROR(RIGHT(#REF!,LEN(#REF!)-FIND(" ",#REF!)),#REF!)&amp;"Subs")</formula1>
    </dataValidation>
  </dataValidations>
  <hyperlinks>
    <hyperlink ref="F3" location="'TITLE PAGE'!A1" display="Back to title page" xr:uid="{F3CBBC9B-E1AB-4EA6-AF85-C08BD84905F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30581-B888-41EF-84BD-420959EE2E5B}">
  <sheetPr codeName="Sheet1"/>
  <dimension ref="A1:CO123"/>
  <sheetViews>
    <sheetView topLeftCell="V1" zoomScale="85" zoomScaleNormal="85" workbookViewId="0">
      <selection activeCell="AL8" sqref="AL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3" width="10.7109375" style="2"/>
    <col min="14" max="14" width="13.28515625" style="2" bestFit="1" customWidth="1"/>
    <col min="15"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s="141" t="s">
        <v>102</v>
      </c>
      <c r="C8" s="142" t="s">
        <v>103</v>
      </c>
      <c r="D8" s="27" t="s">
        <v>104</v>
      </c>
      <c r="E8" s="28"/>
      <c r="F8" s="140"/>
      <c r="G8" s="29" t="s">
        <v>105</v>
      </c>
      <c r="H8" s="30"/>
      <c r="I8" s="31"/>
      <c r="J8" s="31"/>
      <c r="K8" s="31"/>
      <c r="L8" s="31"/>
      <c r="M8" s="32"/>
      <c r="N8" s="119">
        <v>0.57589800000000002</v>
      </c>
      <c r="O8" s="119">
        <v>0.57589800000000002</v>
      </c>
      <c r="P8" s="119">
        <v>0.57589800000000002</v>
      </c>
      <c r="Q8" s="119">
        <v>0.57589800000000002</v>
      </c>
      <c r="R8" s="119">
        <v>0.57589800000000002</v>
      </c>
      <c r="S8" s="120">
        <v>0.5201306</v>
      </c>
      <c r="T8" s="120">
        <v>0.5201306</v>
      </c>
      <c r="U8" s="120">
        <v>0.5201306</v>
      </c>
      <c r="V8" s="120">
        <v>0.5201306</v>
      </c>
      <c r="W8" s="120">
        <v>0.5201306</v>
      </c>
      <c r="X8" s="121">
        <v>0.48498659999999993</v>
      </c>
      <c r="Y8" s="121">
        <v>0.48498659999999993</v>
      </c>
      <c r="Z8" s="121">
        <v>0.48498659999999993</v>
      </c>
      <c r="AA8" s="121">
        <v>0.48498659999999993</v>
      </c>
      <c r="AB8" s="121">
        <v>0.48498659999999993</v>
      </c>
      <c r="AC8" s="121">
        <v>0.45921440000000002</v>
      </c>
      <c r="AD8" s="121">
        <v>0.45921440000000002</v>
      </c>
      <c r="AE8" s="121">
        <v>0.45921440000000002</v>
      </c>
      <c r="AF8" s="121">
        <v>0.45921440000000002</v>
      </c>
      <c r="AG8" s="121">
        <v>0.45921440000000002</v>
      </c>
      <c r="AH8" s="121">
        <v>0.44047099999999995</v>
      </c>
      <c r="AI8" s="121">
        <v>0.44047099999999995</v>
      </c>
      <c r="AJ8" s="121">
        <v>0.44047099999999995</v>
      </c>
      <c r="AK8" s="121">
        <v>0.44047099999999995</v>
      </c>
      <c r="AL8" s="121">
        <v>0.44047099999999995</v>
      </c>
      <c r="AM8" s="121"/>
      <c r="AN8" s="121"/>
      <c r="AO8" s="121"/>
      <c r="AP8" s="121"/>
      <c r="AQ8" s="121"/>
      <c r="AR8" s="119"/>
      <c r="AS8" s="119"/>
      <c r="AT8" s="119"/>
      <c r="AU8" s="119"/>
      <c r="AV8" s="119"/>
      <c r="AW8" s="121"/>
      <c r="AX8" s="121"/>
      <c r="AY8" s="121"/>
      <c r="AZ8" s="121"/>
      <c r="BA8" s="121"/>
      <c r="BB8" s="121"/>
      <c r="BC8" s="121"/>
      <c r="BD8" s="121"/>
      <c r="BE8" s="121"/>
      <c r="BF8" s="121"/>
      <c r="BG8" s="121"/>
      <c r="BH8" s="121"/>
      <c r="BI8" s="121"/>
      <c r="BJ8" s="121"/>
      <c r="BK8" s="121"/>
      <c r="BL8" s="121"/>
      <c r="BM8" s="121"/>
      <c r="BN8" s="121"/>
      <c r="BO8" s="121"/>
      <c r="BP8" s="121"/>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132"/>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0.55642318840579719</v>
      </c>
      <c r="O14" s="41">
        <f t="shared" ref="O14:BZ14" si="3">IF((O8+O9)*O11&lt;&gt;0,(O8+O9)*O11,"")</f>
        <v>0.55642318840579719</v>
      </c>
      <c r="P14" s="41">
        <f t="shared" si="3"/>
        <v>0.55642318840579719</v>
      </c>
      <c r="Q14" s="41">
        <f t="shared" si="3"/>
        <v>0.55642318840579719</v>
      </c>
      <c r="R14" s="41">
        <f t="shared" si="3"/>
        <v>0.55642318840579719</v>
      </c>
      <c r="S14" s="41">
        <f t="shared" si="3"/>
        <v>0.50254164251207734</v>
      </c>
      <c r="T14" s="41">
        <f t="shared" si="3"/>
        <v>0.50254164251207734</v>
      </c>
      <c r="U14" s="41">
        <f t="shared" si="3"/>
        <v>0.50254164251207734</v>
      </c>
      <c r="V14" s="41">
        <f t="shared" si="3"/>
        <v>0.50254164251207734</v>
      </c>
      <c r="W14" s="41">
        <f t="shared" si="3"/>
        <v>0.50254164251207734</v>
      </c>
      <c r="X14" s="41">
        <f t="shared" si="3"/>
        <v>0.46858608695652171</v>
      </c>
      <c r="Y14" s="41">
        <f t="shared" si="3"/>
        <v>0.46858608695652171</v>
      </c>
      <c r="Z14" s="41">
        <f t="shared" si="3"/>
        <v>0.46858608695652171</v>
      </c>
      <c r="AA14" s="41">
        <f t="shared" si="3"/>
        <v>0.46858608695652171</v>
      </c>
      <c r="AB14" s="41">
        <f t="shared" si="3"/>
        <v>0.46858608695652171</v>
      </c>
      <c r="AC14" s="41">
        <f t="shared" si="3"/>
        <v>0.44368541062801936</v>
      </c>
      <c r="AD14" s="41">
        <f t="shared" si="3"/>
        <v>0.44368541062801936</v>
      </c>
      <c r="AE14" s="41">
        <f t="shared" si="3"/>
        <v>0.44368541062801936</v>
      </c>
      <c r="AF14" s="41">
        <f t="shared" si="3"/>
        <v>0.44368541062801936</v>
      </c>
      <c r="AG14" s="41">
        <f t="shared" si="3"/>
        <v>0.44368541062801936</v>
      </c>
      <c r="AH14" s="41">
        <f t="shared" si="3"/>
        <v>0.42557584541062798</v>
      </c>
      <c r="AI14" s="41">
        <f t="shared" si="3"/>
        <v>0.42557584541062798</v>
      </c>
      <c r="AJ14" s="41">
        <f t="shared" si="3"/>
        <v>0.42557584541062798</v>
      </c>
      <c r="AK14" s="41">
        <f t="shared" si="3"/>
        <v>0.42557584541062798</v>
      </c>
      <c r="AL14" s="41">
        <f t="shared" si="3"/>
        <v>0.42557584541062798</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11.984060869565216</v>
      </c>
      <c r="I15" s="179"/>
      <c r="J15" s="179"/>
      <c r="K15" s="179"/>
      <c r="L15" s="180"/>
    </row>
    <row r="16" spans="1:93" s="43" customFormat="1" ht="15" x14ac:dyDescent="0.2">
      <c r="A16" s="44"/>
      <c r="B16" s="45"/>
      <c r="C16" s="45"/>
      <c r="D16" s="46"/>
      <c r="E16" s="45"/>
      <c r="F16" s="45"/>
      <c r="G16" s="45"/>
      <c r="H16" s="47">
        <f>H15</f>
        <v>11.984060869565216</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H19" s="2"/>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 x14ac:dyDescent="0.2">
      <c r="A28" s="44"/>
      <c r="B28" s="45"/>
      <c r="C28" s="45"/>
      <c r="D28" s="46"/>
      <c r="E28" s="45"/>
      <c r="F28" s="45"/>
      <c r="G28" s="45"/>
      <c r="H28" s="47"/>
      <c r="I28" s="48"/>
    </row>
    <row r="29" spans="1:93" s="43" customFormat="1" ht="15" x14ac:dyDescent="0.2">
      <c r="A29" s="44"/>
      <c r="B29" s="45"/>
      <c r="C29" s="45"/>
      <c r="D29" s="46"/>
      <c r="E29" s="45"/>
      <c r="F29" s="45"/>
      <c r="G29" s="45"/>
      <c r="H29" s="47"/>
      <c r="I29" s="48"/>
    </row>
    <row r="30" spans="1:93" s="43" customFormat="1" ht="15.75" thickBot="1" x14ac:dyDescent="0.25">
      <c r="A30" s="44"/>
      <c r="B30" s="45"/>
      <c r="C30" s="45"/>
      <c r="D30" s="46"/>
      <c r="E30" s="45"/>
      <c r="F30" s="45"/>
      <c r="G30" s="45"/>
      <c r="H30" s="47"/>
      <c r="I30" s="48"/>
    </row>
    <row r="31" spans="1:93" ht="15.75" thickBot="1" x14ac:dyDescent="0.25">
      <c r="A31" s="181" t="s">
        <v>123</v>
      </c>
      <c r="B31" s="182"/>
      <c r="C31" s="49"/>
      <c r="D31" s="50"/>
      <c r="E31" s="49"/>
      <c r="F31" s="49"/>
      <c r="G31" s="49"/>
      <c r="H31" s="51"/>
      <c r="I31" s="52"/>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row>
    <row r="32" spans="1:93" ht="129.75" thickBot="1" x14ac:dyDescent="0.25">
      <c r="A32" s="54" t="s">
        <v>6</v>
      </c>
      <c r="B32" s="55" t="s">
        <v>7</v>
      </c>
      <c r="C32" s="56" t="s">
        <v>8</v>
      </c>
      <c r="D32" s="56" t="s">
        <v>9</v>
      </c>
      <c r="E32" s="56" t="s">
        <v>10</v>
      </c>
      <c r="F32" s="56" t="s">
        <v>11</v>
      </c>
      <c r="G32" s="57"/>
      <c r="H32" s="58" t="s">
        <v>13</v>
      </c>
      <c r="I32" s="59" t="s">
        <v>14</v>
      </c>
      <c r="J32" s="59" t="s">
        <v>15</v>
      </c>
      <c r="K32" s="59" t="s">
        <v>16</v>
      </c>
      <c r="L32" s="59" t="s">
        <v>17</v>
      </c>
      <c r="M32" s="59" t="s">
        <v>18</v>
      </c>
      <c r="N32" s="59" t="s">
        <v>19</v>
      </c>
      <c r="O32" s="59" t="s">
        <v>20</v>
      </c>
      <c r="P32" s="59" t="s">
        <v>21</v>
      </c>
      <c r="Q32" s="59" t="s">
        <v>22</v>
      </c>
      <c r="R32" s="59" t="s">
        <v>23</v>
      </c>
      <c r="S32" s="59" t="s">
        <v>24</v>
      </c>
      <c r="T32" s="59" t="s">
        <v>25</v>
      </c>
      <c r="U32" s="59" t="s">
        <v>26</v>
      </c>
      <c r="V32" s="59" t="s">
        <v>27</v>
      </c>
      <c r="W32" s="59" t="s">
        <v>28</v>
      </c>
      <c r="X32" s="59" t="s">
        <v>29</v>
      </c>
      <c r="Y32" s="59" t="s">
        <v>30</v>
      </c>
      <c r="Z32" s="59" t="s">
        <v>31</v>
      </c>
      <c r="AA32" s="59" t="s">
        <v>32</v>
      </c>
      <c r="AB32" s="59" t="s">
        <v>33</v>
      </c>
      <c r="AC32" s="59" t="s">
        <v>34</v>
      </c>
      <c r="AD32" s="59" t="s">
        <v>35</v>
      </c>
      <c r="AE32" s="59" t="s">
        <v>36</v>
      </c>
      <c r="AF32" s="59" t="s">
        <v>37</v>
      </c>
      <c r="AG32" s="59" t="s">
        <v>38</v>
      </c>
      <c r="AH32" s="59" t="s">
        <v>39</v>
      </c>
      <c r="AI32" s="59" t="s">
        <v>40</v>
      </c>
      <c r="AJ32" s="59" t="s">
        <v>41</v>
      </c>
      <c r="AK32" s="59" t="s">
        <v>42</v>
      </c>
      <c r="AL32" s="59" t="s">
        <v>43</v>
      </c>
      <c r="AM32" s="59" t="s">
        <v>44</v>
      </c>
      <c r="AN32" s="59" t="s">
        <v>45</v>
      </c>
      <c r="AO32" s="59" t="s">
        <v>46</v>
      </c>
      <c r="AP32" s="59" t="s">
        <v>47</v>
      </c>
      <c r="AQ32" s="59" t="s">
        <v>48</v>
      </c>
      <c r="AR32" s="59" t="s">
        <v>49</v>
      </c>
      <c r="AS32" s="59" t="s">
        <v>50</v>
      </c>
      <c r="AT32" s="59" t="s">
        <v>51</v>
      </c>
      <c r="AU32" s="59" t="s">
        <v>52</v>
      </c>
      <c r="AV32" s="59" t="s">
        <v>53</v>
      </c>
      <c r="AW32" s="59" t="s">
        <v>54</v>
      </c>
      <c r="AX32" s="59" t="s">
        <v>55</v>
      </c>
      <c r="AY32" s="59" t="s">
        <v>56</v>
      </c>
      <c r="AZ32" s="59" t="s">
        <v>57</v>
      </c>
      <c r="BA32" s="59" t="s">
        <v>58</v>
      </c>
      <c r="BB32" s="59" t="s">
        <v>59</v>
      </c>
      <c r="BC32" s="59" t="s">
        <v>60</v>
      </c>
      <c r="BD32" s="59" t="s">
        <v>61</v>
      </c>
      <c r="BE32" s="59" t="s">
        <v>62</v>
      </c>
      <c r="BF32" s="59" t="s">
        <v>63</v>
      </c>
      <c r="BG32" s="59" t="s">
        <v>64</v>
      </c>
      <c r="BH32" s="59" t="s">
        <v>65</v>
      </c>
      <c r="BI32" s="59" t="s">
        <v>66</v>
      </c>
      <c r="BJ32" s="59" t="s">
        <v>67</v>
      </c>
      <c r="BK32" s="59" t="s">
        <v>68</v>
      </c>
      <c r="BL32" s="59" t="s">
        <v>69</v>
      </c>
      <c r="BM32" s="59" t="s">
        <v>70</v>
      </c>
      <c r="BN32" s="59" t="s">
        <v>71</v>
      </c>
      <c r="BO32" s="59" t="s">
        <v>72</v>
      </c>
      <c r="BP32" s="59" t="s">
        <v>73</v>
      </c>
      <c r="BQ32" s="59" t="s">
        <v>74</v>
      </c>
      <c r="BR32" s="59" t="s">
        <v>75</v>
      </c>
      <c r="BS32" s="59" t="s">
        <v>76</v>
      </c>
      <c r="BT32" s="59" t="s">
        <v>77</v>
      </c>
      <c r="BU32" s="59" t="s">
        <v>78</v>
      </c>
      <c r="BV32" s="59" t="s">
        <v>79</v>
      </c>
      <c r="BW32" s="59" t="s">
        <v>80</v>
      </c>
      <c r="BX32" s="59" t="s">
        <v>81</v>
      </c>
      <c r="BY32" s="59" t="s">
        <v>82</v>
      </c>
      <c r="BZ32" s="59" t="s">
        <v>83</v>
      </c>
      <c r="CA32" s="59" t="s">
        <v>84</v>
      </c>
      <c r="CB32" s="59" t="s">
        <v>85</v>
      </c>
      <c r="CC32" s="59" t="s">
        <v>86</v>
      </c>
      <c r="CD32" s="59" t="s">
        <v>87</v>
      </c>
      <c r="CE32" s="59" t="s">
        <v>88</v>
      </c>
      <c r="CF32" s="59" t="s">
        <v>89</v>
      </c>
      <c r="CG32" s="59" t="s">
        <v>90</v>
      </c>
      <c r="CH32" s="59" t="s">
        <v>91</v>
      </c>
      <c r="CI32" s="59" t="s">
        <v>92</v>
      </c>
      <c r="CJ32" s="59" t="s">
        <v>93</v>
      </c>
      <c r="CK32" s="59" t="s">
        <v>94</v>
      </c>
      <c r="CL32" s="59" t="s">
        <v>95</v>
      </c>
      <c r="CM32" s="59" t="s">
        <v>96</v>
      </c>
      <c r="CN32" s="59" t="s">
        <v>97</v>
      </c>
      <c r="CO32" s="60" t="s">
        <v>98</v>
      </c>
    </row>
    <row r="33" spans="1:93" ht="15" x14ac:dyDescent="0.2">
      <c r="A33" s="175" t="s">
        <v>124</v>
      </c>
      <c r="B33" s="61"/>
      <c r="C33" s="19"/>
      <c r="D33" s="19" t="s">
        <v>104</v>
      </c>
      <c r="E33" s="21" t="s">
        <v>125</v>
      </c>
      <c r="F33" s="21"/>
      <c r="G33" s="19" t="s">
        <v>111</v>
      </c>
      <c r="H33" s="62"/>
      <c r="I33" s="63"/>
      <c r="J33" s="22"/>
      <c r="K33" s="23"/>
      <c r="L33" s="23"/>
      <c r="M33" s="23"/>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5"/>
    </row>
    <row r="34" spans="1:93" ht="15" x14ac:dyDescent="0.2">
      <c r="A34" s="183"/>
      <c r="B34" s="64"/>
      <c r="C34" s="27"/>
      <c r="D34" s="27" t="s">
        <v>104</v>
      </c>
      <c r="E34" s="29" t="s">
        <v>125</v>
      </c>
      <c r="F34" s="29"/>
      <c r="G34" s="27" t="s">
        <v>126</v>
      </c>
      <c r="H34" s="65"/>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127</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128</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129</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130</v>
      </c>
      <c r="F38" s="27"/>
      <c r="G38" s="27" t="s">
        <v>111</v>
      </c>
      <c r="H38" s="65"/>
      <c r="I38" s="66"/>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131</v>
      </c>
      <c r="F39" s="27"/>
      <c r="G39" s="27" t="s">
        <v>111</v>
      </c>
      <c r="H39" s="67"/>
      <c r="I39" s="66"/>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132</v>
      </c>
      <c r="F40" s="27"/>
      <c r="G40" s="27" t="s">
        <v>111</v>
      </c>
      <c r="H40" s="65"/>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ht="15" x14ac:dyDescent="0.2">
      <c r="A41" s="183"/>
      <c r="B41" s="64"/>
      <c r="C41" s="27"/>
      <c r="D41" s="27" t="s">
        <v>109</v>
      </c>
      <c r="E41" s="27" t="s">
        <v>133</v>
      </c>
      <c r="F41" s="27"/>
      <c r="G41" s="27" t="s">
        <v>111</v>
      </c>
      <c r="H41" s="67"/>
      <c r="I41" s="68"/>
      <c r="J41" s="30"/>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ht="15" x14ac:dyDescent="0.2">
      <c r="A42" s="183"/>
      <c r="B42" s="64"/>
      <c r="C42" s="27"/>
      <c r="D42" s="27" t="s">
        <v>109</v>
      </c>
      <c r="E42" s="27" t="s">
        <v>134</v>
      </c>
      <c r="F42" s="27"/>
      <c r="G42" s="27" t="s">
        <v>111</v>
      </c>
      <c r="H42" s="67"/>
      <c r="I42" s="68"/>
      <c r="J42" s="30"/>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135</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136</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137</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138</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ht="28.5" x14ac:dyDescent="0.2">
      <c r="A47" s="183"/>
      <c r="B47" s="64"/>
      <c r="C47" s="27"/>
      <c r="D47" s="27" t="s">
        <v>109</v>
      </c>
      <c r="E47" s="27" t="s">
        <v>139</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140</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141</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142</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143</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144</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145</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146</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147</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148</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149</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150</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151</v>
      </c>
      <c r="F59" s="27"/>
      <c r="G59" s="27" t="s">
        <v>111</v>
      </c>
      <c r="H59" s="69"/>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152</v>
      </c>
      <c r="F60" s="27"/>
      <c r="G60" s="27" t="s">
        <v>111</v>
      </c>
      <c r="H60" s="69"/>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153</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154</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155</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156</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109</v>
      </c>
      <c r="E65" s="27" t="s">
        <v>157</v>
      </c>
      <c r="F65" s="27"/>
      <c r="G65" s="27" t="s">
        <v>111</v>
      </c>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64"/>
      <c r="C66" s="27"/>
      <c r="D66" s="27" t="s">
        <v>109</v>
      </c>
      <c r="E66" s="27" t="s">
        <v>158</v>
      </c>
      <c r="F66" s="27"/>
      <c r="G66" s="27" t="s">
        <v>111</v>
      </c>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x14ac:dyDescent="0.2">
      <c r="A67" s="183"/>
      <c r="B67" s="64"/>
      <c r="C67" s="27"/>
      <c r="D67" s="27" t="s">
        <v>159</v>
      </c>
      <c r="E67" s="27"/>
      <c r="F67" s="27"/>
      <c r="G67" s="27"/>
      <c r="H67" s="31"/>
      <c r="I67" s="31"/>
      <c r="J67" s="31"/>
      <c r="K67" s="31"/>
      <c r="L67" s="31"/>
      <c r="M67" s="31"/>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3"/>
    </row>
    <row r="68" spans="1:93" x14ac:dyDescent="0.2">
      <c r="A68" s="183"/>
      <c r="B68" s="70"/>
      <c r="C68" s="32"/>
      <c r="D68" s="27" t="s">
        <v>160</v>
      </c>
      <c r="E68" s="27"/>
      <c r="F68" s="32"/>
      <c r="G68" s="32"/>
      <c r="H68" s="31"/>
      <c r="I68" s="31"/>
      <c r="J68" s="31"/>
      <c r="K68" s="31"/>
      <c r="L68" s="31"/>
      <c r="M68" s="31"/>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3"/>
    </row>
    <row r="69" spans="1:93" ht="15" thickBot="1" x14ac:dyDescent="0.25">
      <c r="A69" s="184"/>
      <c r="B69" s="71"/>
      <c r="C69" s="72"/>
      <c r="D69" s="73" t="s">
        <v>161</v>
      </c>
      <c r="E69" s="73"/>
      <c r="F69" s="72"/>
      <c r="G69" s="72"/>
      <c r="H69" s="74"/>
      <c r="I69" s="74"/>
      <c r="J69" s="74"/>
      <c r="K69" s="74"/>
      <c r="L69" s="74"/>
      <c r="M69" s="74"/>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42"/>
    </row>
    <row r="71" spans="1:93" ht="15" thickBot="1" x14ac:dyDescent="0.25"/>
    <row r="72" spans="1:93" ht="15" thickBot="1" x14ac:dyDescent="0.25">
      <c r="A72" s="75" t="s">
        <v>1</v>
      </c>
      <c r="B72" s="4" t="e">
        <f>#REF!</f>
        <v>#REF!</v>
      </c>
      <c r="C72" s="75" t="s">
        <v>3</v>
      </c>
      <c r="D72" s="76"/>
    </row>
    <row r="73" spans="1:93" ht="15" thickBot="1" x14ac:dyDescent="0.25">
      <c r="A73" s="9"/>
      <c r="B73" s="9"/>
      <c r="C73" s="9"/>
      <c r="D73" s="9"/>
    </row>
    <row r="74" spans="1:93" ht="15.75" thickBot="1" x14ac:dyDescent="0.25">
      <c r="A74" s="173" t="s">
        <v>162</v>
      </c>
      <c r="B74" s="174"/>
      <c r="C74" s="77" t="s">
        <v>163</v>
      </c>
      <c r="D74" s="77" t="s">
        <v>163</v>
      </c>
      <c r="E74" s="78"/>
      <c r="F74" s="78"/>
      <c r="G74" s="78"/>
      <c r="H74" s="78"/>
      <c r="I74" s="78"/>
      <c r="J74" s="78"/>
      <c r="K74" s="79"/>
      <c r="L74" s="78"/>
    </row>
    <row r="75" spans="1:93" x14ac:dyDescent="0.2">
      <c r="A75" s="80" t="s">
        <v>164</v>
      </c>
      <c r="B75" s="81"/>
      <c r="C75" s="82"/>
      <c r="D75" s="43"/>
      <c r="E75" s="78"/>
      <c r="F75" s="78"/>
      <c r="G75" s="78"/>
      <c r="H75" s="78"/>
      <c r="I75" s="78"/>
      <c r="J75" s="78"/>
      <c r="K75" s="79"/>
      <c r="L75" s="78"/>
    </row>
    <row r="76" spans="1:93" x14ac:dyDescent="0.2">
      <c r="A76" s="83" t="s">
        <v>165</v>
      </c>
      <c r="B76" s="78" t="s">
        <v>166</v>
      </c>
      <c r="C76" s="84">
        <f>3.5%</f>
        <v>3.5000000000000003E-2</v>
      </c>
      <c r="D76" s="43"/>
      <c r="E76" s="78"/>
      <c r="F76" s="78"/>
      <c r="G76" s="78"/>
      <c r="H76" s="78"/>
      <c r="I76" s="78"/>
      <c r="J76" s="78"/>
      <c r="K76" s="79"/>
      <c r="L76" s="78"/>
    </row>
    <row r="77" spans="1:93" x14ac:dyDescent="0.2">
      <c r="A77" s="83" t="s">
        <v>167</v>
      </c>
      <c r="B77" s="78" t="s">
        <v>121</v>
      </c>
      <c r="C77" s="84">
        <v>2.92E-2</v>
      </c>
      <c r="D77" s="43"/>
      <c r="E77" s="78"/>
      <c r="F77" s="78"/>
      <c r="G77" s="78"/>
      <c r="H77" s="78"/>
      <c r="I77" s="78"/>
      <c r="J77" s="78"/>
      <c r="K77" s="79"/>
      <c r="L77" s="78"/>
    </row>
    <row r="78" spans="1:93" x14ac:dyDescent="0.2">
      <c r="A78" s="83" t="s">
        <v>168</v>
      </c>
      <c r="B78" s="78" t="s">
        <v>169</v>
      </c>
      <c r="C78" s="85">
        <v>5</v>
      </c>
      <c r="D78" s="43"/>
      <c r="E78" s="78"/>
      <c r="F78" s="78"/>
      <c r="G78" s="78"/>
      <c r="H78" s="78"/>
      <c r="I78" s="78"/>
      <c r="J78" s="78"/>
      <c r="K78" s="79"/>
      <c r="L78" s="78"/>
    </row>
    <row r="79" spans="1:93" x14ac:dyDescent="0.2">
      <c r="A79" s="83" t="s">
        <v>170</v>
      </c>
      <c r="B79" s="78" t="s">
        <v>171</v>
      </c>
      <c r="C79" s="86">
        <v>1000</v>
      </c>
      <c r="D79" s="43"/>
      <c r="E79" s="78"/>
      <c r="F79" s="78"/>
      <c r="G79" s="78"/>
      <c r="H79" s="78"/>
      <c r="I79" s="78"/>
      <c r="J79" s="78"/>
      <c r="K79" s="79"/>
      <c r="L79" s="78"/>
    </row>
    <row r="80" spans="1:93" x14ac:dyDescent="0.2">
      <c r="A80" s="87" t="s">
        <v>172</v>
      </c>
      <c r="B80" s="88" t="s">
        <v>173</v>
      </c>
      <c r="C80" s="89">
        <f>1/C78</f>
        <v>0.2</v>
      </c>
      <c r="D80" s="43"/>
      <c r="E80" s="78"/>
      <c r="F80" s="78"/>
      <c r="G80" s="78"/>
      <c r="H80" s="78"/>
      <c r="I80" s="78"/>
      <c r="J80" s="78"/>
      <c r="K80" s="79"/>
      <c r="L80" s="78"/>
    </row>
    <row r="81" spans="1:12" x14ac:dyDescent="0.2">
      <c r="A81" s="79"/>
      <c r="B81" s="78"/>
      <c r="C81" s="78"/>
      <c r="D81" s="78"/>
      <c r="E81" s="78"/>
      <c r="F81" s="78"/>
      <c r="G81" s="78"/>
      <c r="H81" s="78"/>
      <c r="I81" s="78"/>
      <c r="J81" s="78"/>
      <c r="K81" s="79"/>
      <c r="L81" s="78"/>
    </row>
    <row r="82" spans="1:12" ht="15" thickBot="1" x14ac:dyDescent="0.25">
      <c r="A82" s="79"/>
      <c r="B82" s="78"/>
      <c r="C82" s="78"/>
      <c r="D82" s="90">
        <v>1</v>
      </c>
      <c r="E82" s="90">
        <v>2</v>
      </c>
      <c r="F82" s="90">
        <v>3</v>
      </c>
      <c r="G82" s="90">
        <v>4</v>
      </c>
      <c r="H82" s="90">
        <v>5</v>
      </c>
      <c r="J82" s="78"/>
      <c r="K82" s="79"/>
      <c r="L82" s="78"/>
    </row>
    <row r="83" spans="1:12" x14ac:dyDescent="0.2">
      <c r="A83" s="91"/>
      <c r="B83" s="92"/>
      <c r="C83" s="92"/>
      <c r="D83" s="93" t="s">
        <v>174</v>
      </c>
      <c r="E83" s="93" t="s">
        <v>175</v>
      </c>
      <c r="F83" s="93" t="s">
        <v>176</v>
      </c>
      <c r="G83" s="93" t="s">
        <v>177</v>
      </c>
      <c r="H83" s="94" t="s">
        <v>178</v>
      </c>
      <c r="I83" s="78"/>
      <c r="J83" s="163" t="s">
        <v>179</v>
      </c>
      <c r="K83" s="164"/>
      <c r="L83" s="78"/>
    </row>
    <row r="84" spans="1:12" ht="15" thickBot="1" x14ac:dyDescent="0.25">
      <c r="A84" s="95" t="s">
        <v>180</v>
      </c>
      <c r="B84" s="96" t="s">
        <v>108</v>
      </c>
      <c r="C84" s="96"/>
      <c r="D84" s="97">
        <f>1/((1+$C$76)^(D82))</f>
        <v>0.96618357487922713</v>
      </c>
      <c r="E84" s="97">
        <f t="shared" ref="E84:H84" si="15">1/((1+$C$76)^(E82))</f>
        <v>0.93351070036640305</v>
      </c>
      <c r="F84" s="97">
        <f t="shared" si="15"/>
        <v>0.90194270566802237</v>
      </c>
      <c r="G84" s="97">
        <f t="shared" si="15"/>
        <v>0.87144222769857238</v>
      </c>
      <c r="H84" s="97">
        <f t="shared" si="15"/>
        <v>0.84197316685852419</v>
      </c>
      <c r="I84" s="78"/>
      <c r="J84" s="165" t="s">
        <v>181</v>
      </c>
      <c r="K84" s="166"/>
      <c r="L84" s="78"/>
    </row>
    <row r="85" spans="1:12" ht="15" thickBot="1" x14ac:dyDescent="0.25">
      <c r="A85" s="79"/>
      <c r="B85" s="78"/>
      <c r="C85" s="78"/>
      <c r="D85" s="78"/>
      <c r="E85" s="78"/>
      <c r="F85" s="78"/>
      <c r="G85" s="78"/>
      <c r="H85" s="78"/>
      <c r="I85" s="78"/>
      <c r="J85" s="98"/>
      <c r="K85" s="99"/>
      <c r="L85" s="78"/>
    </row>
    <row r="86" spans="1:12" x14ac:dyDescent="0.2">
      <c r="A86" s="100" t="s">
        <v>182</v>
      </c>
      <c r="B86" s="101"/>
      <c r="C86" s="101"/>
      <c r="D86" s="102"/>
      <c r="E86" s="102"/>
      <c r="F86" s="102"/>
      <c r="G86" s="102"/>
      <c r="H86" s="103"/>
      <c r="I86" s="78"/>
      <c r="J86" s="98"/>
      <c r="K86" s="99"/>
      <c r="L86" s="78"/>
    </row>
    <row r="87" spans="1:12" x14ac:dyDescent="0.2">
      <c r="A87" s="104"/>
      <c r="B87" s="105"/>
      <c r="C87" s="106" t="s">
        <v>183</v>
      </c>
      <c r="D87" s="107" t="s">
        <v>174</v>
      </c>
      <c r="E87" s="107" t="s">
        <v>175</v>
      </c>
      <c r="F87" s="107" t="s">
        <v>176</v>
      </c>
      <c r="G87" s="107" t="s">
        <v>177</v>
      </c>
      <c r="H87" s="108" t="s">
        <v>178</v>
      </c>
      <c r="I87" s="78"/>
      <c r="J87" s="98"/>
      <c r="K87" s="99"/>
      <c r="L87" s="78"/>
    </row>
    <row r="88" spans="1:12" x14ac:dyDescent="0.2">
      <c r="A88" s="98" t="s">
        <v>184</v>
      </c>
      <c r="B88" s="78" t="s">
        <v>116</v>
      </c>
      <c r="C88" s="109" t="s">
        <v>185</v>
      </c>
      <c r="D88" s="110">
        <f>C79</f>
        <v>1000</v>
      </c>
      <c r="E88" s="110">
        <f>D90</f>
        <v>800</v>
      </c>
      <c r="F88" s="110">
        <f>E90</f>
        <v>600</v>
      </c>
      <c r="G88" s="110">
        <f>F90</f>
        <v>400</v>
      </c>
      <c r="H88" s="111">
        <f>G90</f>
        <v>200</v>
      </c>
      <c r="I88" s="78"/>
      <c r="J88" s="167" t="s">
        <v>186</v>
      </c>
      <c r="K88" s="168"/>
      <c r="L88" s="78"/>
    </row>
    <row r="89" spans="1:12" x14ac:dyDescent="0.2">
      <c r="A89" s="98" t="s">
        <v>187</v>
      </c>
      <c r="B89" s="78" t="s">
        <v>118</v>
      </c>
      <c r="C89" s="109" t="s">
        <v>185</v>
      </c>
      <c r="D89" s="110">
        <f>$D$88*$C$80</f>
        <v>200</v>
      </c>
      <c r="E89" s="110">
        <f>$D$88*$C$80</f>
        <v>200</v>
      </c>
      <c r="F89" s="110">
        <f>$D$88*$C$80</f>
        <v>200</v>
      </c>
      <c r="G89" s="110">
        <f>$D$88*$C$80</f>
        <v>200</v>
      </c>
      <c r="H89" s="111">
        <f>$D$88*$C$80</f>
        <v>200</v>
      </c>
      <c r="I89" s="78"/>
      <c r="J89" s="169" t="s">
        <v>188</v>
      </c>
      <c r="K89" s="170"/>
      <c r="L89" s="78"/>
    </row>
    <row r="90" spans="1:12" x14ac:dyDescent="0.2">
      <c r="A90" s="98" t="s">
        <v>189</v>
      </c>
      <c r="B90" s="78" t="s">
        <v>119</v>
      </c>
      <c r="C90" s="109" t="s">
        <v>185</v>
      </c>
      <c r="D90" s="110">
        <f>D88-D89</f>
        <v>800</v>
      </c>
      <c r="E90" s="110">
        <f>E88-E89</f>
        <v>600</v>
      </c>
      <c r="F90" s="110">
        <f>F88-F89</f>
        <v>400</v>
      </c>
      <c r="G90" s="110">
        <f>G88-G89</f>
        <v>200</v>
      </c>
      <c r="H90" s="111">
        <f>H88-H89</f>
        <v>0</v>
      </c>
      <c r="I90" s="78"/>
      <c r="J90" s="171" t="s">
        <v>190</v>
      </c>
      <c r="K90" s="172"/>
      <c r="L90" s="78"/>
    </row>
    <row r="91" spans="1:12" x14ac:dyDescent="0.2">
      <c r="A91" s="98" t="s">
        <v>191</v>
      </c>
      <c r="B91" s="78" t="s">
        <v>120</v>
      </c>
      <c r="C91" s="109" t="s">
        <v>185</v>
      </c>
      <c r="D91" s="110">
        <f>AVERAGE(D88,D90)</f>
        <v>900</v>
      </c>
      <c r="E91" s="110">
        <f>AVERAGE(E88,E90)</f>
        <v>700</v>
      </c>
      <c r="F91" s="110">
        <f>AVERAGE(F88,F90)</f>
        <v>500</v>
      </c>
      <c r="G91" s="110">
        <f>AVERAGE(G88,G90)</f>
        <v>300</v>
      </c>
      <c r="H91" s="111">
        <f>AVERAGE(H88,H90)</f>
        <v>100</v>
      </c>
      <c r="I91" s="78"/>
      <c r="J91" s="171" t="s">
        <v>192</v>
      </c>
      <c r="K91" s="172"/>
      <c r="L91" s="78"/>
    </row>
    <row r="92" spans="1:12" x14ac:dyDescent="0.2">
      <c r="A92" s="98" t="s">
        <v>193</v>
      </c>
      <c r="B92" s="78" t="s">
        <v>106</v>
      </c>
      <c r="C92" s="109" t="s">
        <v>185</v>
      </c>
      <c r="D92" s="110">
        <f>(D91*($C$77))+D89</f>
        <v>226.28</v>
      </c>
      <c r="E92" s="110">
        <f>(E91*($C$77))+E89</f>
        <v>220.44</v>
      </c>
      <c r="F92" s="110">
        <f>(F91*($C$77))+F89</f>
        <v>214.6</v>
      </c>
      <c r="G92" s="110">
        <f>(G91*($C$77))+G89</f>
        <v>208.76</v>
      </c>
      <c r="H92" s="111">
        <f>(H91*($C$77))+H89</f>
        <v>202.92</v>
      </c>
      <c r="I92" s="78"/>
      <c r="J92" s="152" t="s">
        <v>194</v>
      </c>
      <c r="K92" s="153"/>
      <c r="L92" s="78"/>
    </row>
    <row r="93" spans="1:12" x14ac:dyDescent="0.2">
      <c r="A93" s="98" t="s">
        <v>195</v>
      </c>
      <c r="B93" s="78" t="s">
        <v>196</v>
      </c>
      <c r="C93" s="109" t="s">
        <v>185</v>
      </c>
      <c r="D93" s="110">
        <f>D92*D84</f>
        <v>218.62801932367151</v>
      </c>
      <c r="E93" s="110">
        <f>E92*E84</f>
        <v>205.78309878876988</v>
      </c>
      <c r="F93" s="110">
        <f>F92*F84</f>
        <v>193.55690463635759</v>
      </c>
      <c r="G93" s="110">
        <f>G92*G84</f>
        <v>181.92227945435397</v>
      </c>
      <c r="H93" s="111">
        <f>H92*H84</f>
        <v>170.85319501893173</v>
      </c>
      <c r="I93" s="78"/>
      <c r="J93" s="152" t="s">
        <v>197</v>
      </c>
      <c r="K93" s="153"/>
      <c r="L93" s="78"/>
    </row>
    <row r="94" spans="1:12" x14ac:dyDescent="0.2">
      <c r="A94" s="98"/>
      <c r="B94" s="78"/>
      <c r="C94" s="109"/>
      <c r="D94" s="110"/>
      <c r="E94" s="110"/>
      <c r="F94" s="110"/>
      <c r="G94" s="110"/>
      <c r="H94" s="111"/>
      <c r="I94" s="78"/>
      <c r="J94" s="98"/>
      <c r="K94" s="99"/>
      <c r="L94" s="78"/>
    </row>
    <row r="95" spans="1:12" x14ac:dyDescent="0.2">
      <c r="A95" s="98" t="s">
        <v>198</v>
      </c>
      <c r="B95" s="112" t="s">
        <v>199</v>
      </c>
      <c r="C95" s="113" t="s">
        <v>185</v>
      </c>
      <c r="D95" s="114">
        <f>SUM(D93:H93)</f>
        <v>970.74349722208467</v>
      </c>
      <c r="E95" s="110"/>
      <c r="F95" s="110"/>
      <c r="G95" s="110"/>
      <c r="H95" s="111"/>
      <c r="I95" s="78"/>
      <c r="J95" s="152" t="s">
        <v>200</v>
      </c>
      <c r="K95" s="153"/>
      <c r="L95" s="78"/>
    </row>
    <row r="96" spans="1:12" ht="15" thickBot="1" x14ac:dyDescent="0.25">
      <c r="A96" s="115"/>
      <c r="B96" s="96"/>
      <c r="C96" s="116"/>
      <c r="D96" s="96"/>
      <c r="E96" s="96"/>
      <c r="F96" s="96"/>
      <c r="G96" s="96"/>
      <c r="H96" s="117"/>
      <c r="I96" s="78"/>
      <c r="J96" s="95"/>
      <c r="K96" s="117"/>
      <c r="L96" s="78"/>
    </row>
    <row r="97" spans="1:12" x14ac:dyDescent="0.2">
      <c r="A97" s="79"/>
      <c r="B97" s="78"/>
      <c r="C97" s="78"/>
      <c r="D97" s="78"/>
      <c r="E97" s="78"/>
      <c r="F97" s="78"/>
      <c r="G97" s="78"/>
      <c r="H97" s="78"/>
      <c r="I97" s="78"/>
      <c r="J97" s="79"/>
      <c r="K97" s="78"/>
      <c r="L97" s="78"/>
    </row>
    <row r="98" spans="1:12" ht="15" thickBot="1" x14ac:dyDescent="0.25">
      <c r="A98" s="79"/>
      <c r="B98" s="78"/>
      <c r="C98" s="78"/>
      <c r="D98" s="78"/>
      <c r="E98" s="78"/>
      <c r="F98" s="78"/>
      <c r="G98" s="78"/>
      <c r="H98" s="78"/>
      <c r="I98" s="78"/>
      <c r="J98" s="79"/>
      <c r="K98" s="78"/>
      <c r="L98" s="78"/>
    </row>
    <row r="99" spans="1:12" x14ac:dyDescent="0.2">
      <c r="A99" s="154" t="s">
        <v>201</v>
      </c>
      <c r="B99" s="155"/>
      <c r="C99" s="155"/>
      <c r="D99" s="155"/>
      <c r="E99" s="155"/>
      <c r="F99" s="155"/>
      <c r="G99" s="155"/>
      <c r="H99" s="156"/>
      <c r="I99" s="78"/>
      <c r="J99" s="79"/>
      <c r="K99" s="78"/>
      <c r="L99" s="78"/>
    </row>
    <row r="100" spans="1:12" x14ac:dyDescent="0.2">
      <c r="A100" s="157"/>
      <c r="B100" s="158"/>
      <c r="C100" s="158"/>
      <c r="D100" s="158"/>
      <c r="E100" s="158"/>
      <c r="F100" s="158"/>
      <c r="G100" s="158"/>
      <c r="H100" s="159"/>
      <c r="J100" s="78"/>
      <c r="K100" s="79"/>
      <c r="L100" s="78"/>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x14ac:dyDescent="0.2">
      <c r="A121" s="157"/>
      <c r="B121" s="158"/>
      <c r="C121" s="158"/>
      <c r="D121" s="158"/>
      <c r="E121" s="158"/>
      <c r="F121" s="158"/>
      <c r="G121" s="158"/>
      <c r="H121" s="159"/>
    </row>
    <row r="122" spans="1:8" x14ac:dyDescent="0.2">
      <c r="A122" s="157"/>
      <c r="B122" s="158"/>
      <c r="C122" s="158"/>
      <c r="D122" s="158"/>
      <c r="E122" s="158"/>
      <c r="F122" s="158"/>
      <c r="G122" s="158"/>
      <c r="H122" s="159"/>
    </row>
    <row r="123" spans="1:8" ht="15" thickBot="1" x14ac:dyDescent="0.25">
      <c r="A123" s="160"/>
      <c r="B123" s="161"/>
      <c r="C123" s="161"/>
      <c r="D123" s="161"/>
      <c r="E123" s="161"/>
      <c r="F123" s="161"/>
      <c r="G123" s="161"/>
      <c r="H123" s="162"/>
    </row>
  </sheetData>
  <mergeCells count="16">
    <mergeCell ref="A74:B74"/>
    <mergeCell ref="A5:B5"/>
    <mergeCell ref="A7:A15"/>
    <mergeCell ref="H15:L15"/>
    <mergeCell ref="A31:B31"/>
    <mergeCell ref="A33:A69"/>
    <mergeCell ref="J92:K92"/>
    <mergeCell ref="J93:K93"/>
    <mergeCell ref="J95:K95"/>
    <mergeCell ref="A99:H123"/>
    <mergeCell ref="J83:K83"/>
    <mergeCell ref="J84:K84"/>
    <mergeCell ref="J88:K88"/>
    <mergeCell ref="J89:K89"/>
    <mergeCell ref="J90:K90"/>
    <mergeCell ref="J91:K91"/>
  </mergeCells>
  <dataValidations count="4">
    <dataValidation type="list" allowBlank="1" showInputMessage="1" showErrorMessage="1" sqref="E33:F34" xr:uid="{5CCFB397-7A88-4527-958F-ADA6354123FE}">
      <formula1>INDIRECT(IFERROR(RIGHT(#REF!,LEN(#REF!)-FIND(" ",#REF!)),#REF!)&amp;"Subs")</formula1>
    </dataValidation>
    <dataValidation type="list" allowBlank="1" showInputMessage="1" showErrorMessage="1" sqref="E35:F49" xr:uid="{95404EA7-B645-4AD5-B99F-41F55D570229}">
      <formula1>INDIRECT(IFERROR(RIGHT($B35,LEN($B35)-FIND(" ",$B35)),$B35)&amp;"Subs")</formula1>
    </dataValidation>
    <dataValidation type="list" allowBlank="1" showInputMessage="1" showErrorMessage="1" sqref="G33:G67 G12:G13 G16:G18 G26:G31" xr:uid="{B8F12D01-1293-4B36-B052-3EA27D2DA7BA}">
      <formula1>"Fixed,Variable"</formula1>
    </dataValidation>
    <dataValidation type="list" allowBlank="1" showInputMessage="1" showErrorMessage="1" sqref="E67:E69 D33:D69 D12:D13 D16:D31" xr:uid="{A58084F6-BC9A-4F96-AB33-63FA7C68474E}">
      <formula1>Variables</formula1>
    </dataValidation>
  </dataValidations>
  <hyperlinks>
    <hyperlink ref="F3" location="'TITLE PAGE'!A1" display="Back to title page" xr:uid="{AFD34C5A-FE63-4FE6-B82F-25575A5CF9F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72CC2-AE72-4E05-BB23-09CBF604738C}">
  <dimension ref="A1:CO121"/>
  <sheetViews>
    <sheetView topLeftCell="A6" zoomScale="70" zoomScaleNormal="70" workbookViewId="0">
      <selection activeCell="A7" sqref="A7:A15"/>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301</v>
      </c>
      <c r="C8" t="s">
        <v>284</v>
      </c>
      <c r="D8" s="27" t="s">
        <v>104</v>
      </c>
      <c r="E8" s="28"/>
      <c r="F8" s="28"/>
      <c r="G8" s="29" t="s">
        <v>105</v>
      </c>
      <c r="H8" s="30"/>
      <c r="I8" s="31"/>
      <c r="J8" s="31"/>
      <c r="K8" s="31"/>
      <c r="L8" s="31"/>
      <c r="M8" s="32"/>
      <c r="N8" s="118">
        <f>('[1]2030 onwards to 2080'!$E$31/5/1000000)*'[1]2030 onwards to 2080'!$H$5</f>
        <v>0.24690593790762611</v>
      </c>
      <c r="O8" s="118">
        <f>('[1]2030 onwards to 2080'!$E$31/5/1000000)*'[1]2030 onwards to 2080'!$H$5</f>
        <v>0.24690593790762611</v>
      </c>
      <c r="P8" s="118">
        <f>('[1]2030 onwards to 2080'!$E$31/5/1000000)*'[1]2030 onwards to 2080'!$H$5</f>
        <v>0.24690593790762611</v>
      </c>
      <c r="Q8" s="118">
        <f>('[1]2030 onwards to 2080'!$E$31/5/1000000)*'[1]2030 onwards to 2080'!$H$5</f>
        <v>0.24690593790762611</v>
      </c>
      <c r="R8" s="118">
        <f>('[1]2030 onwards to 2080'!$E$31/5/1000000)*'[1]2030 onwards to 2080'!$H$5</f>
        <v>0.24690593790762611</v>
      </c>
      <c r="S8" s="118">
        <f>('[1]2030 onwards to 2080'!$J$31/5/1000000)*'[1]2030 onwards to 2080'!$H$5</f>
        <v>0.2296225222540923</v>
      </c>
      <c r="T8" s="118">
        <f>('[1]2030 onwards to 2080'!$J$31/5/1000000)*'[1]2030 onwards to 2080'!$H$5</f>
        <v>0.2296225222540923</v>
      </c>
      <c r="U8" s="118">
        <f>('[1]2030 onwards to 2080'!$J$31/5/1000000)*'[1]2030 onwards to 2080'!$H$5</f>
        <v>0.2296225222540923</v>
      </c>
      <c r="V8" s="118">
        <f>('[1]2030 onwards to 2080'!$J$31/5/1000000)*'[1]2030 onwards to 2080'!$H$5</f>
        <v>0.2296225222540923</v>
      </c>
      <c r="W8" s="118">
        <f>('[1]2030 onwards to 2080'!$J$31/5/1000000)*'[1]2030 onwards to 2080'!$H$5</f>
        <v>0.2296225222540923</v>
      </c>
      <c r="X8" s="118">
        <f>('[1]2030 onwards to 2080'!$P$31/5/1000000)*'[1]2030 onwards to 2080'!$H$5</f>
        <v>0.21354894569630584</v>
      </c>
      <c r="Y8" s="118">
        <f>('[1]2030 onwards to 2080'!$P$31/5/1000000)*'[1]2030 onwards to 2080'!$H$5</f>
        <v>0.21354894569630584</v>
      </c>
      <c r="Z8" s="118">
        <f>('[1]2030 onwards to 2080'!$P$31/5/1000000)*'[1]2030 onwards to 2080'!$H$5</f>
        <v>0.21354894569630584</v>
      </c>
      <c r="AA8" s="118">
        <f>('[1]2030 onwards to 2080'!$P$31/5/1000000)*'[1]2030 onwards to 2080'!$H$5</f>
        <v>0.21354894569630584</v>
      </c>
      <c r="AB8" s="118">
        <f>('[1]2030 onwards to 2080'!$P$31/5/1000000)*'[1]2030 onwards to 2080'!$H$5</f>
        <v>0.21354894569630584</v>
      </c>
      <c r="AC8" s="118">
        <f>('[1]2030 onwards to 2080'!$V$31/5/1000000)*'[1]2030 onwards to 2080'!$H$5</f>
        <v>0.20287149841149055</v>
      </c>
      <c r="AD8" s="118">
        <f>('[1]2030 onwards to 2080'!$V$31/5/1000000)*'[1]2030 onwards to 2080'!$H$5</f>
        <v>0.20287149841149055</v>
      </c>
      <c r="AE8" s="118">
        <f>('[1]2030 onwards to 2080'!$V$31/5/1000000)*'[1]2030 onwards to 2080'!$H$5</f>
        <v>0.20287149841149055</v>
      </c>
      <c r="AF8" s="118">
        <f>('[1]2030 onwards to 2080'!$V$31/5/1000000)*'[1]2030 onwards to 2080'!$H$5</f>
        <v>0.20287149841149055</v>
      </c>
      <c r="AG8" s="118">
        <f>('[1]2030 onwards to 2080'!$V$31/5/1000000)*'[1]2030 onwards to 2080'!$H$5</f>
        <v>0.20287149841149055</v>
      </c>
      <c r="AH8" s="118">
        <f>('[1]2030 onwards to 2080'!$AB$31/5/1000000)*'[1]2030 onwards to 2080'!$H$5</f>
        <v>0.19475663847503091</v>
      </c>
      <c r="AI8" s="118">
        <f>('[1]2030 onwards to 2080'!$AB$31/5/1000000)*'[1]2030 onwards to 2080'!$H$5</f>
        <v>0.19475663847503091</v>
      </c>
      <c r="AJ8" s="118">
        <f>('[1]2030 onwards to 2080'!$AB$31/5/1000000)*'[1]2030 onwards to 2080'!$H$5</f>
        <v>0.19475663847503091</v>
      </c>
      <c r="AK8" s="118">
        <f>('[1]2030 onwards to 2080'!$AB$31/5/1000000)*'[1]2030 onwards to 2080'!$H$5</f>
        <v>0.19475663847503091</v>
      </c>
      <c r="AL8" s="118">
        <f>('[1]2030 onwards to 2080'!$AB$31/5/1000000)*'[1]2030 onwards to 2080'!$H$5</f>
        <v>0.19475663847503091</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6"/>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0.23855646174649867</v>
      </c>
      <c r="O14" s="41">
        <f t="shared" ref="O14:BZ14" si="3">IF((O8+O9)*O11&lt;&gt;0,(O8+O9)*O11,"")</f>
        <v>0.23855646174649867</v>
      </c>
      <c r="P14" s="41">
        <f t="shared" si="3"/>
        <v>0.23855646174649867</v>
      </c>
      <c r="Q14" s="41">
        <f t="shared" si="3"/>
        <v>0.23855646174649867</v>
      </c>
      <c r="R14" s="41">
        <f t="shared" si="3"/>
        <v>0.23855646174649867</v>
      </c>
      <c r="S14" s="41">
        <f t="shared" si="3"/>
        <v>0.22185750942424379</v>
      </c>
      <c r="T14" s="41">
        <f t="shared" si="3"/>
        <v>0.22185750942424379</v>
      </c>
      <c r="U14" s="41">
        <f t="shared" si="3"/>
        <v>0.22185750942424379</v>
      </c>
      <c r="V14" s="41">
        <f t="shared" si="3"/>
        <v>0.22185750942424379</v>
      </c>
      <c r="W14" s="41">
        <f t="shared" si="3"/>
        <v>0.22185750942424379</v>
      </c>
      <c r="X14" s="41">
        <f t="shared" si="3"/>
        <v>0.20632748376454671</v>
      </c>
      <c r="Y14" s="41">
        <f t="shared" si="3"/>
        <v>0.20632748376454671</v>
      </c>
      <c r="Z14" s="41">
        <f t="shared" si="3"/>
        <v>0.20632748376454671</v>
      </c>
      <c r="AA14" s="41">
        <f t="shared" si="3"/>
        <v>0.20632748376454671</v>
      </c>
      <c r="AB14" s="41">
        <f t="shared" si="3"/>
        <v>0.20632748376454671</v>
      </c>
      <c r="AC14" s="41">
        <f t="shared" si="3"/>
        <v>0.1960111095763194</v>
      </c>
      <c r="AD14" s="41">
        <f t="shared" si="3"/>
        <v>0.1960111095763194</v>
      </c>
      <c r="AE14" s="41">
        <f t="shared" si="3"/>
        <v>0.1960111095763194</v>
      </c>
      <c r="AF14" s="41">
        <f t="shared" si="3"/>
        <v>0.1960111095763194</v>
      </c>
      <c r="AG14" s="41">
        <f t="shared" si="3"/>
        <v>0.1960111095763194</v>
      </c>
      <c r="AH14" s="41">
        <f t="shared" si="3"/>
        <v>0.18817066519326658</v>
      </c>
      <c r="AI14" s="41">
        <f t="shared" si="3"/>
        <v>0.18817066519326658</v>
      </c>
      <c r="AJ14" s="41">
        <f t="shared" si="3"/>
        <v>0.18817066519326658</v>
      </c>
      <c r="AK14" s="41">
        <f t="shared" si="3"/>
        <v>0.18817066519326658</v>
      </c>
      <c r="AL14" s="41">
        <f t="shared" si="3"/>
        <v>0.18817066519326658</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5.2546161485243728</v>
      </c>
      <c r="I15" s="179"/>
      <c r="J15" s="179"/>
      <c r="K15" s="179"/>
      <c r="L15" s="180"/>
    </row>
    <row r="16" spans="1:93" s="43" customFormat="1" ht="15" x14ac:dyDescent="0.2">
      <c r="A16" s="122"/>
      <c r="B16" s="45"/>
      <c r="C16" s="45"/>
      <c r="D16" s="46"/>
      <c r="E16" s="45"/>
      <c r="F16" s="45"/>
      <c r="G16" s="45"/>
      <c r="H16" s="123">
        <f>H15</f>
        <v>5.2546161485243728</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38214FF4-E320-4854-8675-905079F59071}">
      <formula1>INDIRECT(IFERROR(RIGHT(#REF!,LEN(#REF!)-FIND(" ",#REF!)),#REF!)&amp;"Subs")</formula1>
    </dataValidation>
    <dataValidation type="list" allowBlank="1" showInputMessage="1" showErrorMessage="1" sqref="E33:F47" xr:uid="{0F0C9965-F1D2-4635-85B8-0FF380386D19}">
      <formula1>INDIRECT(IFERROR(RIGHT($B33,LEN($B33)-FIND(" ",$B33)),$B33)&amp;"Subs")</formula1>
    </dataValidation>
    <dataValidation type="list" allowBlank="1" showInputMessage="1" showErrorMessage="1" sqref="G31:G65 G12:G13 G28:G29" xr:uid="{6F58C133-6078-4232-8422-9AAEABE27F51}">
      <formula1>"Fixed,Variable"</formula1>
    </dataValidation>
    <dataValidation type="list" allowBlank="1" showInputMessage="1" showErrorMessage="1" sqref="E65:E67 D31:D67 D12:D13 D28:D29" xr:uid="{C90C7AE3-AAF4-4899-9CD1-14FA19867218}">
      <formula1>Variables</formula1>
    </dataValidation>
  </dataValidations>
  <hyperlinks>
    <hyperlink ref="F3" location="'TITLE PAGE'!A1" display="Back to title page" xr:uid="{0991B046-9510-4F04-834D-A086B13DAB2E}"/>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175D4-CC07-4B60-AA63-E96181A9C4B6}">
  <dimension ref="A1:CO121"/>
  <sheetViews>
    <sheetView topLeftCell="A6" zoomScale="70" zoomScaleNormal="70" workbookViewId="0">
      <selection activeCell="A7" sqref="A7:A15"/>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302</v>
      </c>
      <c r="C8" t="s">
        <v>303</v>
      </c>
      <c r="D8" s="27" t="s">
        <v>104</v>
      </c>
      <c r="E8" s="28"/>
      <c r="F8" s="28"/>
      <c r="G8" s="29" t="s">
        <v>105</v>
      </c>
      <c r="H8" s="30"/>
      <c r="I8" s="31"/>
      <c r="J8" s="31"/>
      <c r="K8" s="31"/>
      <c r="L8" s="31"/>
      <c r="M8" s="32"/>
      <c r="N8" s="118">
        <f>('[1]2030 onwards to 2080'!$E$32/5/1000000)*'[1]2030 onwards to 2080'!$H$5</f>
        <v>2.1621382268870636E-2</v>
      </c>
      <c r="O8" s="118">
        <f>('[1]2030 onwards to 2080'!$E$32/5/1000000)*'[1]2030 onwards to 2080'!$H$5</f>
        <v>2.1621382268870636E-2</v>
      </c>
      <c r="P8" s="118">
        <f>('[1]2030 onwards to 2080'!$E$32/5/1000000)*'[1]2030 onwards to 2080'!$H$5</f>
        <v>2.1621382268870636E-2</v>
      </c>
      <c r="Q8" s="118">
        <f>('[1]2030 onwards to 2080'!$E$32/5/1000000)*'[1]2030 onwards to 2080'!$H$5</f>
        <v>2.1621382268870636E-2</v>
      </c>
      <c r="R8" s="118">
        <f>('[1]2030 onwards to 2080'!$E$32/5/1000000)*'[1]2030 onwards to 2080'!$H$5</f>
        <v>2.1621382268870636E-2</v>
      </c>
      <c r="S8" s="118">
        <f>('[1]2030 onwards to 2080'!$J$32/5/1000000)*'[1]2030 onwards to 2080'!$H$5</f>
        <v>2.0107885510049696E-2</v>
      </c>
      <c r="T8" s="118">
        <f>('[1]2030 onwards to 2080'!$J$32/5/1000000)*'[1]2030 onwards to 2080'!$H$5</f>
        <v>2.0107885510049696E-2</v>
      </c>
      <c r="U8" s="118">
        <f>('[1]2030 onwards to 2080'!$J$32/5/1000000)*'[1]2030 onwards to 2080'!$H$5</f>
        <v>2.0107885510049696E-2</v>
      </c>
      <c r="V8" s="118">
        <f>('[1]2030 onwards to 2080'!$J$32/5/1000000)*'[1]2030 onwards to 2080'!$H$5</f>
        <v>2.0107885510049696E-2</v>
      </c>
      <c r="W8" s="118">
        <f>('[1]2030 onwards to 2080'!$J$32/5/1000000)*'[1]2030 onwards to 2080'!$H$5</f>
        <v>2.0107885510049696E-2</v>
      </c>
      <c r="X8" s="118">
        <f>('[1]2030 onwards to 2080'!$P$32/5/1000000)*'[1]2030 onwards to 2080'!$H$5</f>
        <v>1.8700333524346215E-2</v>
      </c>
      <c r="Y8" s="118">
        <f>('[1]2030 onwards to 2080'!$P$32/5/1000000)*'[1]2030 onwards to 2080'!$H$5</f>
        <v>1.8700333524346215E-2</v>
      </c>
      <c r="Z8" s="118">
        <f>('[1]2030 onwards to 2080'!$P$32/5/1000000)*'[1]2030 onwards to 2080'!$H$5</f>
        <v>1.8700333524346215E-2</v>
      </c>
      <c r="AA8" s="118">
        <f>('[1]2030 onwards to 2080'!$P$32/5/1000000)*'[1]2030 onwards to 2080'!$H$5</f>
        <v>1.8700333524346215E-2</v>
      </c>
      <c r="AB8" s="118">
        <f>('[1]2030 onwards to 2080'!$P$32/5/1000000)*'[1]2030 onwards to 2080'!$H$5</f>
        <v>1.8700333524346215E-2</v>
      </c>
      <c r="AC8" s="118">
        <f>('[1]2030 onwards to 2080'!$V$32/5/1000000)*'[1]2030 onwards to 2080'!$H$5</f>
        <v>1.7765316848128907E-2</v>
      </c>
      <c r="AD8" s="118">
        <f>('[1]2030 onwards to 2080'!$V$32/5/1000000)*'[1]2030 onwards to 2080'!$H$5</f>
        <v>1.7765316848128907E-2</v>
      </c>
      <c r="AE8" s="118">
        <f>('[1]2030 onwards to 2080'!$V$32/5/1000000)*'[1]2030 onwards to 2080'!$H$5</f>
        <v>1.7765316848128907E-2</v>
      </c>
      <c r="AF8" s="118">
        <f>('[1]2030 onwards to 2080'!$V$32/5/1000000)*'[1]2030 onwards to 2080'!$H$5</f>
        <v>1.7765316848128907E-2</v>
      </c>
      <c r="AG8" s="118">
        <f>('[1]2030 onwards to 2080'!$V$32/5/1000000)*'[1]2030 onwards to 2080'!$H$5</f>
        <v>1.7765316848128907E-2</v>
      </c>
      <c r="AH8" s="118">
        <f>('[1]2030 onwards to 2080'!$AB$32/5/1000000)*'[1]2030 onwards to 2080'!$H$5</f>
        <v>1.7054704174203746E-2</v>
      </c>
      <c r="AI8" s="118">
        <f>('[1]2030 onwards to 2080'!$AB$32/5/1000000)*'[1]2030 onwards to 2080'!$H$5</f>
        <v>1.7054704174203746E-2</v>
      </c>
      <c r="AJ8" s="118">
        <f>('[1]2030 onwards to 2080'!$AB$32/5/1000000)*'[1]2030 onwards to 2080'!$H$5</f>
        <v>1.7054704174203746E-2</v>
      </c>
      <c r="AK8" s="118">
        <f>('[1]2030 onwards to 2080'!$AB$32/5/1000000)*'[1]2030 onwards to 2080'!$H$5</f>
        <v>1.7054704174203746E-2</v>
      </c>
      <c r="AL8" s="118">
        <f>('[1]2030 onwards to 2080'!$AB$32/5/1000000)*'[1]2030 onwards to 2080'!$H$5</f>
        <v>1.7054704174203746E-2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6"/>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2.0890224414367765E-2</v>
      </c>
      <c r="O14" s="41">
        <f t="shared" ref="O14:BZ14" si="3">IF((O8+O9)*O11&lt;&gt;0,(O8+O9)*O11,"")</f>
        <v>2.0890224414367765E-2</v>
      </c>
      <c r="P14" s="41">
        <f t="shared" si="3"/>
        <v>2.0890224414367765E-2</v>
      </c>
      <c r="Q14" s="41">
        <f t="shared" si="3"/>
        <v>2.0890224414367765E-2</v>
      </c>
      <c r="R14" s="41">
        <f t="shared" si="3"/>
        <v>2.0890224414367765E-2</v>
      </c>
      <c r="S14" s="41">
        <f t="shared" si="3"/>
        <v>1.9427908705362026E-2</v>
      </c>
      <c r="T14" s="41">
        <f t="shared" si="3"/>
        <v>1.9427908705362026E-2</v>
      </c>
      <c r="U14" s="41">
        <f t="shared" si="3"/>
        <v>1.9427908705362026E-2</v>
      </c>
      <c r="V14" s="41">
        <f t="shared" si="3"/>
        <v>1.9427908705362026E-2</v>
      </c>
      <c r="W14" s="41">
        <f t="shared" si="3"/>
        <v>1.9427908705362026E-2</v>
      </c>
      <c r="X14" s="41">
        <f t="shared" si="3"/>
        <v>1.8067955095986684E-2</v>
      </c>
      <c r="Y14" s="41">
        <f t="shared" si="3"/>
        <v>1.8067955095986684E-2</v>
      </c>
      <c r="Z14" s="41">
        <f t="shared" si="3"/>
        <v>1.8067955095986684E-2</v>
      </c>
      <c r="AA14" s="41">
        <f t="shared" si="3"/>
        <v>1.8067955095986684E-2</v>
      </c>
      <c r="AB14" s="41">
        <f t="shared" si="3"/>
        <v>1.8067955095986684E-2</v>
      </c>
      <c r="AC14" s="41">
        <f t="shared" si="3"/>
        <v>1.716455734118735E-2</v>
      </c>
      <c r="AD14" s="41">
        <f t="shared" si="3"/>
        <v>1.716455734118735E-2</v>
      </c>
      <c r="AE14" s="41">
        <f t="shared" si="3"/>
        <v>1.716455734118735E-2</v>
      </c>
      <c r="AF14" s="41">
        <f t="shared" si="3"/>
        <v>1.716455734118735E-2</v>
      </c>
      <c r="AG14" s="41">
        <f t="shared" si="3"/>
        <v>1.716455734118735E-2</v>
      </c>
      <c r="AH14" s="41">
        <f t="shared" si="3"/>
        <v>1.6477975047539853E-2</v>
      </c>
      <c r="AI14" s="41">
        <f t="shared" si="3"/>
        <v>1.6477975047539853E-2</v>
      </c>
      <c r="AJ14" s="41">
        <f t="shared" si="3"/>
        <v>1.6477975047539853E-2</v>
      </c>
      <c r="AK14" s="41">
        <f t="shared" si="3"/>
        <v>1.6477975047539853E-2</v>
      </c>
      <c r="AL14" s="41">
        <f t="shared" si="3"/>
        <v>1.6477975047539853E-2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0.46014310302221823</v>
      </c>
      <c r="I15" s="179"/>
      <c r="J15" s="179"/>
      <c r="K15" s="179"/>
      <c r="L15" s="180"/>
    </row>
    <row r="16" spans="1:93" s="43" customFormat="1" ht="15" x14ac:dyDescent="0.2">
      <c r="A16" s="122"/>
      <c r="B16" s="45"/>
      <c r="C16" s="45"/>
      <c r="D16" s="46"/>
      <c r="E16" s="45"/>
      <c r="F16" s="45"/>
      <c r="G16" s="45"/>
      <c r="H16" s="123">
        <f>H15</f>
        <v>0.46014310302221823</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28:D29" xr:uid="{801D606C-4213-4188-89F3-6B2361ED5960}">
      <formula1>Variables</formula1>
    </dataValidation>
    <dataValidation type="list" allowBlank="1" showInputMessage="1" showErrorMessage="1" sqref="G31:G65 G12:G13 G28:G29" xr:uid="{E8A20181-A745-4E0F-9C02-5BB86A14DA20}">
      <formula1>"Fixed,Variable"</formula1>
    </dataValidation>
    <dataValidation type="list" allowBlank="1" showInputMessage="1" showErrorMessage="1" sqref="E33:F47" xr:uid="{BD648463-7709-4D90-B93A-A8347CB99164}">
      <formula1>INDIRECT(IFERROR(RIGHT($B33,LEN($B33)-FIND(" ",$B33)),$B33)&amp;"Subs")</formula1>
    </dataValidation>
    <dataValidation type="list" allowBlank="1" showInputMessage="1" showErrorMessage="1" sqref="E31:F32" xr:uid="{79431441-D275-4306-A8A1-B9F66BE84553}">
      <formula1>INDIRECT(IFERROR(RIGHT(#REF!,LEN(#REF!)-FIND(" ",#REF!)),#REF!)&amp;"Subs")</formula1>
    </dataValidation>
  </dataValidations>
  <hyperlinks>
    <hyperlink ref="F3" location="'TITLE PAGE'!A1" display="Back to title page" xr:uid="{205821E5-512F-4772-BCD4-40AD8B60BBB7}"/>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BCEED-84E7-4759-A975-90AB80E16FEE}">
  <sheetPr codeName="Sheet3"/>
  <dimension ref="A1:CO121"/>
  <sheetViews>
    <sheetView zoomScale="70" zoomScaleNormal="70" workbookViewId="0">
      <selection activeCell="A7" sqref="A7:A15"/>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
      <c r="A8" s="176"/>
      <c r="B8" s="141" t="s">
        <v>204</v>
      </c>
      <c r="C8" s="142" t="s">
        <v>205</v>
      </c>
      <c r="D8" s="27" t="s">
        <v>104</v>
      </c>
      <c r="E8" s="28"/>
      <c r="F8" s="140"/>
      <c r="G8" s="29" t="s">
        <v>105</v>
      </c>
      <c r="H8" s="30"/>
      <c r="I8" s="31"/>
      <c r="J8" s="31"/>
      <c r="K8" s="31"/>
      <c r="L8" s="31"/>
      <c r="M8" s="32"/>
      <c r="N8" s="118">
        <v>1.1107039999999999</v>
      </c>
      <c r="O8" s="118">
        <v>1.1107039999999999</v>
      </c>
      <c r="P8" s="118">
        <v>1.1107039999999999</v>
      </c>
      <c r="Q8" s="118">
        <v>1.1107039999999999</v>
      </c>
      <c r="R8" s="118">
        <v>1.1107039999999999</v>
      </c>
      <c r="S8" s="118">
        <v>1.0329549999999998</v>
      </c>
      <c r="T8" s="118">
        <v>1.0329549999999998</v>
      </c>
      <c r="U8" s="118">
        <v>1.0329549999999998</v>
      </c>
      <c r="V8" s="118">
        <v>1.0329549999999998</v>
      </c>
      <c r="W8" s="118">
        <v>1.0329549999999998</v>
      </c>
      <c r="X8" s="118">
        <v>0.96064819999999995</v>
      </c>
      <c r="Y8" s="118">
        <v>0.96064819999999995</v>
      </c>
      <c r="Z8" s="118">
        <v>0.96064819999999995</v>
      </c>
      <c r="AA8" s="118">
        <v>0.96064819999999995</v>
      </c>
      <c r="AB8" s="118">
        <v>0.96064819999999995</v>
      </c>
      <c r="AC8" s="118">
        <v>0.96064819999999995</v>
      </c>
      <c r="AD8" s="118">
        <v>0.96064819999999995</v>
      </c>
      <c r="AE8" s="118">
        <v>0.96064819999999995</v>
      </c>
      <c r="AF8" s="118">
        <v>0.96064819999999995</v>
      </c>
      <c r="AG8" s="118">
        <v>0.96064819999999995</v>
      </c>
      <c r="AH8" s="118">
        <v>0.87611120000000009</v>
      </c>
      <c r="AI8" s="118">
        <v>0.87611120000000009</v>
      </c>
      <c r="AJ8" s="118">
        <v>0.87611120000000009</v>
      </c>
      <c r="AK8" s="118">
        <v>0.87611120000000009</v>
      </c>
      <c r="AL8" s="118">
        <v>0.87611120000000009</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6"/>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1.073143961352657</v>
      </c>
      <c r="O14" s="41">
        <f t="shared" ref="O14:BZ14" si="3">IF((O8+O9)*O11&lt;&gt;0,(O8+O9)*O11,"")</f>
        <v>1.073143961352657</v>
      </c>
      <c r="P14" s="41">
        <f t="shared" si="3"/>
        <v>1.073143961352657</v>
      </c>
      <c r="Q14" s="41">
        <f t="shared" si="3"/>
        <v>1.073143961352657</v>
      </c>
      <c r="R14" s="41">
        <f t="shared" si="3"/>
        <v>1.073143961352657</v>
      </c>
      <c r="S14" s="41">
        <f t="shared" si="3"/>
        <v>0.99802415458937188</v>
      </c>
      <c r="T14" s="41">
        <f t="shared" si="3"/>
        <v>0.99802415458937188</v>
      </c>
      <c r="U14" s="41">
        <f t="shared" si="3"/>
        <v>0.99802415458937188</v>
      </c>
      <c r="V14" s="41">
        <f t="shared" si="3"/>
        <v>0.99802415458937188</v>
      </c>
      <c r="W14" s="41">
        <f t="shared" si="3"/>
        <v>0.99802415458937188</v>
      </c>
      <c r="X14" s="41">
        <f t="shared" si="3"/>
        <v>0.92816251207729472</v>
      </c>
      <c r="Y14" s="41">
        <f t="shared" si="3"/>
        <v>0.92816251207729472</v>
      </c>
      <c r="Z14" s="41">
        <f t="shared" si="3"/>
        <v>0.92816251207729472</v>
      </c>
      <c r="AA14" s="41">
        <f t="shared" si="3"/>
        <v>0.92816251207729472</v>
      </c>
      <c r="AB14" s="41">
        <f t="shared" si="3"/>
        <v>0.92816251207729472</v>
      </c>
      <c r="AC14" s="41">
        <f t="shared" si="3"/>
        <v>0.92816251207729472</v>
      </c>
      <c r="AD14" s="41">
        <f t="shared" si="3"/>
        <v>0.92816251207729472</v>
      </c>
      <c r="AE14" s="41">
        <f t="shared" si="3"/>
        <v>0.92816251207729472</v>
      </c>
      <c r="AF14" s="41">
        <f t="shared" si="3"/>
        <v>0.92816251207729472</v>
      </c>
      <c r="AG14" s="41">
        <f t="shared" si="3"/>
        <v>0.92816251207729472</v>
      </c>
      <c r="AH14" s="41">
        <f t="shared" si="3"/>
        <v>0.84648425120772963</v>
      </c>
      <c r="AI14" s="41">
        <f t="shared" si="3"/>
        <v>0.84648425120772963</v>
      </c>
      <c r="AJ14" s="41">
        <f t="shared" si="3"/>
        <v>0.84648425120772963</v>
      </c>
      <c r="AK14" s="41">
        <f t="shared" si="3"/>
        <v>0.84648425120772963</v>
      </c>
      <c r="AL14" s="41">
        <f t="shared" si="3"/>
        <v>0.84648425120772963</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23.869886956521736</v>
      </c>
      <c r="I15" s="179"/>
      <c r="J15" s="179"/>
      <c r="K15" s="179"/>
      <c r="L15" s="180"/>
    </row>
    <row r="16" spans="1:93" s="43" customFormat="1" ht="15" x14ac:dyDescent="0.2">
      <c r="A16" s="44"/>
      <c r="B16" s="45"/>
      <c r="C16" s="45"/>
      <c r="D16" s="46"/>
      <c r="E16" s="45"/>
      <c r="F16" s="45"/>
      <c r="G16" s="45"/>
      <c r="H16" s="47">
        <f>H15</f>
        <v>23.869886956521736</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98"/>
      <c r="K83" s="99"/>
      <c r="L83" s="78"/>
    </row>
    <row r="84" spans="1:12" x14ac:dyDescent="0.2">
      <c r="A84" s="100" t="s">
        <v>182</v>
      </c>
      <c r="B84" s="101"/>
      <c r="C84" s="101"/>
      <c r="D84" s="102"/>
      <c r="E84" s="102"/>
      <c r="F84" s="102"/>
      <c r="G84" s="102"/>
      <c r="H84" s="103"/>
      <c r="I84" s="78"/>
      <c r="J84" s="98"/>
      <c r="K84" s="99"/>
      <c r="L84" s="78"/>
    </row>
    <row r="85" spans="1:12" x14ac:dyDescent="0.2">
      <c r="A85" s="104"/>
      <c r="B85" s="105"/>
      <c r="C85" s="106" t="s">
        <v>183</v>
      </c>
      <c r="D85" s="107" t="s">
        <v>174</v>
      </c>
      <c r="E85" s="107" t="s">
        <v>175</v>
      </c>
      <c r="F85" s="107" t="s">
        <v>176</v>
      </c>
      <c r="G85" s="107" t="s">
        <v>177</v>
      </c>
      <c r="H85" s="108" t="s">
        <v>178</v>
      </c>
      <c r="I85" s="78"/>
      <c r="J85" s="98"/>
      <c r="K85" s="99"/>
      <c r="L85" s="78"/>
    </row>
    <row r="86" spans="1:12" x14ac:dyDescent="0.2">
      <c r="A86" s="98"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98"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98"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98"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98"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98"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98"/>
      <c r="B92" s="78"/>
      <c r="C92" s="109"/>
      <c r="D92" s="110"/>
      <c r="E92" s="110"/>
      <c r="F92" s="110"/>
      <c r="G92" s="110"/>
      <c r="H92" s="111"/>
      <c r="I92" s="78"/>
      <c r="J92" s="98"/>
      <c r="K92" s="99"/>
      <c r="L92" s="78"/>
    </row>
    <row r="93" spans="1:12" x14ac:dyDescent="0.2">
      <c r="A93" s="98"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F9378651-3556-4801-8615-854FF12628E1}">
      <formula1>INDIRECT(IFERROR(RIGHT(#REF!,LEN(#REF!)-FIND(" ",#REF!)),#REF!)&amp;"Subs")</formula1>
    </dataValidation>
    <dataValidation type="list" allowBlank="1" showInputMessage="1" showErrorMessage="1" sqref="E33:F47" xr:uid="{50412BCB-0A5F-4EAB-B1D6-7E8C9DB21EBB}">
      <formula1>INDIRECT(IFERROR(RIGHT($B33,LEN($B33)-FIND(" ",$B33)),$B33)&amp;"Subs")</formula1>
    </dataValidation>
    <dataValidation type="list" allowBlank="1" showInputMessage="1" showErrorMessage="1" sqref="G31:G65 G12:G13 G16:G18 G26:G29" xr:uid="{AC3EDCE8-3FBB-46EB-9951-469DBC614969}">
      <formula1>"Fixed,Variable"</formula1>
    </dataValidation>
    <dataValidation type="list" allowBlank="1" showInputMessage="1" showErrorMessage="1" sqref="E65:E67 D31:D67 D12:D13 D16:D29" xr:uid="{0656EFF4-2F74-468E-BEC4-F626EF0F836E}">
      <formula1>Variables</formula1>
    </dataValidation>
  </dataValidations>
  <hyperlinks>
    <hyperlink ref="F3" location="'TITLE PAGE'!A1" display="Back to title page" xr:uid="{4110D8C2-3708-4648-9C32-2DAAE6F021CF}"/>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AB570-2BA5-44CE-882E-43A526B8D4CE}">
  <dimension ref="A1:CO121"/>
  <sheetViews>
    <sheetView topLeftCell="Q1" zoomScale="70" zoomScaleNormal="70" workbookViewId="0">
      <selection activeCell="B8" sqref="B8:AL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304</v>
      </c>
      <c r="C8" t="s">
        <v>274</v>
      </c>
      <c r="D8" s="27" t="s">
        <v>104</v>
      </c>
      <c r="E8" s="28"/>
      <c r="F8" s="140"/>
      <c r="G8" s="29" t="s">
        <v>105</v>
      </c>
      <c r="H8" s="30"/>
      <c r="I8" s="31"/>
      <c r="J8" s="31"/>
      <c r="K8" s="31"/>
      <c r="L8" s="31"/>
      <c r="M8" s="32"/>
      <c r="N8" s="118">
        <f>('[1]2030 onwards to 2080'!$E$38/5/1000000)*'[1]2030 onwards to 2080'!$H$5</f>
        <v>0.34767182688343984</v>
      </c>
      <c r="O8" s="118">
        <f>('[1]2030 onwards to 2080'!$E$38/5/1000000)*'[1]2030 onwards to 2080'!$H$5</f>
        <v>0.34767182688343984</v>
      </c>
      <c r="P8" s="118">
        <f>('[1]2030 onwards to 2080'!$E$38/5/1000000)*'[1]2030 onwards to 2080'!$H$5</f>
        <v>0.34767182688343984</v>
      </c>
      <c r="Q8" s="118">
        <f>('[1]2030 onwards to 2080'!$E$38/5/1000000)*'[1]2030 onwards to 2080'!$H$5</f>
        <v>0.34767182688343984</v>
      </c>
      <c r="R8" s="118">
        <f>('[1]2030 onwards to 2080'!$E$38/5/1000000)*'[1]2030 onwards to 2080'!$H$5</f>
        <v>0.34767182688343984</v>
      </c>
      <c r="S8" s="118">
        <f>('[1]2030 onwards to 2080'!$J$38/5/1000000)*'[1]2030 onwards to 2080'!$H$5</f>
        <v>0.32333479900159906</v>
      </c>
      <c r="T8" s="118">
        <f>('[1]2030 onwards to 2080'!$J$38/5/1000000)*'[1]2030 onwards to 2080'!$H$5</f>
        <v>0.32333479900159906</v>
      </c>
      <c r="U8" s="118">
        <f>('[1]2030 onwards to 2080'!$J$38/5/1000000)*'[1]2030 onwards to 2080'!$H$5</f>
        <v>0.32333479900159906</v>
      </c>
      <c r="V8" s="118">
        <f>('[1]2030 onwards to 2080'!$J$38/5/1000000)*'[1]2030 onwards to 2080'!$H$5</f>
        <v>0.32333479900159906</v>
      </c>
      <c r="W8" s="118">
        <f>('[1]2030 onwards to 2080'!$J$38/5/1000000)*'[1]2030 onwards to 2080'!$H$5</f>
        <v>0.32333479900159906</v>
      </c>
      <c r="X8" s="118">
        <f>('[1]2030 onwards to 2080'!$P$38/5/1000000)*'[1]2030 onwards to 2080'!$H$5</f>
        <v>0.30070136307148715</v>
      </c>
      <c r="Y8" s="118">
        <f>('[1]2030 onwards to 2080'!$P$38/5/1000000)*'[1]2030 onwards to 2080'!$H$5</f>
        <v>0.30070136307148715</v>
      </c>
      <c r="Z8" s="118">
        <f>('[1]2030 onwards to 2080'!$P$38/5/1000000)*'[1]2030 onwards to 2080'!$H$5</f>
        <v>0.30070136307148715</v>
      </c>
      <c r="AA8" s="118">
        <f>('[1]2030 onwards to 2080'!$P$38/5/1000000)*'[1]2030 onwards to 2080'!$H$5</f>
        <v>0.30070136307148715</v>
      </c>
      <c r="AB8" s="118">
        <f>('[1]2030 onwards to 2080'!$P$38/5/1000000)*'[1]2030 onwards to 2080'!$H$5</f>
        <v>0.30070136307148715</v>
      </c>
      <c r="AC8" s="118">
        <f>('[1]2030 onwards to 2080'!$V$38/5/1000000)*'[1]2030 onwards to 2080'!$H$5</f>
        <v>0.28566629491791273</v>
      </c>
      <c r="AD8" s="118">
        <f>('[1]2030 onwards to 2080'!$V$38/5/1000000)*'[1]2030 onwards to 2080'!$H$5</f>
        <v>0.28566629491791273</v>
      </c>
      <c r="AE8" s="118">
        <f>('[1]2030 onwards to 2080'!$V$38/5/1000000)*'[1]2030 onwards to 2080'!$H$5</f>
        <v>0.28566629491791273</v>
      </c>
      <c r="AF8" s="118">
        <f>('[1]2030 onwards to 2080'!$V$38/5/1000000)*'[1]2030 onwards to 2080'!$H$5</f>
        <v>0.28566629491791273</v>
      </c>
      <c r="AG8" s="118">
        <f>('[1]2030 onwards to 2080'!$V$38/5/1000000)*'[1]2030 onwards to 2080'!$H$5</f>
        <v>0.28566629491791273</v>
      </c>
      <c r="AH8" s="118">
        <f>('[1]2030 onwards to 2080'!$AB$38/5/1000000)*'[1]2030 onwards to 2080'!$H$5</f>
        <v>0.27423964312119625</v>
      </c>
      <c r="AI8" s="118">
        <f>('[1]2030 onwards to 2080'!$AB$38/5/1000000)*'[1]2030 onwards to 2080'!$H$5</f>
        <v>0.27423964312119625</v>
      </c>
      <c r="AJ8" s="118">
        <f>('[1]2030 onwards to 2080'!$AB$38/5/1000000)*'[1]2030 onwards to 2080'!$H$5</f>
        <v>0.27423964312119625</v>
      </c>
      <c r="AK8" s="118">
        <f>('[1]2030 onwards to 2080'!$AB$38/5/1000000)*'[1]2030 onwards to 2080'!$H$5</f>
        <v>0.27423964312119625</v>
      </c>
      <c r="AL8" s="118">
        <f>('[1]2030 onwards to 2080'!$AB$38/5/1000000)*'[1]2030 onwards to 2080'!$H$5</f>
        <v>0.27423964312119625</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6"/>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0.33591480858303369</v>
      </c>
      <c r="O14" s="41">
        <f t="shared" ref="O14:BZ14" si="3">IF((O8+O9)*O11&lt;&gt;0,(O8+O9)*O11,"")</f>
        <v>0.33591480858303369</v>
      </c>
      <c r="P14" s="41">
        <f t="shared" si="3"/>
        <v>0.33591480858303369</v>
      </c>
      <c r="Q14" s="41">
        <f t="shared" si="3"/>
        <v>0.33591480858303369</v>
      </c>
      <c r="R14" s="41">
        <f t="shared" si="3"/>
        <v>0.33591480858303369</v>
      </c>
      <c r="S14" s="41">
        <f t="shared" si="3"/>
        <v>0.31240077198222133</v>
      </c>
      <c r="T14" s="41">
        <f t="shared" si="3"/>
        <v>0.31240077198222133</v>
      </c>
      <c r="U14" s="41">
        <f t="shared" si="3"/>
        <v>0.31240077198222133</v>
      </c>
      <c r="V14" s="41">
        <f t="shared" si="3"/>
        <v>0.31240077198222133</v>
      </c>
      <c r="W14" s="41">
        <f t="shared" si="3"/>
        <v>0.31240077198222133</v>
      </c>
      <c r="X14" s="41">
        <f t="shared" si="3"/>
        <v>0.29053271794346586</v>
      </c>
      <c r="Y14" s="41">
        <f t="shared" si="3"/>
        <v>0.29053271794346586</v>
      </c>
      <c r="Z14" s="41">
        <f t="shared" si="3"/>
        <v>0.29053271794346586</v>
      </c>
      <c r="AA14" s="41">
        <f t="shared" si="3"/>
        <v>0.29053271794346586</v>
      </c>
      <c r="AB14" s="41">
        <f t="shared" si="3"/>
        <v>0.29053271794346586</v>
      </c>
      <c r="AC14" s="41">
        <f t="shared" si="3"/>
        <v>0.27600608204629251</v>
      </c>
      <c r="AD14" s="41">
        <f t="shared" si="3"/>
        <v>0.27600608204629251</v>
      </c>
      <c r="AE14" s="41">
        <f t="shared" si="3"/>
        <v>0.27600608204629251</v>
      </c>
      <c r="AF14" s="41">
        <f t="shared" si="3"/>
        <v>0.27600608204629251</v>
      </c>
      <c r="AG14" s="41">
        <f t="shared" si="3"/>
        <v>0.27600608204629251</v>
      </c>
      <c r="AH14" s="41">
        <f t="shared" si="3"/>
        <v>0.26496583876444085</v>
      </c>
      <c r="AI14" s="41">
        <f t="shared" si="3"/>
        <v>0.26496583876444085</v>
      </c>
      <c r="AJ14" s="41">
        <f t="shared" si="3"/>
        <v>0.26496583876444085</v>
      </c>
      <c r="AK14" s="41">
        <f t="shared" si="3"/>
        <v>0.26496583876444085</v>
      </c>
      <c r="AL14" s="41">
        <f t="shared" si="3"/>
        <v>0.26496583876444085</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7.3991010965972723</v>
      </c>
      <c r="I15" s="179"/>
      <c r="J15" s="179"/>
      <c r="K15" s="179"/>
      <c r="L15" s="180"/>
    </row>
    <row r="16" spans="1:93" s="43" customFormat="1" ht="15" x14ac:dyDescent="0.2">
      <c r="A16" s="44"/>
      <c r="B16" s="45"/>
      <c r="C16" s="45"/>
      <c r="D16" s="46"/>
      <c r="E16" s="45"/>
      <c r="F16" s="45"/>
      <c r="G16" s="45"/>
      <c r="H16" s="47">
        <f>H15</f>
        <v>7.3991010965972723</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16:D29" xr:uid="{BE5F2AAE-0966-42C3-9C93-8FEED00F277A}">
      <formula1>Variables</formula1>
    </dataValidation>
    <dataValidation type="list" allowBlank="1" showInputMessage="1" showErrorMessage="1" sqref="G31:G65 G12:G13 G16:G18 G26:G29" xr:uid="{889F2D23-C7FE-4B69-826E-C4835CB76C84}">
      <formula1>"Fixed,Variable"</formula1>
    </dataValidation>
    <dataValidation type="list" allowBlank="1" showInputMessage="1" showErrorMessage="1" sqref="E33:F47" xr:uid="{1191E7EA-6503-4647-8D37-E39338E3FB9F}">
      <formula1>INDIRECT(IFERROR(RIGHT($B33,LEN($B33)-FIND(" ",$B33)),$B33)&amp;"Subs")</formula1>
    </dataValidation>
    <dataValidation type="list" allowBlank="1" showInputMessage="1" showErrorMessage="1" sqref="E31:F32" xr:uid="{5F383F7F-B38C-4212-972C-5440C5BCEF62}">
      <formula1>INDIRECT(IFERROR(RIGHT(#REF!,LEN(#REF!)-FIND(" ",#REF!)),#REF!)&amp;"Subs")</formula1>
    </dataValidation>
  </dataValidations>
  <hyperlinks>
    <hyperlink ref="F3" location="'TITLE PAGE'!A1" display="Back to title page" xr:uid="{1A509352-2B16-46D9-8A0C-A6B095146078}"/>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57CB0-C2B6-48E1-B2B8-33A09BEDBB5B}">
  <dimension ref="A1:CO121"/>
  <sheetViews>
    <sheetView topLeftCell="Q1" zoomScale="70" zoomScaleNormal="70" workbookViewId="0">
      <selection activeCell="B8" sqref="B8:AL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305</v>
      </c>
      <c r="C8" t="s">
        <v>287</v>
      </c>
      <c r="D8" s="27" t="s">
        <v>104</v>
      </c>
      <c r="E8" s="28"/>
      <c r="F8" s="140"/>
      <c r="G8" s="29" t="s">
        <v>105</v>
      </c>
      <c r="H8" s="30"/>
      <c r="I8" s="31"/>
      <c r="J8" s="31"/>
      <c r="K8" s="31"/>
      <c r="L8" s="31"/>
      <c r="M8" s="32"/>
      <c r="N8" s="118">
        <f>('[1]2030 onwards to 2080'!$E$39/5/1000000)*'[1]2030 onwards to 2080'!$H$5</f>
        <v>5.4053455672176589E-3</v>
      </c>
      <c r="O8" s="118">
        <f>('[1]2030 onwards to 2080'!$E$39/5/1000000)*'[1]2030 onwards to 2080'!$H$5</f>
        <v>5.4053455672176589E-3</v>
      </c>
      <c r="P8" s="118">
        <f>('[1]2030 onwards to 2080'!$E$39/5/1000000)*'[1]2030 onwards to 2080'!$H$5</f>
        <v>5.4053455672176589E-3</v>
      </c>
      <c r="Q8" s="118">
        <f>('[1]2030 onwards to 2080'!$E$39/5/1000000)*'[1]2030 onwards to 2080'!$H$5</f>
        <v>5.4053455672176589E-3</v>
      </c>
      <c r="R8" s="118">
        <f>('[1]2030 onwards to 2080'!$E$39/5/1000000)*'[1]2030 onwards to 2080'!$H$5</f>
        <v>5.4053455672176589E-3</v>
      </c>
      <c r="S8" s="118">
        <f>('[1]2030 onwards to 2080'!$J$39/5/1000000)*'[1]2030 onwards to 2080'!$H$5</f>
        <v>5.026971377512424E-3</v>
      </c>
      <c r="T8" s="118">
        <f>('[1]2030 onwards to 2080'!$J$39/5/1000000)*'[1]2030 onwards to 2080'!$H$5</f>
        <v>5.026971377512424E-3</v>
      </c>
      <c r="U8" s="118">
        <f>('[1]2030 onwards to 2080'!$J$39/5/1000000)*'[1]2030 onwards to 2080'!$H$5</f>
        <v>5.026971377512424E-3</v>
      </c>
      <c r="V8" s="118">
        <f>('[1]2030 onwards to 2080'!$J$39/5/1000000)*'[1]2030 onwards to 2080'!$H$5</f>
        <v>5.026971377512424E-3</v>
      </c>
      <c r="W8" s="118">
        <f>('[1]2030 onwards to 2080'!$J$39/5/1000000)*'[1]2030 onwards to 2080'!$H$5</f>
        <v>5.026971377512424E-3</v>
      </c>
      <c r="X8" s="118">
        <f>('[1]2030 onwards to 2080'!$P$39/5/1000000)*'[1]2030 onwards to 2080'!$H$5</f>
        <v>4.6750833810865538E-3</v>
      </c>
      <c r="Y8" s="118">
        <f>('[1]2030 onwards to 2080'!$P$39/5/1000000)*'[1]2030 onwards to 2080'!$H$5</f>
        <v>4.6750833810865538E-3</v>
      </c>
      <c r="Z8" s="118">
        <f>('[1]2030 onwards to 2080'!$P$39/5/1000000)*'[1]2030 onwards to 2080'!$H$5</f>
        <v>4.6750833810865538E-3</v>
      </c>
      <c r="AA8" s="118">
        <f>('[1]2030 onwards to 2080'!$P$39/5/1000000)*'[1]2030 onwards to 2080'!$H$5</f>
        <v>4.6750833810865538E-3</v>
      </c>
      <c r="AB8" s="118">
        <f>('[1]2030 onwards to 2080'!$P$39/5/1000000)*'[1]2030 onwards to 2080'!$H$5</f>
        <v>4.6750833810865538E-3</v>
      </c>
      <c r="AC8" s="118">
        <f>('[1]2030 onwards to 2080'!$V$39/5/1000000)*'[1]2030 onwards to 2080'!$H$5</f>
        <v>4.4413292120322268E-3</v>
      </c>
      <c r="AD8" s="118">
        <f>('[1]2030 onwards to 2080'!$V$39/5/1000000)*'[1]2030 onwards to 2080'!$H$5</f>
        <v>4.4413292120322268E-3</v>
      </c>
      <c r="AE8" s="118">
        <f>('[1]2030 onwards to 2080'!$V$39/5/1000000)*'[1]2030 onwards to 2080'!$H$5</f>
        <v>4.4413292120322268E-3</v>
      </c>
      <c r="AF8" s="118">
        <f>('[1]2030 onwards to 2080'!$V$39/5/1000000)*'[1]2030 onwards to 2080'!$H$5</f>
        <v>4.4413292120322268E-3</v>
      </c>
      <c r="AG8" s="118">
        <f>('[1]2030 onwards to 2080'!$V$39/5/1000000)*'[1]2030 onwards to 2080'!$H$5</f>
        <v>4.4413292120322268E-3</v>
      </c>
      <c r="AH8" s="118">
        <f>('[1]2030 onwards to 2080'!$AB$39/5/1000000)*'[1]2030 onwards to 2080'!$H$5</f>
        <v>4.2636760435509364E-3</v>
      </c>
      <c r="AI8" s="118">
        <f>('[1]2030 onwards to 2080'!$AB$39/5/1000000)*'[1]2030 onwards to 2080'!$H$5</f>
        <v>4.2636760435509364E-3</v>
      </c>
      <c r="AJ8" s="118">
        <f>('[1]2030 onwards to 2080'!$AB$39/5/1000000)*'[1]2030 onwards to 2080'!$H$5</f>
        <v>4.2636760435509364E-3</v>
      </c>
      <c r="AK8" s="118">
        <f>('[1]2030 onwards to 2080'!$AB$39/5/1000000)*'[1]2030 onwards to 2080'!$H$5</f>
        <v>4.2636760435509364E-3</v>
      </c>
      <c r="AL8" s="118">
        <f>('[1]2030 onwards to 2080'!$AB$39/5/1000000)*'[1]2030 onwards to 2080'!$H$5</f>
        <v>4.2636760435509364E-3</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6"/>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5.2225561035919412E-3</v>
      </c>
      <c r="O14" s="41">
        <f t="shared" ref="O14:BZ14" si="3">IF((O8+O9)*O11&lt;&gt;0,(O8+O9)*O11,"")</f>
        <v>5.2225561035919412E-3</v>
      </c>
      <c r="P14" s="41">
        <f t="shared" si="3"/>
        <v>5.2225561035919412E-3</v>
      </c>
      <c r="Q14" s="41">
        <f t="shared" si="3"/>
        <v>5.2225561035919412E-3</v>
      </c>
      <c r="R14" s="41">
        <f t="shared" si="3"/>
        <v>5.2225561035919412E-3</v>
      </c>
      <c r="S14" s="41">
        <f t="shared" si="3"/>
        <v>4.8569771763405066E-3</v>
      </c>
      <c r="T14" s="41">
        <f t="shared" si="3"/>
        <v>4.8569771763405066E-3</v>
      </c>
      <c r="U14" s="41">
        <f t="shared" si="3"/>
        <v>4.8569771763405066E-3</v>
      </c>
      <c r="V14" s="41">
        <f t="shared" si="3"/>
        <v>4.8569771763405066E-3</v>
      </c>
      <c r="W14" s="41">
        <f t="shared" si="3"/>
        <v>4.8569771763405066E-3</v>
      </c>
      <c r="X14" s="41">
        <f t="shared" si="3"/>
        <v>4.516988773996671E-3</v>
      </c>
      <c r="Y14" s="41">
        <f t="shared" si="3"/>
        <v>4.516988773996671E-3</v>
      </c>
      <c r="Z14" s="41">
        <f t="shared" si="3"/>
        <v>4.516988773996671E-3</v>
      </c>
      <c r="AA14" s="41">
        <f t="shared" si="3"/>
        <v>4.516988773996671E-3</v>
      </c>
      <c r="AB14" s="41">
        <f t="shared" si="3"/>
        <v>4.516988773996671E-3</v>
      </c>
      <c r="AC14" s="41">
        <f t="shared" si="3"/>
        <v>4.2911393352968374E-3</v>
      </c>
      <c r="AD14" s="41">
        <f t="shared" si="3"/>
        <v>4.2911393352968374E-3</v>
      </c>
      <c r="AE14" s="41">
        <f t="shared" si="3"/>
        <v>4.2911393352968374E-3</v>
      </c>
      <c r="AF14" s="41">
        <f t="shared" si="3"/>
        <v>4.2911393352968374E-3</v>
      </c>
      <c r="AG14" s="41">
        <f t="shared" si="3"/>
        <v>4.2911393352968374E-3</v>
      </c>
      <c r="AH14" s="41">
        <f t="shared" si="3"/>
        <v>4.1194937618849632E-3</v>
      </c>
      <c r="AI14" s="41">
        <f t="shared" si="3"/>
        <v>4.1194937618849632E-3</v>
      </c>
      <c r="AJ14" s="41">
        <f t="shared" si="3"/>
        <v>4.1194937618849632E-3</v>
      </c>
      <c r="AK14" s="41">
        <f t="shared" si="3"/>
        <v>4.1194937618849632E-3</v>
      </c>
      <c r="AL14" s="41">
        <f t="shared" si="3"/>
        <v>4.1194937618849632E-3</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0.11503577575555456</v>
      </c>
      <c r="I15" s="179"/>
      <c r="J15" s="179"/>
      <c r="K15" s="179"/>
      <c r="L15" s="180"/>
    </row>
    <row r="16" spans="1:93" s="43" customFormat="1" ht="15" x14ac:dyDescent="0.2">
      <c r="A16" s="44"/>
      <c r="B16" s="45"/>
      <c r="C16" s="45"/>
      <c r="D16" s="46"/>
      <c r="E16" s="45"/>
      <c r="F16" s="45"/>
      <c r="G16" s="45"/>
      <c r="H16" s="47">
        <f>H15</f>
        <v>0.11503577575555456</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E6C8BD62-F5C9-4BBC-90EC-8059199A4175}">
      <formula1>INDIRECT(IFERROR(RIGHT(#REF!,LEN(#REF!)-FIND(" ",#REF!)),#REF!)&amp;"Subs")</formula1>
    </dataValidation>
    <dataValidation type="list" allowBlank="1" showInputMessage="1" showErrorMessage="1" sqref="E33:F47" xr:uid="{E3DECBC2-D2DE-4CAC-9126-DAF8C5E00FF5}">
      <formula1>INDIRECT(IFERROR(RIGHT($B33,LEN($B33)-FIND(" ",$B33)),$B33)&amp;"Subs")</formula1>
    </dataValidation>
    <dataValidation type="list" allowBlank="1" showInputMessage="1" showErrorMessage="1" sqref="G31:G65 G12:G13 G16:G18 G26:G29" xr:uid="{1C2B0890-DB1F-4736-B119-E8AE9D1F29BF}">
      <formula1>"Fixed,Variable"</formula1>
    </dataValidation>
    <dataValidation type="list" allowBlank="1" showInputMessage="1" showErrorMessage="1" sqref="E65:E67 D31:D67 D12:D13 D16:D29" xr:uid="{C4F2E725-A7B2-45E7-882B-25C5EC61A28F}">
      <formula1>Variables</formula1>
    </dataValidation>
  </dataValidations>
  <hyperlinks>
    <hyperlink ref="F3" location="'TITLE PAGE'!A1" display="Back to title page" xr:uid="{6F982E79-84E4-41C7-A392-99F61886CD6B}"/>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5BDA4-F7B7-40AB-869B-F8E4A37CC191}">
  <dimension ref="A1:CO121"/>
  <sheetViews>
    <sheetView topLeftCell="Q1" zoomScale="70" zoomScaleNormal="70" workbookViewId="0">
      <selection activeCell="B8" sqref="B8:AL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306</v>
      </c>
      <c r="C8" t="s">
        <v>289</v>
      </c>
      <c r="D8" s="27" t="s">
        <v>104</v>
      </c>
      <c r="E8" s="28"/>
      <c r="F8" s="140"/>
      <c r="G8" s="29" t="s">
        <v>105</v>
      </c>
      <c r="H8" s="30"/>
      <c r="I8" s="31"/>
      <c r="J8" s="31"/>
      <c r="K8" s="31"/>
      <c r="L8" s="31"/>
      <c r="M8" s="32"/>
      <c r="N8" s="118">
        <f>('[1]2030 onwards to 2080'!$E$40/5/1000000)*'[1]2030 onwards to 2080'!$H$5</f>
        <v>2.2702451382314172E-2</v>
      </c>
      <c r="O8" s="118">
        <f>('[1]2030 onwards to 2080'!$E$40/5/1000000)*'[1]2030 onwards to 2080'!$H$5</f>
        <v>2.2702451382314172E-2</v>
      </c>
      <c r="P8" s="118">
        <f>('[1]2030 onwards to 2080'!$E$40/5/1000000)*'[1]2030 onwards to 2080'!$H$5</f>
        <v>2.2702451382314172E-2</v>
      </c>
      <c r="Q8" s="118">
        <f>('[1]2030 onwards to 2080'!$E$40/5/1000000)*'[1]2030 onwards to 2080'!$H$5</f>
        <v>2.2702451382314172E-2</v>
      </c>
      <c r="R8" s="118">
        <f>('[1]2030 onwards to 2080'!$E$40/5/1000000)*'[1]2030 onwards to 2080'!$H$5</f>
        <v>2.2702451382314172E-2</v>
      </c>
      <c r="S8" s="118">
        <f>('[1]2030 onwards to 2080'!$J$40/5/1000000)*'[1]2030 onwards to 2080'!$H$5</f>
        <v>2.1113279785552178E-2</v>
      </c>
      <c r="T8" s="118">
        <f>('[1]2030 onwards to 2080'!$J$40/5/1000000)*'[1]2030 onwards to 2080'!$H$5</f>
        <v>2.1113279785552178E-2</v>
      </c>
      <c r="U8" s="118">
        <f>('[1]2030 onwards to 2080'!$J$40/5/1000000)*'[1]2030 onwards to 2080'!$H$5</f>
        <v>2.1113279785552178E-2</v>
      </c>
      <c r="V8" s="118">
        <f>('[1]2030 onwards to 2080'!$J$40/5/1000000)*'[1]2030 onwards to 2080'!$H$5</f>
        <v>2.1113279785552178E-2</v>
      </c>
      <c r="W8" s="118">
        <f>('[1]2030 onwards to 2080'!$J$40/5/1000000)*'[1]2030 onwards to 2080'!$H$5</f>
        <v>2.1113279785552178E-2</v>
      </c>
      <c r="X8" s="118">
        <f>('[1]2030 onwards to 2080'!$P$40/5/1000000)*'[1]2030 onwards to 2080'!$H$5</f>
        <v>1.9635350200563523E-2</v>
      </c>
      <c r="Y8" s="118">
        <f>('[1]2030 onwards to 2080'!$P$40/5/1000000)*'[1]2030 onwards to 2080'!$H$5</f>
        <v>1.9635350200563523E-2</v>
      </c>
      <c r="Z8" s="118">
        <f>('[1]2030 onwards to 2080'!$P$40/5/1000000)*'[1]2030 onwards to 2080'!$H$5</f>
        <v>1.9635350200563523E-2</v>
      </c>
      <c r="AA8" s="118">
        <f>('[1]2030 onwards to 2080'!$P$40/5/1000000)*'[1]2030 onwards to 2080'!$H$5</f>
        <v>1.9635350200563523E-2</v>
      </c>
      <c r="AB8" s="118">
        <f>('[1]2030 onwards to 2080'!$P$40/5/1000000)*'[1]2030 onwards to 2080'!$H$5</f>
        <v>1.9635350200563523E-2</v>
      </c>
      <c r="AC8" s="118">
        <f>('[1]2030 onwards to 2080'!$V$40/5/1000000)*'[1]2030 onwards to 2080'!$H$5</f>
        <v>1.865358269053535E-2</v>
      </c>
      <c r="AD8" s="118">
        <f>('[1]2030 onwards to 2080'!$V$40/5/1000000)*'[1]2030 onwards to 2080'!$H$5</f>
        <v>1.865358269053535E-2</v>
      </c>
      <c r="AE8" s="118">
        <f>('[1]2030 onwards to 2080'!$V$40/5/1000000)*'[1]2030 onwards to 2080'!$H$5</f>
        <v>1.865358269053535E-2</v>
      </c>
      <c r="AF8" s="118">
        <f>('[1]2030 onwards to 2080'!$V$40/5/1000000)*'[1]2030 onwards to 2080'!$H$5</f>
        <v>1.865358269053535E-2</v>
      </c>
      <c r="AG8" s="118">
        <f>('[1]2030 onwards to 2080'!$V$40/5/1000000)*'[1]2030 onwards to 2080'!$H$5</f>
        <v>1.865358269053535E-2</v>
      </c>
      <c r="AH8" s="118">
        <f>('[1]2030 onwards to 2080'!$AB$40/5/1000000)*'[1]2030 onwards to 2080'!$H$5</f>
        <v>1.7907439382913934E-2</v>
      </c>
      <c r="AI8" s="118">
        <f>('[1]2030 onwards to 2080'!$AB$40/5/1000000)*'[1]2030 onwards to 2080'!$H$5</f>
        <v>1.7907439382913934E-2</v>
      </c>
      <c r="AJ8" s="118">
        <f>('[1]2030 onwards to 2080'!$AB$40/5/1000000)*'[1]2030 onwards to 2080'!$H$5</f>
        <v>1.7907439382913934E-2</v>
      </c>
      <c r="AK8" s="118">
        <f>('[1]2030 onwards to 2080'!$AB$40/5/1000000)*'[1]2030 onwards to 2080'!$H$5</f>
        <v>1.7907439382913934E-2</v>
      </c>
      <c r="AL8" s="118">
        <f>('[1]2030 onwards to 2080'!$AB$40/5/1000000)*'[1]2030 onwards to 2080'!$H$5</f>
        <v>1.7907439382913934E-2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6"/>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2.1934735635086158E-2</v>
      </c>
      <c r="O14" s="41">
        <f t="shared" ref="O14:BZ14" si="3">IF((O8+O9)*O11&lt;&gt;0,(O8+O9)*O11,"")</f>
        <v>2.1934735635086158E-2</v>
      </c>
      <c r="P14" s="41">
        <f t="shared" si="3"/>
        <v>2.1934735635086158E-2</v>
      </c>
      <c r="Q14" s="41">
        <f t="shared" si="3"/>
        <v>2.1934735635086158E-2</v>
      </c>
      <c r="R14" s="41">
        <f t="shared" si="3"/>
        <v>2.1934735635086158E-2</v>
      </c>
      <c r="S14" s="41">
        <f t="shared" si="3"/>
        <v>2.0399304140630126E-2</v>
      </c>
      <c r="T14" s="41">
        <f t="shared" si="3"/>
        <v>2.0399304140630126E-2</v>
      </c>
      <c r="U14" s="41">
        <f t="shared" si="3"/>
        <v>2.0399304140630126E-2</v>
      </c>
      <c r="V14" s="41">
        <f t="shared" si="3"/>
        <v>2.0399304140630126E-2</v>
      </c>
      <c r="W14" s="41">
        <f t="shared" si="3"/>
        <v>2.0399304140630126E-2</v>
      </c>
      <c r="X14" s="41">
        <f t="shared" si="3"/>
        <v>1.8971352850786015E-2</v>
      </c>
      <c r="Y14" s="41">
        <f t="shared" si="3"/>
        <v>1.8971352850786015E-2</v>
      </c>
      <c r="Z14" s="41">
        <f t="shared" si="3"/>
        <v>1.8971352850786015E-2</v>
      </c>
      <c r="AA14" s="41">
        <f t="shared" si="3"/>
        <v>1.8971352850786015E-2</v>
      </c>
      <c r="AB14" s="41">
        <f t="shared" si="3"/>
        <v>1.8971352850786015E-2</v>
      </c>
      <c r="AC14" s="41">
        <f t="shared" si="3"/>
        <v>1.8022785208246715E-2</v>
      </c>
      <c r="AD14" s="41">
        <f t="shared" si="3"/>
        <v>1.8022785208246715E-2</v>
      </c>
      <c r="AE14" s="41">
        <f t="shared" si="3"/>
        <v>1.8022785208246715E-2</v>
      </c>
      <c r="AF14" s="41">
        <f t="shared" si="3"/>
        <v>1.8022785208246715E-2</v>
      </c>
      <c r="AG14" s="41">
        <f t="shared" si="3"/>
        <v>1.8022785208246715E-2</v>
      </c>
      <c r="AH14" s="41">
        <f t="shared" si="3"/>
        <v>1.7301873799916847E-2</v>
      </c>
      <c r="AI14" s="41">
        <f t="shared" si="3"/>
        <v>1.7301873799916847E-2</v>
      </c>
      <c r="AJ14" s="41">
        <f t="shared" si="3"/>
        <v>1.7301873799916847E-2</v>
      </c>
      <c r="AK14" s="41">
        <f t="shared" si="3"/>
        <v>1.7301873799916847E-2</v>
      </c>
      <c r="AL14" s="41">
        <f t="shared" si="3"/>
        <v>1.7301873799916847E-2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0.48315025817332924</v>
      </c>
      <c r="I15" s="179"/>
      <c r="J15" s="179"/>
      <c r="K15" s="179"/>
      <c r="L15" s="180"/>
    </row>
    <row r="16" spans="1:93" s="43" customFormat="1" ht="15" x14ac:dyDescent="0.2">
      <c r="A16" s="44"/>
      <c r="B16" s="45"/>
      <c r="C16" s="45"/>
      <c r="D16" s="46"/>
      <c r="E16" s="45"/>
      <c r="F16" s="45"/>
      <c r="G16" s="45"/>
      <c r="H16" s="47">
        <f>H15</f>
        <v>0.48315025817332924</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16:D29" xr:uid="{CAE3F7FB-9F95-43D3-8072-237CC6C9782C}">
      <formula1>Variables</formula1>
    </dataValidation>
    <dataValidation type="list" allowBlank="1" showInputMessage="1" showErrorMessage="1" sqref="G31:G65 G12:G13 G16:G18 G26:G29" xr:uid="{22DC34E7-44AB-4E45-A03A-C6C7A7B5F196}">
      <formula1>"Fixed,Variable"</formula1>
    </dataValidation>
    <dataValidation type="list" allowBlank="1" showInputMessage="1" showErrorMessage="1" sqref="E33:F47" xr:uid="{38218A83-E5A1-4670-B162-FFA9AD23CA46}">
      <formula1>INDIRECT(IFERROR(RIGHT($B33,LEN($B33)-FIND(" ",$B33)),$B33)&amp;"Subs")</formula1>
    </dataValidation>
    <dataValidation type="list" allowBlank="1" showInputMessage="1" showErrorMessage="1" sqref="E31:F32" xr:uid="{3B035558-7178-484D-BA30-DE2D21A9C5DD}">
      <formula1>INDIRECT(IFERROR(RIGHT(#REF!,LEN(#REF!)-FIND(" ",#REF!)),#REF!)&amp;"Subs")</formula1>
    </dataValidation>
  </dataValidations>
  <hyperlinks>
    <hyperlink ref="F3" location="'TITLE PAGE'!A1" display="Back to title page" xr:uid="{77E2304B-738F-4305-9C37-1A71CB6E475B}"/>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76F59-ABF9-435E-B33C-8C6E479CA9C9}">
  <dimension ref="A1:CO121"/>
  <sheetViews>
    <sheetView topLeftCell="Q1" zoomScale="70" zoomScaleNormal="70" workbookViewId="0">
      <selection activeCell="B8" sqref="B8:AL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307</v>
      </c>
      <c r="C8" t="s">
        <v>291</v>
      </c>
      <c r="D8" s="27" t="s">
        <v>104</v>
      </c>
      <c r="E8" s="28"/>
      <c r="F8" s="140"/>
      <c r="G8" s="29" t="s">
        <v>105</v>
      </c>
      <c r="H8" s="30"/>
      <c r="I8" s="31"/>
      <c r="J8" s="31"/>
      <c r="K8" s="31"/>
      <c r="L8" s="31"/>
      <c r="M8" s="32"/>
      <c r="N8" s="118">
        <f>('[1]2030 onwards to 2080'!$E$41/5/1000000)*'[1]2030 onwards to 2080'!$H$5</f>
        <v>0</v>
      </c>
      <c r="O8" s="118">
        <f>('[1]2030 onwards to 2080'!$E$41/5/1000000)*'[1]2030 onwards to 2080'!$H$5</f>
        <v>0</v>
      </c>
      <c r="P8" s="118">
        <f>('[1]2030 onwards to 2080'!$E$41/5/1000000)*'[1]2030 onwards to 2080'!$H$5</f>
        <v>0</v>
      </c>
      <c r="Q8" s="118">
        <f>('[1]2030 onwards to 2080'!$E$41/5/1000000)*'[1]2030 onwards to 2080'!$H$5</f>
        <v>0</v>
      </c>
      <c r="R8" s="118">
        <f>('[1]2030 onwards to 2080'!$E$41/5/1000000)*'[1]2030 onwards to 2080'!$H$5</f>
        <v>0</v>
      </c>
      <c r="S8" s="118">
        <f>('[1]2030 onwards to 2080'!$J$41/5/1000000)*'[1]2030 onwards to 2080'!$H$5</f>
        <v>0</v>
      </c>
      <c r="T8" s="118">
        <f>('[1]2030 onwards to 2080'!$J$41/5/1000000)*'[1]2030 onwards to 2080'!$H$5</f>
        <v>0</v>
      </c>
      <c r="U8" s="118">
        <f>('[1]2030 onwards to 2080'!$J$41/5/1000000)*'[1]2030 onwards to 2080'!$H$5</f>
        <v>0</v>
      </c>
      <c r="V8" s="118">
        <f>('[1]2030 onwards to 2080'!$J$41/5/1000000)*'[1]2030 onwards to 2080'!$H$5</f>
        <v>0</v>
      </c>
      <c r="W8" s="118">
        <f>('[1]2030 onwards to 2080'!$J$41/5/1000000)*'[1]2030 onwards to 2080'!$H$5</f>
        <v>0</v>
      </c>
      <c r="X8" s="118">
        <f>('[1]2030 onwards to 2080'!$P$41/5/1000000)*'[1]2030 onwards to 2080'!$H$5</f>
        <v>0</v>
      </c>
      <c r="Y8" s="118">
        <f>('[1]2030 onwards to 2080'!$P$41/5/1000000)*'[1]2030 onwards to 2080'!$H$5</f>
        <v>0</v>
      </c>
      <c r="Z8" s="118">
        <f>('[1]2030 onwards to 2080'!$P$41/5/1000000)*'[1]2030 onwards to 2080'!$H$5</f>
        <v>0</v>
      </c>
      <c r="AA8" s="118">
        <f>('[1]2030 onwards to 2080'!$P$41/5/1000000)*'[1]2030 onwards to 2080'!$H$5</f>
        <v>0</v>
      </c>
      <c r="AB8" s="118">
        <f>('[1]2030 onwards to 2080'!$P$41/5/1000000)*'[1]2030 onwards to 2080'!$H$5</f>
        <v>0</v>
      </c>
      <c r="AC8" s="118">
        <f>('[1]2030 onwards to 2080'!$V$41/5/1000000)*'[1]2030 onwards to 2080'!$H$5</f>
        <v>0</v>
      </c>
      <c r="AD8" s="118">
        <f>('[1]2030 onwards to 2080'!$V$41/5/1000000)*'[1]2030 onwards to 2080'!$H$5</f>
        <v>0</v>
      </c>
      <c r="AE8" s="118">
        <f>('[1]2030 onwards to 2080'!$V$41/5/1000000)*'[1]2030 onwards to 2080'!$H$5</f>
        <v>0</v>
      </c>
      <c r="AF8" s="118">
        <f>('[1]2030 onwards to 2080'!$V$41/5/1000000)*'[1]2030 onwards to 2080'!$H$5</f>
        <v>0</v>
      </c>
      <c r="AG8" s="118">
        <f>('[1]2030 onwards to 2080'!$V$41/5/1000000)*'[1]2030 onwards to 2080'!$H$5</f>
        <v>0</v>
      </c>
      <c r="AH8" s="118">
        <f>('[1]2030 onwards to 2080'!$AB$41/5/1000000)*'[1]2030 onwards to 2080'!$H$5</f>
        <v>0</v>
      </c>
      <c r="AI8" s="118">
        <f>('[1]2030 onwards to 2080'!$AB$41/5/1000000)*'[1]2030 onwards to 2080'!$H$5</f>
        <v>0</v>
      </c>
      <c r="AJ8" s="118">
        <f>('[1]2030 onwards to 2080'!$AB$41/5/1000000)*'[1]2030 onwards to 2080'!$H$5</f>
        <v>0</v>
      </c>
      <c r="AK8" s="118">
        <f>('[1]2030 onwards to 2080'!$AB$41/5/1000000)*'[1]2030 onwards to 2080'!$H$5</f>
        <v>0</v>
      </c>
      <c r="AL8" s="118">
        <f>('[1]2030 onwards to 2080'!$AB$41/5/1000000)*'[1]2030 onwards to 2080'!$H$5</f>
        <v>0</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6"/>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t="str">
        <f>IF((N8+N9)*N11&lt;&gt;0,(N8+N9)*N11,"")</f>
        <v/>
      </c>
      <c r="O14" s="41" t="str">
        <f t="shared" ref="O14:BZ14" si="3">IF((O8+O9)*O11&lt;&gt;0,(O8+O9)*O11,"")</f>
        <v/>
      </c>
      <c r="P14" s="41" t="str">
        <f t="shared" si="3"/>
        <v/>
      </c>
      <c r="Q14" s="41" t="str">
        <f t="shared" si="3"/>
        <v/>
      </c>
      <c r="R14" s="41" t="str">
        <f t="shared" si="3"/>
        <v/>
      </c>
      <c r="S14" s="41" t="str">
        <f t="shared" si="3"/>
        <v/>
      </c>
      <c r="T14" s="41" t="str">
        <f t="shared" si="3"/>
        <v/>
      </c>
      <c r="U14" s="41" t="str">
        <f t="shared" si="3"/>
        <v/>
      </c>
      <c r="V14" s="41" t="str">
        <f t="shared" si="3"/>
        <v/>
      </c>
      <c r="W14" s="41" t="str">
        <f t="shared" si="3"/>
        <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t="str">
        <f>IF(SUM($M$14:$CO$14)&lt;&gt;0,SUM($M$14:$CO$14),"")</f>
        <v/>
      </c>
      <c r="I15" s="179"/>
      <c r="J15" s="179"/>
      <c r="K15" s="179"/>
      <c r="L15" s="180"/>
    </row>
    <row r="16" spans="1:93" s="43" customFormat="1" ht="15" x14ac:dyDescent="0.2">
      <c r="A16" s="44"/>
      <c r="B16" s="45"/>
      <c r="C16" s="45"/>
      <c r="D16" s="46"/>
      <c r="E16" s="45"/>
      <c r="F16" s="45"/>
      <c r="G16" s="45"/>
      <c r="H16" s="47" t="str">
        <f>H15</f>
        <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0B834022-9F91-462A-8D83-89BC5FA56E06}">
      <formula1>INDIRECT(IFERROR(RIGHT(#REF!,LEN(#REF!)-FIND(" ",#REF!)),#REF!)&amp;"Subs")</formula1>
    </dataValidation>
    <dataValidation type="list" allowBlank="1" showInputMessage="1" showErrorMessage="1" sqref="E33:F47" xr:uid="{49816C8C-F46B-4E64-8D92-F206B12DE94B}">
      <formula1>INDIRECT(IFERROR(RIGHT($B33,LEN($B33)-FIND(" ",$B33)),$B33)&amp;"Subs")</formula1>
    </dataValidation>
    <dataValidation type="list" allowBlank="1" showInputMessage="1" showErrorMessage="1" sqref="G31:G65 G12:G13 G16:G18 G26:G29" xr:uid="{D7FFE398-2A72-4D8C-959B-4C0AD6747866}">
      <formula1>"Fixed,Variable"</formula1>
    </dataValidation>
    <dataValidation type="list" allowBlank="1" showInputMessage="1" showErrorMessage="1" sqref="E65:E67 D31:D67 D12:D13 D16:D29" xr:uid="{0E37C302-D335-4202-AAC7-E6DA1DB34EEE}">
      <formula1>Variables</formula1>
    </dataValidation>
  </dataValidations>
  <hyperlinks>
    <hyperlink ref="F3" location="'TITLE PAGE'!A1" display="Back to title page" xr:uid="{D3F1E970-DA30-48BD-9BC8-514075E0D898}"/>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C094-6FC7-4E97-ADE2-987C7AA19C7F}">
  <dimension ref="A1:CO121"/>
  <sheetViews>
    <sheetView topLeftCell="Q1" zoomScale="70" zoomScaleNormal="70" workbookViewId="0">
      <selection activeCell="B8" sqref="B8:AL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308</v>
      </c>
      <c r="C8" t="s">
        <v>278</v>
      </c>
      <c r="D8" s="27" t="s">
        <v>104</v>
      </c>
      <c r="E8" s="28"/>
      <c r="F8" s="140"/>
      <c r="G8" s="29" t="s">
        <v>105</v>
      </c>
      <c r="H8" s="30"/>
      <c r="I8" s="31"/>
      <c r="J8" s="31"/>
      <c r="K8" s="31"/>
      <c r="L8" s="31"/>
      <c r="M8" s="32"/>
      <c r="N8" s="118">
        <f>('[1]2030 onwards to 2080'!$E$42/5/1000000)*'[1]2030 onwards to 2080'!$H$5</f>
        <v>0.16216036701652978</v>
      </c>
      <c r="O8" s="118">
        <f>('[1]2030 onwards to 2080'!$E$42/5/1000000)*'[1]2030 onwards to 2080'!$H$5</f>
        <v>0.16216036701652978</v>
      </c>
      <c r="P8" s="118">
        <f>('[1]2030 onwards to 2080'!$E$42/5/1000000)*'[1]2030 onwards to 2080'!$H$5</f>
        <v>0.16216036701652978</v>
      </c>
      <c r="Q8" s="118">
        <f>('[1]2030 onwards to 2080'!$E$42/5/1000000)*'[1]2030 onwards to 2080'!$H$5</f>
        <v>0.16216036701652978</v>
      </c>
      <c r="R8" s="118">
        <f>('[1]2030 onwards to 2080'!$E$42/5/1000000)*'[1]2030 onwards to 2080'!$H$5</f>
        <v>0.16216036701652978</v>
      </c>
      <c r="S8" s="118">
        <f>('[1]2030 onwards to 2080'!$J$42/5/1000000)*'[1]2030 onwards to 2080'!$H$5</f>
        <v>0.15080914132537268</v>
      </c>
      <c r="T8" s="118">
        <f>('[1]2030 onwards to 2080'!$J$42/5/1000000)*'[1]2030 onwards to 2080'!$H$5</f>
        <v>0.15080914132537268</v>
      </c>
      <c r="U8" s="118">
        <f>('[1]2030 onwards to 2080'!$J$42/5/1000000)*'[1]2030 onwards to 2080'!$H$5</f>
        <v>0.15080914132537268</v>
      </c>
      <c r="V8" s="118">
        <f>('[1]2030 onwards to 2080'!$J$42/5/1000000)*'[1]2030 onwards to 2080'!$H$5</f>
        <v>0.15080914132537268</v>
      </c>
      <c r="W8" s="118">
        <f>('[1]2030 onwards to 2080'!$J$42/5/1000000)*'[1]2030 onwards to 2080'!$H$5</f>
        <v>0.15080914132537268</v>
      </c>
      <c r="X8" s="118">
        <f>('[1]2030 onwards to 2080'!$P$42/5/1000000)*'[1]2030 onwards to 2080'!$H$5</f>
        <v>0.14025250143259663</v>
      </c>
      <c r="Y8" s="118">
        <f>('[1]2030 onwards to 2080'!$P$42/5/1000000)*'[1]2030 onwards to 2080'!$H$5</f>
        <v>0.14025250143259663</v>
      </c>
      <c r="Z8" s="118">
        <f>('[1]2030 onwards to 2080'!$P$42/5/1000000)*'[1]2030 onwards to 2080'!$H$5</f>
        <v>0.14025250143259663</v>
      </c>
      <c r="AA8" s="118">
        <f>('[1]2030 onwards to 2080'!$P$42/5/1000000)*'[1]2030 onwards to 2080'!$H$5</f>
        <v>0.14025250143259663</v>
      </c>
      <c r="AB8" s="118">
        <f>('[1]2030 onwards to 2080'!$P$42/5/1000000)*'[1]2030 onwards to 2080'!$H$5</f>
        <v>0.14025250143259663</v>
      </c>
      <c r="AC8" s="118">
        <f>('[1]2030 onwards to 2080'!$V$42/5/1000000)*'[1]2030 onwards to 2080'!$H$5</f>
        <v>0.13323987636096679</v>
      </c>
      <c r="AD8" s="118">
        <f>('[1]2030 onwards to 2080'!$V$42/5/1000000)*'[1]2030 onwards to 2080'!$H$5</f>
        <v>0.13323987636096679</v>
      </c>
      <c r="AE8" s="118">
        <f>('[1]2030 onwards to 2080'!$V$42/5/1000000)*'[1]2030 onwards to 2080'!$H$5</f>
        <v>0.13323987636096679</v>
      </c>
      <c r="AF8" s="118">
        <f>('[1]2030 onwards to 2080'!$V$42/5/1000000)*'[1]2030 onwards to 2080'!$H$5</f>
        <v>0.13323987636096679</v>
      </c>
      <c r="AG8" s="118">
        <f>('[1]2030 onwards to 2080'!$V$42/5/1000000)*'[1]2030 onwards to 2080'!$H$5</f>
        <v>0.13323987636096679</v>
      </c>
      <c r="AH8" s="118">
        <f>('[1]2030 onwards to 2080'!$AB$42/5/1000000)*'[1]2030 onwards to 2080'!$H$5</f>
        <v>0.12791028130652812</v>
      </c>
      <c r="AI8" s="118">
        <f>('[1]2030 onwards to 2080'!$AB$42/5/1000000)*'[1]2030 onwards to 2080'!$H$5</f>
        <v>0.12791028130652812</v>
      </c>
      <c r="AJ8" s="118">
        <f>('[1]2030 onwards to 2080'!$AB$42/5/1000000)*'[1]2030 onwards to 2080'!$H$5</f>
        <v>0.12791028130652812</v>
      </c>
      <c r="AK8" s="118">
        <f>('[1]2030 onwards to 2080'!$AB$42/5/1000000)*'[1]2030 onwards to 2080'!$H$5</f>
        <v>0.12791028130652812</v>
      </c>
      <c r="AL8" s="118">
        <f>('[1]2030 onwards to 2080'!$AB$42/5/1000000)*'[1]2030 onwards to 2080'!$H$5</f>
        <v>0.12791028130652812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6"/>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0.15667668310775826</v>
      </c>
      <c r="O14" s="41">
        <f t="shared" ref="O14:BZ14" si="3">IF((O8+O9)*O11&lt;&gt;0,(O8+O9)*O11,"")</f>
        <v>0.15667668310775826</v>
      </c>
      <c r="P14" s="41">
        <f t="shared" si="3"/>
        <v>0.15667668310775826</v>
      </c>
      <c r="Q14" s="41">
        <f t="shared" si="3"/>
        <v>0.15667668310775826</v>
      </c>
      <c r="R14" s="41">
        <f t="shared" si="3"/>
        <v>0.15667668310775826</v>
      </c>
      <c r="S14" s="41">
        <f t="shared" si="3"/>
        <v>0.14570931529021516</v>
      </c>
      <c r="T14" s="41">
        <f t="shared" si="3"/>
        <v>0.14570931529021516</v>
      </c>
      <c r="U14" s="41">
        <f t="shared" si="3"/>
        <v>0.14570931529021516</v>
      </c>
      <c r="V14" s="41">
        <f t="shared" si="3"/>
        <v>0.14570931529021516</v>
      </c>
      <c r="W14" s="41">
        <f t="shared" si="3"/>
        <v>0.14570931529021516</v>
      </c>
      <c r="X14" s="41">
        <f t="shared" si="3"/>
        <v>0.13550966321990013</v>
      </c>
      <c r="Y14" s="41">
        <f t="shared" si="3"/>
        <v>0.13550966321990013</v>
      </c>
      <c r="Z14" s="41">
        <f t="shared" si="3"/>
        <v>0.13550966321990013</v>
      </c>
      <c r="AA14" s="41">
        <f t="shared" si="3"/>
        <v>0.13550966321990013</v>
      </c>
      <c r="AB14" s="41">
        <f t="shared" si="3"/>
        <v>0.13550966321990013</v>
      </c>
      <c r="AC14" s="41">
        <f t="shared" si="3"/>
        <v>0.12873418005890513</v>
      </c>
      <c r="AD14" s="41">
        <f t="shared" si="3"/>
        <v>0.12873418005890513</v>
      </c>
      <c r="AE14" s="41">
        <f t="shared" si="3"/>
        <v>0.12873418005890513</v>
      </c>
      <c r="AF14" s="41">
        <f t="shared" si="3"/>
        <v>0.12873418005890513</v>
      </c>
      <c r="AG14" s="41">
        <f t="shared" si="3"/>
        <v>0.12873418005890513</v>
      </c>
      <c r="AH14" s="41">
        <f t="shared" si="3"/>
        <v>0.12358481285654892</v>
      </c>
      <c r="AI14" s="41">
        <f t="shared" si="3"/>
        <v>0.12358481285654892</v>
      </c>
      <c r="AJ14" s="41">
        <f t="shared" si="3"/>
        <v>0.12358481285654892</v>
      </c>
      <c r="AK14" s="41">
        <f t="shared" si="3"/>
        <v>0.12358481285654892</v>
      </c>
      <c r="AL14" s="41">
        <f t="shared" si="3"/>
        <v>0.12358481285654892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3.4510732726666387</v>
      </c>
      <c r="I15" s="179"/>
      <c r="J15" s="179"/>
      <c r="K15" s="179"/>
      <c r="L15" s="180"/>
    </row>
    <row r="16" spans="1:93" s="43" customFormat="1" ht="15" x14ac:dyDescent="0.2">
      <c r="A16" s="44"/>
      <c r="B16" s="45"/>
      <c r="C16" s="45"/>
      <c r="D16" s="46"/>
      <c r="E16" s="45"/>
      <c r="F16" s="45"/>
      <c r="G16" s="45"/>
      <c r="H16" s="47">
        <f>H15</f>
        <v>3.4510732726666387</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16:D29" xr:uid="{19E9ACDE-395B-4119-A254-FB90818171CA}">
      <formula1>Variables</formula1>
    </dataValidation>
    <dataValidation type="list" allowBlank="1" showInputMessage="1" showErrorMessage="1" sqref="G31:G65 G12:G13 G16:G18 G26:G29" xr:uid="{553416F1-DBD0-4A4B-A68F-F8FA8A50C5C2}">
      <formula1>"Fixed,Variable"</formula1>
    </dataValidation>
    <dataValidation type="list" allowBlank="1" showInputMessage="1" showErrorMessage="1" sqref="E33:F47" xr:uid="{99934CEB-1A1A-4EEF-9769-8E147F2FF2F7}">
      <formula1>INDIRECT(IFERROR(RIGHT($B33,LEN($B33)-FIND(" ",$B33)),$B33)&amp;"Subs")</formula1>
    </dataValidation>
    <dataValidation type="list" allowBlank="1" showInputMessage="1" showErrorMessage="1" sqref="E31:F32" xr:uid="{B23AC42E-2F20-4D9F-B242-19BE5CF4626C}">
      <formula1>INDIRECT(IFERROR(RIGHT(#REF!,LEN(#REF!)-FIND(" ",#REF!)),#REF!)&amp;"Subs")</formula1>
    </dataValidation>
  </dataValidations>
  <hyperlinks>
    <hyperlink ref="F3" location="'TITLE PAGE'!A1" display="Back to title page" xr:uid="{F92FE64B-B86A-4F5A-A113-6071830AD3D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BA812-C406-4309-8781-90B238E3F981}">
  <dimension ref="A1:CO121"/>
  <sheetViews>
    <sheetView topLeftCell="Q1" zoomScale="70" zoomScaleNormal="70" workbookViewId="0">
      <selection activeCell="B8" sqref="B8:AL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309</v>
      </c>
      <c r="C8" t="s">
        <v>294</v>
      </c>
      <c r="D8" s="27" t="s">
        <v>104</v>
      </c>
      <c r="E8" s="28"/>
      <c r="F8" s="140"/>
      <c r="G8" s="29" t="s">
        <v>105</v>
      </c>
      <c r="H8" s="30"/>
      <c r="I8" s="31"/>
      <c r="J8" s="31"/>
      <c r="K8" s="31"/>
      <c r="L8" s="31"/>
      <c r="M8" s="32"/>
      <c r="N8" s="118">
        <f>('[1]2030 onwards to 2080'!$E$43/5/1000000)*'[1]2030 onwards to 2080'!$H$5</f>
        <v>2.2522273196740248E-2</v>
      </c>
      <c r="O8" s="118">
        <f>('[1]2030 onwards to 2080'!$E$43/5/1000000)*'[1]2030 onwards to 2080'!$H$5</f>
        <v>2.2522273196740248E-2</v>
      </c>
      <c r="P8" s="118">
        <f>('[1]2030 onwards to 2080'!$E$43/5/1000000)*'[1]2030 onwards to 2080'!$H$5</f>
        <v>2.2522273196740248E-2</v>
      </c>
      <c r="Q8" s="118">
        <f>('[1]2030 onwards to 2080'!$E$43/5/1000000)*'[1]2030 onwards to 2080'!$H$5</f>
        <v>2.2522273196740248E-2</v>
      </c>
      <c r="R8" s="118">
        <f>('[1]2030 onwards to 2080'!$E$43/5/1000000)*'[1]2030 onwards to 2080'!$H$5</f>
        <v>2.2522273196740248E-2</v>
      </c>
      <c r="S8" s="118">
        <f>('[1]2030 onwards to 2080'!$J$43/5/1000000)*'[1]2030 onwards to 2080'!$H$5</f>
        <v>2.0945714072968431E-2</v>
      </c>
      <c r="T8" s="118">
        <f>('[1]2030 onwards to 2080'!$J$43/5/1000000)*'[1]2030 onwards to 2080'!$H$5</f>
        <v>2.0945714072968431E-2</v>
      </c>
      <c r="U8" s="118">
        <f>('[1]2030 onwards to 2080'!$J$43/5/1000000)*'[1]2030 onwards to 2080'!$H$5</f>
        <v>2.0945714072968431E-2</v>
      </c>
      <c r="V8" s="118">
        <f>('[1]2030 onwards to 2080'!$J$43/5/1000000)*'[1]2030 onwards to 2080'!$H$5</f>
        <v>2.0945714072968431E-2</v>
      </c>
      <c r="W8" s="118">
        <f>('[1]2030 onwards to 2080'!$J$43/5/1000000)*'[1]2030 onwards to 2080'!$H$5</f>
        <v>2.0945714072968431E-2</v>
      </c>
      <c r="X8" s="118">
        <f>('[1]2030 onwards to 2080'!$P$43/5/1000000)*'[1]2030 onwards to 2080'!$H$5</f>
        <v>1.9479514087860642E-2</v>
      </c>
      <c r="Y8" s="118">
        <f>('[1]2030 onwards to 2080'!$P$43/5/1000000)*'[1]2030 onwards to 2080'!$H$5</f>
        <v>1.9479514087860642E-2</v>
      </c>
      <c r="Z8" s="118">
        <f>('[1]2030 onwards to 2080'!$P$43/5/1000000)*'[1]2030 onwards to 2080'!$H$5</f>
        <v>1.9479514087860642E-2</v>
      </c>
      <c r="AA8" s="118">
        <f>('[1]2030 onwards to 2080'!$P$43/5/1000000)*'[1]2030 onwards to 2080'!$H$5</f>
        <v>1.9479514087860642E-2</v>
      </c>
      <c r="AB8" s="118">
        <f>('[1]2030 onwards to 2080'!$P$43/5/1000000)*'[1]2030 onwards to 2080'!$H$5</f>
        <v>1.9479514087860642E-2</v>
      </c>
      <c r="AC8" s="118">
        <f>('[1]2030 onwards to 2080'!$V$43/5/1000000)*'[1]2030 onwards to 2080'!$H$5</f>
        <v>1.850553838346761E-2</v>
      </c>
      <c r="AD8" s="118">
        <f>('[1]2030 onwards to 2080'!$V$43/5/1000000)*'[1]2030 onwards to 2080'!$H$5</f>
        <v>1.850553838346761E-2</v>
      </c>
      <c r="AE8" s="118">
        <f>('[1]2030 onwards to 2080'!$V$43/5/1000000)*'[1]2030 onwards to 2080'!$H$5</f>
        <v>1.850553838346761E-2</v>
      </c>
      <c r="AF8" s="118">
        <f>('[1]2030 onwards to 2080'!$V$43/5/1000000)*'[1]2030 onwards to 2080'!$H$5</f>
        <v>1.850553838346761E-2</v>
      </c>
      <c r="AG8" s="118">
        <f>('[1]2030 onwards to 2080'!$V$43/5/1000000)*'[1]2030 onwards to 2080'!$H$5</f>
        <v>1.850553838346761E-2</v>
      </c>
      <c r="AH8" s="118">
        <f>('[1]2030 onwards to 2080'!$AB$43/5/1000000)*'[1]2030 onwards to 2080'!$H$5</f>
        <v>1.7765316848128907E-2</v>
      </c>
      <c r="AI8" s="118">
        <f>('[1]2030 onwards to 2080'!$AB$43/5/1000000)*'[1]2030 onwards to 2080'!$H$5</f>
        <v>1.7765316848128907E-2</v>
      </c>
      <c r="AJ8" s="118">
        <f>('[1]2030 onwards to 2080'!$AB$43/5/1000000)*'[1]2030 onwards to 2080'!$H$5</f>
        <v>1.7765316848128907E-2</v>
      </c>
      <c r="AK8" s="118">
        <f>('[1]2030 onwards to 2080'!$AB$43/5/1000000)*'[1]2030 onwards to 2080'!$H$5</f>
        <v>1.7765316848128907E-2</v>
      </c>
      <c r="AL8" s="118">
        <f>('[1]2030 onwards to 2080'!$AB$43/5/1000000)*'[1]2030 onwards to 2080'!$H$5</f>
        <v>1.7765316848128907E-2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6"/>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2.176065043163309E-2</v>
      </c>
      <c r="O14" s="41">
        <f t="shared" ref="O14:BZ14" si="3">IF((O8+O9)*O11&lt;&gt;0,(O8+O9)*O11,"")</f>
        <v>2.176065043163309E-2</v>
      </c>
      <c r="P14" s="41">
        <f t="shared" si="3"/>
        <v>2.176065043163309E-2</v>
      </c>
      <c r="Q14" s="41">
        <f t="shared" si="3"/>
        <v>2.176065043163309E-2</v>
      </c>
      <c r="R14" s="41">
        <f t="shared" si="3"/>
        <v>2.176065043163309E-2</v>
      </c>
      <c r="S14" s="41">
        <f t="shared" si="3"/>
        <v>2.0237404901418773E-2</v>
      </c>
      <c r="T14" s="41">
        <f t="shared" si="3"/>
        <v>2.0237404901418773E-2</v>
      </c>
      <c r="U14" s="41">
        <f t="shared" si="3"/>
        <v>2.0237404901418773E-2</v>
      </c>
      <c r="V14" s="41">
        <f t="shared" si="3"/>
        <v>2.0237404901418773E-2</v>
      </c>
      <c r="W14" s="41">
        <f t="shared" si="3"/>
        <v>2.0237404901418773E-2</v>
      </c>
      <c r="X14" s="41">
        <f t="shared" si="3"/>
        <v>1.8820786558319463E-2</v>
      </c>
      <c r="Y14" s="41">
        <f t="shared" si="3"/>
        <v>1.8820786558319463E-2</v>
      </c>
      <c r="Z14" s="41">
        <f t="shared" si="3"/>
        <v>1.8820786558319463E-2</v>
      </c>
      <c r="AA14" s="41">
        <f t="shared" si="3"/>
        <v>1.8820786558319463E-2</v>
      </c>
      <c r="AB14" s="41">
        <f t="shared" si="3"/>
        <v>1.8820786558319463E-2</v>
      </c>
      <c r="AC14" s="41">
        <f t="shared" si="3"/>
        <v>1.7879747230403489E-2</v>
      </c>
      <c r="AD14" s="41">
        <f t="shared" si="3"/>
        <v>1.7879747230403489E-2</v>
      </c>
      <c r="AE14" s="41">
        <f t="shared" si="3"/>
        <v>1.7879747230403489E-2</v>
      </c>
      <c r="AF14" s="41">
        <f t="shared" si="3"/>
        <v>1.7879747230403489E-2</v>
      </c>
      <c r="AG14" s="41">
        <f t="shared" si="3"/>
        <v>1.7879747230403489E-2</v>
      </c>
      <c r="AH14" s="41">
        <f t="shared" si="3"/>
        <v>1.716455734118735E-2</v>
      </c>
      <c r="AI14" s="41">
        <f t="shared" si="3"/>
        <v>1.716455734118735E-2</v>
      </c>
      <c r="AJ14" s="41">
        <f t="shared" si="3"/>
        <v>1.716455734118735E-2</v>
      </c>
      <c r="AK14" s="41">
        <f t="shared" si="3"/>
        <v>1.716455734118735E-2</v>
      </c>
      <c r="AL14" s="41">
        <f t="shared" si="3"/>
        <v>1.716455734118735E-2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0.47931573231481073</v>
      </c>
      <c r="I15" s="179"/>
      <c r="J15" s="179"/>
      <c r="K15" s="179"/>
      <c r="L15" s="180"/>
    </row>
    <row r="16" spans="1:93" s="43" customFormat="1" ht="15" x14ac:dyDescent="0.2">
      <c r="A16" s="44"/>
      <c r="B16" s="45"/>
      <c r="C16" s="45"/>
      <c r="D16" s="46"/>
      <c r="E16" s="45"/>
      <c r="F16" s="45"/>
      <c r="G16" s="45"/>
      <c r="H16" s="47">
        <f>H15</f>
        <v>0.47931573231481073</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2C7A4967-95F2-407E-B0D6-445253721F75}">
      <formula1>INDIRECT(IFERROR(RIGHT(#REF!,LEN(#REF!)-FIND(" ",#REF!)),#REF!)&amp;"Subs")</formula1>
    </dataValidation>
    <dataValidation type="list" allowBlank="1" showInputMessage="1" showErrorMessage="1" sqref="E33:F47" xr:uid="{10C4FD38-D463-4767-96B5-445CA5102164}">
      <formula1>INDIRECT(IFERROR(RIGHT($B33,LEN($B33)-FIND(" ",$B33)),$B33)&amp;"Subs")</formula1>
    </dataValidation>
    <dataValidation type="list" allowBlank="1" showInputMessage="1" showErrorMessage="1" sqref="G31:G65 G12:G13 G16:G18 G26:G29" xr:uid="{D5CCFE5A-DCD0-467A-A4FE-9B460D921A72}">
      <formula1>"Fixed,Variable"</formula1>
    </dataValidation>
    <dataValidation type="list" allowBlank="1" showInputMessage="1" showErrorMessage="1" sqref="E65:E67 D31:D67 D12:D13 D16:D29" xr:uid="{52F641F4-01D1-40C7-B51D-43C1B7115D9B}">
      <formula1>Variables</formula1>
    </dataValidation>
  </dataValidations>
  <hyperlinks>
    <hyperlink ref="F3" location="'TITLE PAGE'!A1" display="Back to title page" xr:uid="{F4DBF91A-5848-4AC4-865B-00DE2FCF89E2}"/>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30863-AB8F-4D5C-AFB6-96FC041226A8}">
  <dimension ref="A1:CO121"/>
  <sheetViews>
    <sheetView topLeftCell="Q1" zoomScale="70" zoomScaleNormal="70" workbookViewId="0">
      <selection activeCell="B8" sqref="B8:AL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310</v>
      </c>
      <c r="C8" t="s">
        <v>296</v>
      </c>
      <c r="D8" s="27" t="s">
        <v>104</v>
      </c>
      <c r="E8" s="28"/>
      <c r="F8" s="140"/>
      <c r="G8" s="29" t="s">
        <v>105</v>
      </c>
      <c r="H8" s="30"/>
      <c r="I8" s="31"/>
      <c r="J8" s="31"/>
      <c r="K8" s="31"/>
      <c r="L8" s="31"/>
      <c r="M8" s="32"/>
      <c r="N8" s="118">
        <f>('[1]2030 onwards to 2080'!$E$44/5/1000000)*'[1]2030 onwards to 2080'!$H$5</f>
        <v>9.9098002065657095E-2</v>
      </c>
      <c r="O8" s="118">
        <f>('[1]2030 onwards to 2080'!$E$44/5/1000000)*'[1]2030 onwards to 2080'!$H$5</f>
        <v>9.9098002065657095E-2</v>
      </c>
      <c r="P8" s="118">
        <f>('[1]2030 onwards to 2080'!$E$44/5/1000000)*'[1]2030 onwards to 2080'!$H$5</f>
        <v>9.9098002065657095E-2</v>
      </c>
      <c r="Q8" s="118">
        <f>('[1]2030 onwards to 2080'!$E$44/5/1000000)*'[1]2030 onwards to 2080'!$H$5</f>
        <v>9.9098002065657095E-2</v>
      </c>
      <c r="R8" s="118">
        <f>('[1]2030 onwards to 2080'!$E$44/5/1000000)*'[1]2030 onwards to 2080'!$H$5</f>
        <v>9.9098002065657095E-2</v>
      </c>
      <c r="S8" s="118">
        <f>('[1]2030 onwards to 2080'!$J$44/5/1000000)*'[1]2030 onwards to 2080'!$H$5</f>
        <v>9.216114192106109E-2</v>
      </c>
      <c r="T8" s="118">
        <f>('[1]2030 onwards to 2080'!$J$44/5/1000000)*'[1]2030 onwards to 2080'!$H$5</f>
        <v>9.216114192106109E-2</v>
      </c>
      <c r="U8" s="118">
        <f>('[1]2030 onwards to 2080'!$J$44/5/1000000)*'[1]2030 onwards to 2080'!$H$5</f>
        <v>9.216114192106109E-2</v>
      </c>
      <c r="V8" s="118">
        <f>('[1]2030 onwards to 2080'!$J$44/5/1000000)*'[1]2030 onwards to 2080'!$H$5</f>
        <v>9.216114192106109E-2</v>
      </c>
      <c r="W8" s="118">
        <f>('[1]2030 onwards to 2080'!$J$44/5/1000000)*'[1]2030 onwards to 2080'!$H$5</f>
        <v>9.216114192106109E-2</v>
      </c>
      <c r="X8" s="118">
        <f>('[1]2030 onwards to 2080'!$P$44/5/1000000)*'[1]2030 onwards to 2080'!$H$5</f>
        <v>8.5709861986586811E-2</v>
      </c>
      <c r="Y8" s="118">
        <f>('[1]2030 onwards to 2080'!$P$44/5/1000000)*'[1]2030 onwards to 2080'!$H$5</f>
        <v>8.5709861986586811E-2</v>
      </c>
      <c r="Z8" s="118">
        <f>('[1]2030 onwards to 2080'!$P$44/5/1000000)*'[1]2030 onwards to 2080'!$H$5</f>
        <v>8.5709861986586811E-2</v>
      </c>
      <c r="AA8" s="118">
        <f>('[1]2030 onwards to 2080'!$P$44/5/1000000)*'[1]2030 onwards to 2080'!$H$5</f>
        <v>8.5709861986586811E-2</v>
      </c>
      <c r="AB8" s="118">
        <f>('[1]2030 onwards to 2080'!$P$44/5/1000000)*'[1]2030 onwards to 2080'!$H$5</f>
        <v>8.5709861986586811E-2</v>
      </c>
      <c r="AC8" s="118">
        <f>('[1]2030 onwards to 2080'!$V$44/5/1000000)*'[1]2030 onwards to 2080'!$H$5</f>
        <v>8.1424368887257473E-2</v>
      </c>
      <c r="AD8" s="118">
        <f>('[1]2030 onwards to 2080'!$V$44/5/1000000)*'[1]2030 onwards to 2080'!$H$5</f>
        <v>8.1424368887257473E-2</v>
      </c>
      <c r="AE8" s="118">
        <f>('[1]2030 onwards to 2080'!$V$44/5/1000000)*'[1]2030 onwards to 2080'!$H$5</f>
        <v>8.1424368887257473E-2</v>
      </c>
      <c r="AF8" s="118">
        <f>('[1]2030 onwards to 2080'!$V$44/5/1000000)*'[1]2030 onwards to 2080'!$H$5</f>
        <v>8.1424368887257473E-2</v>
      </c>
      <c r="AG8" s="118">
        <f>('[1]2030 onwards to 2080'!$V$44/5/1000000)*'[1]2030 onwards to 2080'!$H$5</f>
        <v>8.1424368887257473E-2</v>
      </c>
      <c r="AH8" s="118">
        <f>('[1]2030 onwards to 2080'!$AB$44/5/1000000)*'[1]2030 onwards to 2080'!$H$5</f>
        <v>7.8167394131767168E-2</v>
      </c>
      <c r="AI8" s="118">
        <f>('[1]2030 onwards to 2080'!$AB$44/5/1000000)*'[1]2030 onwards to 2080'!$H$5</f>
        <v>7.8167394131767168E-2</v>
      </c>
      <c r="AJ8" s="118">
        <f>('[1]2030 onwards to 2080'!$AB$44/5/1000000)*'[1]2030 onwards to 2080'!$H$5</f>
        <v>7.8167394131767168E-2</v>
      </c>
      <c r="AK8" s="118">
        <f>('[1]2030 onwards to 2080'!$AB$44/5/1000000)*'[1]2030 onwards to 2080'!$H$5</f>
        <v>7.8167394131767168E-2</v>
      </c>
      <c r="AL8" s="118">
        <f>('[1]2030 onwards to 2080'!$AB$44/5/1000000)*'[1]2030 onwards to 2080'!$H$5</f>
        <v>7.8167394131767168E-2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6"/>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9.5746861899185604E-2</v>
      </c>
      <c r="O14" s="41">
        <f t="shared" ref="O14:BZ14" si="3">IF((O8+O9)*O11&lt;&gt;0,(O8+O9)*O11,"")</f>
        <v>9.5746861899185604E-2</v>
      </c>
      <c r="P14" s="41">
        <f t="shared" si="3"/>
        <v>9.5746861899185604E-2</v>
      </c>
      <c r="Q14" s="41">
        <f t="shared" si="3"/>
        <v>9.5746861899185604E-2</v>
      </c>
      <c r="R14" s="41">
        <f t="shared" si="3"/>
        <v>9.5746861899185604E-2</v>
      </c>
      <c r="S14" s="41">
        <f t="shared" si="3"/>
        <v>8.9044581566242606E-2</v>
      </c>
      <c r="T14" s="41">
        <f t="shared" si="3"/>
        <v>8.9044581566242606E-2</v>
      </c>
      <c r="U14" s="41">
        <f t="shared" si="3"/>
        <v>8.9044581566242606E-2</v>
      </c>
      <c r="V14" s="41">
        <f t="shared" si="3"/>
        <v>8.9044581566242606E-2</v>
      </c>
      <c r="W14" s="41">
        <f t="shared" si="3"/>
        <v>8.9044581566242606E-2</v>
      </c>
      <c r="X14" s="41">
        <f t="shared" si="3"/>
        <v>8.2811460856605623E-2</v>
      </c>
      <c r="Y14" s="41">
        <f t="shared" si="3"/>
        <v>8.2811460856605623E-2</v>
      </c>
      <c r="Z14" s="41">
        <f t="shared" si="3"/>
        <v>8.2811460856605623E-2</v>
      </c>
      <c r="AA14" s="41">
        <f t="shared" si="3"/>
        <v>8.2811460856605623E-2</v>
      </c>
      <c r="AB14" s="41">
        <f t="shared" si="3"/>
        <v>8.2811460856605623E-2</v>
      </c>
      <c r="AC14" s="41">
        <f t="shared" si="3"/>
        <v>7.8670887813775348E-2</v>
      </c>
      <c r="AD14" s="41">
        <f t="shared" si="3"/>
        <v>7.8670887813775348E-2</v>
      </c>
      <c r="AE14" s="41">
        <f t="shared" si="3"/>
        <v>7.8670887813775348E-2</v>
      </c>
      <c r="AF14" s="41">
        <f t="shared" si="3"/>
        <v>7.8670887813775348E-2</v>
      </c>
      <c r="AG14" s="41">
        <f t="shared" si="3"/>
        <v>7.8670887813775348E-2</v>
      </c>
      <c r="AH14" s="41">
        <f t="shared" si="3"/>
        <v>7.5524052301224318E-2</v>
      </c>
      <c r="AI14" s="41">
        <f t="shared" si="3"/>
        <v>7.5524052301224318E-2</v>
      </c>
      <c r="AJ14" s="41">
        <f t="shared" si="3"/>
        <v>7.5524052301224318E-2</v>
      </c>
      <c r="AK14" s="41">
        <f t="shared" si="3"/>
        <v>7.5524052301224318E-2</v>
      </c>
      <c r="AL14" s="41">
        <f t="shared" si="3"/>
        <v>7.5524052301224318E-2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2.1089892221851683</v>
      </c>
      <c r="I15" s="179"/>
      <c r="J15" s="179"/>
      <c r="K15" s="179"/>
      <c r="L15" s="180"/>
    </row>
    <row r="16" spans="1:93" s="43" customFormat="1" ht="15" x14ac:dyDescent="0.2">
      <c r="A16" s="44"/>
      <c r="B16" s="45"/>
      <c r="C16" s="45"/>
      <c r="D16" s="46"/>
      <c r="E16" s="45"/>
      <c r="F16" s="45"/>
      <c r="G16" s="45"/>
      <c r="H16" s="47">
        <f>H15</f>
        <v>2.1089892221851683</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16:D29" xr:uid="{00978F41-C32B-4B92-ABD3-6EB79488A7C3}">
      <formula1>Variables</formula1>
    </dataValidation>
    <dataValidation type="list" allowBlank="1" showInputMessage="1" showErrorMessage="1" sqref="G31:G65 G12:G13 G16:G18 G26:G29" xr:uid="{13ACB3C2-08CD-43A4-BAAE-F90735B0C6BA}">
      <formula1>"Fixed,Variable"</formula1>
    </dataValidation>
    <dataValidation type="list" allowBlank="1" showInputMessage="1" showErrorMessage="1" sqref="E33:F47" xr:uid="{17D740F1-F81C-4E62-B6F1-294F28E460A2}">
      <formula1>INDIRECT(IFERROR(RIGHT($B33,LEN($B33)-FIND(" ",$B33)),$B33)&amp;"Subs")</formula1>
    </dataValidation>
    <dataValidation type="list" allowBlank="1" showInputMessage="1" showErrorMessage="1" sqref="E31:F32" xr:uid="{37DA513A-A202-4699-B3A8-C8FDAF3A4308}">
      <formula1>INDIRECT(IFERROR(RIGHT(#REF!,LEN(#REF!)-FIND(" ",#REF!)),#REF!)&amp;"Subs")</formula1>
    </dataValidation>
  </dataValidations>
  <hyperlinks>
    <hyperlink ref="F3" location="'TITLE PAGE'!A1" display="Back to title page" xr:uid="{5EB3C446-3C58-4393-B97A-9560342ABC22}"/>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B8C10-868F-4F42-8CCD-8F97735958C7}">
  <dimension ref="A1:CO123"/>
  <sheetViews>
    <sheetView topLeftCell="U6" zoomScale="85" zoomScaleNormal="85" workbookViewId="0">
      <selection activeCell="AL8" sqref="AL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3" width="10.7109375" style="2"/>
    <col min="14" max="14" width="13.28515625" style="2" bestFit="1" customWidth="1"/>
    <col min="15"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273</v>
      </c>
      <c r="C8" t="s">
        <v>274</v>
      </c>
      <c r="D8" s="27" t="s">
        <v>104</v>
      </c>
      <c r="E8" s="28"/>
      <c r="F8" s="140"/>
      <c r="G8" s="29" t="s">
        <v>105</v>
      </c>
      <c r="H8" s="30"/>
      <c r="I8" s="31"/>
      <c r="J8" s="31"/>
      <c r="K8" s="31"/>
      <c r="L8" s="31"/>
      <c r="M8" s="32"/>
      <c r="N8" s="119">
        <f>('[1]2030 onwards to 2080'!$E$10/5/1000000)*'[1]2030 onwards to 2080'!$H$5</f>
        <v>0.21441204083296714</v>
      </c>
      <c r="O8" s="119">
        <f>('[1]2030 onwards to 2080'!$E$10/5/1000000)*'[1]2030 onwards to 2080'!$H$5</f>
        <v>0.21441204083296714</v>
      </c>
      <c r="P8" s="119">
        <f>('[1]2030 onwards to 2080'!$E$10/5/1000000)*'[1]2030 onwards to 2080'!$H$5</f>
        <v>0.21441204083296714</v>
      </c>
      <c r="Q8" s="119">
        <f>('[1]2030 onwards to 2080'!$E$10/5/1000000)*'[1]2030 onwards to 2080'!$H$5</f>
        <v>0.21441204083296714</v>
      </c>
      <c r="R8" s="119">
        <f>('[1]2030 onwards to 2080'!$E$10/5/1000000)*'[1]2030 onwards to 2080'!$H$5</f>
        <v>0.21441204083296714</v>
      </c>
      <c r="S8" s="120">
        <f>('[1]2030 onwards to 2080'!$J$10/5/1000000)*'[1]2030 onwards to 2080'!$H$5</f>
        <v>0.19364926677962749</v>
      </c>
      <c r="T8" s="120">
        <f>('[1]2030 onwards to 2080'!$J$10/5/1000000)*'[1]2030 onwards to 2080'!$H$5</f>
        <v>0.19364926677962749</v>
      </c>
      <c r="U8" s="120">
        <f>('[1]2030 onwards to 2080'!$J$10/5/1000000)*'[1]2030 onwards to 2080'!$H$5</f>
        <v>0.19364926677962749</v>
      </c>
      <c r="V8" s="120">
        <f>('[1]2030 onwards to 2080'!$J$10/5/1000000)*'[1]2030 onwards to 2080'!$H$5</f>
        <v>0.19364926677962749</v>
      </c>
      <c r="W8" s="120">
        <f>('[1]2030 onwards to 2080'!$J$10/5/1000000)*'[1]2030 onwards to 2080'!$H$5</f>
        <v>0.19364926677962749</v>
      </c>
      <c r="X8" s="121">
        <f>('[1]2030 onwards to 2080'!$P$10/5/1000000)*'[1]2030 onwards to 2080'!$H$5</f>
        <v>0.18056485686208507</v>
      </c>
      <c r="Y8" s="121">
        <f>('[1]2030 onwards to 2080'!$P$10/5/1000000)*'[1]2030 onwards to 2080'!$H$5</f>
        <v>0.18056485686208507</v>
      </c>
      <c r="Z8" s="121">
        <f>('[1]2030 onwards to 2080'!$P$10/5/1000000)*'[1]2030 onwards to 2080'!$H$5</f>
        <v>0.18056485686208507</v>
      </c>
      <c r="AA8" s="121">
        <f>('[1]2030 onwards to 2080'!$P$10/5/1000000)*'[1]2030 onwards to 2080'!$H$5</f>
        <v>0.18056485686208507</v>
      </c>
      <c r="AB8" s="121">
        <f>('[1]2030 onwards to 2080'!$P$10/5/1000000)*'[1]2030 onwards to 2080'!$H$5</f>
        <v>0.18056485686208507</v>
      </c>
      <c r="AC8" s="121">
        <f>('[1]2030 onwards to 2080'!$V$10/5/1000000)*'[1]2030 onwards to 2080'!$H$5</f>
        <v>0.17096962292255399</v>
      </c>
      <c r="AD8" s="121">
        <f>('[1]2030 onwards to 2080'!$V$10/5/1000000)*'[1]2030 onwards to 2080'!$H$5</f>
        <v>0.17096962292255399</v>
      </c>
      <c r="AE8" s="121">
        <f>('[1]2030 onwards to 2080'!$V$10/5/1000000)*'[1]2030 onwards to 2080'!$H$5</f>
        <v>0.17096962292255399</v>
      </c>
      <c r="AF8" s="121">
        <f>('[1]2030 onwards to 2080'!$V$10/5/1000000)*'[1]2030 onwards to 2080'!$H$5</f>
        <v>0.17096962292255399</v>
      </c>
      <c r="AG8" s="121">
        <f>('[1]2030 onwards to 2080'!$V$10/5/1000000)*'[1]2030 onwards to 2080'!$H$5</f>
        <v>0.17096962292255399</v>
      </c>
      <c r="AH8" s="121">
        <f>('[1]2030 onwards to 2080'!$AB$10/5/1000000)*'[1]2030 onwards to 2080'!$H$5</f>
        <v>0.16399127096653135</v>
      </c>
      <c r="AI8" s="121">
        <f>('[1]2030 onwards to 2080'!$AB$10/5/1000000)*'[1]2030 onwards to 2080'!$H$5</f>
        <v>0.16399127096653135</v>
      </c>
      <c r="AJ8" s="121">
        <f>('[1]2030 onwards to 2080'!$AB$10/5/1000000)*'[1]2030 onwards to 2080'!$H$5</f>
        <v>0.16399127096653135</v>
      </c>
      <c r="AK8" s="121">
        <f>('[1]2030 onwards to 2080'!$AB$10/5/1000000)*'[1]2030 onwards to 2080'!$H$5</f>
        <v>0.16399127096653135</v>
      </c>
      <c r="AL8" s="121">
        <f>('[1]2030 onwards to 2080'!$AB$10/5/1000000)*'[1]2030 onwards to 2080'!$H$5</f>
        <v>0.16399127096653135</v>
      </c>
      <c r="AM8" s="121"/>
      <c r="AN8" s="121"/>
      <c r="AO8" s="121"/>
      <c r="AP8" s="121"/>
      <c r="AQ8" s="121"/>
      <c r="AR8" s="119"/>
      <c r="AS8" s="119"/>
      <c r="AT8" s="119"/>
      <c r="AU8" s="119"/>
      <c r="AV8" s="119"/>
      <c r="AW8" s="121"/>
      <c r="AX8" s="121"/>
      <c r="AY8" s="121"/>
      <c r="AZ8" s="121"/>
      <c r="BA8" s="121"/>
      <c r="BB8" s="121"/>
      <c r="BC8" s="121"/>
      <c r="BD8" s="121"/>
      <c r="BE8" s="121"/>
      <c r="BF8" s="121"/>
      <c r="BG8" s="121"/>
      <c r="BH8" s="121"/>
      <c r="BI8" s="121"/>
      <c r="BJ8" s="121"/>
      <c r="BK8" s="121"/>
      <c r="BL8" s="121"/>
      <c r="BM8" s="121"/>
      <c r="BN8" s="121"/>
      <c r="BO8" s="121"/>
      <c r="BP8" s="121"/>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132"/>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0.207161392109147</v>
      </c>
      <c r="O14" s="41">
        <f t="shared" ref="O14:BZ14" si="3">IF((O8+O9)*O11&lt;&gt;0,(O8+O9)*O11,"")</f>
        <v>0.207161392109147</v>
      </c>
      <c r="P14" s="41">
        <f t="shared" si="3"/>
        <v>0.207161392109147</v>
      </c>
      <c r="Q14" s="41">
        <f t="shared" si="3"/>
        <v>0.207161392109147</v>
      </c>
      <c r="R14" s="41">
        <f t="shared" si="3"/>
        <v>0.207161392109147</v>
      </c>
      <c r="S14" s="41">
        <f t="shared" si="3"/>
        <v>0.18710074084988165</v>
      </c>
      <c r="T14" s="41">
        <f t="shared" si="3"/>
        <v>0.18710074084988165</v>
      </c>
      <c r="U14" s="41">
        <f t="shared" si="3"/>
        <v>0.18710074084988165</v>
      </c>
      <c r="V14" s="41">
        <f t="shared" si="3"/>
        <v>0.18710074084988165</v>
      </c>
      <c r="W14" s="41">
        <f t="shared" si="3"/>
        <v>0.18710074084988165</v>
      </c>
      <c r="X14" s="41">
        <f t="shared" si="3"/>
        <v>0.17445879890056529</v>
      </c>
      <c r="Y14" s="41">
        <f t="shared" si="3"/>
        <v>0.17445879890056529</v>
      </c>
      <c r="Z14" s="41">
        <f t="shared" si="3"/>
        <v>0.17445879890056529</v>
      </c>
      <c r="AA14" s="41">
        <f t="shared" si="3"/>
        <v>0.17445879890056529</v>
      </c>
      <c r="AB14" s="41">
        <f t="shared" si="3"/>
        <v>0.17445879890056529</v>
      </c>
      <c r="AC14" s="41">
        <f t="shared" si="3"/>
        <v>0.16518804147106667</v>
      </c>
      <c r="AD14" s="41">
        <f t="shared" si="3"/>
        <v>0.16518804147106667</v>
      </c>
      <c r="AE14" s="41">
        <f t="shared" si="3"/>
        <v>0.16518804147106667</v>
      </c>
      <c r="AF14" s="41">
        <f t="shared" si="3"/>
        <v>0.16518804147106667</v>
      </c>
      <c r="AG14" s="41">
        <f t="shared" si="3"/>
        <v>0.16518804147106667</v>
      </c>
      <c r="AH14" s="41">
        <f t="shared" si="3"/>
        <v>0.15844567243143126</v>
      </c>
      <c r="AI14" s="41">
        <f t="shared" si="3"/>
        <v>0.15844567243143126</v>
      </c>
      <c r="AJ14" s="41">
        <f t="shared" si="3"/>
        <v>0.15844567243143126</v>
      </c>
      <c r="AK14" s="41">
        <f t="shared" si="3"/>
        <v>0.15844567243143126</v>
      </c>
      <c r="AL14" s="41">
        <f t="shared" si="3"/>
        <v>0.15844567243143126</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4.4617732288104595</v>
      </c>
      <c r="I15" s="179"/>
      <c r="J15" s="179"/>
      <c r="K15" s="179"/>
      <c r="L15" s="180"/>
    </row>
    <row r="16" spans="1:93" s="43" customFormat="1" ht="15" x14ac:dyDescent="0.2">
      <c r="A16" s="44"/>
      <c r="B16" s="45"/>
      <c r="C16" s="45"/>
      <c r="D16" s="46"/>
      <c r="E16" s="45"/>
      <c r="F16" s="45"/>
      <c r="G16" s="45"/>
      <c r="H16" s="47">
        <f>H15</f>
        <v>4.4617732288104595</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H19" s="2"/>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 x14ac:dyDescent="0.2">
      <c r="A28" s="44"/>
      <c r="B28" s="45"/>
      <c r="C28" s="45"/>
      <c r="D28" s="46"/>
      <c r="E28" s="45"/>
      <c r="F28" s="45"/>
      <c r="G28" s="45"/>
      <c r="H28" s="47"/>
      <c r="I28" s="48"/>
    </row>
    <row r="29" spans="1:93" s="43" customFormat="1" ht="15" x14ac:dyDescent="0.2">
      <c r="A29" s="44"/>
      <c r="B29" s="45"/>
      <c r="C29" s="45"/>
      <c r="D29" s="46"/>
      <c r="E29" s="45"/>
      <c r="F29" s="45"/>
      <c r="G29" s="45"/>
      <c r="H29" s="47"/>
      <c r="I29" s="48"/>
    </row>
    <row r="30" spans="1:93" s="43" customFormat="1" ht="15.75" thickBot="1" x14ac:dyDescent="0.25">
      <c r="A30" s="44"/>
      <c r="B30" s="45"/>
      <c r="C30" s="45"/>
      <c r="D30" s="46"/>
      <c r="E30" s="45"/>
      <c r="F30" s="45"/>
      <c r="G30" s="45"/>
      <c r="H30" s="47"/>
      <c r="I30" s="48"/>
    </row>
    <row r="31" spans="1:93" ht="15.75" thickBot="1" x14ac:dyDescent="0.25">
      <c r="A31" s="181" t="s">
        <v>123</v>
      </c>
      <c r="B31" s="182"/>
      <c r="C31" s="49"/>
      <c r="D31" s="50"/>
      <c r="E31" s="49"/>
      <c r="F31" s="49"/>
      <c r="G31" s="49"/>
      <c r="H31" s="51"/>
      <c r="I31" s="52"/>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row>
    <row r="32" spans="1:93" ht="129.75" thickBot="1" x14ac:dyDescent="0.25">
      <c r="A32" s="54" t="s">
        <v>6</v>
      </c>
      <c r="B32" s="55" t="s">
        <v>7</v>
      </c>
      <c r="C32" s="56" t="s">
        <v>8</v>
      </c>
      <c r="D32" s="56" t="s">
        <v>9</v>
      </c>
      <c r="E32" s="56" t="s">
        <v>10</v>
      </c>
      <c r="F32" s="56" t="s">
        <v>11</v>
      </c>
      <c r="G32" s="57"/>
      <c r="H32" s="58" t="s">
        <v>13</v>
      </c>
      <c r="I32" s="59" t="s">
        <v>14</v>
      </c>
      <c r="J32" s="59" t="s">
        <v>15</v>
      </c>
      <c r="K32" s="59" t="s">
        <v>16</v>
      </c>
      <c r="L32" s="59" t="s">
        <v>17</v>
      </c>
      <c r="M32" s="59" t="s">
        <v>18</v>
      </c>
      <c r="N32" s="59" t="s">
        <v>19</v>
      </c>
      <c r="O32" s="59" t="s">
        <v>20</v>
      </c>
      <c r="P32" s="59" t="s">
        <v>21</v>
      </c>
      <c r="Q32" s="59" t="s">
        <v>22</v>
      </c>
      <c r="R32" s="59" t="s">
        <v>23</v>
      </c>
      <c r="S32" s="59" t="s">
        <v>24</v>
      </c>
      <c r="T32" s="59" t="s">
        <v>25</v>
      </c>
      <c r="U32" s="59" t="s">
        <v>26</v>
      </c>
      <c r="V32" s="59" t="s">
        <v>27</v>
      </c>
      <c r="W32" s="59" t="s">
        <v>28</v>
      </c>
      <c r="X32" s="59" t="s">
        <v>29</v>
      </c>
      <c r="Y32" s="59" t="s">
        <v>30</v>
      </c>
      <c r="Z32" s="59" t="s">
        <v>31</v>
      </c>
      <c r="AA32" s="59" t="s">
        <v>32</v>
      </c>
      <c r="AB32" s="59" t="s">
        <v>33</v>
      </c>
      <c r="AC32" s="59" t="s">
        <v>34</v>
      </c>
      <c r="AD32" s="59" t="s">
        <v>35</v>
      </c>
      <c r="AE32" s="59" t="s">
        <v>36</v>
      </c>
      <c r="AF32" s="59" t="s">
        <v>37</v>
      </c>
      <c r="AG32" s="59" t="s">
        <v>38</v>
      </c>
      <c r="AH32" s="59" t="s">
        <v>39</v>
      </c>
      <c r="AI32" s="59" t="s">
        <v>40</v>
      </c>
      <c r="AJ32" s="59" t="s">
        <v>41</v>
      </c>
      <c r="AK32" s="59" t="s">
        <v>42</v>
      </c>
      <c r="AL32" s="59" t="s">
        <v>43</v>
      </c>
      <c r="AM32" s="59" t="s">
        <v>44</v>
      </c>
      <c r="AN32" s="59" t="s">
        <v>45</v>
      </c>
      <c r="AO32" s="59" t="s">
        <v>46</v>
      </c>
      <c r="AP32" s="59" t="s">
        <v>47</v>
      </c>
      <c r="AQ32" s="59" t="s">
        <v>48</v>
      </c>
      <c r="AR32" s="59" t="s">
        <v>49</v>
      </c>
      <c r="AS32" s="59" t="s">
        <v>50</v>
      </c>
      <c r="AT32" s="59" t="s">
        <v>51</v>
      </c>
      <c r="AU32" s="59" t="s">
        <v>52</v>
      </c>
      <c r="AV32" s="59" t="s">
        <v>53</v>
      </c>
      <c r="AW32" s="59" t="s">
        <v>54</v>
      </c>
      <c r="AX32" s="59" t="s">
        <v>55</v>
      </c>
      <c r="AY32" s="59" t="s">
        <v>56</v>
      </c>
      <c r="AZ32" s="59" t="s">
        <v>57</v>
      </c>
      <c r="BA32" s="59" t="s">
        <v>58</v>
      </c>
      <c r="BB32" s="59" t="s">
        <v>59</v>
      </c>
      <c r="BC32" s="59" t="s">
        <v>60</v>
      </c>
      <c r="BD32" s="59" t="s">
        <v>61</v>
      </c>
      <c r="BE32" s="59" t="s">
        <v>62</v>
      </c>
      <c r="BF32" s="59" t="s">
        <v>63</v>
      </c>
      <c r="BG32" s="59" t="s">
        <v>64</v>
      </c>
      <c r="BH32" s="59" t="s">
        <v>65</v>
      </c>
      <c r="BI32" s="59" t="s">
        <v>66</v>
      </c>
      <c r="BJ32" s="59" t="s">
        <v>67</v>
      </c>
      <c r="BK32" s="59" t="s">
        <v>68</v>
      </c>
      <c r="BL32" s="59" t="s">
        <v>69</v>
      </c>
      <c r="BM32" s="59" t="s">
        <v>70</v>
      </c>
      <c r="BN32" s="59" t="s">
        <v>71</v>
      </c>
      <c r="BO32" s="59" t="s">
        <v>72</v>
      </c>
      <c r="BP32" s="59" t="s">
        <v>73</v>
      </c>
      <c r="BQ32" s="59" t="s">
        <v>74</v>
      </c>
      <c r="BR32" s="59" t="s">
        <v>75</v>
      </c>
      <c r="BS32" s="59" t="s">
        <v>76</v>
      </c>
      <c r="BT32" s="59" t="s">
        <v>77</v>
      </c>
      <c r="BU32" s="59" t="s">
        <v>78</v>
      </c>
      <c r="BV32" s="59" t="s">
        <v>79</v>
      </c>
      <c r="BW32" s="59" t="s">
        <v>80</v>
      </c>
      <c r="BX32" s="59" t="s">
        <v>81</v>
      </c>
      <c r="BY32" s="59" t="s">
        <v>82</v>
      </c>
      <c r="BZ32" s="59" t="s">
        <v>83</v>
      </c>
      <c r="CA32" s="59" t="s">
        <v>84</v>
      </c>
      <c r="CB32" s="59" t="s">
        <v>85</v>
      </c>
      <c r="CC32" s="59" t="s">
        <v>86</v>
      </c>
      <c r="CD32" s="59" t="s">
        <v>87</v>
      </c>
      <c r="CE32" s="59" t="s">
        <v>88</v>
      </c>
      <c r="CF32" s="59" t="s">
        <v>89</v>
      </c>
      <c r="CG32" s="59" t="s">
        <v>90</v>
      </c>
      <c r="CH32" s="59" t="s">
        <v>91</v>
      </c>
      <c r="CI32" s="59" t="s">
        <v>92</v>
      </c>
      <c r="CJ32" s="59" t="s">
        <v>93</v>
      </c>
      <c r="CK32" s="59" t="s">
        <v>94</v>
      </c>
      <c r="CL32" s="59" t="s">
        <v>95</v>
      </c>
      <c r="CM32" s="59" t="s">
        <v>96</v>
      </c>
      <c r="CN32" s="59" t="s">
        <v>97</v>
      </c>
      <c r="CO32" s="60" t="s">
        <v>98</v>
      </c>
    </row>
    <row r="33" spans="1:93" ht="15" x14ac:dyDescent="0.2">
      <c r="A33" s="175" t="s">
        <v>124</v>
      </c>
      <c r="B33" s="61"/>
      <c r="C33" s="19"/>
      <c r="D33" s="19" t="s">
        <v>104</v>
      </c>
      <c r="E33" s="21" t="s">
        <v>125</v>
      </c>
      <c r="F33" s="21"/>
      <c r="G33" s="19" t="s">
        <v>111</v>
      </c>
      <c r="H33" s="62"/>
      <c r="I33" s="63"/>
      <c r="J33" s="22"/>
      <c r="K33" s="23"/>
      <c r="L33" s="23"/>
      <c r="M33" s="23"/>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5"/>
    </row>
    <row r="34" spans="1:93" ht="15" x14ac:dyDescent="0.2">
      <c r="A34" s="183"/>
      <c r="B34" s="64"/>
      <c r="C34" s="27"/>
      <c r="D34" s="27" t="s">
        <v>104</v>
      </c>
      <c r="E34" s="29" t="s">
        <v>125</v>
      </c>
      <c r="F34" s="29"/>
      <c r="G34" s="27" t="s">
        <v>126</v>
      </c>
      <c r="H34" s="65"/>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127</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128</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129</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130</v>
      </c>
      <c r="F38" s="27"/>
      <c r="G38" s="27" t="s">
        <v>111</v>
      </c>
      <c r="H38" s="65"/>
      <c r="I38" s="66"/>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131</v>
      </c>
      <c r="F39" s="27"/>
      <c r="G39" s="27" t="s">
        <v>111</v>
      </c>
      <c r="H39" s="67"/>
      <c r="I39" s="66"/>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132</v>
      </c>
      <c r="F40" s="27"/>
      <c r="G40" s="27" t="s">
        <v>111</v>
      </c>
      <c r="H40" s="65"/>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ht="15" x14ac:dyDescent="0.2">
      <c r="A41" s="183"/>
      <c r="B41" s="64"/>
      <c r="C41" s="27"/>
      <c r="D41" s="27" t="s">
        <v>109</v>
      </c>
      <c r="E41" s="27" t="s">
        <v>133</v>
      </c>
      <c r="F41" s="27"/>
      <c r="G41" s="27" t="s">
        <v>111</v>
      </c>
      <c r="H41" s="67"/>
      <c r="I41" s="68"/>
      <c r="J41" s="30"/>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ht="15" x14ac:dyDescent="0.2">
      <c r="A42" s="183"/>
      <c r="B42" s="64"/>
      <c r="C42" s="27"/>
      <c r="D42" s="27" t="s">
        <v>109</v>
      </c>
      <c r="E42" s="27" t="s">
        <v>134</v>
      </c>
      <c r="F42" s="27"/>
      <c r="G42" s="27" t="s">
        <v>111</v>
      </c>
      <c r="H42" s="67"/>
      <c r="I42" s="68"/>
      <c r="J42" s="30"/>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135</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136</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137</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138</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ht="28.5" x14ac:dyDescent="0.2">
      <c r="A47" s="183"/>
      <c r="B47" s="64"/>
      <c r="C47" s="27"/>
      <c r="D47" s="27" t="s">
        <v>109</v>
      </c>
      <c r="E47" s="27" t="s">
        <v>139</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140</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141</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142</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143</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144</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145</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146</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147</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148</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149</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150</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151</v>
      </c>
      <c r="F59" s="27"/>
      <c r="G59" s="27" t="s">
        <v>111</v>
      </c>
      <c r="H59" s="69"/>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152</v>
      </c>
      <c r="F60" s="27"/>
      <c r="G60" s="27" t="s">
        <v>111</v>
      </c>
      <c r="H60" s="69"/>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153</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154</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155</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156</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109</v>
      </c>
      <c r="E65" s="27" t="s">
        <v>157</v>
      </c>
      <c r="F65" s="27"/>
      <c r="G65" s="27" t="s">
        <v>111</v>
      </c>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64"/>
      <c r="C66" s="27"/>
      <c r="D66" s="27" t="s">
        <v>109</v>
      </c>
      <c r="E66" s="27" t="s">
        <v>158</v>
      </c>
      <c r="F66" s="27"/>
      <c r="G66" s="27" t="s">
        <v>111</v>
      </c>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x14ac:dyDescent="0.2">
      <c r="A67" s="183"/>
      <c r="B67" s="64"/>
      <c r="C67" s="27"/>
      <c r="D67" s="27" t="s">
        <v>159</v>
      </c>
      <c r="E67" s="27"/>
      <c r="F67" s="27"/>
      <c r="G67" s="27"/>
      <c r="H67" s="31"/>
      <c r="I67" s="31"/>
      <c r="J67" s="31"/>
      <c r="K67" s="31"/>
      <c r="L67" s="31"/>
      <c r="M67" s="31"/>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3"/>
    </row>
    <row r="68" spans="1:93" x14ac:dyDescent="0.2">
      <c r="A68" s="183"/>
      <c r="B68" s="70"/>
      <c r="C68" s="32"/>
      <c r="D68" s="27" t="s">
        <v>160</v>
      </c>
      <c r="E68" s="27"/>
      <c r="F68" s="32"/>
      <c r="G68" s="32"/>
      <c r="H68" s="31"/>
      <c r="I68" s="31"/>
      <c r="J68" s="31"/>
      <c r="K68" s="31"/>
      <c r="L68" s="31"/>
      <c r="M68" s="31"/>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3"/>
    </row>
    <row r="69" spans="1:93" ht="15" thickBot="1" x14ac:dyDescent="0.25">
      <c r="A69" s="184"/>
      <c r="B69" s="71"/>
      <c r="C69" s="72"/>
      <c r="D69" s="73" t="s">
        <v>161</v>
      </c>
      <c r="E69" s="73"/>
      <c r="F69" s="72"/>
      <c r="G69" s="72"/>
      <c r="H69" s="74"/>
      <c r="I69" s="74"/>
      <c r="J69" s="74"/>
      <c r="K69" s="74"/>
      <c r="L69" s="74"/>
      <c r="M69" s="74"/>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42"/>
    </row>
    <row r="71" spans="1:93" ht="15" thickBot="1" x14ac:dyDescent="0.25"/>
    <row r="72" spans="1:93" ht="15" thickBot="1" x14ac:dyDescent="0.25">
      <c r="A72" s="75" t="s">
        <v>1</v>
      </c>
      <c r="B72" s="4" t="e">
        <f>#REF!</f>
        <v>#REF!</v>
      </c>
      <c r="C72" s="75" t="s">
        <v>3</v>
      </c>
      <c r="D72" s="76"/>
    </row>
    <row r="73" spans="1:93" ht="15" thickBot="1" x14ac:dyDescent="0.25">
      <c r="A73" s="9"/>
      <c r="B73" s="9"/>
      <c r="C73" s="9"/>
      <c r="D73" s="9"/>
    </row>
    <row r="74" spans="1:93" ht="15.75" thickBot="1" x14ac:dyDescent="0.25">
      <c r="A74" s="173" t="s">
        <v>162</v>
      </c>
      <c r="B74" s="174"/>
      <c r="C74" s="77" t="s">
        <v>163</v>
      </c>
      <c r="D74" s="77" t="s">
        <v>163</v>
      </c>
      <c r="E74" s="78"/>
      <c r="F74" s="78"/>
      <c r="G74" s="78"/>
      <c r="H74" s="78"/>
      <c r="I74" s="78"/>
      <c r="J74" s="78"/>
      <c r="K74" s="79"/>
      <c r="L74" s="78"/>
    </row>
    <row r="75" spans="1:93" x14ac:dyDescent="0.2">
      <c r="A75" s="80" t="s">
        <v>164</v>
      </c>
      <c r="B75" s="81"/>
      <c r="C75" s="82"/>
      <c r="D75" s="43"/>
      <c r="E75" s="78"/>
      <c r="F75" s="78"/>
      <c r="G75" s="78"/>
      <c r="H75" s="78"/>
      <c r="I75" s="78"/>
      <c r="J75" s="78"/>
      <c r="K75" s="79"/>
      <c r="L75" s="78"/>
    </row>
    <row r="76" spans="1:93" x14ac:dyDescent="0.2">
      <c r="A76" s="83" t="s">
        <v>165</v>
      </c>
      <c r="B76" s="78" t="s">
        <v>166</v>
      </c>
      <c r="C76" s="84">
        <f>3.5%</f>
        <v>3.5000000000000003E-2</v>
      </c>
      <c r="D76" s="43"/>
      <c r="E76" s="78"/>
      <c r="F76" s="78"/>
      <c r="G76" s="78"/>
      <c r="H76" s="78"/>
      <c r="I76" s="78"/>
      <c r="J76" s="78"/>
      <c r="K76" s="79"/>
      <c r="L76" s="78"/>
    </row>
    <row r="77" spans="1:93" x14ac:dyDescent="0.2">
      <c r="A77" s="83" t="s">
        <v>167</v>
      </c>
      <c r="B77" s="78" t="s">
        <v>121</v>
      </c>
      <c r="C77" s="84">
        <v>2.92E-2</v>
      </c>
      <c r="D77" s="43"/>
      <c r="E77" s="78"/>
      <c r="F77" s="78"/>
      <c r="G77" s="78"/>
      <c r="H77" s="78"/>
      <c r="I77" s="78"/>
      <c r="J77" s="78"/>
      <c r="K77" s="79"/>
      <c r="L77" s="78"/>
    </row>
    <row r="78" spans="1:93" x14ac:dyDescent="0.2">
      <c r="A78" s="83" t="s">
        <v>168</v>
      </c>
      <c r="B78" s="78" t="s">
        <v>169</v>
      </c>
      <c r="C78" s="85">
        <v>5</v>
      </c>
      <c r="D78" s="43"/>
      <c r="E78" s="78"/>
      <c r="F78" s="78"/>
      <c r="G78" s="78"/>
      <c r="H78" s="78"/>
      <c r="I78" s="78"/>
      <c r="J78" s="78"/>
      <c r="K78" s="79"/>
      <c r="L78" s="78"/>
    </row>
    <row r="79" spans="1:93" x14ac:dyDescent="0.2">
      <c r="A79" s="83" t="s">
        <v>170</v>
      </c>
      <c r="B79" s="78" t="s">
        <v>171</v>
      </c>
      <c r="C79" s="86">
        <v>1000</v>
      </c>
      <c r="D79" s="43"/>
      <c r="E79" s="78"/>
      <c r="F79" s="78"/>
      <c r="G79" s="78"/>
      <c r="H79" s="78"/>
      <c r="I79" s="78"/>
      <c r="J79" s="78"/>
      <c r="K79" s="79"/>
      <c r="L79" s="78"/>
    </row>
    <row r="80" spans="1:93" x14ac:dyDescent="0.2">
      <c r="A80" s="87" t="s">
        <v>172</v>
      </c>
      <c r="B80" s="88" t="s">
        <v>173</v>
      </c>
      <c r="C80" s="89">
        <f>1/C78</f>
        <v>0.2</v>
      </c>
      <c r="D80" s="43"/>
      <c r="E80" s="78"/>
      <c r="F80" s="78"/>
      <c r="G80" s="78"/>
      <c r="H80" s="78"/>
      <c r="I80" s="78"/>
      <c r="J80" s="78"/>
      <c r="K80" s="79"/>
      <c r="L80" s="78"/>
    </row>
    <row r="81" spans="1:12" x14ac:dyDescent="0.2">
      <c r="A81" s="79"/>
      <c r="B81" s="78"/>
      <c r="C81" s="78"/>
      <c r="D81" s="78"/>
      <c r="E81" s="78"/>
      <c r="F81" s="78"/>
      <c r="G81" s="78"/>
      <c r="H81" s="78"/>
      <c r="I81" s="78"/>
      <c r="J81" s="78"/>
      <c r="K81" s="79"/>
      <c r="L81" s="78"/>
    </row>
    <row r="82" spans="1:12" ht="15" thickBot="1" x14ac:dyDescent="0.25">
      <c r="A82" s="79"/>
      <c r="B82" s="78"/>
      <c r="C82" s="78"/>
      <c r="D82" s="90">
        <v>1</v>
      </c>
      <c r="E82" s="90">
        <v>2</v>
      </c>
      <c r="F82" s="90">
        <v>3</v>
      </c>
      <c r="G82" s="90">
        <v>4</v>
      </c>
      <c r="H82" s="90">
        <v>5</v>
      </c>
      <c r="J82" s="78"/>
      <c r="K82" s="79"/>
      <c r="L82" s="78"/>
    </row>
    <row r="83" spans="1:12" x14ac:dyDescent="0.2">
      <c r="A83" s="91"/>
      <c r="B83" s="92"/>
      <c r="C83" s="92"/>
      <c r="D83" s="93" t="s">
        <v>174</v>
      </c>
      <c r="E83" s="93" t="s">
        <v>175</v>
      </c>
      <c r="F83" s="93" t="s">
        <v>176</v>
      </c>
      <c r="G83" s="93" t="s">
        <v>177</v>
      </c>
      <c r="H83" s="94" t="s">
        <v>178</v>
      </c>
      <c r="I83" s="78"/>
      <c r="J83" s="163" t="s">
        <v>179</v>
      </c>
      <c r="K83" s="164"/>
      <c r="L83" s="78"/>
    </row>
    <row r="84" spans="1:12" ht="15" thickBot="1" x14ac:dyDescent="0.25">
      <c r="A84" s="95" t="s">
        <v>180</v>
      </c>
      <c r="B84" s="96" t="s">
        <v>108</v>
      </c>
      <c r="C84" s="96"/>
      <c r="D84" s="97">
        <f>1/((1+$C$76)^(D82))</f>
        <v>0.96618357487922713</v>
      </c>
      <c r="E84" s="97">
        <f t="shared" ref="E84:H84" si="15">1/((1+$C$76)^(E82))</f>
        <v>0.93351070036640305</v>
      </c>
      <c r="F84" s="97">
        <f t="shared" si="15"/>
        <v>0.90194270566802237</v>
      </c>
      <c r="G84" s="97">
        <f t="shared" si="15"/>
        <v>0.87144222769857238</v>
      </c>
      <c r="H84" s="97">
        <f t="shared" si="15"/>
        <v>0.84197316685852419</v>
      </c>
      <c r="I84" s="78"/>
      <c r="J84" s="165" t="s">
        <v>181</v>
      </c>
      <c r="K84" s="166"/>
      <c r="L84" s="78"/>
    </row>
    <row r="85" spans="1:12" ht="15" thickBot="1" x14ac:dyDescent="0.25">
      <c r="A85" s="79"/>
      <c r="B85" s="78"/>
      <c r="C85" s="78"/>
      <c r="D85" s="78"/>
      <c r="E85" s="78"/>
      <c r="F85" s="78"/>
      <c r="G85" s="78"/>
      <c r="H85" s="78"/>
      <c r="I85" s="78"/>
      <c r="J85" s="145"/>
      <c r="K85" s="99"/>
      <c r="L85" s="78"/>
    </row>
    <row r="86" spans="1:12" x14ac:dyDescent="0.2">
      <c r="A86" s="146" t="s">
        <v>182</v>
      </c>
      <c r="B86" s="101"/>
      <c r="C86" s="101"/>
      <c r="D86" s="102"/>
      <c r="E86" s="102"/>
      <c r="F86" s="102"/>
      <c r="G86" s="102"/>
      <c r="H86" s="103"/>
      <c r="I86" s="78"/>
      <c r="J86" s="145"/>
      <c r="K86" s="99"/>
      <c r="L86" s="78"/>
    </row>
    <row r="87" spans="1:12" x14ac:dyDescent="0.2">
      <c r="A87" s="104"/>
      <c r="B87" s="105"/>
      <c r="C87" s="106" t="s">
        <v>183</v>
      </c>
      <c r="D87" s="107" t="s">
        <v>174</v>
      </c>
      <c r="E87" s="107" t="s">
        <v>175</v>
      </c>
      <c r="F87" s="107" t="s">
        <v>176</v>
      </c>
      <c r="G87" s="107" t="s">
        <v>177</v>
      </c>
      <c r="H87" s="108" t="s">
        <v>178</v>
      </c>
      <c r="I87" s="78"/>
      <c r="J87" s="145"/>
      <c r="K87" s="99"/>
      <c r="L87" s="78"/>
    </row>
    <row r="88" spans="1:12" x14ac:dyDescent="0.2">
      <c r="A88" s="145" t="s">
        <v>184</v>
      </c>
      <c r="B88" s="78" t="s">
        <v>116</v>
      </c>
      <c r="C88" s="109" t="s">
        <v>185</v>
      </c>
      <c r="D88" s="110">
        <f>C79</f>
        <v>1000</v>
      </c>
      <c r="E88" s="110">
        <f>D90</f>
        <v>800</v>
      </c>
      <c r="F88" s="110">
        <f>E90</f>
        <v>600</v>
      </c>
      <c r="G88" s="110">
        <f>F90</f>
        <v>400</v>
      </c>
      <c r="H88" s="111">
        <f>G90</f>
        <v>200</v>
      </c>
      <c r="I88" s="78"/>
      <c r="J88" s="167" t="s">
        <v>186</v>
      </c>
      <c r="K88" s="168"/>
      <c r="L88" s="78"/>
    </row>
    <row r="89" spans="1:12" x14ac:dyDescent="0.2">
      <c r="A89" s="145" t="s">
        <v>187</v>
      </c>
      <c r="B89" s="78" t="s">
        <v>118</v>
      </c>
      <c r="C89" s="109" t="s">
        <v>185</v>
      </c>
      <c r="D89" s="110">
        <f>$D$88*$C$80</f>
        <v>200</v>
      </c>
      <c r="E89" s="110">
        <f>$D$88*$C$80</f>
        <v>200</v>
      </c>
      <c r="F89" s="110">
        <f>$D$88*$C$80</f>
        <v>200</v>
      </c>
      <c r="G89" s="110">
        <f>$D$88*$C$80</f>
        <v>200</v>
      </c>
      <c r="H89" s="111">
        <f>$D$88*$C$80</f>
        <v>200</v>
      </c>
      <c r="I89" s="78"/>
      <c r="J89" s="169" t="s">
        <v>188</v>
      </c>
      <c r="K89" s="170"/>
      <c r="L89" s="78"/>
    </row>
    <row r="90" spans="1:12" x14ac:dyDescent="0.2">
      <c r="A90" s="145" t="s">
        <v>189</v>
      </c>
      <c r="B90" s="78" t="s">
        <v>119</v>
      </c>
      <c r="C90" s="109" t="s">
        <v>185</v>
      </c>
      <c r="D90" s="110">
        <f>D88-D89</f>
        <v>800</v>
      </c>
      <c r="E90" s="110">
        <f>E88-E89</f>
        <v>600</v>
      </c>
      <c r="F90" s="110">
        <f>F88-F89</f>
        <v>400</v>
      </c>
      <c r="G90" s="110">
        <f>G88-G89</f>
        <v>200</v>
      </c>
      <c r="H90" s="111">
        <f>H88-H89</f>
        <v>0</v>
      </c>
      <c r="I90" s="78"/>
      <c r="J90" s="171" t="s">
        <v>190</v>
      </c>
      <c r="K90" s="172"/>
      <c r="L90" s="78"/>
    </row>
    <row r="91" spans="1:12" x14ac:dyDescent="0.2">
      <c r="A91" s="145" t="s">
        <v>191</v>
      </c>
      <c r="B91" s="78" t="s">
        <v>120</v>
      </c>
      <c r="C91" s="109" t="s">
        <v>185</v>
      </c>
      <c r="D91" s="110">
        <f>AVERAGE(D88,D90)</f>
        <v>900</v>
      </c>
      <c r="E91" s="110">
        <f>AVERAGE(E88,E90)</f>
        <v>700</v>
      </c>
      <c r="F91" s="110">
        <f>AVERAGE(F88,F90)</f>
        <v>500</v>
      </c>
      <c r="G91" s="110">
        <f>AVERAGE(G88,G90)</f>
        <v>300</v>
      </c>
      <c r="H91" s="111">
        <f>AVERAGE(H88,H90)</f>
        <v>100</v>
      </c>
      <c r="I91" s="78"/>
      <c r="J91" s="171" t="s">
        <v>192</v>
      </c>
      <c r="K91" s="172"/>
      <c r="L91" s="78"/>
    </row>
    <row r="92" spans="1:12" x14ac:dyDescent="0.2">
      <c r="A92" s="145" t="s">
        <v>193</v>
      </c>
      <c r="B92" s="78" t="s">
        <v>106</v>
      </c>
      <c r="C92" s="109" t="s">
        <v>185</v>
      </c>
      <c r="D92" s="110">
        <f>(D91*($C$77))+D89</f>
        <v>226.28</v>
      </c>
      <c r="E92" s="110">
        <f>(E91*($C$77))+E89</f>
        <v>220.44</v>
      </c>
      <c r="F92" s="110">
        <f>(F91*($C$77))+F89</f>
        <v>214.6</v>
      </c>
      <c r="G92" s="110">
        <f>(G91*($C$77))+G89</f>
        <v>208.76</v>
      </c>
      <c r="H92" s="111">
        <f>(H91*($C$77))+H89</f>
        <v>202.92</v>
      </c>
      <c r="I92" s="78"/>
      <c r="J92" s="152" t="s">
        <v>194</v>
      </c>
      <c r="K92" s="153"/>
      <c r="L92" s="78"/>
    </row>
    <row r="93" spans="1:12" x14ac:dyDescent="0.2">
      <c r="A93" s="145" t="s">
        <v>195</v>
      </c>
      <c r="B93" s="78" t="s">
        <v>196</v>
      </c>
      <c r="C93" s="109" t="s">
        <v>185</v>
      </c>
      <c r="D93" s="110">
        <f>D92*D84</f>
        <v>218.62801932367151</v>
      </c>
      <c r="E93" s="110">
        <f>E92*E84</f>
        <v>205.78309878876988</v>
      </c>
      <c r="F93" s="110">
        <f>F92*F84</f>
        <v>193.55690463635759</v>
      </c>
      <c r="G93" s="110">
        <f>G92*G84</f>
        <v>181.92227945435397</v>
      </c>
      <c r="H93" s="111">
        <f>H92*H84</f>
        <v>170.85319501893173</v>
      </c>
      <c r="I93" s="78"/>
      <c r="J93" s="152" t="s">
        <v>197</v>
      </c>
      <c r="K93" s="153"/>
      <c r="L93" s="78"/>
    </row>
    <row r="94" spans="1:12" x14ac:dyDescent="0.2">
      <c r="A94" s="145"/>
      <c r="B94" s="78"/>
      <c r="C94" s="109"/>
      <c r="D94" s="110"/>
      <c r="E94" s="110"/>
      <c r="F94" s="110"/>
      <c r="G94" s="110"/>
      <c r="H94" s="111"/>
      <c r="I94" s="78"/>
      <c r="J94" s="145"/>
      <c r="K94" s="99"/>
      <c r="L94" s="78"/>
    </row>
    <row r="95" spans="1:12" x14ac:dyDescent="0.2">
      <c r="A95" s="145" t="s">
        <v>198</v>
      </c>
      <c r="B95" s="112" t="s">
        <v>199</v>
      </c>
      <c r="C95" s="113" t="s">
        <v>185</v>
      </c>
      <c r="D95" s="114">
        <f>SUM(D93:H93)</f>
        <v>970.74349722208467</v>
      </c>
      <c r="E95" s="110"/>
      <c r="F95" s="110"/>
      <c r="G95" s="110"/>
      <c r="H95" s="111"/>
      <c r="I95" s="78"/>
      <c r="J95" s="152" t="s">
        <v>200</v>
      </c>
      <c r="K95" s="153"/>
      <c r="L95" s="78"/>
    </row>
    <row r="96" spans="1:12" ht="15" thickBot="1" x14ac:dyDescent="0.25">
      <c r="A96" s="115"/>
      <c r="B96" s="96"/>
      <c r="C96" s="116"/>
      <c r="D96" s="96"/>
      <c r="E96" s="96"/>
      <c r="F96" s="96"/>
      <c r="G96" s="96"/>
      <c r="H96" s="117"/>
      <c r="I96" s="78"/>
      <c r="J96" s="95"/>
      <c r="K96" s="117"/>
      <c r="L96" s="78"/>
    </row>
    <row r="97" spans="1:12" x14ac:dyDescent="0.2">
      <c r="A97" s="79"/>
      <c r="B97" s="78"/>
      <c r="C97" s="78"/>
      <c r="D97" s="78"/>
      <c r="E97" s="78"/>
      <c r="F97" s="78"/>
      <c r="G97" s="78"/>
      <c r="H97" s="78"/>
      <c r="I97" s="78"/>
      <c r="J97" s="79"/>
      <c r="K97" s="78"/>
      <c r="L97" s="78"/>
    </row>
    <row r="98" spans="1:12" ht="15" thickBot="1" x14ac:dyDescent="0.25">
      <c r="A98" s="79"/>
      <c r="B98" s="78"/>
      <c r="C98" s="78"/>
      <c r="D98" s="78"/>
      <c r="E98" s="78"/>
      <c r="F98" s="78"/>
      <c r="G98" s="78"/>
      <c r="H98" s="78"/>
      <c r="I98" s="78"/>
      <c r="J98" s="79"/>
      <c r="K98" s="78"/>
      <c r="L98" s="78"/>
    </row>
    <row r="99" spans="1:12" x14ac:dyDescent="0.2">
      <c r="A99" s="154" t="s">
        <v>201</v>
      </c>
      <c r="B99" s="155"/>
      <c r="C99" s="155"/>
      <c r="D99" s="155"/>
      <c r="E99" s="155"/>
      <c r="F99" s="155"/>
      <c r="G99" s="155"/>
      <c r="H99" s="156"/>
      <c r="I99" s="78"/>
      <c r="J99" s="79"/>
      <c r="K99" s="78"/>
      <c r="L99" s="78"/>
    </row>
    <row r="100" spans="1:12" x14ac:dyDescent="0.2">
      <c r="A100" s="157"/>
      <c r="B100" s="158"/>
      <c r="C100" s="158"/>
      <c r="D100" s="158"/>
      <c r="E100" s="158"/>
      <c r="F100" s="158"/>
      <c r="G100" s="158"/>
      <c r="H100" s="159"/>
      <c r="J100" s="78"/>
      <c r="K100" s="79"/>
      <c r="L100" s="78"/>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x14ac:dyDescent="0.2">
      <c r="A121" s="157"/>
      <c r="B121" s="158"/>
      <c r="C121" s="158"/>
      <c r="D121" s="158"/>
      <c r="E121" s="158"/>
      <c r="F121" s="158"/>
      <c r="G121" s="158"/>
      <c r="H121" s="159"/>
    </row>
    <row r="122" spans="1:8" x14ac:dyDescent="0.2">
      <c r="A122" s="157"/>
      <c r="B122" s="158"/>
      <c r="C122" s="158"/>
      <c r="D122" s="158"/>
      <c r="E122" s="158"/>
      <c r="F122" s="158"/>
      <c r="G122" s="158"/>
      <c r="H122" s="159"/>
    </row>
    <row r="123" spans="1:8" ht="15" thickBot="1" x14ac:dyDescent="0.25">
      <c r="A123" s="160"/>
      <c r="B123" s="161"/>
      <c r="C123" s="161"/>
      <c r="D123" s="161"/>
      <c r="E123" s="161"/>
      <c r="F123" s="161"/>
      <c r="G123" s="161"/>
      <c r="H123" s="162"/>
    </row>
  </sheetData>
  <mergeCells count="16">
    <mergeCell ref="A74:B74"/>
    <mergeCell ref="A5:B5"/>
    <mergeCell ref="A7:A15"/>
    <mergeCell ref="H15:L15"/>
    <mergeCell ref="A31:B31"/>
    <mergeCell ref="A33:A69"/>
    <mergeCell ref="J92:K92"/>
    <mergeCell ref="J93:K93"/>
    <mergeCell ref="J95:K95"/>
    <mergeCell ref="A99:H123"/>
    <mergeCell ref="J83:K83"/>
    <mergeCell ref="J84:K84"/>
    <mergeCell ref="J88:K88"/>
    <mergeCell ref="J89:K89"/>
    <mergeCell ref="J90:K90"/>
    <mergeCell ref="J91:K91"/>
  </mergeCells>
  <dataValidations count="4">
    <dataValidation type="list" allowBlank="1" showInputMessage="1" showErrorMessage="1" sqref="E67:E69 D33:D69 D12:D13 D16:D31" xr:uid="{8CDD2583-BDE6-44EB-ADE4-868941FDBB71}">
      <formula1>Variables</formula1>
    </dataValidation>
    <dataValidation type="list" allowBlank="1" showInputMessage="1" showErrorMessage="1" sqref="G33:G67 G12:G13 G16:G18 G26:G31" xr:uid="{E1B8012E-0E15-45EC-B290-93A4BB7F3169}">
      <formula1>"Fixed,Variable"</formula1>
    </dataValidation>
    <dataValidation type="list" allowBlank="1" showInputMessage="1" showErrorMessage="1" sqref="E35:F49" xr:uid="{71CD685C-5374-4AF4-853A-6E89F66F6042}">
      <formula1>INDIRECT(IFERROR(RIGHT($B35,LEN($B35)-FIND(" ",$B35)),$B35)&amp;"Subs")</formula1>
    </dataValidation>
    <dataValidation type="list" allowBlank="1" showInputMessage="1" showErrorMessage="1" sqref="E33:F34" xr:uid="{5D7862A3-11D9-43FC-BEAC-F8FEEE8EBF4C}">
      <formula1>INDIRECT(IFERROR(RIGHT(#REF!,LEN(#REF!)-FIND(" ",#REF!)),#REF!)&amp;"Subs")</formula1>
    </dataValidation>
  </dataValidations>
  <hyperlinks>
    <hyperlink ref="F3" location="'TITLE PAGE'!A1" display="Back to title page" xr:uid="{DF2E13EA-FF3B-47F0-BD71-D4D55D4E37CF}"/>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77907-0A68-4673-80C5-307E6C6B5F80}">
  <dimension ref="A1:CO121"/>
  <sheetViews>
    <sheetView topLeftCell="AL1" zoomScale="70" zoomScaleNormal="70" workbookViewId="0">
      <selection activeCell="B8" sqref="B8:AL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311</v>
      </c>
      <c r="C8" t="s">
        <v>280</v>
      </c>
      <c r="D8" s="27" t="s">
        <v>104</v>
      </c>
      <c r="E8" s="28"/>
      <c r="F8" s="140"/>
      <c r="G8" s="29" t="s">
        <v>105</v>
      </c>
      <c r="H8" s="30"/>
      <c r="I8" s="31"/>
      <c r="J8" s="31"/>
      <c r="K8" s="31"/>
      <c r="L8" s="31"/>
      <c r="M8" s="32"/>
      <c r="N8" s="118">
        <f>('[1]2030 onwards to 2080'!$E$45/5/1000000)*'[1]2030 onwards to 2080'!$H$5</f>
        <v>2.2972718660675052E-2</v>
      </c>
      <c r="O8" s="118">
        <f>('[1]2030 onwards to 2080'!$E$45/5/1000000)*'[1]2030 onwards to 2080'!$H$5</f>
        <v>2.2972718660675052E-2</v>
      </c>
      <c r="P8" s="118">
        <f>('[1]2030 onwards to 2080'!$E$45/5/1000000)*'[1]2030 onwards to 2080'!$H$5</f>
        <v>2.2972718660675052E-2</v>
      </c>
      <c r="Q8" s="118">
        <f>('[1]2030 onwards to 2080'!$E$45/5/1000000)*'[1]2030 onwards to 2080'!$H$5</f>
        <v>2.2972718660675052E-2</v>
      </c>
      <c r="R8" s="118">
        <f>('[1]2030 onwards to 2080'!$E$45/5/1000000)*'[1]2030 onwards to 2080'!$H$5</f>
        <v>2.2972718660675052E-2</v>
      </c>
      <c r="S8" s="118">
        <f>('[1]2030 onwards to 2080'!$J$45/5/1000000)*'[1]2030 onwards to 2080'!$H$5</f>
        <v>2.13646283544278E-2</v>
      </c>
      <c r="T8" s="118">
        <f>('[1]2030 onwards to 2080'!$J$45/5/1000000)*'[1]2030 onwards to 2080'!$H$5</f>
        <v>2.13646283544278E-2</v>
      </c>
      <c r="U8" s="118">
        <f>('[1]2030 onwards to 2080'!$J$45/5/1000000)*'[1]2030 onwards to 2080'!$H$5</f>
        <v>2.13646283544278E-2</v>
      </c>
      <c r="V8" s="118">
        <f>('[1]2030 onwards to 2080'!$J$45/5/1000000)*'[1]2030 onwards to 2080'!$H$5</f>
        <v>2.13646283544278E-2</v>
      </c>
      <c r="W8" s="118">
        <f>('[1]2030 onwards to 2080'!$J$45/5/1000000)*'[1]2030 onwards to 2080'!$H$5</f>
        <v>2.13646283544278E-2</v>
      </c>
      <c r="X8" s="118">
        <f>('[1]2030 onwards to 2080'!$P$45/5/1000000)*'[1]2030 onwards to 2080'!$H$5</f>
        <v>1.9869104369617856E-2</v>
      </c>
      <c r="Y8" s="118">
        <f>('[1]2030 onwards to 2080'!$P$45/5/1000000)*'[1]2030 onwards to 2080'!$H$5</f>
        <v>1.9869104369617856E-2</v>
      </c>
      <c r="Z8" s="118">
        <f>('[1]2030 onwards to 2080'!$P$45/5/1000000)*'[1]2030 onwards to 2080'!$H$5</f>
        <v>1.9869104369617856E-2</v>
      </c>
      <c r="AA8" s="118">
        <f>('[1]2030 onwards to 2080'!$P$45/5/1000000)*'[1]2030 onwards to 2080'!$H$5</f>
        <v>1.9869104369617856E-2</v>
      </c>
      <c r="AB8" s="118">
        <f>('[1]2030 onwards to 2080'!$P$45/5/1000000)*'[1]2030 onwards to 2080'!$H$5</f>
        <v>1.9869104369617856E-2</v>
      </c>
      <c r="AC8" s="118">
        <f>('[1]2030 onwards to 2080'!$V$45/5/1000000)*'[1]2030 onwards to 2080'!$H$5</f>
        <v>1.8875649151136962E-2</v>
      </c>
      <c r="AD8" s="118">
        <f>('[1]2030 onwards to 2080'!$V$45/5/1000000)*'[1]2030 onwards to 2080'!$H$5</f>
        <v>1.8875649151136962E-2</v>
      </c>
      <c r="AE8" s="118">
        <f>('[1]2030 onwards to 2080'!$V$45/5/1000000)*'[1]2030 onwards to 2080'!$H$5</f>
        <v>1.8875649151136962E-2</v>
      </c>
      <c r="AF8" s="118">
        <f>('[1]2030 onwards to 2080'!$V$45/5/1000000)*'[1]2030 onwards to 2080'!$H$5</f>
        <v>1.8875649151136962E-2</v>
      </c>
      <c r="AG8" s="118">
        <f>('[1]2030 onwards to 2080'!$V$45/5/1000000)*'[1]2030 onwards to 2080'!$H$5</f>
        <v>1.8875649151136962E-2</v>
      </c>
      <c r="AH8" s="118">
        <f>('[1]2030 onwards to 2080'!$AB$45/5/1000000)*'[1]2030 onwards to 2080'!$H$5</f>
        <v>1.8120623185091483E-2</v>
      </c>
      <c r="AI8" s="118">
        <f>('[1]2030 onwards to 2080'!$AB$45/5/1000000)*'[1]2030 onwards to 2080'!$H$5</f>
        <v>1.8120623185091483E-2</v>
      </c>
      <c r="AJ8" s="118">
        <f>('[1]2030 onwards to 2080'!$AB$45/5/1000000)*'[1]2030 onwards to 2080'!$H$5</f>
        <v>1.8120623185091483E-2</v>
      </c>
      <c r="AK8" s="118">
        <f>('[1]2030 onwards to 2080'!$AB$45/5/1000000)*'[1]2030 onwards to 2080'!$H$5</f>
        <v>1.8120623185091483E-2</v>
      </c>
      <c r="AL8" s="118">
        <f>('[1]2030 onwards to 2080'!$AB$45/5/1000000)*'[1]2030 onwards to 2080'!$H$5</f>
        <v>1.8120623185091483E-2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6"/>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2.2195863440265754E-2</v>
      </c>
      <c r="O14" s="41">
        <f t="shared" ref="O14:BZ14" si="3">IF((O8+O9)*O11&lt;&gt;0,(O8+O9)*O11,"")</f>
        <v>2.2195863440265754E-2</v>
      </c>
      <c r="P14" s="41">
        <f t="shared" si="3"/>
        <v>2.2195863440265754E-2</v>
      </c>
      <c r="Q14" s="41">
        <f t="shared" si="3"/>
        <v>2.2195863440265754E-2</v>
      </c>
      <c r="R14" s="41">
        <f t="shared" si="3"/>
        <v>2.2195863440265754E-2</v>
      </c>
      <c r="S14" s="41">
        <f t="shared" si="3"/>
        <v>2.064215299944715E-2</v>
      </c>
      <c r="T14" s="41">
        <f t="shared" si="3"/>
        <v>2.064215299944715E-2</v>
      </c>
      <c r="U14" s="41">
        <f t="shared" si="3"/>
        <v>2.064215299944715E-2</v>
      </c>
      <c r="V14" s="41">
        <f t="shared" si="3"/>
        <v>2.064215299944715E-2</v>
      </c>
      <c r="W14" s="41">
        <f t="shared" si="3"/>
        <v>2.064215299944715E-2</v>
      </c>
      <c r="X14" s="41">
        <f t="shared" si="3"/>
        <v>1.9197202289485852E-2</v>
      </c>
      <c r="Y14" s="41">
        <f t="shared" si="3"/>
        <v>1.9197202289485852E-2</v>
      </c>
      <c r="Z14" s="41">
        <f t="shared" si="3"/>
        <v>1.9197202289485852E-2</v>
      </c>
      <c r="AA14" s="41">
        <f t="shared" si="3"/>
        <v>1.9197202289485852E-2</v>
      </c>
      <c r="AB14" s="41">
        <f t="shared" si="3"/>
        <v>1.9197202289485852E-2</v>
      </c>
      <c r="AC14" s="41">
        <f t="shared" si="3"/>
        <v>1.8237342175011557E-2</v>
      </c>
      <c r="AD14" s="41">
        <f t="shared" si="3"/>
        <v>1.8237342175011557E-2</v>
      </c>
      <c r="AE14" s="41">
        <f t="shared" si="3"/>
        <v>1.8237342175011557E-2</v>
      </c>
      <c r="AF14" s="41">
        <f t="shared" si="3"/>
        <v>1.8237342175011557E-2</v>
      </c>
      <c r="AG14" s="41">
        <f t="shared" si="3"/>
        <v>1.8237342175011557E-2</v>
      </c>
      <c r="AH14" s="41">
        <f t="shared" si="3"/>
        <v>1.7507848488011096E-2</v>
      </c>
      <c r="AI14" s="41">
        <f t="shared" si="3"/>
        <v>1.7507848488011096E-2</v>
      </c>
      <c r="AJ14" s="41">
        <f t="shared" si="3"/>
        <v>1.7507848488011096E-2</v>
      </c>
      <c r="AK14" s="41">
        <f t="shared" si="3"/>
        <v>1.7507848488011096E-2</v>
      </c>
      <c r="AL14" s="41">
        <f t="shared" si="3"/>
        <v>1.7507848488011096E-2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0.48890204696110717</v>
      </c>
      <c r="I15" s="179"/>
      <c r="J15" s="179"/>
      <c r="K15" s="179"/>
      <c r="L15" s="180"/>
    </row>
    <row r="16" spans="1:93" s="43" customFormat="1" ht="15" x14ac:dyDescent="0.2">
      <c r="A16" s="44"/>
      <c r="B16" s="45"/>
      <c r="C16" s="45"/>
      <c r="D16" s="46"/>
      <c r="E16" s="45"/>
      <c r="F16" s="45"/>
      <c r="G16" s="45"/>
      <c r="H16" s="47">
        <f>H15</f>
        <v>0.48890204696110717</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2612EB79-BF29-4B6F-BDCE-ECF341D43344}">
      <formula1>INDIRECT(IFERROR(RIGHT(#REF!,LEN(#REF!)-FIND(" ",#REF!)),#REF!)&amp;"Subs")</formula1>
    </dataValidation>
    <dataValidation type="list" allowBlank="1" showInputMessage="1" showErrorMessage="1" sqref="E33:F47" xr:uid="{4AB1B973-28B2-4712-89C2-C642CC38D19F}">
      <formula1>INDIRECT(IFERROR(RIGHT($B33,LEN($B33)-FIND(" ",$B33)),$B33)&amp;"Subs")</formula1>
    </dataValidation>
    <dataValidation type="list" allowBlank="1" showInputMessage="1" showErrorMessage="1" sqref="G31:G65 G12:G13 G16:G18 G26:G29" xr:uid="{AA6D56EA-C926-47DC-A58D-2FDF62324C7B}">
      <formula1>"Fixed,Variable"</formula1>
    </dataValidation>
    <dataValidation type="list" allowBlank="1" showInputMessage="1" showErrorMessage="1" sqref="E65:E67 D31:D67 D12:D13 D16:D29" xr:uid="{66DFBF01-BBBB-41BE-BA9F-1D40ED188DE4}">
      <formula1>Variables</formula1>
    </dataValidation>
  </dataValidations>
  <hyperlinks>
    <hyperlink ref="F3" location="'TITLE PAGE'!A1" display="Back to title page" xr:uid="{7186ABA2-6E15-425F-ADF6-14B666B9C4FF}"/>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58268-730A-423F-BA19-E433FB921F9E}">
  <dimension ref="A1:CO121"/>
  <sheetViews>
    <sheetView topLeftCell="Q1" zoomScale="70" zoomScaleNormal="70" workbookViewId="0">
      <selection activeCell="B8" sqref="B8:AL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312</v>
      </c>
      <c r="C8" t="s">
        <v>282</v>
      </c>
      <c r="D8" s="27" t="s">
        <v>104</v>
      </c>
      <c r="E8" s="28"/>
      <c r="F8" s="140"/>
      <c r="G8" s="29" t="s">
        <v>105</v>
      </c>
      <c r="H8" s="30"/>
      <c r="I8" s="31"/>
      <c r="J8" s="31"/>
      <c r="K8" s="31"/>
      <c r="L8" s="31"/>
      <c r="M8" s="32"/>
      <c r="N8" s="118">
        <f>('[1]2030 onwards to 2080'!$E$46/5/1000000)*'[1]2030 onwards to 2080'!$H$5</f>
        <v>5.5134524785620129E-2</v>
      </c>
      <c r="O8" s="118">
        <f>('[1]2030 onwards to 2080'!$E$46/5/1000000)*'[1]2030 onwards to 2080'!$H$5</f>
        <v>5.5134524785620129E-2</v>
      </c>
      <c r="P8" s="118">
        <f>('[1]2030 onwards to 2080'!$E$46/5/1000000)*'[1]2030 onwards to 2080'!$H$5</f>
        <v>5.5134524785620129E-2</v>
      </c>
      <c r="Q8" s="118">
        <f>('[1]2030 onwards to 2080'!$E$46/5/1000000)*'[1]2030 onwards to 2080'!$H$5</f>
        <v>5.5134524785620129E-2</v>
      </c>
      <c r="R8" s="118">
        <f>('[1]2030 onwards to 2080'!$E$46/5/1000000)*'[1]2030 onwards to 2080'!$H$5</f>
        <v>5.5134524785620129E-2</v>
      </c>
      <c r="S8" s="118">
        <f>('[1]2030 onwards to 2080'!$J$46/5/1000000)*'[1]2030 onwards to 2080'!$H$5</f>
        <v>5.1275108050626718E-2</v>
      </c>
      <c r="T8" s="118">
        <f>('[1]2030 onwards to 2080'!$J$46/5/1000000)*'[1]2030 onwards to 2080'!$H$5</f>
        <v>5.1275108050626718E-2</v>
      </c>
      <c r="U8" s="118">
        <f>('[1]2030 onwards to 2080'!$J$46/5/1000000)*'[1]2030 onwards to 2080'!$H$5</f>
        <v>5.1275108050626718E-2</v>
      </c>
      <c r="V8" s="118">
        <f>('[1]2030 onwards to 2080'!$J$46/5/1000000)*'[1]2030 onwards to 2080'!$H$5</f>
        <v>5.1275108050626718E-2</v>
      </c>
      <c r="W8" s="118">
        <f>('[1]2030 onwards to 2080'!$J$46/5/1000000)*'[1]2030 onwards to 2080'!$H$5</f>
        <v>5.1275108050626718E-2</v>
      </c>
      <c r="X8" s="118">
        <f>('[1]2030 onwards to 2080'!$P$46/5/1000000)*'[1]2030 onwards to 2080'!$H$5</f>
        <v>4.7685850487082855E-2</v>
      </c>
      <c r="Y8" s="118">
        <f>('[1]2030 onwards to 2080'!$P$46/5/1000000)*'[1]2030 onwards to 2080'!$H$5</f>
        <v>4.7685850487082855E-2</v>
      </c>
      <c r="Z8" s="118">
        <f>('[1]2030 onwards to 2080'!$P$46/5/1000000)*'[1]2030 onwards to 2080'!$H$5</f>
        <v>4.7685850487082855E-2</v>
      </c>
      <c r="AA8" s="118">
        <f>('[1]2030 onwards to 2080'!$P$46/5/1000000)*'[1]2030 onwards to 2080'!$H$5</f>
        <v>4.7685850487082855E-2</v>
      </c>
      <c r="AB8" s="118">
        <f>('[1]2030 onwards to 2080'!$P$46/5/1000000)*'[1]2030 onwards to 2080'!$H$5</f>
        <v>4.7685850487082855E-2</v>
      </c>
      <c r="AC8" s="118">
        <f>('[1]2030 onwards to 2080'!$V$46/5/1000000)*'[1]2030 onwards to 2080'!$H$5</f>
        <v>4.5301557962728702E-2</v>
      </c>
      <c r="AD8" s="118">
        <f>('[1]2030 onwards to 2080'!$V$46/5/1000000)*'[1]2030 onwards to 2080'!$H$5</f>
        <v>4.5301557962728702E-2</v>
      </c>
      <c r="AE8" s="118">
        <f>('[1]2030 onwards to 2080'!$V$46/5/1000000)*'[1]2030 onwards to 2080'!$H$5</f>
        <v>4.5301557962728702E-2</v>
      </c>
      <c r="AF8" s="118">
        <f>('[1]2030 onwards to 2080'!$V$46/5/1000000)*'[1]2030 onwards to 2080'!$H$5</f>
        <v>4.5301557962728702E-2</v>
      </c>
      <c r="AG8" s="118">
        <f>('[1]2030 onwards to 2080'!$V$46/5/1000000)*'[1]2030 onwards to 2080'!$H$5</f>
        <v>4.5301557962728702E-2</v>
      </c>
      <c r="AH8" s="118">
        <f>('[1]2030 onwards to 2080'!$AB$46/5/1000000)*'[1]2030 onwards to 2080'!$H$5</f>
        <v>4.3489495644219549E-2</v>
      </c>
      <c r="AI8" s="118">
        <f>('[1]2030 onwards to 2080'!$AB$46/5/1000000)*'[1]2030 onwards to 2080'!$H$5</f>
        <v>4.3489495644219549E-2</v>
      </c>
      <c r="AJ8" s="118">
        <f>('[1]2030 onwards to 2080'!$AB$46/5/1000000)*'[1]2030 onwards to 2080'!$H$5</f>
        <v>4.3489495644219549E-2</v>
      </c>
      <c r="AK8" s="118">
        <f>('[1]2030 onwards to 2080'!$AB$46/5/1000000)*'[1]2030 onwards to 2080'!$H$5</f>
        <v>4.3489495644219549E-2</v>
      </c>
      <c r="AL8" s="118">
        <f>('[1]2030 onwards to 2080'!$AB$46/5/1000000)*'[1]2030 onwards to 2080'!$H$5</f>
        <v>4.3489495644219549E-2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6"/>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5.327007225663781E-2</v>
      </c>
      <c r="O14" s="41">
        <f t="shared" ref="O14:BZ14" si="3">IF((O8+O9)*O11&lt;&gt;0,(O8+O9)*O11,"")</f>
        <v>5.327007225663781E-2</v>
      </c>
      <c r="P14" s="41">
        <f t="shared" si="3"/>
        <v>5.327007225663781E-2</v>
      </c>
      <c r="Q14" s="41">
        <f t="shared" si="3"/>
        <v>5.327007225663781E-2</v>
      </c>
      <c r="R14" s="41">
        <f t="shared" si="3"/>
        <v>5.327007225663781E-2</v>
      </c>
      <c r="S14" s="41">
        <f t="shared" si="3"/>
        <v>4.9541167198673158E-2</v>
      </c>
      <c r="T14" s="41">
        <f t="shared" si="3"/>
        <v>4.9541167198673158E-2</v>
      </c>
      <c r="U14" s="41">
        <f t="shared" si="3"/>
        <v>4.9541167198673158E-2</v>
      </c>
      <c r="V14" s="41">
        <f t="shared" si="3"/>
        <v>4.9541167198673158E-2</v>
      </c>
      <c r="W14" s="41">
        <f t="shared" si="3"/>
        <v>4.9541167198673158E-2</v>
      </c>
      <c r="X14" s="41">
        <f t="shared" si="3"/>
        <v>4.6073285494766046E-2</v>
      </c>
      <c r="Y14" s="41">
        <f t="shared" si="3"/>
        <v>4.6073285494766046E-2</v>
      </c>
      <c r="Z14" s="41">
        <f t="shared" si="3"/>
        <v>4.6073285494766046E-2</v>
      </c>
      <c r="AA14" s="41">
        <f t="shared" si="3"/>
        <v>4.6073285494766046E-2</v>
      </c>
      <c r="AB14" s="41">
        <f t="shared" si="3"/>
        <v>4.6073285494766046E-2</v>
      </c>
      <c r="AC14" s="41">
        <f t="shared" si="3"/>
        <v>4.3769621220027734E-2</v>
      </c>
      <c r="AD14" s="41">
        <f t="shared" si="3"/>
        <v>4.3769621220027734E-2</v>
      </c>
      <c r="AE14" s="41">
        <f t="shared" si="3"/>
        <v>4.3769621220027734E-2</v>
      </c>
      <c r="AF14" s="41">
        <f t="shared" si="3"/>
        <v>4.3769621220027734E-2</v>
      </c>
      <c r="AG14" s="41">
        <f t="shared" si="3"/>
        <v>4.3769621220027734E-2</v>
      </c>
      <c r="AH14" s="41">
        <f t="shared" si="3"/>
        <v>4.2018836371226623E-2</v>
      </c>
      <c r="AI14" s="41">
        <f t="shared" si="3"/>
        <v>4.2018836371226623E-2</v>
      </c>
      <c r="AJ14" s="41">
        <f t="shared" si="3"/>
        <v>4.2018836371226623E-2</v>
      </c>
      <c r="AK14" s="41">
        <f t="shared" si="3"/>
        <v>4.2018836371226623E-2</v>
      </c>
      <c r="AL14" s="41">
        <f t="shared" si="3"/>
        <v>4.2018836371226623E-2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1.173364912706657</v>
      </c>
      <c r="I15" s="179"/>
      <c r="J15" s="179"/>
      <c r="K15" s="179"/>
      <c r="L15" s="180"/>
    </row>
    <row r="16" spans="1:93" s="43" customFormat="1" ht="15" x14ac:dyDescent="0.2">
      <c r="A16" s="44"/>
      <c r="B16" s="45"/>
      <c r="C16" s="45"/>
      <c r="D16" s="46"/>
      <c r="E16" s="45"/>
      <c r="F16" s="45"/>
      <c r="G16" s="45"/>
      <c r="H16" s="47">
        <f>H15</f>
        <v>1.173364912706657</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16:D29" xr:uid="{EB53D078-A9CD-4DA7-BE0D-5D88037C320F}">
      <formula1>Variables</formula1>
    </dataValidation>
    <dataValidation type="list" allowBlank="1" showInputMessage="1" showErrorMessage="1" sqref="G31:G65 G12:G13 G16:G18 G26:G29" xr:uid="{449D70D6-E736-4C9A-BEA8-DBFE05B4A8DE}">
      <formula1>"Fixed,Variable"</formula1>
    </dataValidation>
    <dataValidation type="list" allowBlank="1" showInputMessage="1" showErrorMessage="1" sqref="E33:F47" xr:uid="{A67A2F98-E081-425E-829C-EF75CD8A5820}">
      <formula1>INDIRECT(IFERROR(RIGHT($B33,LEN($B33)-FIND(" ",$B33)),$B33)&amp;"Subs")</formula1>
    </dataValidation>
    <dataValidation type="list" allowBlank="1" showInputMessage="1" showErrorMessage="1" sqref="E31:F32" xr:uid="{A0D81A38-1AEB-42AB-962E-27F295144A09}">
      <formula1>INDIRECT(IFERROR(RIGHT(#REF!,LEN(#REF!)-FIND(" ",#REF!)),#REF!)&amp;"Subs")</formula1>
    </dataValidation>
  </dataValidations>
  <hyperlinks>
    <hyperlink ref="F3" location="'TITLE PAGE'!A1" display="Back to title page" xr:uid="{3248996D-46F9-4F6D-8886-0AB52EB4AFBE}"/>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496C5-5BCE-4E11-906A-4472EA2001B8}">
  <dimension ref="A1:CO121"/>
  <sheetViews>
    <sheetView topLeftCell="Q1" zoomScale="70" zoomScaleNormal="70" workbookViewId="0">
      <selection activeCell="B8" sqref="B8:AL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313</v>
      </c>
      <c r="C8" t="s">
        <v>300</v>
      </c>
      <c r="D8" s="27" t="s">
        <v>104</v>
      </c>
      <c r="E8" s="28"/>
      <c r="F8" s="140"/>
      <c r="G8" s="29" t="s">
        <v>105</v>
      </c>
      <c r="H8" s="30"/>
      <c r="I8" s="31"/>
      <c r="J8" s="31"/>
      <c r="K8" s="31"/>
      <c r="L8" s="31"/>
      <c r="M8" s="32"/>
      <c r="N8" s="118">
        <f>('[1]2030 onwards to 2080'!$E$47/5/1000000)*'[1]2030 onwards to 2080'!$H$5</f>
        <v>9.0089092786960999E-3</v>
      </c>
      <c r="O8" s="118">
        <f>('[1]2030 onwards to 2080'!$E$47/5/1000000)*'[1]2030 onwards to 2080'!$H$5</f>
        <v>9.0089092786960999E-3</v>
      </c>
      <c r="P8" s="118">
        <f>('[1]2030 onwards to 2080'!$E$47/5/1000000)*'[1]2030 onwards to 2080'!$H$5</f>
        <v>9.0089092786960999E-3</v>
      </c>
      <c r="Q8" s="118">
        <f>('[1]2030 onwards to 2080'!$E$47/5/1000000)*'[1]2030 onwards to 2080'!$H$5</f>
        <v>9.0089092786960999E-3</v>
      </c>
      <c r="R8" s="118">
        <f>('[1]2030 onwards to 2080'!$E$47/5/1000000)*'[1]2030 onwards to 2080'!$H$5</f>
        <v>9.0089092786960999E-3</v>
      </c>
      <c r="S8" s="118">
        <f>('[1]2030 onwards to 2080'!$J$47/5/1000000)*'[1]2030 onwards to 2080'!$H$5</f>
        <v>8.3782856291873715E-3</v>
      </c>
      <c r="T8" s="118">
        <f>('[1]2030 onwards to 2080'!$J$47/5/1000000)*'[1]2030 onwards to 2080'!$H$5</f>
        <v>8.3782856291873715E-3</v>
      </c>
      <c r="U8" s="118">
        <f>('[1]2030 onwards to 2080'!$J$47/5/1000000)*'[1]2030 onwards to 2080'!$H$5</f>
        <v>8.3782856291873715E-3</v>
      </c>
      <c r="V8" s="118">
        <f>('[1]2030 onwards to 2080'!$J$47/5/1000000)*'[1]2030 onwards to 2080'!$H$5</f>
        <v>8.3782856291873715E-3</v>
      </c>
      <c r="W8" s="118">
        <f>('[1]2030 onwards to 2080'!$J$47/5/1000000)*'[1]2030 onwards to 2080'!$H$5</f>
        <v>8.3782856291873715E-3</v>
      </c>
      <c r="X8" s="118">
        <f>('[1]2030 onwards to 2080'!$P$47/5/1000000)*'[1]2030 onwards to 2080'!$H$5</f>
        <v>7.7918056351442564E-3</v>
      </c>
      <c r="Y8" s="118">
        <f>('[1]2030 onwards to 2080'!$P$47/5/1000000)*'[1]2030 onwards to 2080'!$H$5</f>
        <v>7.7918056351442564E-3</v>
      </c>
      <c r="Z8" s="118">
        <f>('[1]2030 onwards to 2080'!$P$47/5/1000000)*'[1]2030 onwards to 2080'!$H$5</f>
        <v>7.7918056351442564E-3</v>
      </c>
      <c r="AA8" s="118">
        <f>('[1]2030 onwards to 2080'!$P$47/5/1000000)*'[1]2030 onwards to 2080'!$H$5</f>
        <v>7.7918056351442564E-3</v>
      </c>
      <c r="AB8" s="118">
        <f>('[1]2030 onwards to 2080'!$P$47/5/1000000)*'[1]2030 onwards to 2080'!$H$5</f>
        <v>7.7918056351442564E-3</v>
      </c>
      <c r="AC8" s="118">
        <f>('[1]2030 onwards to 2080'!$V$47/5/1000000)*'[1]2030 onwards to 2080'!$H$5</f>
        <v>7.4022153533870438E-3</v>
      </c>
      <c r="AD8" s="118">
        <f>('[1]2030 onwards to 2080'!$V$47/5/1000000)*'[1]2030 onwards to 2080'!$H$5</f>
        <v>7.4022153533870438E-3</v>
      </c>
      <c r="AE8" s="118">
        <f>('[1]2030 onwards to 2080'!$V$47/5/1000000)*'[1]2030 onwards to 2080'!$H$5</f>
        <v>7.4022153533870438E-3</v>
      </c>
      <c r="AF8" s="118">
        <f>('[1]2030 onwards to 2080'!$V$47/5/1000000)*'[1]2030 onwards to 2080'!$H$5</f>
        <v>7.4022153533870438E-3</v>
      </c>
      <c r="AG8" s="118">
        <f>('[1]2030 onwards to 2080'!$V$47/5/1000000)*'[1]2030 onwards to 2080'!$H$5</f>
        <v>7.4022153533870438E-3</v>
      </c>
      <c r="AH8" s="118">
        <f>('[1]2030 onwards to 2080'!$AB$47/5/1000000)*'[1]2030 onwards to 2080'!$H$5</f>
        <v>7.1061267392515601E-3</v>
      </c>
      <c r="AI8" s="118">
        <f>('[1]2030 onwards to 2080'!$AB$47/5/1000000)*'[1]2030 onwards to 2080'!$H$5</f>
        <v>7.1061267392515601E-3</v>
      </c>
      <c r="AJ8" s="118">
        <f>('[1]2030 onwards to 2080'!$AB$47/5/1000000)*'[1]2030 onwards to 2080'!$H$5</f>
        <v>7.1061267392515601E-3</v>
      </c>
      <c r="AK8" s="118">
        <f>('[1]2030 onwards to 2080'!$AB$47/5/1000000)*'[1]2030 onwards to 2080'!$H$5</f>
        <v>7.1061267392515601E-3</v>
      </c>
      <c r="AL8" s="118">
        <f>('[1]2030 onwards to 2080'!$AB$47/5/1000000)*'[1]2030 onwards to 2080'!$H$5</f>
        <v>7.1061267392515601E-3</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6"/>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8.7042601726532373E-3</v>
      </c>
      <c r="O14" s="41">
        <f t="shared" ref="O14:BZ14" si="3">IF((O8+O9)*O11&lt;&gt;0,(O8+O9)*O11,"")</f>
        <v>8.7042601726532373E-3</v>
      </c>
      <c r="P14" s="41">
        <f t="shared" si="3"/>
        <v>8.7042601726532373E-3</v>
      </c>
      <c r="Q14" s="41">
        <f t="shared" si="3"/>
        <v>8.7042601726532373E-3</v>
      </c>
      <c r="R14" s="41">
        <f t="shared" si="3"/>
        <v>8.7042601726532373E-3</v>
      </c>
      <c r="S14" s="41">
        <f t="shared" si="3"/>
        <v>8.0949619605675087E-3</v>
      </c>
      <c r="T14" s="41">
        <f t="shared" si="3"/>
        <v>8.0949619605675087E-3</v>
      </c>
      <c r="U14" s="41">
        <f t="shared" si="3"/>
        <v>8.0949619605675087E-3</v>
      </c>
      <c r="V14" s="41">
        <f t="shared" si="3"/>
        <v>8.0949619605675087E-3</v>
      </c>
      <c r="W14" s="41">
        <f t="shared" si="3"/>
        <v>8.0949619605675087E-3</v>
      </c>
      <c r="X14" s="41">
        <f t="shared" si="3"/>
        <v>7.5283146233277847E-3</v>
      </c>
      <c r="Y14" s="41">
        <f t="shared" si="3"/>
        <v>7.5283146233277847E-3</v>
      </c>
      <c r="Z14" s="41">
        <f t="shared" si="3"/>
        <v>7.5283146233277847E-3</v>
      </c>
      <c r="AA14" s="41">
        <f t="shared" si="3"/>
        <v>7.5283146233277847E-3</v>
      </c>
      <c r="AB14" s="41">
        <f t="shared" si="3"/>
        <v>7.5283146233277847E-3</v>
      </c>
      <c r="AC14" s="41">
        <f t="shared" si="3"/>
        <v>7.1518988921613954E-3</v>
      </c>
      <c r="AD14" s="41">
        <f t="shared" si="3"/>
        <v>7.1518988921613954E-3</v>
      </c>
      <c r="AE14" s="41">
        <f t="shared" si="3"/>
        <v>7.1518988921613954E-3</v>
      </c>
      <c r="AF14" s="41">
        <f t="shared" si="3"/>
        <v>7.1518988921613954E-3</v>
      </c>
      <c r="AG14" s="41">
        <f t="shared" si="3"/>
        <v>7.1518988921613954E-3</v>
      </c>
      <c r="AH14" s="41">
        <f t="shared" si="3"/>
        <v>6.8658229364749381E-3</v>
      </c>
      <c r="AI14" s="41">
        <f t="shared" si="3"/>
        <v>6.8658229364749381E-3</v>
      </c>
      <c r="AJ14" s="41">
        <f t="shared" si="3"/>
        <v>6.8658229364749381E-3</v>
      </c>
      <c r="AK14" s="41">
        <f t="shared" si="3"/>
        <v>6.8658229364749381E-3</v>
      </c>
      <c r="AL14" s="41">
        <f t="shared" si="3"/>
        <v>6.8658229364749381E-3</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0.19172629292592436</v>
      </c>
      <c r="I15" s="179"/>
      <c r="J15" s="179"/>
      <c r="K15" s="179"/>
      <c r="L15" s="180"/>
    </row>
    <row r="16" spans="1:93" s="43" customFormat="1" ht="15" x14ac:dyDescent="0.2">
      <c r="A16" s="44"/>
      <c r="B16" s="45"/>
      <c r="C16" s="45"/>
      <c r="D16" s="46"/>
      <c r="E16" s="45"/>
      <c r="F16" s="45"/>
      <c r="G16" s="45"/>
      <c r="H16" s="47">
        <f>H15</f>
        <v>0.19172629292592436</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9A89A898-F379-4D5E-9FF5-F71BF1E40859}">
      <formula1>INDIRECT(IFERROR(RIGHT(#REF!,LEN(#REF!)-FIND(" ",#REF!)),#REF!)&amp;"Subs")</formula1>
    </dataValidation>
    <dataValidation type="list" allowBlank="1" showInputMessage="1" showErrorMessage="1" sqref="E33:F47" xr:uid="{3637CFED-3E2F-4127-9F62-F82364ABAC28}">
      <formula1>INDIRECT(IFERROR(RIGHT($B33,LEN($B33)-FIND(" ",$B33)),$B33)&amp;"Subs")</formula1>
    </dataValidation>
    <dataValidation type="list" allowBlank="1" showInputMessage="1" showErrorMessage="1" sqref="G31:G65 G12:G13 G16:G18 G26:G29" xr:uid="{D0F03BE0-E4C8-4B0F-AA06-153BB3231564}">
      <formula1>"Fixed,Variable"</formula1>
    </dataValidation>
    <dataValidation type="list" allowBlank="1" showInputMessage="1" showErrorMessage="1" sqref="E65:E67 D31:D67 D12:D13 D16:D29" xr:uid="{A8466694-5628-4E07-B5CA-A3637B4CCB37}">
      <formula1>Variables</formula1>
    </dataValidation>
  </dataValidations>
  <hyperlinks>
    <hyperlink ref="F3" location="'TITLE PAGE'!A1" display="Back to title page" xr:uid="{D1B5F27C-5C7E-4384-BCFD-C6B93C760D65}"/>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EB475-5297-4DFA-ADCB-F2C4D6E7AAFB}">
  <dimension ref="A1:CO121"/>
  <sheetViews>
    <sheetView topLeftCell="Q1" zoomScale="70" zoomScaleNormal="70" workbookViewId="0">
      <selection activeCell="B8" sqref="B8:AL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314</v>
      </c>
      <c r="C8" t="s">
        <v>284</v>
      </c>
      <c r="D8" s="27" t="s">
        <v>104</v>
      </c>
      <c r="E8" s="28"/>
      <c r="F8" s="140"/>
      <c r="G8" s="29" t="s">
        <v>105</v>
      </c>
      <c r="H8" s="30"/>
      <c r="I8" s="31"/>
      <c r="J8" s="31"/>
      <c r="K8" s="31"/>
      <c r="L8" s="31"/>
      <c r="M8" s="32"/>
      <c r="N8" s="118">
        <f>('[1]2030 onwards to 2080'!$E$48/5/1000000)*'[1]2030 onwards to 2080'!$H$5</f>
        <v>0.35134746186914784</v>
      </c>
      <c r="O8" s="118">
        <f>('[1]2030 onwards to 2080'!$E$48/5/1000000)*'[1]2030 onwards to 2080'!$H$5</f>
        <v>0.35134746186914784</v>
      </c>
      <c r="P8" s="118">
        <f>('[1]2030 onwards to 2080'!$E$48/5/1000000)*'[1]2030 onwards to 2080'!$H$5</f>
        <v>0.35134746186914784</v>
      </c>
      <c r="Q8" s="118">
        <f>('[1]2030 onwards to 2080'!$E$48/5/1000000)*'[1]2030 onwards to 2080'!$H$5</f>
        <v>0.35134746186914784</v>
      </c>
      <c r="R8" s="118">
        <f>('[1]2030 onwards to 2080'!$E$48/5/1000000)*'[1]2030 onwards to 2080'!$H$5</f>
        <v>0.35134746186914784</v>
      </c>
      <c r="S8" s="118">
        <f>('[1]2030 onwards to 2080'!$J$48/5/1000000)*'[1]2030 onwards to 2080'!$H$5</f>
        <v>0.32675313953830748</v>
      </c>
      <c r="T8" s="118">
        <f>('[1]2030 onwards to 2080'!$J$48/5/1000000)*'[1]2030 onwards to 2080'!$H$5</f>
        <v>0.32675313953830748</v>
      </c>
      <c r="U8" s="118">
        <f>('[1]2030 onwards to 2080'!$J$48/5/1000000)*'[1]2030 onwards to 2080'!$H$5</f>
        <v>0.32675313953830748</v>
      </c>
      <c r="V8" s="118">
        <f>('[1]2030 onwards to 2080'!$J$48/5/1000000)*'[1]2030 onwards to 2080'!$H$5</f>
        <v>0.32675313953830748</v>
      </c>
      <c r="W8" s="118">
        <f>('[1]2030 onwards to 2080'!$J$48/5/1000000)*'[1]2030 onwards to 2080'!$H$5</f>
        <v>0.32675313953830748</v>
      </c>
      <c r="X8" s="118">
        <f>('[1]2030 onwards to 2080'!$P$48/5/1000000)*'[1]2030 onwards to 2080'!$H$5</f>
        <v>0.30388041977062602</v>
      </c>
      <c r="Y8" s="118">
        <f>('[1]2030 onwards to 2080'!$P$48/5/1000000)*'[1]2030 onwards to 2080'!$H$5</f>
        <v>0.30388041977062602</v>
      </c>
      <c r="Z8" s="118">
        <f>('[1]2030 onwards to 2080'!$P$48/5/1000000)*'[1]2030 onwards to 2080'!$H$5</f>
        <v>0.30388041977062602</v>
      </c>
      <c r="AA8" s="118">
        <f>('[1]2030 onwards to 2080'!$P$48/5/1000000)*'[1]2030 onwards to 2080'!$H$5</f>
        <v>0.30388041977062602</v>
      </c>
      <c r="AB8" s="118">
        <f>('[1]2030 onwards to 2080'!$P$48/5/1000000)*'[1]2030 onwards to 2080'!$H$5</f>
        <v>0.30388041977062602</v>
      </c>
      <c r="AC8" s="118">
        <f>('[1]2030 onwards to 2080'!$V$48/5/1000000)*'[1]2030 onwards to 2080'!$H$5</f>
        <v>0.28868639878209473</v>
      </c>
      <c r="AD8" s="118">
        <f>('[1]2030 onwards to 2080'!$V$48/5/1000000)*'[1]2030 onwards to 2080'!$H$5</f>
        <v>0.28868639878209473</v>
      </c>
      <c r="AE8" s="118">
        <f>('[1]2030 onwards to 2080'!$V$48/5/1000000)*'[1]2030 onwards to 2080'!$H$5</f>
        <v>0.28868639878209473</v>
      </c>
      <c r="AF8" s="118">
        <f>('[1]2030 onwards to 2080'!$V$48/5/1000000)*'[1]2030 onwards to 2080'!$H$5</f>
        <v>0.28868639878209473</v>
      </c>
      <c r="AG8" s="118">
        <f>('[1]2030 onwards to 2080'!$V$48/5/1000000)*'[1]2030 onwards to 2080'!$H$5</f>
        <v>0.28868639878209473</v>
      </c>
      <c r="AH8" s="118">
        <f>('[1]2030 onwards to 2080'!$AB$48/5/1000000)*'[1]2030 onwards to 2080'!$H$5</f>
        <v>0.27713894283081086</v>
      </c>
      <c r="AI8" s="118">
        <f>('[1]2030 onwards to 2080'!$AB$48/5/1000000)*'[1]2030 onwards to 2080'!$H$5</f>
        <v>0.27713894283081086</v>
      </c>
      <c r="AJ8" s="118">
        <f>('[1]2030 onwards to 2080'!$AB$48/5/1000000)*'[1]2030 onwards to 2080'!$H$5</f>
        <v>0.27713894283081086</v>
      </c>
      <c r="AK8" s="118">
        <f>('[1]2030 onwards to 2080'!$AB$48/5/1000000)*'[1]2030 onwards to 2080'!$H$5</f>
        <v>0.27713894283081086</v>
      </c>
      <c r="AL8" s="118">
        <f>('[1]2030 onwards to 2080'!$AB$48/5/1000000)*'[1]2030 onwards to 2080'!$H$5</f>
        <v>0.27713894283081086</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6"/>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0.33946614673347619</v>
      </c>
      <c r="O14" s="41">
        <f t="shared" ref="O14:BZ14" si="3">IF((O8+O9)*O11&lt;&gt;0,(O8+O9)*O11,"")</f>
        <v>0.33946614673347619</v>
      </c>
      <c r="P14" s="41">
        <f t="shared" si="3"/>
        <v>0.33946614673347619</v>
      </c>
      <c r="Q14" s="41">
        <f t="shared" si="3"/>
        <v>0.33946614673347619</v>
      </c>
      <c r="R14" s="41">
        <f t="shared" si="3"/>
        <v>0.33946614673347619</v>
      </c>
      <c r="S14" s="41">
        <f t="shared" si="3"/>
        <v>0.31570351646213285</v>
      </c>
      <c r="T14" s="41">
        <f t="shared" si="3"/>
        <v>0.31570351646213285</v>
      </c>
      <c r="U14" s="41">
        <f t="shared" si="3"/>
        <v>0.31570351646213285</v>
      </c>
      <c r="V14" s="41">
        <f t="shared" si="3"/>
        <v>0.31570351646213285</v>
      </c>
      <c r="W14" s="41">
        <f t="shared" si="3"/>
        <v>0.31570351646213285</v>
      </c>
      <c r="X14" s="41">
        <f t="shared" si="3"/>
        <v>0.29360427030978364</v>
      </c>
      <c r="Y14" s="41">
        <f t="shared" si="3"/>
        <v>0.29360427030978364</v>
      </c>
      <c r="Z14" s="41">
        <f t="shared" si="3"/>
        <v>0.29360427030978364</v>
      </c>
      <c r="AA14" s="41">
        <f t="shared" si="3"/>
        <v>0.29360427030978364</v>
      </c>
      <c r="AB14" s="41">
        <f t="shared" si="3"/>
        <v>0.29360427030978364</v>
      </c>
      <c r="AC14" s="41">
        <f t="shared" si="3"/>
        <v>0.27892405679429444</v>
      </c>
      <c r="AD14" s="41">
        <f t="shared" si="3"/>
        <v>0.27892405679429444</v>
      </c>
      <c r="AE14" s="41">
        <f t="shared" si="3"/>
        <v>0.27892405679429444</v>
      </c>
      <c r="AF14" s="41">
        <f t="shared" si="3"/>
        <v>0.27892405679429444</v>
      </c>
      <c r="AG14" s="41">
        <f t="shared" si="3"/>
        <v>0.27892405679429444</v>
      </c>
      <c r="AH14" s="41">
        <f t="shared" si="3"/>
        <v>0.26776709452252262</v>
      </c>
      <c r="AI14" s="41">
        <f t="shared" si="3"/>
        <v>0.26776709452252262</v>
      </c>
      <c r="AJ14" s="41">
        <f t="shared" si="3"/>
        <v>0.26776709452252262</v>
      </c>
      <c r="AK14" s="41">
        <f t="shared" si="3"/>
        <v>0.26776709452252262</v>
      </c>
      <c r="AL14" s="41">
        <f t="shared" si="3"/>
        <v>0.26776709452252262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7.4773254241110472</v>
      </c>
      <c r="I15" s="179"/>
      <c r="J15" s="179"/>
      <c r="K15" s="179"/>
      <c r="L15" s="180"/>
    </row>
    <row r="16" spans="1:93" s="43" customFormat="1" ht="15" x14ac:dyDescent="0.2">
      <c r="A16" s="44"/>
      <c r="B16" s="45"/>
      <c r="C16" s="45"/>
      <c r="D16" s="46"/>
      <c r="E16" s="45"/>
      <c r="F16" s="45"/>
      <c r="G16" s="45"/>
      <c r="H16" s="47">
        <f>H15</f>
        <v>7.4773254241110472</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16:D29" xr:uid="{B3972AB9-33CF-4761-A5FC-A514014556A0}">
      <formula1>Variables</formula1>
    </dataValidation>
    <dataValidation type="list" allowBlank="1" showInputMessage="1" showErrorMessage="1" sqref="G31:G65 G12:G13 G16:G18 G26:G29" xr:uid="{3FB08AF4-47F3-4FAC-B05D-11221F1773F9}">
      <formula1>"Fixed,Variable"</formula1>
    </dataValidation>
    <dataValidation type="list" allowBlank="1" showInputMessage="1" showErrorMessage="1" sqref="E33:F47" xr:uid="{43782B50-75FE-4FA3-A17F-5DA6B23C8F8C}">
      <formula1>INDIRECT(IFERROR(RIGHT($B33,LEN($B33)-FIND(" ",$B33)),$B33)&amp;"Subs")</formula1>
    </dataValidation>
    <dataValidation type="list" allowBlank="1" showInputMessage="1" showErrorMessage="1" sqref="E31:F32" xr:uid="{280F6F85-0B09-446F-A38D-BB9A54C2B58D}">
      <formula1>INDIRECT(IFERROR(RIGHT(#REF!,LEN(#REF!)-FIND(" ",#REF!)),#REF!)&amp;"Subs")</formula1>
    </dataValidation>
  </dataValidations>
  <hyperlinks>
    <hyperlink ref="F3" location="'TITLE PAGE'!A1" display="Back to title page" xr:uid="{43B07226-BC4B-4E05-B0D2-33D4ABD96E36}"/>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8EC1E-646A-4433-834A-8CBA8590B57D}">
  <dimension ref="A1:CO121"/>
  <sheetViews>
    <sheetView topLeftCell="Q1" zoomScale="70" zoomScaleNormal="70" workbookViewId="0">
      <selection activeCell="B8" sqref="B8:AL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315</v>
      </c>
      <c r="C8" t="s">
        <v>303</v>
      </c>
      <c r="D8" s="27" t="s">
        <v>104</v>
      </c>
      <c r="E8" s="28"/>
      <c r="F8" s="140"/>
      <c r="G8" s="29" t="s">
        <v>105</v>
      </c>
      <c r="H8" s="30"/>
      <c r="I8" s="31"/>
      <c r="J8" s="31"/>
      <c r="K8" s="31"/>
      <c r="L8" s="31"/>
      <c r="M8" s="32"/>
      <c r="N8" s="118">
        <f>('[1]2030 onwards to 2080'!$E$49/5/1000000)*'[1]2030 onwards to 2080'!$H$5</f>
        <v>2.1621382268870636E-2</v>
      </c>
      <c r="O8" s="118">
        <f>('[1]2030 onwards to 2080'!$E$49/5/1000000)*'[1]2030 onwards to 2080'!$H$5</f>
        <v>2.1621382268870636E-2</v>
      </c>
      <c r="P8" s="118">
        <f>('[1]2030 onwards to 2080'!$E$49/5/1000000)*'[1]2030 onwards to 2080'!$H$5</f>
        <v>2.1621382268870636E-2</v>
      </c>
      <c r="Q8" s="118">
        <f>('[1]2030 onwards to 2080'!$E$49/5/1000000)*'[1]2030 onwards to 2080'!$H$5</f>
        <v>2.1621382268870636E-2</v>
      </c>
      <c r="R8" s="118">
        <f>('[1]2030 onwards to 2080'!$E$49/5/1000000)*'[1]2030 onwards to 2080'!$H$5</f>
        <v>2.1621382268870636E-2</v>
      </c>
      <c r="S8" s="118">
        <f>('[1]2030 onwards to 2080'!$J$49/5/1000000)*'[1]2030 onwards to 2080'!$H$5</f>
        <v>2.0107885510049696E-2</v>
      </c>
      <c r="T8" s="118">
        <f>('[1]2030 onwards to 2080'!$J$49/5/1000000)*'[1]2030 onwards to 2080'!$H$5</f>
        <v>2.0107885510049696E-2</v>
      </c>
      <c r="U8" s="118">
        <f>('[1]2030 onwards to 2080'!$J$49/5/1000000)*'[1]2030 onwards to 2080'!$H$5</f>
        <v>2.0107885510049696E-2</v>
      </c>
      <c r="V8" s="118">
        <f>('[1]2030 onwards to 2080'!$J$49/5/1000000)*'[1]2030 onwards to 2080'!$H$5</f>
        <v>2.0107885510049696E-2</v>
      </c>
      <c r="W8" s="118">
        <f>('[1]2030 onwards to 2080'!$J$49/5/1000000)*'[1]2030 onwards to 2080'!$H$5</f>
        <v>2.0107885510049696E-2</v>
      </c>
      <c r="X8" s="118">
        <f>('[1]2030 onwards to 2080'!$P$49/5/1000000)*'[1]2030 onwards to 2080'!$H$5</f>
        <v>1.8700333524346215E-2</v>
      </c>
      <c r="Y8" s="118">
        <f>('[1]2030 onwards to 2080'!$P$49/5/1000000)*'[1]2030 onwards to 2080'!$H$5</f>
        <v>1.8700333524346215E-2</v>
      </c>
      <c r="Z8" s="118">
        <f>('[1]2030 onwards to 2080'!$P$49/5/1000000)*'[1]2030 onwards to 2080'!$H$5</f>
        <v>1.8700333524346215E-2</v>
      </c>
      <c r="AA8" s="118">
        <f>('[1]2030 onwards to 2080'!$P$49/5/1000000)*'[1]2030 onwards to 2080'!$H$5</f>
        <v>1.8700333524346215E-2</v>
      </c>
      <c r="AB8" s="118">
        <f>('[1]2030 onwards to 2080'!$P$49/5/1000000)*'[1]2030 onwards to 2080'!$H$5</f>
        <v>1.8700333524346215E-2</v>
      </c>
      <c r="AC8" s="118">
        <f>('[1]2030 onwards to 2080'!$V$49/5/1000000)*'[1]2030 onwards to 2080'!$H$5</f>
        <v>1.7765316848128907E-2</v>
      </c>
      <c r="AD8" s="118">
        <f>('[1]2030 onwards to 2080'!$V$49/5/1000000)*'[1]2030 onwards to 2080'!$H$5</f>
        <v>1.7765316848128907E-2</v>
      </c>
      <c r="AE8" s="118">
        <f>('[1]2030 onwards to 2080'!$V$49/5/1000000)*'[1]2030 onwards to 2080'!$H$5</f>
        <v>1.7765316848128907E-2</v>
      </c>
      <c r="AF8" s="118">
        <f>('[1]2030 onwards to 2080'!$V$49/5/1000000)*'[1]2030 onwards to 2080'!$H$5</f>
        <v>1.7765316848128907E-2</v>
      </c>
      <c r="AG8" s="118">
        <f>('[1]2030 onwards to 2080'!$V$49/5/1000000)*'[1]2030 onwards to 2080'!$H$5</f>
        <v>1.7765316848128907E-2</v>
      </c>
      <c r="AH8" s="118">
        <f>('[1]2030 onwards to 2080'!$AB$49/5/1000000)*'[1]2030 onwards to 2080'!$H$5</f>
        <v>1.7054704174203746E-2</v>
      </c>
      <c r="AI8" s="118">
        <f>('[1]2030 onwards to 2080'!$AB$49/5/1000000)*'[1]2030 onwards to 2080'!$H$5</f>
        <v>1.7054704174203746E-2</v>
      </c>
      <c r="AJ8" s="118">
        <f>('[1]2030 onwards to 2080'!$AB$49/5/1000000)*'[1]2030 onwards to 2080'!$H$5</f>
        <v>1.7054704174203746E-2</v>
      </c>
      <c r="AK8" s="118">
        <f>('[1]2030 onwards to 2080'!$AB$49/5/1000000)*'[1]2030 onwards to 2080'!$H$5</f>
        <v>1.7054704174203746E-2</v>
      </c>
      <c r="AL8" s="118">
        <f>('[1]2030 onwards to 2080'!$AB$49/5/1000000)*'[1]2030 onwards to 2080'!$H$5</f>
        <v>1.7054704174203746E-2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6"/>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2.0890224414367765E-2</v>
      </c>
      <c r="O14" s="41">
        <f t="shared" ref="O14:BZ14" si="3">IF((O8+O9)*O11&lt;&gt;0,(O8+O9)*O11,"")</f>
        <v>2.0890224414367765E-2</v>
      </c>
      <c r="P14" s="41">
        <f t="shared" si="3"/>
        <v>2.0890224414367765E-2</v>
      </c>
      <c r="Q14" s="41">
        <f t="shared" si="3"/>
        <v>2.0890224414367765E-2</v>
      </c>
      <c r="R14" s="41">
        <f t="shared" si="3"/>
        <v>2.0890224414367765E-2</v>
      </c>
      <c r="S14" s="41">
        <f t="shared" si="3"/>
        <v>1.9427908705362026E-2</v>
      </c>
      <c r="T14" s="41">
        <f t="shared" si="3"/>
        <v>1.9427908705362026E-2</v>
      </c>
      <c r="U14" s="41">
        <f t="shared" si="3"/>
        <v>1.9427908705362026E-2</v>
      </c>
      <c r="V14" s="41">
        <f t="shared" si="3"/>
        <v>1.9427908705362026E-2</v>
      </c>
      <c r="W14" s="41">
        <f t="shared" si="3"/>
        <v>1.9427908705362026E-2</v>
      </c>
      <c r="X14" s="41">
        <f t="shared" si="3"/>
        <v>1.8067955095986684E-2</v>
      </c>
      <c r="Y14" s="41">
        <f t="shared" si="3"/>
        <v>1.8067955095986684E-2</v>
      </c>
      <c r="Z14" s="41">
        <f t="shared" si="3"/>
        <v>1.8067955095986684E-2</v>
      </c>
      <c r="AA14" s="41">
        <f t="shared" si="3"/>
        <v>1.8067955095986684E-2</v>
      </c>
      <c r="AB14" s="41">
        <f t="shared" si="3"/>
        <v>1.8067955095986684E-2</v>
      </c>
      <c r="AC14" s="41">
        <f t="shared" si="3"/>
        <v>1.716455734118735E-2</v>
      </c>
      <c r="AD14" s="41">
        <f t="shared" si="3"/>
        <v>1.716455734118735E-2</v>
      </c>
      <c r="AE14" s="41">
        <f t="shared" si="3"/>
        <v>1.716455734118735E-2</v>
      </c>
      <c r="AF14" s="41">
        <f t="shared" si="3"/>
        <v>1.716455734118735E-2</v>
      </c>
      <c r="AG14" s="41">
        <f t="shared" si="3"/>
        <v>1.716455734118735E-2</v>
      </c>
      <c r="AH14" s="41">
        <f t="shared" si="3"/>
        <v>1.6477975047539853E-2</v>
      </c>
      <c r="AI14" s="41">
        <f t="shared" si="3"/>
        <v>1.6477975047539853E-2</v>
      </c>
      <c r="AJ14" s="41">
        <f t="shared" si="3"/>
        <v>1.6477975047539853E-2</v>
      </c>
      <c r="AK14" s="41">
        <f t="shared" si="3"/>
        <v>1.6477975047539853E-2</v>
      </c>
      <c r="AL14" s="41">
        <f t="shared" si="3"/>
        <v>1.6477975047539853E-2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0.46014310302221823</v>
      </c>
      <c r="I15" s="179"/>
      <c r="J15" s="179"/>
      <c r="K15" s="179"/>
      <c r="L15" s="180"/>
    </row>
    <row r="16" spans="1:93" s="43" customFormat="1" ht="15" x14ac:dyDescent="0.2">
      <c r="A16" s="44"/>
      <c r="B16" s="45"/>
      <c r="C16" s="45"/>
      <c r="D16" s="46"/>
      <c r="E16" s="45"/>
      <c r="F16" s="45"/>
      <c r="G16" s="45"/>
      <c r="H16" s="47">
        <f>H15</f>
        <v>0.46014310302221823</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5"/>
      <c r="K83" s="99"/>
      <c r="L83" s="78"/>
    </row>
    <row r="84" spans="1:12" x14ac:dyDescent="0.2">
      <c r="A84" s="146" t="s">
        <v>182</v>
      </c>
      <c r="B84" s="101"/>
      <c r="C84" s="101"/>
      <c r="D84" s="102"/>
      <c r="E84" s="102"/>
      <c r="F84" s="102"/>
      <c r="G84" s="102"/>
      <c r="H84" s="103"/>
      <c r="I84" s="78"/>
      <c r="J84" s="145"/>
      <c r="K84" s="99"/>
      <c r="L84" s="78"/>
    </row>
    <row r="85" spans="1:12" x14ac:dyDescent="0.2">
      <c r="A85" s="104"/>
      <c r="B85" s="105"/>
      <c r="C85" s="106" t="s">
        <v>183</v>
      </c>
      <c r="D85" s="107" t="s">
        <v>174</v>
      </c>
      <c r="E85" s="107" t="s">
        <v>175</v>
      </c>
      <c r="F85" s="107" t="s">
        <v>176</v>
      </c>
      <c r="G85" s="107" t="s">
        <v>177</v>
      </c>
      <c r="H85" s="108" t="s">
        <v>178</v>
      </c>
      <c r="I85" s="78"/>
      <c r="J85" s="145"/>
      <c r="K85" s="99"/>
      <c r="L85" s="78"/>
    </row>
    <row r="86" spans="1:12" x14ac:dyDescent="0.2">
      <c r="A86" s="145"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5"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5"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5"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5"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5"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5"/>
      <c r="B92" s="78"/>
      <c r="C92" s="109"/>
      <c r="D92" s="110"/>
      <c r="E92" s="110"/>
      <c r="F92" s="110"/>
      <c r="G92" s="110"/>
      <c r="H92" s="111"/>
      <c r="I92" s="78"/>
      <c r="J92" s="145"/>
      <c r="K92" s="99"/>
      <c r="L92" s="78"/>
    </row>
    <row r="93" spans="1:12" x14ac:dyDescent="0.2">
      <c r="A93" s="145"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31:F32" xr:uid="{742F1286-15C3-4A04-B78E-F0D91E0FB9F2}">
      <formula1>INDIRECT(IFERROR(RIGHT(#REF!,LEN(#REF!)-FIND(" ",#REF!)),#REF!)&amp;"Subs")</formula1>
    </dataValidation>
    <dataValidation type="list" allowBlank="1" showInputMessage="1" showErrorMessage="1" sqref="E33:F47" xr:uid="{744EB639-3CBB-4E58-A39A-0FE722FAD4B7}">
      <formula1>INDIRECT(IFERROR(RIGHT($B33,LEN($B33)-FIND(" ",$B33)),$B33)&amp;"Subs")</formula1>
    </dataValidation>
    <dataValidation type="list" allowBlank="1" showInputMessage="1" showErrorMessage="1" sqref="G31:G65 G12:G13 G16:G18 G26:G29" xr:uid="{11A7F35F-82ED-443E-B192-2A23F6A89A26}">
      <formula1>"Fixed,Variable"</formula1>
    </dataValidation>
    <dataValidation type="list" allowBlank="1" showInputMessage="1" showErrorMessage="1" sqref="E65:E67 D31:D67 D12:D13 D16:D29" xr:uid="{17CCDF92-83B6-40CA-A40D-65F2DFDCA621}">
      <formula1>Variables</formula1>
    </dataValidation>
  </dataValidations>
  <hyperlinks>
    <hyperlink ref="F3" location="'TITLE PAGE'!A1" display="Back to title page" xr:uid="{D5ECEFE2-1DB3-4D76-B179-D99451FF3C6A}"/>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5D8E3-7FC5-4EF7-8923-7C43F94E806A}">
  <sheetPr codeName="Sheet4"/>
  <dimension ref="A1:CO121"/>
  <sheetViews>
    <sheetView topLeftCell="F6" zoomScale="70" zoomScaleNormal="70" workbookViewId="0">
      <selection activeCell="G45" sqref="G45"/>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 width="10.7109375" style="2"/>
    <col min="17" max="17" width="12.28515625" style="2" bestFit="1" customWidth="1"/>
    <col min="18"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c r="O4" s="150"/>
      <c r="Q4" s="151"/>
    </row>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206</v>
      </c>
      <c r="C8" t="s">
        <v>207</v>
      </c>
      <c r="D8" s="27" t="s">
        <v>104</v>
      </c>
      <c r="E8" s="28"/>
      <c r="F8" s="140"/>
      <c r="G8" s="29" t="s">
        <v>105</v>
      </c>
      <c r="H8" s="30"/>
      <c r="I8" s="31"/>
      <c r="J8" s="31"/>
      <c r="K8" s="31"/>
      <c r="L8" s="31"/>
      <c r="M8" s="32"/>
      <c r="N8" s="118">
        <f>'[2]Options Summary Tables'!T65/1000000</f>
        <v>0.58950233137600005</v>
      </c>
      <c r="O8" s="118">
        <f>'[2]Options Summary Tables'!U65/1000000</f>
        <v>0.73607375385600005</v>
      </c>
      <c r="P8" s="118">
        <f>'[2]Options Summary Tables'!V65/1000000</f>
        <v>0.76076733185599998</v>
      </c>
      <c r="Q8" s="118">
        <f>'[2]Options Summary Tables'!W65/1000000</f>
        <v>0.812152275772</v>
      </c>
      <c r="R8" s="118">
        <f>'[2]Options Summary Tables'!X65/1000000</f>
        <v>0.65243299130599997</v>
      </c>
      <c r="S8" s="118">
        <f>'[3]Options Summary Tables'!T65/1000000</f>
        <v>0.65083718405398905</v>
      </c>
      <c r="T8" s="118">
        <f>'[3]Options Summary Tables'!U65/1000000</f>
        <v>0.65083718405398905</v>
      </c>
      <c r="U8" s="118">
        <f>'[3]Options Summary Tables'!V65/1000000</f>
        <v>0.65083718405398905</v>
      </c>
      <c r="V8" s="118">
        <f>'[3]Options Summary Tables'!W65/1000000</f>
        <v>0.65083718405398905</v>
      </c>
      <c r="W8" s="118">
        <f>'[3]Options Summary Tables'!X65/1000000</f>
        <v>0.65083718405398905</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6"/>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0.56956746992850249</v>
      </c>
      <c r="O14" s="41">
        <f t="shared" ref="O14:BZ14" si="3">IF((O8+O9)*O11&lt;&gt;0,(O8+O9)*O11,"")</f>
        <v>0.7111823708753624</v>
      </c>
      <c r="P14" s="41">
        <f t="shared" si="3"/>
        <v>0.73504090034396141</v>
      </c>
      <c r="Q14" s="41">
        <f t="shared" si="3"/>
        <v>0.78468818915169092</v>
      </c>
      <c r="R14" s="41">
        <f t="shared" si="3"/>
        <v>0.63037003990917873</v>
      </c>
      <c r="S14" s="41">
        <f t="shared" si="3"/>
        <v>0.6288281971536126</v>
      </c>
      <c r="T14" s="41">
        <f t="shared" si="3"/>
        <v>0.6288281971536126</v>
      </c>
      <c r="U14" s="41">
        <f t="shared" si="3"/>
        <v>0.6288281971536126</v>
      </c>
      <c r="V14" s="41">
        <f t="shared" si="3"/>
        <v>0.6288281971536126</v>
      </c>
      <c r="W14" s="41">
        <f t="shared" si="3"/>
        <v>0.6288281971536126</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6.5749899559767604</v>
      </c>
      <c r="I15" s="179"/>
      <c r="J15" s="179"/>
      <c r="K15" s="179"/>
      <c r="L15" s="180"/>
    </row>
    <row r="16" spans="1:93" s="43" customFormat="1" ht="15" x14ac:dyDescent="0.2">
      <c r="A16" s="44"/>
      <c r="B16" s="45"/>
      <c r="C16" s="45"/>
      <c r="D16" s="46"/>
      <c r="E16" s="45"/>
      <c r="F16" s="45"/>
      <c r="G16" s="45"/>
      <c r="H16" s="47">
        <f>H15</f>
        <v>6.5749899559767604</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3"/>
      <c r="K83" s="99"/>
      <c r="L83" s="78"/>
    </row>
    <row r="84" spans="1:12" x14ac:dyDescent="0.2">
      <c r="A84" s="144" t="s">
        <v>182</v>
      </c>
      <c r="B84" s="101"/>
      <c r="C84" s="101"/>
      <c r="D84" s="102"/>
      <c r="E84" s="102"/>
      <c r="F84" s="102"/>
      <c r="G84" s="102"/>
      <c r="H84" s="103"/>
      <c r="I84" s="78"/>
      <c r="J84" s="143"/>
      <c r="K84" s="99"/>
      <c r="L84" s="78"/>
    </row>
    <row r="85" spans="1:12" x14ac:dyDescent="0.2">
      <c r="A85" s="104"/>
      <c r="B85" s="105"/>
      <c r="C85" s="106" t="s">
        <v>183</v>
      </c>
      <c r="D85" s="107" t="s">
        <v>174</v>
      </c>
      <c r="E85" s="107" t="s">
        <v>175</v>
      </c>
      <c r="F85" s="107" t="s">
        <v>176</v>
      </c>
      <c r="G85" s="107" t="s">
        <v>177</v>
      </c>
      <c r="H85" s="108" t="s">
        <v>178</v>
      </c>
      <c r="I85" s="78"/>
      <c r="J85" s="143"/>
      <c r="K85" s="99"/>
      <c r="L85" s="78"/>
    </row>
    <row r="86" spans="1:12" x14ac:dyDescent="0.2">
      <c r="A86" s="143"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3"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3"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3"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3"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3"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3"/>
      <c r="B92" s="78"/>
      <c r="C92" s="109"/>
      <c r="D92" s="110"/>
      <c r="E92" s="110"/>
      <c r="F92" s="110"/>
      <c r="G92" s="110"/>
      <c r="H92" s="111"/>
      <c r="I92" s="78"/>
      <c r="J92" s="143"/>
      <c r="K92" s="99"/>
      <c r="L92" s="78"/>
    </row>
    <row r="93" spans="1:12" x14ac:dyDescent="0.2">
      <c r="A93" s="143"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J90:K90"/>
    <mergeCell ref="J91:K91"/>
    <mergeCell ref="J93:K93"/>
    <mergeCell ref="A97:H121"/>
    <mergeCell ref="J81:K81"/>
    <mergeCell ref="J82:K82"/>
    <mergeCell ref="J86:K86"/>
    <mergeCell ref="J87:K87"/>
    <mergeCell ref="J88:K88"/>
    <mergeCell ref="J89:K89"/>
    <mergeCell ref="A72:B72"/>
    <mergeCell ref="A5:B5"/>
    <mergeCell ref="A7:A15"/>
    <mergeCell ref="H15:L15"/>
    <mergeCell ref="A29:B29"/>
    <mergeCell ref="A31:A67"/>
  </mergeCells>
  <dataValidations count="4">
    <dataValidation type="list" allowBlank="1" showInputMessage="1" showErrorMessage="1" sqref="E65:E67 D31:D67 D12:D13 D16:D29" xr:uid="{E4878A9E-35DC-4C2A-AE02-71AF506E034F}">
      <formula1>Variables</formula1>
    </dataValidation>
    <dataValidation type="list" allowBlank="1" showInputMessage="1" showErrorMessage="1" sqref="G31:G65 G12:G13 G16:G18 G26:G29" xr:uid="{FD510E37-72AC-4E23-A8F9-8415246D3D0F}">
      <formula1>"Fixed,Variable"</formula1>
    </dataValidation>
    <dataValidation type="list" allowBlank="1" showInputMessage="1" showErrorMessage="1" sqref="E33:F47" xr:uid="{0FE56677-BDC3-4651-BCE9-E304BA22589F}">
      <formula1>INDIRECT(IFERROR(RIGHT($B33,LEN($B33)-FIND(" ",$B33)),$B33)&amp;"Subs")</formula1>
    </dataValidation>
    <dataValidation type="list" allowBlank="1" showInputMessage="1" showErrorMessage="1" sqref="E31:F32" xr:uid="{33E28D9C-0B6C-4BB2-97F0-BA187C092EB4}">
      <formula1>INDIRECT(IFERROR(RIGHT(#REF!,LEN(#REF!)-FIND(" ",#REF!)),#REF!)&amp;"Subs")</formula1>
    </dataValidation>
  </dataValidations>
  <hyperlinks>
    <hyperlink ref="F3" location="'TITLE PAGE'!A1" display="Back to title page" xr:uid="{117C567B-8D09-45F0-A44C-0EE0A707CB3F}"/>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D88F5-7D22-4A2B-995F-ABBD566FE00A}">
  <sheetPr codeName="Sheet5"/>
  <dimension ref="A1:CO121"/>
  <sheetViews>
    <sheetView zoomScale="70" zoomScaleNormal="70" workbookViewId="0">
      <selection activeCell="B8" sqref="B8:C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210</v>
      </c>
      <c r="C8" t="s">
        <v>211</v>
      </c>
      <c r="D8" s="27" t="s">
        <v>104</v>
      </c>
      <c r="E8" s="28"/>
      <c r="F8" s="140"/>
      <c r="G8" s="29" t="s">
        <v>105</v>
      </c>
      <c r="H8" s="30"/>
      <c r="I8" s="31"/>
      <c r="J8" s="31"/>
      <c r="K8" s="31"/>
      <c r="L8" s="31"/>
      <c r="M8" s="32"/>
      <c r="N8" s="118">
        <f>'[2]Options Summary Tables'!R159/1000000</f>
        <v>6.4674786983371535E-2</v>
      </c>
      <c r="O8" s="118">
        <f>'[2]Options Summary Tables'!S159/1000000</f>
        <v>8.0881186983371545E-2</v>
      </c>
      <c r="P8" s="118">
        <f>'[2]Options Summary Tables'!T159/1000000</f>
        <v>8.3681186983371542E-2</v>
      </c>
      <c r="Q8" s="118">
        <f>'[2]Options Summary Tables'!U159/1000000</f>
        <v>8.9202786983371543E-2</v>
      </c>
      <c r="R8" s="118">
        <f>'[2]Options Summary Tables'!V159/1000000</f>
        <v>7.1897666983371522E-2</v>
      </c>
      <c r="S8" s="118">
        <f>'[3]Options Summary Tables'!R159/1000000</f>
        <v>7.1379830971185221E-2</v>
      </c>
      <c r="T8" s="118">
        <f>'[3]Options Summary Tables'!S159/1000000</f>
        <v>7.1379830971185221E-2</v>
      </c>
      <c r="U8" s="118">
        <f>'[3]Options Summary Tables'!T159/1000000</f>
        <v>7.1379830971185221E-2</v>
      </c>
      <c r="V8" s="118">
        <f>'[3]Options Summary Tables'!U159/1000000</f>
        <v>7.1379830971185221E-2</v>
      </c>
      <c r="W8" s="118">
        <f>'[3]Options Summary Tables'!V159/1000000</f>
        <v>7.1379830971185221E-2</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6"/>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6.2487716892146418E-2</v>
      </c>
      <c r="O14" s="41">
        <f t="shared" ref="O14:BZ14" si="3">IF((O8+O9)*O11&lt;&gt;0,(O8+O9)*O11,"")</f>
        <v>7.8146074380069125E-2</v>
      </c>
      <c r="P14" s="41">
        <f t="shared" si="3"/>
        <v>8.0851388389730966E-2</v>
      </c>
      <c r="Q14" s="41">
        <f t="shared" si="3"/>
        <v>8.6186267616784107E-2</v>
      </c>
      <c r="R14" s="41">
        <f t="shared" si="3"/>
        <v>6.9466344911470079E-2</v>
      </c>
      <c r="S14" s="41">
        <f t="shared" si="3"/>
        <v>6.8966020262014704E-2</v>
      </c>
      <c r="T14" s="41">
        <f t="shared" si="3"/>
        <v>6.8966020262014704E-2</v>
      </c>
      <c r="U14" s="41">
        <f t="shared" si="3"/>
        <v>6.8966020262014704E-2</v>
      </c>
      <c r="V14" s="41">
        <f t="shared" si="3"/>
        <v>6.8966020262014704E-2</v>
      </c>
      <c r="W14" s="41">
        <f t="shared" si="3"/>
        <v>6.8966020262014704E-2</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0.72196789350027424</v>
      </c>
      <c r="I15" s="179"/>
      <c r="J15" s="179"/>
      <c r="K15" s="179"/>
      <c r="L15" s="180"/>
    </row>
    <row r="16" spans="1:93" s="43" customFormat="1" ht="15" x14ac:dyDescent="0.2">
      <c r="A16" s="44"/>
      <c r="B16" s="45"/>
      <c r="C16" s="45"/>
      <c r="D16" s="46"/>
      <c r="E16" s="45"/>
      <c r="F16" s="45"/>
      <c r="G16" s="45"/>
      <c r="H16" s="47">
        <f>H15</f>
        <v>0.72196789350027424</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3"/>
      <c r="K83" s="99"/>
      <c r="L83" s="78"/>
    </row>
    <row r="84" spans="1:12" x14ac:dyDescent="0.2">
      <c r="A84" s="144" t="s">
        <v>182</v>
      </c>
      <c r="B84" s="101"/>
      <c r="C84" s="101"/>
      <c r="D84" s="102"/>
      <c r="E84" s="102"/>
      <c r="F84" s="102"/>
      <c r="G84" s="102"/>
      <c r="H84" s="103"/>
      <c r="I84" s="78"/>
      <c r="J84" s="143"/>
      <c r="K84" s="99"/>
      <c r="L84" s="78"/>
    </row>
    <row r="85" spans="1:12" x14ac:dyDescent="0.2">
      <c r="A85" s="104"/>
      <c r="B85" s="105"/>
      <c r="C85" s="106" t="s">
        <v>183</v>
      </c>
      <c r="D85" s="107" t="s">
        <v>174</v>
      </c>
      <c r="E85" s="107" t="s">
        <v>175</v>
      </c>
      <c r="F85" s="107" t="s">
        <v>176</v>
      </c>
      <c r="G85" s="107" t="s">
        <v>177</v>
      </c>
      <c r="H85" s="108" t="s">
        <v>178</v>
      </c>
      <c r="I85" s="78"/>
      <c r="J85" s="143"/>
      <c r="K85" s="99"/>
      <c r="L85" s="78"/>
    </row>
    <row r="86" spans="1:12" x14ac:dyDescent="0.2">
      <c r="A86" s="143"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3"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3"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3"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3"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3"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3"/>
      <c r="B92" s="78"/>
      <c r="C92" s="109"/>
      <c r="D92" s="110"/>
      <c r="E92" s="110"/>
      <c r="F92" s="110"/>
      <c r="G92" s="110"/>
      <c r="H92" s="111"/>
      <c r="I92" s="78"/>
      <c r="J92" s="143"/>
      <c r="K92" s="99"/>
      <c r="L92" s="78"/>
    </row>
    <row r="93" spans="1:12" x14ac:dyDescent="0.2">
      <c r="A93" s="143"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J90:K90"/>
    <mergeCell ref="J91:K91"/>
    <mergeCell ref="J93:K93"/>
    <mergeCell ref="A97:H121"/>
    <mergeCell ref="J81:K81"/>
    <mergeCell ref="J82:K82"/>
    <mergeCell ref="J86:K86"/>
    <mergeCell ref="J87:K87"/>
    <mergeCell ref="J88:K88"/>
    <mergeCell ref="J89:K89"/>
    <mergeCell ref="A72:B72"/>
    <mergeCell ref="A5:B5"/>
    <mergeCell ref="A7:A15"/>
    <mergeCell ref="H15:L15"/>
    <mergeCell ref="A29:B29"/>
    <mergeCell ref="A31:A67"/>
  </mergeCells>
  <dataValidations count="4">
    <dataValidation type="list" allowBlank="1" showInputMessage="1" showErrorMessage="1" sqref="E31:F32" xr:uid="{3646FA76-F3C4-49BB-8837-10A33EE2DE21}">
      <formula1>INDIRECT(IFERROR(RIGHT(#REF!,LEN(#REF!)-FIND(" ",#REF!)),#REF!)&amp;"Subs")</formula1>
    </dataValidation>
    <dataValidation type="list" allowBlank="1" showInputMessage="1" showErrorMessage="1" sqref="E33:F47" xr:uid="{C710A103-7146-4CF4-BBAD-2D7587D7352B}">
      <formula1>INDIRECT(IFERROR(RIGHT($B33,LEN($B33)-FIND(" ",$B33)),$B33)&amp;"Subs")</formula1>
    </dataValidation>
    <dataValidation type="list" allowBlank="1" showInputMessage="1" showErrorMessage="1" sqref="G31:G65 G12:G13 G16:G18 G26:G29" xr:uid="{1FD95DB5-6183-44C1-BC6B-51C3A60D3718}">
      <formula1>"Fixed,Variable"</formula1>
    </dataValidation>
    <dataValidation type="list" allowBlank="1" showInputMessage="1" showErrorMessage="1" sqref="E65:E67 D31:D67 D12:D13 D16:D29" xr:uid="{E373F614-531F-4186-B191-E7EC192795F0}">
      <formula1>Variables</formula1>
    </dataValidation>
  </dataValidations>
  <hyperlinks>
    <hyperlink ref="F3" location="'TITLE PAGE'!A1" display="Back to title page" xr:uid="{723FD352-3B32-4E7F-B679-885C08670646}"/>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28290-052A-4B4C-87B0-DD1A1BA9CDEC}">
  <sheetPr codeName="Sheet6"/>
  <dimension ref="A1:CO121"/>
  <sheetViews>
    <sheetView zoomScale="70" zoomScaleNormal="70" workbookViewId="0">
      <selection activeCell="B8" sqref="B8:C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212</v>
      </c>
      <c r="C8" t="s">
        <v>213</v>
      </c>
      <c r="D8" s="27" t="s">
        <v>104</v>
      </c>
      <c r="E8" s="28"/>
      <c r="F8" s="140"/>
      <c r="G8" s="29" t="s">
        <v>105</v>
      </c>
      <c r="H8" s="30"/>
      <c r="I8" s="31"/>
      <c r="J8" s="31"/>
      <c r="K8" s="31"/>
      <c r="L8" s="31"/>
      <c r="M8" s="32"/>
      <c r="N8" s="118">
        <f>'[2]Options Summary Tables'!R160/1000000</f>
        <v>1.039416219375614E-2</v>
      </c>
      <c r="O8" s="118">
        <f>'[2]Options Summary Tables'!S160/1000000</f>
        <v>1.299876219375614E-2</v>
      </c>
      <c r="P8" s="118">
        <f>'[2]Options Summary Tables'!T160/1000000</f>
        <v>1.3448762193756139E-2</v>
      </c>
      <c r="Q8" s="118">
        <f>'[2]Options Summary Tables'!U160/1000000</f>
        <v>1.4336162193756139E-2</v>
      </c>
      <c r="R8" s="118">
        <f>'[2]Options Summary Tables'!V160/1000000</f>
        <v>1.155498219375614E-2</v>
      </c>
      <c r="S8" s="118">
        <f>'[3]Options Summary Tables'!R160/1000000</f>
        <v>1.147175854894048E-2</v>
      </c>
      <c r="T8" s="118">
        <f>'[3]Options Summary Tables'!S160/1000000</f>
        <v>1.147175854894048E-2</v>
      </c>
      <c r="U8" s="118">
        <f>'[3]Options Summary Tables'!T160/1000000</f>
        <v>1.147175854894048E-2</v>
      </c>
      <c r="V8" s="118">
        <f>'[3]Options Summary Tables'!U160/1000000</f>
        <v>1.147175854894048E-2</v>
      </c>
      <c r="W8" s="118">
        <f>'[3]Options Summary Tables'!V160/1000000</f>
        <v>1.147175854894048E-2</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6"/>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1.0042668786237817E-2</v>
      </c>
      <c r="O14" s="41">
        <f t="shared" ref="O14:BZ14" si="3">IF((O8+O9)*O11&lt;&gt;0,(O8+O9)*O11,"")</f>
        <v>1.2559190525368252E-2</v>
      </c>
      <c r="P14" s="41">
        <f t="shared" si="3"/>
        <v>1.2993973134063903E-2</v>
      </c>
      <c r="Q14" s="41">
        <f t="shared" si="3"/>
        <v>1.385136443841173E-2</v>
      </c>
      <c r="R14" s="41">
        <f t="shared" si="3"/>
        <v>1.1164234003629122E-2</v>
      </c>
      <c r="S14" s="41">
        <f t="shared" si="3"/>
        <v>1.1083824684966648E-2</v>
      </c>
      <c r="T14" s="41">
        <f t="shared" si="3"/>
        <v>1.1083824684966648E-2</v>
      </c>
      <c r="U14" s="41">
        <f t="shared" si="3"/>
        <v>1.1083824684966648E-2</v>
      </c>
      <c r="V14" s="41">
        <f t="shared" si="3"/>
        <v>1.1083824684966648E-2</v>
      </c>
      <c r="W14" s="41">
        <f t="shared" si="3"/>
        <v>1.1083824684966648E-2</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0.11603055431254405</v>
      </c>
      <c r="I15" s="179"/>
      <c r="J15" s="179"/>
      <c r="K15" s="179"/>
      <c r="L15" s="180"/>
    </row>
    <row r="16" spans="1:93" s="43" customFormat="1" ht="15" x14ac:dyDescent="0.2">
      <c r="A16" s="44"/>
      <c r="B16" s="45"/>
      <c r="C16" s="45"/>
      <c r="D16" s="46"/>
      <c r="E16" s="45"/>
      <c r="F16" s="45"/>
      <c r="G16" s="45"/>
      <c r="H16" s="47">
        <f>H15</f>
        <v>0.11603055431254405</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3"/>
      <c r="K83" s="99"/>
      <c r="L83" s="78"/>
    </row>
    <row r="84" spans="1:12" x14ac:dyDescent="0.2">
      <c r="A84" s="144" t="s">
        <v>182</v>
      </c>
      <c r="B84" s="101"/>
      <c r="C84" s="101"/>
      <c r="D84" s="102"/>
      <c r="E84" s="102"/>
      <c r="F84" s="102"/>
      <c r="G84" s="102"/>
      <c r="H84" s="103"/>
      <c r="I84" s="78"/>
      <c r="J84" s="143"/>
      <c r="K84" s="99"/>
      <c r="L84" s="78"/>
    </row>
    <row r="85" spans="1:12" x14ac:dyDescent="0.2">
      <c r="A85" s="104"/>
      <c r="B85" s="105"/>
      <c r="C85" s="106" t="s">
        <v>183</v>
      </c>
      <c r="D85" s="107" t="s">
        <v>174</v>
      </c>
      <c r="E85" s="107" t="s">
        <v>175</v>
      </c>
      <c r="F85" s="107" t="s">
        <v>176</v>
      </c>
      <c r="G85" s="107" t="s">
        <v>177</v>
      </c>
      <c r="H85" s="108" t="s">
        <v>178</v>
      </c>
      <c r="I85" s="78"/>
      <c r="J85" s="143"/>
      <c r="K85" s="99"/>
      <c r="L85" s="78"/>
    </row>
    <row r="86" spans="1:12" x14ac:dyDescent="0.2">
      <c r="A86" s="143"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3"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3"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3"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3"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3"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3"/>
      <c r="B92" s="78"/>
      <c r="C92" s="109"/>
      <c r="D92" s="110"/>
      <c r="E92" s="110"/>
      <c r="F92" s="110"/>
      <c r="G92" s="110"/>
      <c r="H92" s="111"/>
      <c r="I92" s="78"/>
      <c r="J92" s="143"/>
      <c r="K92" s="99"/>
      <c r="L92" s="78"/>
    </row>
    <row r="93" spans="1:12" x14ac:dyDescent="0.2">
      <c r="A93" s="143"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J90:K90"/>
    <mergeCell ref="J91:K91"/>
    <mergeCell ref="J93:K93"/>
    <mergeCell ref="A97:H121"/>
    <mergeCell ref="J81:K81"/>
    <mergeCell ref="J82:K82"/>
    <mergeCell ref="J86:K86"/>
    <mergeCell ref="J87:K87"/>
    <mergeCell ref="J88:K88"/>
    <mergeCell ref="J89:K89"/>
    <mergeCell ref="A72:B72"/>
    <mergeCell ref="A5:B5"/>
    <mergeCell ref="A7:A15"/>
    <mergeCell ref="H15:L15"/>
    <mergeCell ref="A29:B29"/>
    <mergeCell ref="A31:A67"/>
  </mergeCells>
  <dataValidations count="4">
    <dataValidation type="list" allowBlank="1" showInputMessage="1" showErrorMessage="1" sqref="E65:E67 D31:D67 D12:D13 D16:D29" xr:uid="{27FFB469-7212-4BE7-A87A-0A7BF640F4BF}">
      <formula1>Variables</formula1>
    </dataValidation>
    <dataValidation type="list" allowBlank="1" showInputMessage="1" showErrorMessage="1" sqref="G31:G65 G12:G13 G16:G18 G26:G29" xr:uid="{BCE2B954-797B-4DB1-BEDD-15CF821D02BF}">
      <formula1>"Fixed,Variable"</formula1>
    </dataValidation>
    <dataValidation type="list" allowBlank="1" showInputMessage="1" showErrorMessage="1" sqref="E33:F47" xr:uid="{B7744FBF-FC77-4D97-BFA4-62E731130896}">
      <formula1>INDIRECT(IFERROR(RIGHT($B33,LEN($B33)-FIND(" ",$B33)),$B33)&amp;"Subs")</formula1>
    </dataValidation>
    <dataValidation type="list" allowBlank="1" showInputMessage="1" showErrorMessage="1" sqref="E31:F32" xr:uid="{FA878543-65C2-4DE0-95B0-6BF30501005F}">
      <formula1>INDIRECT(IFERROR(RIGHT(#REF!,LEN(#REF!)-FIND(" ",#REF!)),#REF!)&amp;"Subs")</formula1>
    </dataValidation>
  </dataValidations>
  <hyperlinks>
    <hyperlink ref="F3" location="'TITLE PAGE'!A1" display="Back to title page" xr:uid="{D9736C31-4ACA-499D-A907-67A129CA538C}"/>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AA5C8-27A7-4946-920C-D4C24CFCFB90}">
  <sheetPr codeName="Sheet7"/>
  <dimension ref="A1:CO121"/>
  <sheetViews>
    <sheetView zoomScale="70" zoomScaleNormal="70" workbookViewId="0">
      <selection activeCell="B8" sqref="B8:C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214</v>
      </c>
      <c r="C8" t="s">
        <v>215</v>
      </c>
      <c r="D8" s="27" t="s">
        <v>104</v>
      </c>
      <c r="E8" s="28"/>
      <c r="F8" s="140"/>
      <c r="G8" s="29" t="s">
        <v>105</v>
      </c>
      <c r="H8" s="30"/>
      <c r="I8" s="31"/>
      <c r="J8" s="31"/>
      <c r="K8" s="31"/>
      <c r="L8" s="31"/>
      <c r="M8" s="32"/>
      <c r="N8" s="118">
        <f>'[2]Options Summary Tables'!R161/1000000</f>
        <v>0.14256548349915676</v>
      </c>
      <c r="O8" s="118">
        <f>'[2]Options Summary Tables'!S161/1000000</f>
        <v>0.18687818749915677</v>
      </c>
      <c r="P8" s="118">
        <f>'[2]Options Summary Tables'!T161/1000000</f>
        <v>0.19615758749915677</v>
      </c>
      <c r="Q8" s="118">
        <f>'[2]Options Summary Tables'!U161/1000000</f>
        <v>0.2073899442991568</v>
      </c>
      <c r="R8" s="118">
        <f>'[2]Options Summary Tables'!V161/1000000</f>
        <v>0.16870483949915679</v>
      </c>
      <c r="S8" s="118">
        <f>'[3]Options Summary Tables'!R161/1000000</f>
        <v>0.15991095392170881</v>
      </c>
      <c r="T8" s="118">
        <f>'[3]Options Summary Tables'!S161/1000000</f>
        <v>0.15991095392170881</v>
      </c>
      <c r="U8" s="118">
        <f>'[3]Options Summary Tables'!T161/1000000</f>
        <v>0.15991095392170881</v>
      </c>
      <c r="V8" s="118">
        <f>'[3]Options Summary Tables'!U161/1000000</f>
        <v>0.15991095392170881</v>
      </c>
      <c r="W8" s="118">
        <f>'[3]Options Summary Tables'!V161/1000000</f>
        <v>0.15991095392170881</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6"/>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0.13774442850160074</v>
      </c>
      <c r="O14" s="41">
        <f t="shared" ref="O14:BZ14" si="3">IF((O8+O9)*O11&lt;&gt;0,(O8+O9)*O11,"")</f>
        <v>0.18055863526488578</v>
      </c>
      <c r="P14" s="41">
        <f t="shared" si="3"/>
        <v>0.18952423912962008</v>
      </c>
      <c r="Q14" s="41">
        <f t="shared" si="3"/>
        <v>0.20037675777696312</v>
      </c>
      <c r="R14" s="41">
        <f t="shared" si="3"/>
        <v>0.16299984492672157</v>
      </c>
      <c r="S14" s="41">
        <f t="shared" si="3"/>
        <v>0.15450333712242398</v>
      </c>
      <c r="T14" s="41">
        <f t="shared" si="3"/>
        <v>0.15450333712242398</v>
      </c>
      <c r="U14" s="41">
        <f t="shared" si="3"/>
        <v>0.15450333712242398</v>
      </c>
      <c r="V14" s="41">
        <f t="shared" si="3"/>
        <v>0.15450333712242398</v>
      </c>
      <c r="W14" s="41">
        <f t="shared" si="3"/>
        <v>0.15450333712242398</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1.6437205912119115</v>
      </c>
      <c r="I15" s="179"/>
      <c r="J15" s="179"/>
      <c r="K15" s="179"/>
      <c r="L15" s="180"/>
    </row>
    <row r="16" spans="1:93" s="43" customFormat="1" ht="15" x14ac:dyDescent="0.2">
      <c r="A16" s="44"/>
      <c r="B16" s="45"/>
      <c r="C16" s="45"/>
      <c r="D16" s="46"/>
      <c r="E16" s="45"/>
      <c r="F16" s="45"/>
      <c r="G16" s="45"/>
      <c r="H16" s="47">
        <f>H15</f>
        <v>1.6437205912119115</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3"/>
      <c r="K83" s="99"/>
      <c r="L83" s="78"/>
    </row>
    <row r="84" spans="1:12" x14ac:dyDescent="0.2">
      <c r="A84" s="144" t="s">
        <v>182</v>
      </c>
      <c r="B84" s="101"/>
      <c r="C84" s="101"/>
      <c r="D84" s="102"/>
      <c r="E84" s="102"/>
      <c r="F84" s="102"/>
      <c r="G84" s="102"/>
      <c r="H84" s="103"/>
      <c r="I84" s="78"/>
      <c r="J84" s="143"/>
      <c r="K84" s="99"/>
      <c r="L84" s="78"/>
    </row>
    <row r="85" spans="1:12" x14ac:dyDescent="0.2">
      <c r="A85" s="104"/>
      <c r="B85" s="105"/>
      <c r="C85" s="106" t="s">
        <v>183</v>
      </c>
      <c r="D85" s="107" t="s">
        <v>174</v>
      </c>
      <c r="E85" s="107" t="s">
        <v>175</v>
      </c>
      <c r="F85" s="107" t="s">
        <v>176</v>
      </c>
      <c r="G85" s="107" t="s">
        <v>177</v>
      </c>
      <c r="H85" s="108" t="s">
        <v>178</v>
      </c>
      <c r="I85" s="78"/>
      <c r="J85" s="143"/>
      <c r="K85" s="99"/>
      <c r="L85" s="78"/>
    </row>
    <row r="86" spans="1:12" x14ac:dyDescent="0.2">
      <c r="A86" s="143"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3"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3"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3"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3"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3"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3"/>
      <c r="B92" s="78"/>
      <c r="C92" s="109"/>
      <c r="D92" s="110"/>
      <c r="E92" s="110"/>
      <c r="F92" s="110"/>
      <c r="G92" s="110"/>
      <c r="H92" s="111"/>
      <c r="I92" s="78"/>
      <c r="J92" s="143"/>
      <c r="K92" s="99"/>
      <c r="L92" s="78"/>
    </row>
    <row r="93" spans="1:12" x14ac:dyDescent="0.2">
      <c r="A93" s="143"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J90:K90"/>
    <mergeCell ref="J91:K91"/>
    <mergeCell ref="J93:K93"/>
    <mergeCell ref="A97:H121"/>
    <mergeCell ref="J81:K81"/>
    <mergeCell ref="J82:K82"/>
    <mergeCell ref="J86:K86"/>
    <mergeCell ref="J87:K87"/>
    <mergeCell ref="J88:K88"/>
    <mergeCell ref="J89:K89"/>
    <mergeCell ref="A72:B72"/>
    <mergeCell ref="A5:B5"/>
    <mergeCell ref="A7:A15"/>
    <mergeCell ref="H15:L15"/>
    <mergeCell ref="A29:B29"/>
    <mergeCell ref="A31:A67"/>
  </mergeCells>
  <dataValidations count="4">
    <dataValidation type="list" allowBlank="1" showInputMessage="1" showErrorMessage="1" sqref="E31:F32" xr:uid="{1AC5C07D-0D31-4E90-9D45-5232B56CD501}">
      <formula1>INDIRECT(IFERROR(RIGHT(#REF!,LEN(#REF!)-FIND(" ",#REF!)),#REF!)&amp;"Subs")</formula1>
    </dataValidation>
    <dataValidation type="list" allowBlank="1" showInputMessage="1" showErrorMessage="1" sqref="E33:F47" xr:uid="{6CF092D7-4F5A-48A8-822E-2632E63BA3B5}">
      <formula1>INDIRECT(IFERROR(RIGHT($B33,LEN($B33)-FIND(" ",$B33)),$B33)&amp;"Subs")</formula1>
    </dataValidation>
    <dataValidation type="list" allowBlank="1" showInputMessage="1" showErrorMessage="1" sqref="G31:G65 G12:G13 G16:G18 G26:G29" xr:uid="{CB97D343-005D-41E1-84B0-FAEFEAA4567A}">
      <formula1>"Fixed,Variable"</formula1>
    </dataValidation>
    <dataValidation type="list" allowBlank="1" showInputMessage="1" showErrorMessage="1" sqref="E65:E67 D31:D67 D12:D13 D16:D29" xr:uid="{B71C2B09-38F6-4203-A5F0-9417DD0F14EB}">
      <formula1>Variables</formula1>
    </dataValidation>
  </dataValidations>
  <hyperlinks>
    <hyperlink ref="F3" location="'TITLE PAGE'!A1" display="Back to title page" xr:uid="{175AEFAE-F7CC-410F-95D6-0AD2CD3A8841}"/>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FDB90-930E-465F-94EA-C7AC5127D939}">
  <sheetPr codeName="Sheet8"/>
  <dimension ref="A1:CO121"/>
  <sheetViews>
    <sheetView zoomScale="70" zoomScaleNormal="70" workbookViewId="0">
      <selection activeCell="B8" sqref="B8:C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216</v>
      </c>
      <c r="C8" t="s">
        <v>217</v>
      </c>
      <c r="D8" s="27" t="s">
        <v>104</v>
      </c>
      <c r="E8" s="28"/>
      <c r="F8" s="140"/>
      <c r="G8" s="29" t="s">
        <v>105</v>
      </c>
      <c r="H8" s="30"/>
      <c r="I8" s="31"/>
      <c r="J8" s="31"/>
      <c r="K8" s="31"/>
      <c r="L8" s="31"/>
      <c r="M8" s="32"/>
      <c r="N8" s="118">
        <f>'[2]Options Summary Tables'!R162/1000000</f>
        <v>4.8245149336420563E-3</v>
      </c>
      <c r="O8" s="118">
        <f>'[2]Options Summary Tables'!S162/1000000</f>
        <v>6.0274254136420567E-3</v>
      </c>
      <c r="P8" s="118">
        <f>'[2]Options Summary Tables'!T162/1000000</f>
        <v>6.2303034136420568E-3</v>
      </c>
      <c r="Q8" s="118">
        <f>'[2]Options Summary Tables'!U162/1000000</f>
        <v>6.6514469296420579E-3</v>
      </c>
      <c r="R8" s="118">
        <f>'[2]Options Summary Tables'!V162/1000000</f>
        <v>5.3419318636420575E-3</v>
      </c>
      <c r="S8" s="118">
        <f>'[3]Options Summary Tables'!R162/1000000</f>
        <v>5.3289877472815573E-3</v>
      </c>
      <c r="T8" s="118">
        <f>'[3]Options Summary Tables'!S162/1000000</f>
        <v>5.3289877472815573E-3</v>
      </c>
      <c r="U8" s="118">
        <f>'[3]Options Summary Tables'!T162/1000000</f>
        <v>5.3289877472815573E-3</v>
      </c>
      <c r="V8" s="118">
        <f>'[3]Options Summary Tables'!U162/1000000</f>
        <v>5.3289877472815573E-3</v>
      </c>
      <c r="W8" s="118">
        <f>'[3]Options Summary Tables'!V162/1000000</f>
        <v>5.3289877472815573E-3</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6"/>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4.6613670856444989E-3</v>
      </c>
      <c r="O14" s="41">
        <f t="shared" ref="O14:BZ14" si="3">IF((O8+O9)*O11&lt;&gt;0,(O8+O9)*O11,"")</f>
        <v>5.8235994334705863E-3</v>
      </c>
      <c r="P14" s="41">
        <f t="shared" si="3"/>
        <v>6.0196168247749343E-3</v>
      </c>
      <c r="Q14" s="41">
        <f t="shared" si="3"/>
        <v>6.4265187726010222E-3</v>
      </c>
      <c r="R14" s="41">
        <f t="shared" si="3"/>
        <v>5.1612868247749352E-3</v>
      </c>
      <c r="S14" s="41">
        <f t="shared" si="3"/>
        <v>5.1487804321560943E-3</v>
      </c>
      <c r="T14" s="41">
        <f t="shared" si="3"/>
        <v>5.1487804321560943E-3</v>
      </c>
      <c r="U14" s="41">
        <f t="shared" si="3"/>
        <v>5.1487804321560943E-3</v>
      </c>
      <c r="V14" s="41">
        <f t="shared" si="3"/>
        <v>5.1487804321560943E-3</v>
      </c>
      <c r="W14" s="41">
        <f t="shared" si="3"/>
        <v>5.1487804321560943E-3</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5.3836291102046449E-2</v>
      </c>
      <c r="I15" s="179"/>
      <c r="J15" s="179"/>
      <c r="K15" s="179"/>
      <c r="L15" s="180"/>
    </row>
    <row r="16" spans="1:93" s="43" customFormat="1" ht="15" x14ac:dyDescent="0.2">
      <c r="A16" s="44"/>
      <c r="B16" s="45"/>
      <c r="C16" s="45"/>
      <c r="D16" s="46"/>
      <c r="E16" s="45"/>
      <c r="F16" s="45"/>
      <c r="G16" s="45"/>
      <c r="H16" s="47">
        <f>H15</f>
        <v>5.3836291102046449E-2</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3"/>
      <c r="K83" s="99"/>
      <c r="L83" s="78"/>
    </row>
    <row r="84" spans="1:12" x14ac:dyDescent="0.2">
      <c r="A84" s="144" t="s">
        <v>182</v>
      </c>
      <c r="B84" s="101"/>
      <c r="C84" s="101"/>
      <c r="D84" s="102"/>
      <c r="E84" s="102"/>
      <c r="F84" s="102"/>
      <c r="G84" s="102"/>
      <c r="H84" s="103"/>
      <c r="I84" s="78"/>
      <c r="J84" s="143"/>
      <c r="K84" s="99"/>
      <c r="L84" s="78"/>
    </row>
    <row r="85" spans="1:12" x14ac:dyDescent="0.2">
      <c r="A85" s="104"/>
      <c r="B85" s="105"/>
      <c r="C85" s="106" t="s">
        <v>183</v>
      </c>
      <c r="D85" s="107" t="s">
        <v>174</v>
      </c>
      <c r="E85" s="107" t="s">
        <v>175</v>
      </c>
      <c r="F85" s="107" t="s">
        <v>176</v>
      </c>
      <c r="G85" s="107" t="s">
        <v>177</v>
      </c>
      <c r="H85" s="108" t="s">
        <v>178</v>
      </c>
      <c r="I85" s="78"/>
      <c r="J85" s="143"/>
      <c r="K85" s="99"/>
      <c r="L85" s="78"/>
    </row>
    <row r="86" spans="1:12" x14ac:dyDescent="0.2">
      <c r="A86" s="143"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3"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3"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3"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3"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3"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3"/>
      <c r="B92" s="78"/>
      <c r="C92" s="109"/>
      <c r="D92" s="110"/>
      <c r="E92" s="110"/>
      <c r="F92" s="110"/>
      <c r="G92" s="110"/>
      <c r="H92" s="111"/>
      <c r="I92" s="78"/>
      <c r="J92" s="143"/>
      <c r="K92" s="99"/>
      <c r="L92" s="78"/>
    </row>
    <row r="93" spans="1:12" x14ac:dyDescent="0.2">
      <c r="A93" s="143"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J90:K90"/>
    <mergeCell ref="J91:K91"/>
    <mergeCell ref="J93:K93"/>
    <mergeCell ref="A97:H121"/>
    <mergeCell ref="J81:K81"/>
    <mergeCell ref="J82:K82"/>
    <mergeCell ref="J86:K86"/>
    <mergeCell ref="J87:K87"/>
    <mergeCell ref="J88:K88"/>
    <mergeCell ref="J89:K89"/>
    <mergeCell ref="A72:B72"/>
    <mergeCell ref="A5:B5"/>
    <mergeCell ref="A7:A15"/>
    <mergeCell ref="H15:L15"/>
    <mergeCell ref="A29:B29"/>
    <mergeCell ref="A31:A67"/>
  </mergeCells>
  <dataValidations count="4">
    <dataValidation type="list" allowBlank="1" showInputMessage="1" showErrorMessage="1" sqref="E65:E67 D31:D67 D12:D13 D16:D29" xr:uid="{5A167CCA-9F8E-4E00-8292-B5175A36E2CC}">
      <formula1>Variables</formula1>
    </dataValidation>
    <dataValidation type="list" allowBlank="1" showInputMessage="1" showErrorMessage="1" sqref="G31:G65 G12:G13 G16:G18 G26:G29" xr:uid="{823D6992-C214-45D0-9A53-35D11556D418}">
      <formula1>"Fixed,Variable"</formula1>
    </dataValidation>
    <dataValidation type="list" allowBlank="1" showInputMessage="1" showErrorMessage="1" sqref="E33:F47" xr:uid="{EF60AA91-122F-4A4D-9A9C-D4DF9B076670}">
      <formula1>INDIRECT(IFERROR(RIGHT($B33,LEN($B33)-FIND(" ",$B33)),$B33)&amp;"Subs")</formula1>
    </dataValidation>
    <dataValidation type="list" allowBlank="1" showInputMessage="1" showErrorMessage="1" sqref="E31:F32" xr:uid="{AF1BE70C-DE57-49C0-B0DE-1972B3948190}">
      <formula1>INDIRECT(IFERROR(RIGHT(#REF!,LEN(#REF!)-FIND(" ",#REF!)),#REF!)&amp;"Subs")</formula1>
    </dataValidation>
  </dataValidations>
  <hyperlinks>
    <hyperlink ref="F3" location="'TITLE PAGE'!A1" display="Back to title page" xr:uid="{2161D4F8-8A7C-4D49-A3B7-7B52BD64F161}"/>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4B566-D588-448D-8FF6-A5AC48178D77}">
  <dimension ref="A1:CO123"/>
  <sheetViews>
    <sheetView topLeftCell="A6" zoomScale="85" zoomScaleNormal="85" workbookViewId="0">
      <selection activeCell="AH8" sqref="AH8:AL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3" width="10.7109375" style="2"/>
    <col min="14" max="14" width="13.28515625" style="2" bestFit="1" customWidth="1"/>
    <col min="15"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275</v>
      </c>
      <c r="C8" t="s">
        <v>276</v>
      </c>
      <c r="D8" s="27" t="s">
        <v>104</v>
      </c>
      <c r="E8" s="28"/>
      <c r="F8" s="140"/>
      <c r="G8" s="29" t="s">
        <v>105</v>
      </c>
      <c r="H8" s="30"/>
      <c r="I8" s="31"/>
      <c r="J8" s="31"/>
      <c r="K8" s="31"/>
      <c r="L8" s="31"/>
      <c r="M8" s="32"/>
      <c r="N8" s="119">
        <f>('[1]2030 onwards to 2080'!$E$11/5/1000000)*'[1]2030 onwards to 2080'!$H$5</f>
        <v>0.19459244041983575</v>
      </c>
      <c r="O8" s="119">
        <f>('[1]2030 onwards to 2080'!$E$11/5/1000000)*'[1]2030 onwards to 2080'!$H$5</f>
        <v>0.19459244041983575</v>
      </c>
      <c r="P8" s="119">
        <f>('[1]2030 onwards to 2080'!$E$11/5/1000000)*'[1]2030 onwards to 2080'!$H$5</f>
        <v>0.19459244041983575</v>
      </c>
      <c r="Q8" s="119">
        <f>('[1]2030 onwards to 2080'!$E$11/5/1000000)*'[1]2030 onwards to 2080'!$H$5</f>
        <v>0.19459244041983575</v>
      </c>
      <c r="R8" s="119">
        <f>('[1]2030 onwards to 2080'!$E$11/5/1000000)*'[1]2030 onwards to 2080'!$H$5</f>
        <v>0.19459244041983575</v>
      </c>
      <c r="S8" s="120">
        <f>('[1]2030 onwards to 2080'!$J$11/5/1000000)*'[1]2030 onwards to 2080'!$H$5</f>
        <v>0.17574891438823331</v>
      </c>
      <c r="T8" s="120">
        <f>('[1]2030 onwards to 2080'!$J$11/5/1000000)*'[1]2030 onwards to 2080'!$H$5</f>
        <v>0.17574891438823331</v>
      </c>
      <c r="U8" s="120">
        <f>('[1]2030 onwards to 2080'!$J$11/5/1000000)*'[1]2030 onwards to 2080'!$H$5</f>
        <v>0.17574891438823331</v>
      </c>
      <c r="V8" s="120">
        <f>('[1]2030 onwards to 2080'!$J$11/5/1000000)*'[1]2030 onwards to 2080'!$H$5</f>
        <v>0.17574891438823331</v>
      </c>
      <c r="W8" s="120">
        <f>('[1]2030 onwards to 2080'!$J$11/5/1000000)*'[1]2030 onwards to 2080'!$H$5</f>
        <v>0.17574891438823331</v>
      </c>
      <c r="X8" s="121">
        <f>('[1]2030 onwards to 2080'!$P$11/5/1000000)*'[1]2030 onwards to 2080'!$H$5</f>
        <v>0.16387398774037973</v>
      </c>
      <c r="Y8" s="121">
        <f>('[1]2030 onwards to 2080'!$P$11/5/1000000)*'[1]2030 onwards to 2080'!$H$5</f>
        <v>0.16387398774037973</v>
      </c>
      <c r="Z8" s="121">
        <f>('[1]2030 onwards to 2080'!$P$11/5/1000000)*'[1]2030 onwards to 2080'!$H$5</f>
        <v>0.16387398774037973</v>
      </c>
      <c r="AA8" s="121">
        <f>('[1]2030 onwards to 2080'!$P$11/5/1000000)*'[1]2030 onwards to 2080'!$H$5</f>
        <v>0.16387398774037973</v>
      </c>
      <c r="AB8" s="121">
        <f>('[1]2030 onwards to 2080'!$P$11/5/1000000)*'[1]2030 onwards to 2080'!$H$5</f>
        <v>0.16387398774037973</v>
      </c>
      <c r="AC8" s="121">
        <f>('[1]2030 onwards to 2080'!$V$11/5/1000000)*'[1]2030 onwards to 2080'!$H$5</f>
        <v>0.15516570819862041</v>
      </c>
      <c r="AD8" s="121">
        <f>('[1]2030 onwards to 2080'!$V$11/5/1000000)*'[1]2030 onwards to 2080'!$H$5</f>
        <v>0.15516570819862041</v>
      </c>
      <c r="AE8" s="121">
        <f>('[1]2030 onwards to 2080'!$V$11/5/1000000)*'[1]2030 onwards to 2080'!$H$5</f>
        <v>0.15516570819862041</v>
      </c>
      <c r="AF8" s="121">
        <f>('[1]2030 onwards to 2080'!$V$11/5/1000000)*'[1]2030 onwards to 2080'!$H$5</f>
        <v>0.15516570819862041</v>
      </c>
      <c r="AG8" s="121">
        <f>('[1]2030 onwards to 2080'!$V$11/5/1000000)*'[1]2030 onwards to 2080'!$H$5</f>
        <v>0.15516570819862041</v>
      </c>
      <c r="AH8" s="121">
        <f>('[1]2030 onwards to 2080'!$AZ$11/5/1000000)*'[1]2030 onwards to 2080'!$H$5</f>
        <v>0.12598087994949439</v>
      </c>
      <c r="AI8" s="121">
        <f>('[1]2030 onwards to 2080'!$AZ$11/5/1000000)*'[1]2030 onwards to 2080'!$H$5</f>
        <v>0.12598087994949439</v>
      </c>
      <c r="AJ8" s="121">
        <f>('[1]2030 onwards to 2080'!$AZ$11/5/1000000)*'[1]2030 onwards to 2080'!$H$5</f>
        <v>0.12598087994949439</v>
      </c>
      <c r="AK8" s="121">
        <f>('[1]2030 onwards to 2080'!$AZ$11/5/1000000)*'[1]2030 onwards to 2080'!$H$5</f>
        <v>0.12598087994949439</v>
      </c>
      <c r="AL8" s="121">
        <f>('[1]2030 onwards to 2080'!$AZ$11/5/1000000)*'[1]2030 onwards to 2080'!$H$5</f>
        <v>0.12598087994949439</v>
      </c>
      <c r="AM8" s="121"/>
      <c r="AN8" s="121"/>
      <c r="AO8" s="121"/>
      <c r="AP8" s="121"/>
      <c r="AQ8" s="121"/>
      <c r="AR8" s="119"/>
      <c r="AS8" s="119"/>
      <c r="AT8" s="119"/>
      <c r="AU8" s="119"/>
      <c r="AV8" s="119"/>
      <c r="AW8" s="121"/>
      <c r="AX8" s="121"/>
      <c r="AY8" s="121"/>
      <c r="AZ8" s="121"/>
      <c r="BA8" s="121"/>
      <c r="BB8" s="121"/>
      <c r="BC8" s="121"/>
      <c r="BD8" s="121"/>
      <c r="BE8" s="121"/>
      <c r="BF8" s="121"/>
      <c r="BG8" s="121"/>
      <c r="BH8" s="121"/>
      <c r="BI8" s="121"/>
      <c r="BJ8" s="121"/>
      <c r="BK8" s="121"/>
      <c r="BL8" s="121"/>
      <c r="BM8" s="121"/>
      <c r="BN8" s="121"/>
      <c r="BO8" s="121"/>
      <c r="BP8" s="121"/>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132"/>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0.18801201972930992</v>
      </c>
      <c r="O14" s="41">
        <f t="shared" ref="O14:BZ14" si="3">IF((O8+O9)*O11&lt;&gt;0,(O8+O9)*O11,"")</f>
        <v>0.18801201972930992</v>
      </c>
      <c r="P14" s="41">
        <f t="shared" si="3"/>
        <v>0.18801201972930992</v>
      </c>
      <c r="Q14" s="41">
        <f t="shared" si="3"/>
        <v>0.18801201972930992</v>
      </c>
      <c r="R14" s="41">
        <f t="shared" si="3"/>
        <v>0.18801201972930992</v>
      </c>
      <c r="S14" s="41">
        <f t="shared" si="3"/>
        <v>0.16980571438476649</v>
      </c>
      <c r="T14" s="41">
        <f t="shared" si="3"/>
        <v>0.16980571438476649</v>
      </c>
      <c r="U14" s="41">
        <f t="shared" si="3"/>
        <v>0.16980571438476649</v>
      </c>
      <c r="V14" s="41">
        <f t="shared" si="3"/>
        <v>0.16980571438476649</v>
      </c>
      <c r="W14" s="41">
        <f t="shared" si="3"/>
        <v>0.16980571438476649</v>
      </c>
      <c r="X14" s="41">
        <f t="shared" si="3"/>
        <v>0.15833235530471473</v>
      </c>
      <c r="Y14" s="41">
        <f t="shared" si="3"/>
        <v>0.15833235530471473</v>
      </c>
      <c r="Z14" s="41">
        <f t="shared" si="3"/>
        <v>0.15833235530471473</v>
      </c>
      <c r="AA14" s="41">
        <f t="shared" si="3"/>
        <v>0.15833235530471473</v>
      </c>
      <c r="AB14" s="41">
        <f t="shared" si="3"/>
        <v>0.15833235530471473</v>
      </c>
      <c r="AC14" s="41">
        <f t="shared" si="3"/>
        <v>0.14991855864601006</v>
      </c>
      <c r="AD14" s="41">
        <f t="shared" si="3"/>
        <v>0.14991855864601006</v>
      </c>
      <c r="AE14" s="41">
        <f t="shared" si="3"/>
        <v>0.14991855864601006</v>
      </c>
      <c r="AF14" s="41">
        <f t="shared" si="3"/>
        <v>0.14991855864601006</v>
      </c>
      <c r="AG14" s="41">
        <f t="shared" si="3"/>
        <v>0.14991855864601006</v>
      </c>
      <c r="AH14" s="41">
        <f t="shared" si="3"/>
        <v>0.12172065695603324</v>
      </c>
      <c r="AI14" s="41">
        <f t="shared" si="3"/>
        <v>0.12172065695603324</v>
      </c>
      <c r="AJ14" s="41">
        <f t="shared" si="3"/>
        <v>0.12172065695603324</v>
      </c>
      <c r="AK14" s="41">
        <f t="shared" si="3"/>
        <v>0.12172065695603324</v>
      </c>
      <c r="AL14" s="41">
        <f t="shared" si="3"/>
        <v>0.12172065695603324</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3.9389465251041718</v>
      </c>
      <c r="I15" s="179"/>
      <c r="J15" s="179"/>
      <c r="K15" s="179"/>
      <c r="L15" s="180"/>
    </row>
    <row r="16" spans="1:93" s="43" customFormat="1" ht="15" x14ac:dyDescent="0.2">
      <c r="A16" s="44"/>
      <c r="B16" s="45"/>
      <c r="C16" s="45"/>
      <c r="D16" s="46"/>
      <c r="E16" s="45"/>
      <c r="F16" s="45"/>
      <c r="G16" s="45"/>
      <c r="H16" s="47">
        <f>H15</f>
        <v>3.9389465251041718</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H19" s="2"/>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 x14ac:dyDescent="0.2">
      <c r="A28" s="44"/>
      <c r="B28" s="45"/>
      <c r="C28" s="45"/>
      <c r="D28" s="46"/>
      <c r="E28" s="45"/>
      <c r="F28" s="45"/>
      <c r="G28" s="45"/>
      <c r="H28" s="47"/>
      <c r="I28" s="48"/>
    </row>
    <row r="29" spans="1:93" s="43" customFormat="1" ht="15" x14ac:dyDescent="0.2">
      <c r="A29" s="44"/>
      <c r="B29" s="45"/>
      <c r="C29" s="45"/>
      <c r="D29" s="46"/>
      <c r="E29" s="45"/>
      <c r="F29" s="45"/>
      <c r="G29" s="45"/>
      <c r="H29" s="47"/>
      <c r="I29" s="48"/>
    </row>
    <row r="30" spans="1:93" s="43" customFormat="1" ht="15.75" thickBot="1" x14ac:dyDescent="0.25">
      <c r="A30" s="44"/>
      <c r="B30" s="45"/>
      <c r="C30" s="45"/>
      <c r="D30" s="46"/>
      <c r="E30" s="45"/>
      <c r="F30" s="45"/>
      <c r="G30" s="45"/>
      <c r="H30" s="47"/>
      <c r="I30" s="48"/>
    </row>
    <row r="31" spans="1:93" ht="15.75" thickBot="1" x14ac:dyDescent="0.25">
      <c r="A31" s="181" t="s">
        <v>123</v>
      </c>
      <c r="B31" s="182"/>
      <c r="C31" s="49"/>
      <c r="D31" s="50"/>
      <c r="E31" s="49"/>
      <c r="F31" s="49"/>
      <c r="G31" s="49"/>
      <c r="H31" s="51"/>
      <c r="I31" s="52"/>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row>
    <row r="32" spans="1:93" ht="129.75" thickBot="1" x14ac:dyDescent="0.25">
      <c r="A32" s="54" t="s">
        <v>6</v>
      </c>
      <c r="B32" s="55" t="s">
        <v>7</v>
      </c>
      <c r="C32" s="56" t="s">
        <v>8</v>
      </c>
      <c r="D32" s="56" t="s">
        <v>9</v>
      </c>
      <c r="E32" s="56" t="s">
        <v>10</v>
      </c>
      <c r="F32" s="56" t="s">
        <v>11</v>
      </c>
      <c r="G32" s="57"/>
      <c r="H32" s="58" t="s">
        <v>13</v>
      </c>
      <c r="I32" s="59" t="s">
        <v>14</v>
      </c>
      <c r="J32" s="59" t="s">
        <v>15</v>
      </c>
      <c r="K32" s="59" t="s">
        <v>16</v>
      </c>
      <c r="L32" s="59" t="s">
        <v>17</v>
      </c>
      <c r="M32" s="59" t="s">
        <v>18</v>
      </c>
      <c r="N32" s="59" t="s">
        <v>19</v>
      </c>
      <c r="O32" s="59" t="s">
        <v>20</v>
      </c>
      <c r="P32" s="59" t="s">
        <v>21</v>
      </c>
      <c r="Q32" s="59" t="s">
        <v>22</v>
      </c>
      <c r="R32" s="59" t="s">
        <v>23</v>
      </c>
      <c r="S32" s="59" t="s">
        <v>24</v>
      </c>
      <c r="T32" s="59" t="s">
        <v>25</v>
      </c>
      <c r="U32" s="59" t="s">
        <v>26</v>
      </c>
      <c r="V32" s="59" t="s">
        <v>27</v>
      </c>
      <c r="W32" s="59" t="s">
        <v>28</v>
      </c>
      <c r="X32" s="59" t="s">
        <v>29</v>
      </c>
      <c r="Y32" s="59" t="s">
        <v>30</v>
      </c>
      <c r="Z32" s="59" t="s">
        <v>31</v>
      </c>
      <c r="AA32" s="59" t="s">
        <v>32</v>
      </c>
      <c r="AB32" s="59" t="s">
        <v>33</v>
      </c>
      <c r="AC32" s="59" t="s">
        <v>34</v>
      </c>
      <c r="AD32" s="59" t="s">
        <v>35</v>
      </c>
      <c r="AE32" s="59" t="s">
        <v>36</v>
      </c>
      <c r="AF32" s="59" t="s">
        <v>37</v>
      </c>
      <c r="AG32" s="59" t="s">
        <v>38</v>
      </c>
      <c r="AH32" s="59" t="s">
        <v>39</v>
      </c>
      <c r="AI32" s="59" t="s">
        <v>40</v>
      </c>
      <c r="AJ32" s="59" t="s">
        <v>41</v>
      </c>
      <c r="AK32" s="59" t="s">
        <v>42</v>
      </c>
      <c r="AL32" s="59" t="s">
        <v>43</v>
      </c>
      <c r="AM32" s="59" t="s">
        <v>44</v>
      </c>
      <c r="AN32" s="59" t="s">
        <v>45</v>
      </c>
      <c r="AO32" s="59" t="s">
        <v>46</v>
      </c>
      <c r="AP32" s="59" t="s">
        <v>47</v>
      </c>
      <c r="AQ32" s="59" t="s">
        <v>48</v>
      </c>
      <c r="AR32" s="59" t="s">
        <v>49</v>
      </c>
      <c r="AS32" s="59" t="s">
        <v>50</v>
      </c>
      <c r="AT32" s="59" t="s">
        <v>51</v>
      </c>
      <c r="AU32" s="59" t="s">
        <v>52</v>
      </c>
      <c r="AV32" s="59" t="s">
        <v>53</v>
      </c>
      <c r="AW32" s="59" t="s">
        <v>54</v>
      </c>
      <c r="AX32" s="59" t="s">
        <v>55</v>
      </c>
      <c r="AY32" s="59" t="s">
        <v>56</v>
      </c>
      <c r="AZ32" s="59" t="s">
        <v>57</v>
      </c>
      <c r="BA32" s="59" t="s">
        <v>58</v>
      </c>
      <c r="BB32" s="59" t="s">
        <v>59</v>
      </c>
      <c r="BC32" s="59" t="s">
        <v>60</v>
      </c>
      <c r="BD32" s="59" t="s">
        <v>61</v>
      </c>
      <c r="BE32" s="59" t="s">
        <v>62</v>
      </c>
      <c r="BF32" s="59" t="s">
        <v>63</v>
      </c>
      <c r="BG32" s="59" t="s">
        <v>64</v>
      </c>
      <c r="BH32" s="59" t="s">
        <v>65</v>
      </c>
      <c r="BI32" s="59" t="s">
        <v>66</v>
      </c>
      <c r="BJ32" s="59" t="s">
        <v>67</v>
      </c>
      <c r="BK32" s="59" t="s">
        <v>68</v>
      </c>
      <c r="BL32" s="59" t="s">
        <v>69</v>
      </c>
      <c r="BM32" s="59" t="s">
        <v>70</v>
      </c>
      <c r="BN32" s="59" t="s">
        <v>71</v>
      </c>
      <c r="BO32" s="59" t="s">
        <v>72</v>
      </c>
      <c r="BP32" s="59" t="s">
        <v>73</v>
      </c>
      <c r="BQ32" s="59" t="s">
        <v>74</v>
      </c>
      <c r="BR32" s="59" t="s">
        <v>75</v>
      </c>
      <c r="BS32" s="59" t="s">
        <v>76</v>
      </c>
      <c r="BT32" s="59" t="s">
        <v>77</v>
      </c>
      <c r="BU32" s="59" t="s">
        <v>78</v>
      </c>
      <c r="BV32" s="59" t="s">
        <v>79</v>
      </c>
      <c r="BW32" s="59" t="s">
        <v>80</v>
      </c>
      <c r="BX32" s="59" t="s">
        <v>81</v>
      </c>
      <c r="BY32" s="59" t="s">
        <v>82</v>
      </c>
      <c r="BZ32" s="59" t="s">
        <v>83</v>
      </c>
      <c r="CA32" s="59" t="s">
        <v>84</v>
      </c>
      <c r="CB32" s="59" t="s">
        <v>85</v>
      </c>
      <c r="CC32" s="59" t="s">
        <v>86</v>
      </c>
      <c r="CD32" s="59" t="s">
        <v>87</v>
      </c>
      <c r="CE32" s="59" t="s">
        <v>88</v>
      </c>
      <c r="CF32" s="59" t="s">
        <v>89</v>
      </c>
      <c r="CG32" s="59" t="s">
        <v>90</v>
      </c>
      <c r="CH32" s="59" t="s">
        <v>91</v>
      </c>
      <c r="CI32" s="59" t="s">
        <v>92</v>
      </c>
      <c r="CJ32" s="59" t="s">
        <v>93</v>
      </c>
      <c r="CK32" s="59" t="s">
        <v>94</v>
      </c>
      <c r="CL32" s="59" t="s">
        <v>95</v>
      </c>
      <c r="CM32" s="59" t="s">
        <v>96</v>
      </c>
      <c r="CN32" s="59" t="s">
        <v>97</v>
      </c>
      <c r="CO32" s="60" t="s">
        <v>98</v>
      </c>
    </row>
    <row r="33" spans="1:93" ht="15" x14ac:dyDescent="0.2">
      <c r="A33" s="175" t="s">
        <v>124</v>
      </c>
      <c r="B33" s="61"/>
      <c r="C33" s="19"/>
      <c r="D33" s="19" t="s">
        <v>104</v>
      </c>
      <c r="E33" s="21" t="s">
        <v>125</v>
      </c>
      <c r="F33" s="21"/>
      <c r="G33" s="19" t="s">
        <v>111</v>
      </c>
      <c r="H33" s="62"/>
      <c r="I33" s="63"/>
      <c r="J33" s="22"/>
      <c r="K33" s="23"/>
      <c r="L33" s="23"/>
      <c r="M33" s="23"/>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5"/>
    </row>
    <row r="34" spans="1:93" ht="15" x14ac:dyDescent="0.2">
      <c r="A34" s="183"/>
      <c r="B34" s="64"/>
      <c r="C34" s="27"/>
      <c r="D34" s="27" t="s">
        <v>104</v>
      </c>
      <c r="E34" s="29" t="s">
        <v>125</v>
      </c>
      <c r="F34" s="29"/>
      <c r="G34" s="27" t="s">
        <v>126</v>
      </c>
      <c r="H34" s="65"/>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127</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128</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129</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130</v>
      </c>
      <c r="F38" s="27"/>
      <c r="G38" s="27" t="s">
        <v>111</v>
      </c>
      <c r="H38" s="65"/>
      <c r="I38" s="66"/>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131</v>
      </c>
      <c r="F39" s="27"/>
      <c r="G39" s="27" t="s">
        <v>111</v>
      </c>
      <c r="H39" s="67"/>
      <c r="I39" s="66"/>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132</v>
      </c>
      <c r="F40" s="27"/>
      <c r="G40" s="27" t="s">
        <v>111</v>
      </c>
      <c r="H40" s="65"/>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ht="15" x14ac:dyDescent="0.2">
      <c r="A41" s="183"/>
      <c r="B41" s="64"/>
      <c r="C41" s="27"/>
      <c r="D41" s="27" t="s">
        <v>109</v>
      </c>
      <c r="E41" s="27" t="s">
        <v>133</v>
      </c>
      <c r="F41" s="27"/>
      <c r="G41" s="27" t="s">
        <v>111</v>
      </c>
      <c r="H41" s="67"/>
      <c r="I41" s="68"/>
      <c r="J41" s="30"/>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ht="15" x14ac:dyDescent="0.2">
      <c r="A42" s="183"/>
      <c r="B42" s="64"/>
      <c r="C42" s="27"/>
      <c r="D42" s="27" t="s">
        <v>109</v>
      </c>
      <c r="E42" s="27" t="s">
        <v>134</v>
      </c>
      <c r="F42" s="27"/>
      <c r="G42" s="27" t="s">
        <v>111</v>
      </c>
      <c r="H42" s="67"/>
      <c r="I42" s="68"/>
      <c r="J42" s="30"/>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135</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136</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137</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138</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ht="28.5" x14ac:dyDescent="0.2">
      <c r="A47" s="183"/>
      <c r="B47" s="64"/>
      <c r="C47" s="27"/>
      <c r="D47" s="27" t="s">
        <v>109</v>
      </c>
      <c r="E47" s="27" t="s">
        <v>139</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140</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141</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142</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143</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144</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145</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146</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147</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148</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149</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150</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151</v>
      </c>
      <c r="F59" s="27"/>
      <c r="G59" s="27" t="s">
        <v>111</v>
      </c>
      <c r="H59" s="69"/>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152</v>
      </c>
      <c r="F60" s="27"/>
      <c r="G60" s="27" t="s">
        <v>111</v>
      </c>
      <c r="H60" s="69"/>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153</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154</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155</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156</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109</v>
      </c>
      <c r="E65" s="27" t="s">
        <v>157</v>
      </c>
      <c r="F65" s="27"/>
      <c r="G65" s="27" t="s">
        <v>111</v>
      </c>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64"/>
      <c r="C66" s="27"/>
      <c r="D66" s="27" t="s">
        <v>109</v>
      </c>
      <c r="E66" s="27" t="s">
        <v>158</v>
      </c>
      <c r="F66" s="27"/>
      <c r="G66" s="27" t="s">
        <v>111</v>
      </c>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x14ac:dyDescent="0.2">
      <c r="A67" s="183"/>
      <c r="B67" s="64"/>
      <c r="C67" s="27"/>
      <c r="D67" s="27" t="s">
        <v>159</v>
      </c>
      <c r="E67" s="27"/>
      <c r="F67" s="27"/>
      <c r="G67" s="27"/>
      <c r="H67" s="31"/>
      <c r="I67" s="31"/>
      <c r="J67" s="31"/>
      <c r="K67" s="31"/>
      <c r="L67" s="31"/>
      <c r="M67" s="31"/>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3"/>
    </row>
    <row r="68" spans="1:93" x14ac:dyDescent="0.2">
      <c r="A68" s="183"/>
      <c r="B68" s="70"/>
      <c r="C68" s="32"/>
      <c r="D68" s="27" t="s">
        <v>160</v>
      </c>
      <c r="E68" s="27"/>
      <c r="F68" s="32"/>
      <c r="G68" s="32"/>
      <c r="H68" s="31"/>
      <c r="I68" s="31"/>
      <c r="J68" s="31"/>
      <c r="K68" s="31"/>
      <c r="L68" s="31"/>
      <c r="M68" s="31"/>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3"/>
    </row>
    <row r="69" spans="1:93" ht="15" thickBot="1" x14ac:dyDescent="0.25">
      <c r="A69" s="184"/>
      <c r="B69" s="71"/>
      <c r="C69" s="72"/>
      <c r="D69" s="73" t="s">
        <v>161</v>
      </c>
      <c r="E69" s="73"/>
      <c r="F69" s="72"/>
      <c r="G69" s="72"/>
      <c r="H69" s="74"/>
      <c r="I69" s="74"/>
      <c r="J69" s="74"/>
      <c r="K69" s="74"/>
      <c r="L69" s="74"/>
      <c r="M69" s="74"/>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42"/>
    </row>
    <row r="71" spans="1:93" ht="15" thickBot="1" x14ac:dyDescent="0.25"/>
    <row r="72" spans="1:93" ht="15" thickBot="1" x14ac:dyDescent="0.25">
      <c r="A72" s="75" t="s">
        <v>1</v>
      </c>
      <c r="B72" s="4" t="e">
        <f>#REF!</f>
        <v>#REF!</v>
      </c>
      <c r="C72" s="75" t="s">
        <v>3</v>
      </c>
      <c r="D72" s="76"/>
    </row>
    <row r="73" spans="1:93" ht="15" thickBot="1" x14ac:dyDescent="0.25">
      <c r="A73" s="9"/>
      <c r="B73" s="9"/>
      <c r="C73" s="9"/>
      <c r="D73" s="9"/>
    </row>
    <row r="74" spans="1:93" ht="15.75" thickBot="1" x14ac:dyDescent="0.25">
      <c r="A74" s="173" t="s">
        <v>162</v>
      </c>
      <c r="B74" s="174"/>
      <c r="C74" s="77" t="s">
        <v>163</v>
      </c>
      <c r="D74" s="77" t="s">
        <v>163</v>
      </c>
      <c r="E74" s="78"/>
      <c r="F74" s="78"/>
      <c r="G74" s="78"/>
      <c r="H74" s="78"/>
      <c r="I74" s="78"/>
      <c r="J74" s="78"/>
      <c r="K74" s="79"/>
      <c r="L74" s="78"/>
    </row>
    <row r="75" spans="1:93" x14ac:dyDescent="0.2">
      <c r="A75" s="80" t="s">
        <v>164</v>
      </c>
      <c r="B75" s="81"/>
      <c r="C75" s="82"/>
      <c r="D75" s="43"/>
      <c r="E75" s="78"/>
      <c r="F75" s="78"/>
      <c r="G75" s="78"/>
      <c r="H75" s="78"/>
      <c r="I75" s="78"/>
      <c r="J75" s="78"/>
      <c r="K75" s="79"/>
      <c r="L75" s="78"/>
    </row>
    <row r="76" spans="1:93" x14ac:dyDescent="0.2">
      <c r="A76" s="83" t="s">
        <v>165</v>
      </c>
      <c r="B76" s="78" t="s">
        <v>166</v>
      </c>
      <c r="C76" s="84">
        <f>3.5%</f>
        <v>3.5000000000000003E-2</v>
      </c>
      <c r="D76" s="43"/>
      <c r="E76" s="78"/>
      <c r="F76" s="78"/>
      <c r="G76" s="78"/>
      <c r="H76" s="78"/>
      <c r="I76" s="78"/>
      <c r="J76" s="78"/>
      <c r="K76" s="79"/>
      <c r="L76" s="78"/>
    </row>
    <row r="77" spans="1:93" x14ac:dyDescent="0.2">
      <c r="A77" s="83" t="s">
        <v>167</v>
      </c>
      <c r="B77" s="78" t="s">
        <v>121</v>
      </c>
      <c r="C77" s="84">
        <v>2.92E-2</v>
      </c>
      <c r="D77" s="43"/>
      <c r="E77" s="78"/>
      <c r="F77" s="78"/>
      <c r="G77" s="78"/>
      <c r="H77" s="78"/>
      <c r="I77" s="78"/>
      <c r="J77" s="78"/>
      <c r="K77" s="79"/>
      <c r="L77" s="78"/>
    </row>
    <row r="78" spans="1:93" x14ac:dyDescent="0.2">
      <c r="A78" s="83" t="s">
        <v>168</v>
      </c>
      <c r="B78" s="78" t="s">
        <v>169</v>
      </c>
      <c r="C78" s="85">
        <v>5</v>
      </c>
      <c r="D78" s="43"/>
      <c r="E78" s="78"/>
      <c r="F78" s="78"/>
      <c r="G78" s="78"/>
      <c r="H78" s="78"/>
      <c r="I78" s="78"/>
      <c r="J78" s="78"/>
      <c r="K78" s="79"/>
      <c r="L78" s="78"/>
    </row>
    <row r="79" spans="1:93" x14ac:dyDescent="0.2">
      <c r="A79" s="83" t="s">
        <v>170</v>
      </c>
      <c r="B79" s="78" t="s">
        <v>171</v>
      </c>
      <c r="C79" s="86">
        <v>1000</v>
      </c>
      <c r="D79" s="43"/>
      <c r="E79" s="78"/>
      <c r="F79" s="78"/>
      <c r="G79" s="78"/>
      <c r="H79" s="78"/>
      <c r="I79" s="78"/>
      <c r="J79" s="78"/>
      <c r="K79" s="79"/>
      <c r="L79" s="78"/>
    </row>
    <row r="80" spans="1:93" x14ac:dyDescent="0.2">
      <c r="A80" s="87" t="s">
        <v>172</v>
      </c>
      <c r="B80" s="88" t="s">
        <v>173</v>
      </c>
      <c r="C80" s="89">
        <f>1/C78</f>
        <v>0.2</v>
      </c>
      <c r="D80" s="43"/>
      <c r="E80" s="78"/>
      <c r="F80" s="78"/>
      <c r="G80" s="78"/>
      <c r="H80" s="78"/>
      <c r="I80" s="78"/>
      <c r="J80" s="78"/>
      <c r="K80" s="79"/>
      <c r="L80" s="78"/>
    </row>
    <row r="81" spans="1:12" x14ac:dyDescent="0.2">
      <c r="A81" s="79"/>
      <c r="B81" s="78"/>
      <c r="C81" s="78"/>
      <c r="D81" s="78"/>
      <c r="E81" s="78"/>
      <c r="F81" s="78"/>
      <c r="G81" s="78"/>
      <c r="H81" s="78"/>
      <c r="I81" s="78"/>
      <c r="J81" s="78"/>
      <c r="K81" s="79"/>
      <c r="L81" s="78"/>
    </row>
    <row r="82" spans="1:12" ht="15" thickBot="1" x14ac:dyDescent="0.25">
      <c r="A82" s="79"/>
      <c r="B82" s="78"/>
      <c r="C82" s="78"/>
      <c r="D82" s="90">
        <v>1</v>
      </c>
      <c r="E82" s="90">
        <v>2</v>
      </c>
      <c r="F82" s="90">
        <v>3</v>
      </c>
      <c r="G82" s="90">
        <v>4</v>
      </c>
      <c r="H82" s="90">
        <v>5</v>
      </c>
      <c r="J82" s="78"/>
      <c r="K82" s="79"/>
      <c r="L82" s="78"/>
    </row>
    <row r="83" spans="1:12" x14ac:dyDescent="0.2">
      <c r="A83" s="91"/>
      <c r="B83" s="92"/>
      <c r="C83" s="92"/>
      <c r="D83" s="93" t="s">
        <v>174</v>
      </c>
      <c r="E83" s="93" t="s">
        <v>175</v>
      </c>
      <c r="F83" s="93" t="s">
        <v>176</v>
      </c>
      <c r="G83" s="93" t="s">
        <v>177</v>
      </c>
      <c r="H83" s="94" t="s">
        <v>178</v>
      </c>
      <c r="I83" s="78"/>
      <c r="J83" s="163" t="s">
        <v>179</v>
      </c>
      <c r="K83" s="164"/>
      <c r="L83" s="78"/>
    </row>
    <row r="84" spans="1:12" ht="15" thickBot="1" x14ac:dyDescent="0.25">
      <c r="A84" s="95" t="s">
        <v>180</v>
      </c>
      <c r="B84" s="96" t="s">
        <v>108</v>
      </c>
      <c r="C84" s="96"/>
      <c r="D84" s="97">
        <f>1/((1+$C$76)^(D82))</f>
        <v>0.96618357487922713</v>
      </c>
      <c r="E84" s="97">
        <f t="shared" ref="E84:H84" si="15">1/((1+$C$76)^(E82))</f>
        <v>0.93351070036640305</v>
      </c>
      <c r="F84" s="97">
        <f t="shared" si="15"/>
        <v>0.90194270566802237</v>
      </c>
      <c r="G84" s="97">
        <f t="shared" si="15"/>
        <v>0.87144222769857238</v>
      </c>
      <c r="H84" s="97">
        <f t="shared" si="15"/>
        <v>0.84197316685852419</v>
      </c>
      <c r="I84" s="78"/>
      <c r="J84" s="165" t="s">
        <v>181</v>
      </c>
      <c r="K84" s="166"/>
      <c r="L84" s="78"/>
    </row>
    <row r="85" spans="1:12" ht="15" thickBot="1" x14ac:dyDescent="0.25">
      <c r="A85" s="79"/>
      <c r="B85" s="78"/>
      <c r="C85" s="78"/>
      <c r="D85" s="78"/>
      <c r="E85" s="78"/>
      <c r="F85" s="78"/>
      <c r="G85" s="78"/>
      <c r="H85" s="78"/>
      <c r="I85" s="78"/>
      <c r="J85" s="145"/>
      <c r="K85" s="99"/>
      <c r="L85" s="78"/>
    </row>
    <row r="86" spans="1:12" x14ac:dyDescent="0.2">
      <c r="A86" s="146" t="s">
        <v>182</v>
      </c>
      <c r="B86" s="101"/>
      <c r="C86" s="101"/>
      <c r="D86" s="102"/>
      <c r="E86" s="102"/>
      <c r="F86" s="102"/>
      <c r="G86" s="102"/>
      <c r="H86" s="103"/>
      <c r="I86" s="78"/>
      <c r="J86" s="145"/>
      <c r="K86" s="99"/>
      <c r="L86" s="78"/>
    </row>
    <row r="87" spans="1:12" x14ac:dyDescent="0.2">
      <c r="A87" s="104"/>
      <c r="B87" s="105"/>
      <c r="C87" s="106" t="s">
        <v>183</v>
      </c>
      <c r="D87" s="107" t="s">
        <v>174</v>
      </c>
      <c r="E87" s="107" t="s">
        <v>175</v>
      </c>
      <c r="F87" s="107" t="s">
        <v>176</v>
      </c>
      <c r="G87" s="107" t="s">
        <v>177</v>
      </c>
      <c r="H87" s="108" t="s">
        <v>178</v>
      </c>
      <c r="I87" s="78"/>
      <c r="J87" s="145"/>
      <c r="K87" s="99"/>
      <c r="L87" s="78"/>
    </row>
    <row r="88" spans="1:12" x14ac:dyDescent="0.2">
      <c r="A88" s="145" t="s">
        <v>184</v>
      </c>
      <c r="B88" s="78" t="s">
        <v>116</v>
      </c>
      <c r="C88" s="109" t="s">
        <v>185</v>
      </c>
      <c r="D88" s="110">
        <f>C79</f>
        <v>1000</v>
      </c>
      <c r="E88" s="110">
        <f>D90</f>
        <v>800</v>
      </c>
      <c r="F88" s="110">
        <f>E90</f>
        <v>600</v>
      </c>
      <c r="G88" s="110">
        <f>F90</f>
        <v>400</v>
      </c>
      <c r="H88" s="111">
        <f>G90</f>
        <v>200</v>
      </c>
      <c r="I88" s="78"/>
      <c r="J88" s="167" t="s">
        <v>186</v>
      </c>
      <c r="K88" s="168"/>
      <c r="L88" s="78"/>
    </row>
    <row r="89" spans="1:12" x14ac:dyDescent="0.2">
      <c r="A89" s="145" t="s">
        <v>187</v>
      </c>
      <c r="B89" s="78" t="s">
        <v>118</v>
      </c>
      <c r="C89" s="109" t="s">
        <v>185</v>
      </c>
      <c r="D89" s="110">
        <f>$D$88*$C$80</f>
        <v>200</v>
      </c>
      <c r="E89" s="110">
        <f>$D$88*$C$80</f>
        <v>200</v>
      </c>
      <c r="F89" s="110">
        <f>$D$88*$C$80</f>
        <v>200</v>
      </c>
      <c r="G89" s="110">
        <f>$D$88*$C$80</f>
        <v>200</v>
      </c>
      <c r="H89" s="111">
        <f>$D$88*$C$80</f>
        <v>200</v>
      </c>
      <c r="I89" s="78"/>
      <c r="J89" s="169" t="s">
        <v>188</v>
      </c>
      <c r="K89" s="170"/>
      <c r="L89" s="78"/>
    </row>
    <row r="90" spans="1:12" x14ac:dyDescent="0.2">
      <c r="A90" s="145" t="s">
        <v>189</v>
      </c>
      <c r="B90" s="78" t="s">
        <v>119</v>
      </c>
      <c r="C90" s="109" t="s">
        <v>185</v>
      </c>
      <c r="D90" s="110">
        <f>D88-D89</f>
        <v>800</v>
      </c>
      <c r="E90" s="110">
        <f>E88-E89</f>
        <v>600</v>
      </c>
      <c r="F90" s="110">
        <f>F88-F89</f>
        <v>400</v>
      </c>
      <c r="G90" s="110">
        <f>G88-G89</f>
        <v>200</v>
      </c>
      <c r="H90" s="111">
        <f>H88-H89</f>
        <v>0</v>
      </c>
      <c r="I90" s="78"/>
      <c r="J90" s="171" t="s">
        <v>190</v>
      </c>
      <c r="K90" s="172"/>
      <c r="L90" s="78"/>
    </row>
    <row r="91" spans="1:12" x14ac:dyDescent="0.2">
      <c r="A91" s="145" t="s">
        <v>191</v>
      </c>
      <c r="B91" s="78" t="s">
        <v>120</v>
      </c>
      <c r="C91" s="109" t="s">
        <v>185</v>
      </c>
      <c r="D91" s="110">
        <f>AVERAGE(D88,D90)</f>
        <v>900</v>
      </c>
      <c r="E91" s="110">
        <f>AVERAGE(E88,E90)</f>
        <v>700</v>
      </c>
      <c r="F91" s="110">
        <f>AVERAGE(F88,F90)</f>
        <v>500</v>
      </c>
      <c r="G91" s="110">
        <f>AVERAGE(G88,G90)</f>
        <v>300</v>
      </c>
      <c r="H91" s="111">
        <f>AVERAGE(H88,H90)</f>
        <v>100</v>
      </c>
      <c r="I91" s="78"/>
      <c r="J91" s="171" t="s">
        <v>192</v>
      </c>
      <c r="K91" s="172"/>
      <c r="L91" s="78"/>
    </row>
    <row r="92" spans="1:12" x14ac:dyDescent="0.2">
      <c r="A92" s="145" t="s">
        <v>193</v>
      </c>
      <c r="B92" s="78" t="s">
        <v>106</v>
      </c>
      <c r="C92" s="109" t="s">
        <v>185</v>
      </c>
      <c r="D92" s="110">
        <f>(D91*($C$77))+D89</f>
        <v>226.28</v>
      </c>
      <c r="E92" s="110">
        <f>(E91*($C$77))+E89</f>
        <v>220.44</v>
      </c>
      <c r="F92" s="110">
        <f>(F91*($C$77))+F89</f>
        <v>214.6</v>
      </c>
      <c r="G92" s="110">
        <f>(G91*($C$77))+G89</f>
        <v>208.76</v>
      </c>
      <c r="H92" s="111">
        <f>(H91*($C$77))+H89</f>
        <v>202.92</v>
      </c>
      <c r="I92" s="78"/>
      <c r="J92" s="152" t="s">
        <v>194</v>
      </c>
      <c r="K92" s="153"/>
      <c r="L92" s="78"/>
    </row>
    <row r="93" spans="1:12" x14ac:dyDescent="0.2">
      <c r="A93" s="145" t="s">
        <v>195</v>
      </c>
      <c r="B93" s="78" t="s">
        <v>196</v>
      </c>
      <c r="C93" s="109" t="s">
        <v>185</v>
      </c>
      <c r="D93" s="110">
        <f>D92*D84</f>
        <v>218.62801932367151</v>
      </c>
      <c r="E93" s="110">
        <f>E92*E84</f>
        <v>205.78309878876988</v>
      </c>
      <c r="F93" s="110">
        <f>F92*F84</f>
        <v>193.55690463635759</v>
      </c>
      <c r="G93" s="110">
        <f>G92*G84</f>
        <v>181.92227945435397</v>
      </c>
      <c r="H93" s="111">
        <f>H92*H84</f>
        <v>170.85319501893173</v>
      </c>
      <c r="I93" s="78"/>
      <c r="J93" s="152" t="s">
        <v>197</v>
      </c>
      <c r="K93" s="153"/>
      <c r="L93" s="78"/>
    </row>
    <row r="94" spans="1:12" x14ac:dyDescent="0.2">
      <c r="A94" s="145"/>
      <c r="B94" s="78"/>
      <c r="C94" s="109"/>
      <c r="D94" s="110"/>
      <c r="E94" s="110"/>
      <c r="F94" s="110"/>
      <c r="G94" s="110"/>
      <c r="H94" s="111"/>
      <c r="I94" s="78"/>
      <c r="J94" s="145"/>
      <c r="K94" s="99"/>
      <c r="L94" s="78"/>
    </row>
    <row r="95" spans="1:12" x14ac:dyDescent="0.2">
      <c r="A95" s="145" t="s">
        <v>198</v>
      </c>
      <c r="B95" s="112" t="s">
        <v>199</v>
      </c>
      <c r="C95" s="113" t="s">
        <v>185</v>
      </c>
      <c r="D95" s="114">
        <f>SUM(D93:H93)</f>
        <v>970.74349722208467</v>
      </c>
      <c r="E95" s="110"/>
      <c r="F95" s="110"/>
      <c r="G95" s="110"/>
      <c r="H95" s="111"/>
      <c r="I95" s="78"/>
      <c r="J95" s="152" t="s">
        <v>200</v>
      </c>
      <c r="K95" s="153"/>
      <c r="L95" s="78"/>
    </row>
    <row r="96" spans="1:12" ht="15" thickBot="1" x14ac:dyDescent="0.25">
      <c r="A96" s="115"/>
      <c r="B96" s="96"/>
      <c r="C96" s="116"/>
      <c r="D96" s="96"/>
      <c r="E96" s="96"/>
      <c r="F96" s="96"/>
      <c r="G96" s="96"/>
      <c r="H96" s="117"/>
      <c r="I96" s="78"/>
      <c r="J96" s="95"/>
      <c r="K96" s="117"/>
      <c r="L96" s="78"/>
    </row>
    <row r="97" spans="1:12" x14ac:dyDescent="0.2">
      <c r="A97" s="79"/>
      <c r="B97" s="78"/>
      <c r="C97" s="78"/>
      <c r="D97" s="78"/>
      <c r="E97" s="78"/>
      <c r="F97" s="78"/>
      <c r="G97" s="78"/>
      <c r="H97" s="78"/>
      <c r="I97" s="78"/>
      <c r="J97" s="79"/>
      <c r="K97" s="78"/>
      <c r="L97" s="78"/>
    </row>
    <row r="98" spans="1:12" ht="15" thickBot="1" x14ac:dyDescent="0.25">
      <c r="A98" s="79"/>
      <c r="B98" s="78"/>
      <c r="C98" s="78"/>
      <c r="D98" s="78"/>
      <c r="E98" s="78"/>
      <c r="F98" s="78"/>
      <c r="G98" s="78"/>
      <c r="H98" s="78"/>
      <c r="I98" s="78"/>
      <c r="J98" s="79"/>
      <c r="K98" s="78"/>
      <c r="L98" s="78"/>
    </row>
    <row r="99" spans="1:12" x14ac:dyDescent="0.2">
      <c r="A99" s="154" t="s">
        <v>201</v>
      </c>
      <c r="B99" s="155"/>
      <c r="C99" s="155"/>
      <c r="D99" s="155"/>
      <c r="E99" s="155"/>
      <c r="F99" s="155"/>
      <c r="G99" s="155"/>
      <c r="H99" s="156"/>
      <c r="I99" s="78"/>
      <c r="J99" s="79"/>
      <c r="K99" s="78"/>
      <c r="L99" s="78"/>
    </row>
    <row r="100" spans="1:12" x14ac:dyDescent="0.2">
      <c r="A100" s="157"/>
      <c r="B100" s="158"/>
      <c r="C100" s="158"/>
      <c r="D100" s="158"/>
      <c r="E100" s="158"/>
      <c r="F100" s="158"/>
      <c r="G100" s="158"/>
      <c r="H100" s="159"/>
      <c r="J100" s="78"/>
      <c r="K100" s="79"/>
      <c r="L100" s="78"/>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x14ac:dyDescent="0.2">
      <c r="A121" s="157"/>
      <c r="B121" s="158"/>
      <c r="C121" s="158"/>
      <c r="D121" s="158"/>
      <c r="E121" s="158"/>
      <c r="F121" s="158"/>
      <c r="G121" s="158"/>
      <c r="H121" s="159"/>
    </row>
    <row r="122" spans="1:8" x14ac:dyDescent="0.2">
      <c r="A122" s="157"/>
      <c r="B122" s="158"/>
      <c r="C122" s="158"/>
      <c r="D122" s="158"/>
      <c r="E122" s="158"/>
      <c r="F122" s="158"/>
      <c r="G122" s="158"/>
      <c r="H122" s="159"/>
    </row>
    <row r="123" spans="1:8" ht="15" thickBot="1" x14ac:dyDescent="0.25">
      <c r="A123" s="160"/>
      <c r="B123" s="161"/>
      <c r="C123" s="161"/>
      <c r="D123" s="161"/>
      <c r="E123" s="161"/>
      <c r="F123" s="161"/>
      <c r="G123" s="161"/>
      <c r="H123" s="162"/>
    </row>
  </sheetData>
  <mergeCells count="16">
    <mergeCell ref="A74:B74"/>
    <mergeCell ref="A5:B5"/>
    <mergeCell ref="A7:A15"/>
    <mergeCell ref="H15:L15"/>
    <mergeCell ref="A31:B31"/>
    <mergeCell ref="A33:A69"/>
    <mergeCell ref="J92:K92"/>
    <mergeCell ref="J93:K93"/>
    <mergeCell ref="J95:K95"/>
    <mergeCell ref="A99:H123"/>
    <mergeCell ref="J83:K83"/>
    <mergeCell ref="J84:K84"/>
    <mergeCell ref="J88:K88"/>
    <mergeCell ref="J89:K89"/>
    <mergeCell ref="J90:K90"/>
    <mergeCell ref="J91:K91"/>
  </mergeCells>
  <dataValidations count="4">
    <dataValidation type="list" allowBlank="1" showInputMessage="1" showErrorMessage="1" sqref="E33:F34" xr:uid="{7FFBAF7C-36DC-4BE5-A021-3107D25FFB94}">
      <formula1>INDIRECT(IFERROR(RIGHT(#REF!,LEN(#REF!)-FIND(" ",#REF!)),#REF!)&amp;"Subs")</formula1>
    </dataValidation>
    <dataValidation type="list" allowBlank="1" showInputMessage="1" showErrorMessage="1" sqref="E35:F49" xr:uid="{CFEED2C3-8800-45B9-B31D-46B60BFFA349}">
      <formula1>INDIRECT(IFERROR(RIGHT($B35,LEN($B35)-FIND(" ",$B35)),$B35)&amp;"Subs")</formula1>
    </dataValidation>
    <dataValidation type="list" allowBlank="1" showInputMessage="1" showErrorMessage="1" sqref="G33:G67 G12:G13 G16:G18 G26:G31" xr:uid="{D2FC7783-DE5C-4671-9B64-174CD0616895}">
      <formula1>"Fixed,Variable"</formula1>
    </dataValidation>
    <dataValidation type="list" allowBlank="1" showInputMessage="1" showErrorMessage="1" sqref="E67:E69 D33:D69 D12:D13 D16:D31" xr:uid="{E1A9F043-EE3D-4F01-89DB-3631977D7960}">
      <formula1>Variables</formula1>
    </dataValidation>
  </dataValidations>
  <hyperlinks>
    <hyperlink ref="F3" location="'TITLE PAGE'!A1" display="Back to title page" xr:uid="{7AD8C1DA-7FF7-4EA6-861F-EFE1FFD8D69B}"/>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C730C-BA00-428F-B12E-D691B5BEBB37}">
  <sheetPr codeName="Sheet9"/>
  <dimension ref="A1:CO121"/>
  <sheetViews>
    <sheetView zoomScale="70" zoomScaleNormal="70" workbookViewId="0">
      <selection activeCell="B8" sqref="B8:C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218</v>
      </c>
      <c r="C8" t="s">
        <v>219</v>
      </c>
      <c r="D8" s="27" t="s">
        <v>104</v>
      </c>
      <c r="E8" s="28"/>
      <c r="F8" s="140"/>
      <c r="G8" s="29" t="s">
        <v>105</v>
      </c>
      <c r="H8" s="30"/>
      <c r="I8" s="31"/>
      <c r="J8" s="31"/>
      <c r="K8" s="31"/>
      <c r="L8" s="31"/>
      <c r="M8" s="32"/>
      <c r="N8" s="118">
        <f>'[2]Options Summary Tables'!R163/1000000</f>
        <v>0.16415592911469512</v>
      </c>
      <c r="O8" s="118">
        <f>'[2]Options Summary Tables'!S163/1000000</f>
        <v>0.20508540911469508</v>
      </c>
      <c r="P8" s="118">
        <f>'[2]Options Summary Tables'!T163/1000000</f>
        <v>0.2119884091146951</v>
      </c>
      <c r="Q8" s="118">
        <f>'[2]Options Summary Tables'!U163/1000000</f>
        <v>0.22631797511469512</v>
      </c>
      <c r="R8" s="118">
        <f>'[2]Options Summary Tables'!V163/1000000</f>
        <v>0.18176123411469508</v>
      </c>
      <c r="S8" s="118">
        <f>'[3]Options Summary Tables'!R163/1000000</f>
        <v>0.18132080570335168</v>
      </c>
      <c r="T8" s="118">
        <f>'[3]Options Summary Tables'!S163/1000000</f>
        <v>0.18132080570335168</v>
      </c>
      <c r="U8" s="118">
        <f>'[3]Options Summary Tables'!T163/1000000</f>
        <v>0.18132080570335168</v>
      </c>
      <c r="V8" s="118">
        <f>'[3]Options Summary Tables'!U163/1000000</f>
        <v>0.18132080570335168</v>
      </c>
      <c r="W8" s="118">
        <f>'[3]Options Summary Tables'!V163/1000000</f>
        <v>0.18132080570335168</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6"/>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0.15860476242965713</v>
      </c>
      <c r="O14" s="41">
        <f t="shared" ref="O14:BZ14" si="3">IF((O8+O9)*O11&lt;&gt;0,(O8+O9)*O11,"")</f>
        <v>0.19815015373400494</v>
      </c>
      <c r="P14" s="41">
        <f t="shared" si="3"/>
        <v>0.20481971895139625</v>
      </c>
      <c r="Q14" s="41">
        <f t="shared" si="3"/>
        <v>0.2186647102557441</v>
      </c>
      <c r="R14" s="41">
        <f t="shared" si="3"/>
        <v>0.17561471895139621</v>
      </c>
      <c r="S14" s="41">
        <f t="shared" si="3"/>
        <v>0.17518918425444607</v>
      </c>
      <c r="T14" s="41">
        <f t="shared" si="3"/>
        <v>0.17518918425444607</v>
      </c>
      <c r="U14" s="41">
        <f t="shared" si="3"/>
        <v>0.17518918425444607</v>
      </c>
      <c r="V14" s="41">
        <f t="shared" si="3"/>
        <v>0.17518918425444607</v>
      </c>
      <c r="W14" s="41">
        <f t="shared" si="3"/>
        <v>0.17518918425444607</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1.8317999855944285</v>
      </c>
      <c r="I15" s="179"/>
      <c r="J15" s="179"/>
      <c r="K15" s="179"/>
      <c r="L15" s="180"/>
    </row>
    <row r="16" spans="1:93" s="43" customFormat="1" ht="15" x14ac:dyDescent="0.2">
      <c r="A16" s="44"/>
      <c r="B16" s="45"/>
      <c r="C16" s="45"/>
      <c r="D16" s="46"/>
      <c r="E16" s="45"/>
      <c r="F16" s="45"/>
      <c r="G16" s="45"/>
      <c r="H16" s="47">
        <f>H15</f>
        <v>1.8317999855944285</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3"/>
      <c r="K83" s="99"/>
      <c r="L83" s="78"/>
    </row>
    <row r="84" spans="1:12" x14ac:dyDescent="0.2">
      <c r="A84" s="144" t="s">
        <v>182</v>
      </c>
      <c r="B84" s="101"/>
      <c r="C84" s="101"/>
      <c r="D84" s="102"/>
      <c r="E84" s="102"/>
      <c r="F84" s="102"/>
      <c r="G84" s="102"/>
      <c r="H84" s="103"/>
      <c r="I84" s="78"/>
      <c r="J84" s="143"/>
      <c r="K84" s="99"/>
      <c r="L84" s="78"/>
    </row>
    <row r="85" spans="1:12" x14ac:dyDescent="0.2">
      <c r="A85" s="104"/>
      <c r="B85" s="105"/>
      <c r="C85" s="106" t="s">
        <v>183</v>
      </c>
      <c r="D85" s="107" t="s">
        <v>174</v>
      </c>
      <c r="E85" s="107" t="s">
        <v>175</v>
      </c>
      <c r="F85" s="107" t="s">
        <v>176</v>
      </c>
      <c r="G85" s="107" t="s">
        <v>177</v>
      </c>
      <c r="H85" s="108" t="s">
        <v>178</v>
      </c>
      <c r="I85" s="78"/>
      <c r="J85" s="143"/>
      <c r="K85" s="99"/>
      <c r="L85" s="78"/>
    </row>
    <row r="86" spans="1:12" x14ac:dyDescent="0.2">
      <c r="A86" s="143"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3"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3"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3"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3"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3"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3"/>
      <c r="B92" s="78"/>
      <c r="C92" s="109"/>
      <c r="D92" s="110"/>
      <c r="E92" s="110"/>
      <c r="F92" s="110"/>
      <c r="G92" s="110"/>
      <c r="H92" s="111"/>
      <c r="I92" s="78"/>
      <c r="J92" s="143"/>
      <c r="K92" s="99"/>
      <c r="L92" s="78"/>
    </row>
    <row r="93" spans="1:12" x14ac:dyDescent="0.2">
      <c r="A93" s="143"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J90:K90"/>
    <mergeCell ref="J91:K91"/>
    <mergeCell ref="J93:K93"/>
    <mergeCell ref="A97:H121"/>
    <mergeCell ref="J81:K81"/>
    <mergeCell ref="J82:K82"/>
    <mergeCell ref="J86:K86"/>
    <mergeCell ref="J87:K87"/>
    <mergeCell ref="J88:K88"/>
    <mergeCell ref="J89:K89"/>
    <mergeCell ref="A72:B72"/>
    <mergeCell ref="A5:B5"/>
    <mergeCell ref="A7:A15"/>
    <mergeCell ref="H15:L15"/>
    <mergeCell ref="A29:B29"/>
    <mergeCell ref="A31:A67"/>
  </mergeCells>
  <dataValidations count="4">
    <dataValidation type="list" allowBlank="1" showInputMessage="1" showErrorMessage="1" sqref="E31:F32" xr:uid="{3EDB050C-BEA1-43E3-ACF2-6D58BA9A7507}">
      <formula1>INDIRECT(IFERROR(RIGHT(#REF!,LEN(#REF!)-FIND(" ",#REF!)),#REF!)&amp;"Subs")</formula1>
    </dataValidation>
    <dataValidation type="list" allowBlank="1" showInputMessage="1" showErrorMessage="1" sqref="E33:F47" xr:uid="{879E13E3-8382-482E-BE33-1E2E7FDDEADD}">
      <formula1>INDIRECT(IFERROR(RIGHT($B33,LEN($B33)-FIND(" ",$B33)),$B33)&amp;"Subs")</formula1>
    </dataValidation>
    <dataValidation type="list" allowBlank="1" showInputMessage="1" showErrorMessage="1" sqref="G31:G65 G12:G13 G16:G18 G26:G29" xr:uid="{8278F7AD-CD84-4AB6-8764-F7FA10B9E1DA}">
      <formula1>"Fixed,Variable"</formula1>
    </dataValidation>
    <dataValidation type="list" allowBlank="1" showInputMessage="1" showErrorMessage="1" sqref="E65:E67 D31:D67 D12:D13 D16:D29" xr:uid="{7877EB53-45F8-4C87-8A2A-F0A27FA936DB}">
      <formula1>Variables</formula1>
    </dataValidation>
  </dataValidations>
  <hyperlinks>
    <hyperlink ref="F3" location="'TITLE PAGE'!A1" display="Back to title page" xr:uid="{19416D50-4775-4FB4-B8E3-0B0553DB8456}"/>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A50CF-3A7B-4F65-8DA5-9B1CCB426B94}">
  <sheetPr codeName="Sheet10"/>
  <dimension ref="A1:CO121"/>
  <sheetViews>
    <sheetView zoomScale="70" zoomScaleNormal="70" workbookViewId="0">
      <selection activeCell="B8" sqref="B8:C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220</v>
      </c>
      <c r="C8" t="s">
        <v>221</v>
      </c>
      <c r="D8" s="27" t="s">
        <v>104</v>
      </c>
      <c r="E8" s="28"/>
      <c r="F8" s="140"/>
      <c r="G8" s="29" t="s">
        <v>105</v>
      </c>
      <c r="H8" s="30"/>
      <c r="I8" s="31"/>
      <c r="J8" s="31"/>
      <c r="K8" s="31"/>
      <c r="L8" s="31"/>
      <c r="M8" s="32"/>
      <c r="N8" s="118">
        <f>'[2]Options Summary Tables'!R164/1000000</f>
        <v>4.4516862132798679E-2</v>
      </c>
      <c r="O8" s="118">
        <f>'[2]Options Summary Tables'!S164/1000000</f>
        <v>5.5616382132798667E-2</v>
      </c>
      <c r="P8" s="118">
        <f>'[2]Options Summary Tables'!T164/1000000</f>
        <v>5.7488382132798672E-2</v>
      </c>
      <c r="Q8" s="118">
        <f>'[2]Options Summary Tables'!U164/1000000</f>
        <v>6.1374366132798668E-2</v>
      </c>
      <c r="R8" s="118">
        <f>'[2]Options Summary Tables'!V164/1000000</f>
        <v>4.9291182132798671E-2</v>
      </c>
      <c r="S8" s="118">
        <f>'[3]Options Summary Tables'!R164/1000000</f>
        <v>4.9171743919553007E-2</v>
      </c>
      <c r="T8" s="118">
        <f>'[3]Options Summary Tables'!S164/1000000</f>
        <v>4.9171743919553007E-2</v>
      </c>
      <c r="U8" s="118">
        <f>'[3]Options Summary Tables'!T164/1000000</f>
        <v>4.9171743919553007E-2</v>
      </c>
      <c r="V8" s="118">
        <f>'[3]Options Summary Tables'!U164/1000000</f>
        <v>4.9171743919553007E-2</v>
      </c>
      <c r="W8" s="118">
        <f>'[3]Options Summary Tables'!V164/1000000</f>
        <v>4.9171743919553007E-2</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6"/>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4.3011460997873126E-2</v>
      </c>
      <c r="O14" s="41">
        <f t="shared" ref="O14:BZ14" si="3">IF((O8+O9)*O11&lt;&gt;0,(O8+O9)*O11,"")</f>
        <v>5.373563491091659E-2</v>
      </c>
      <c r="P14" s="41">
        <f t="shared" si="3"/>
        <v>5.5544330563090508E-2</v>
      </c>
      <c r="Q14" s="41">
        <f t="shared" si="3"/>
        <v>5.9298904476133986E-2</v>
      </c>
      <c r="R14" s="41">
        <f t="shared" si="3"/>
        <v>4.7624330563090504E-2</v>
      </c>
      <c r="S14" s="41">
        <f t="shared" si="3"/>
        <v>4.7508931323239627E-2</v>
      </c>
      <c r="T14" s="41">
        <f t="shared" si="3"/>
        <v>4.7508931323239627E-2</v>
      </c>
      <c r="U14" s="41">
        <f t="shared" si="3"/>
        <v>4.7508931323239627E-2</v>
      </c>
      <c r="V14" s="41">
        <f t="shared" si="3"/>
        <v>4.7508931323239627E-2</v>
      </c>
      <c r="W14" s="41">
        <f t="shared" si="3"/>
        <v>4.7508931323239627E-2</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0.49675931812730284</v>
      </c>
      <c r="I15" s="179"/>
      <c r="J15" s="179"/>
      <c r="K15" s="179"/>
      <c r="L15" s="180"/>
    </row>
    <row r="16" spans="1:93" s="43" customFormat="1" ht="15" x14ac:dyDescent="0.2">
      <c r="A16" s="44"/>
      <c r="B16" s="45"/>
      <c r="C16" s="45"/>
      <c r="D16" s="46"/>
      <c r="E16" s="45"/>
      <c r="F16" s="45"/>
      <c r="G16" s="45"/>
      <c r="H16" s="47">
        <f>H15</f>
        <v>0.49675931812730284</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3"/>
      <c r="K83" s="99"/>
      <c r="L83" s="78"/>
    </row>
    <row r="84" spans="1:12" x14ac:dyDescent="0.2">
      <c r="A84" s="144" t="s">
        <v>182</v>
      </c>
      <c r="B84" s="101"/>
      <c r="C84" s="101"/>
      <c r="D84" s="102"/>
      <c r="E84" s="102"/>
      <c r="F84" s="102"/>
      <c r="G84" s="102"/>
      <c r="H84" s="103"/>
      <c r="I84" s="78"/>
      <c r="J84" s="143"/>
      <c r="K84" s="99"/>
      <c r="L84" s="78"/>
    </row>
    <row r="85" spans="1:12" x14ac:dyDescent="0.2">
      <c r="A85" s="104"/>
      <c r="B85" s="105"/>
      <c r="C85" s="106" t="s">
        <v>183</v>
      </c>
      <c r="D85" s="107" t="s">
        <v>174</v>
      </c>
      <c r="E85" s="107" t="s">
        <v>175</v>
      </c>
      <c r="F85" s="107" t="s">
        <v>176</v>
      </c>
      <c r="G85" s="107" t="s">
        <v>177</v>
      </c>
      <c r="H85" s="108" t="s">
        <v>178</v>
      </c>
      <c r="I85" s="78"/>
      <c r="J85" s="143"/>
      <c r="K85" s="99"/>
      <c r="L85" s="78"/>
    </row>
    <row r="86" spans="1:12" x14ac:dyDescent="0.2">
      <c r="A86" s="143"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3"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3"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3"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3"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3"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3"/>
      <c r="B92" s="78"/>
      <c r="C92" s="109"/>
      <c r="D92" s="110"/>
      <c r="E92" s="110"/>
      <c r="F92" s="110"/>
      <c r="G92" s="110"/>
      <c r="H92" s="111"/>
      <c r="I92" s="78"/>
      <c r="J92" s="143"/>
      <c r="K92" s="99"/>
      <c r="L92" s="78"/>
    </row>
    <row r="93" spans="1:12" x14ac:dyDescent="0.2">
      <c r="A93" s="143"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J90:K90"/>
    <mergeCell ref="J91:K91"/>
    <mergeCell ref="J93:K93"/>
    <mergeCell ref="A97:H121"/>
    <mergeCell ref="J81:K81"/>
    <mergeCell ref="J82:K82"/>
    <mergeCell ref="J86:K86"/>
    <mergeCell ref="J87:K87"/>
    <mergeCell ref="J88:K88"/>
    <mergeCell ref="J89:K89"/>
    <mergeCell ref="A72:B72"/>
    <mergeCell ref="A5:B5"/>
    <mergeCell ref="A7:A15"/>
    <mergeCell ref="H15:L15"/>
    <mergeCell ref="A29:B29"/>
    <mergeCell ref="A31:A67"/>
  </mergeCells>
  <dataValidations count="4">
    <dataValidation type="list" allowBlank="1" showInputMessage="1" showErrorMessage="1" sqref="E65:E67 D31:D67 D12:D13 D16:D29" xr:uid="{DE9C10F4-88F4-4052-BB92-EF67707EC8D3}">
      <formula1>Variables</formula1>
    </dataValidation>
    <dataValidation type="list" allowBlank="1" showInputMessage="1" showErrorMessage="1" sqref="G31:G65 G12:G13 G16:G18 G26:G29" xr:uid="{DB34C51C-17C9-4382-9BAA-41B3F7A2CCA2}">
      <formula1>"Fixed,Variable"</formula1>
    </dataValidation>
    <dataValidation type="list" allowBlank="1" showInputMessage="1" showErrorMessage="1" sqref="E33:F47" xr:uid="{19DDC5D8-F326-48E9-8CA4-2FCAE293349D}">
      <formula1>INDIRECT(IFERROR(RIGHT($B33,LEN($B33)-FIND(" ",$B33)),$B33)&amp;"Subs")</formula1>
    </dataValidation>
    <dataValidation type="list" allowBlank="1" showInputMessage="1" showErrorMessage="1" sqref="E31:F32" xr:uid="{06E3F6DA-9A59-4EF8-80CB-7A6D705A7068}">
      <formula1>INDIRECT(IFERROR(RIGHT(#REF!,LEN(#REF!)-FIND(" ",#REF!)),#REF!)&amp;"Subs")</formula1>
    </dataValidation>
  </dataValidations>
  <hyperlinks>
    <hyperlink ref="F3" location="'TITLE PAGE'!A1" display="Back to title page" xr:uid="{3E64B18C-3FE2-46F4-8E54-03983C4A12F8}"/>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E5C8A-8AEC-42A0-93C7-F83146E31E00}">
  <sheetPr codeName="Sheet11"/>
  <dimension ref="A1:CO121"/>
  <sheetViews>
    <sheetView zoomScale="70" zoomScaleNormal="70" workbookViewId="0">
      <selection activeCell="B8" sqref="B8:C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222</v>
      </c>
      <c r="C8" t="s">
        <v>223</v>
      </c>
      <c r="D8" s="27" t="s">
        <v>104</v>
      </c>
      <c r="E8" s="28"/>
      <c r="F8" s="140"/>
      <c r="G8" s="29" t="s">
        <v>105</v>
      </c>
      <c r="H8" s="30"/>
      <c r="I8" s="31"/>
      <c r="J8" s="31"/>
      <c r="K8" s="31"/>
      <c r="L8" s="31"/>
      <c r="M8" s="32"/>
      <c r="N8" s="118">
        <f>'[2]Options Summary Tables'!R165/1000000</f>
        <v>4.8953208189469487E-2</v>
      </c>
      <c r="O8" s="118">
        <f>'[2]Options Summary Tables'!S165/1000000</f>
        <v>6.4169016189469491E-2</v>
      </c>
      <c r="P8" s="118">
        <f>'[2]Options Summary Tables'!T165/1000000</f>
        <v>6.7355316189469494E-2</v>
      </c>
      <c r="Q8" s="118">
        <f>'[2]Options Summary Tables'!U165/1000000</f>
        <v>7.1212209789469488E-2</v>
      </c>
      <c r="R8" s="118">
        <f>'[2]Options Summary Tables'!V165/1000000</f>
        <v>5.7928770189469479E-2</v>
      </c>
      <c r="S8" s="118">
        <f>'[3]Options Summary Tables'!R165/1000000</f>
        <v>5.4909182973116887E-2</v>
      </c>
      <c r="T8" s="118">
        <f>'[3]Options Summary Tables'!S165/1000000</f>
        <v>5.4909182973116887E-2</v>
      </c>
      <c r="U8" s="118">
        <f>'[3]Options Summary Tables'!T165/1000000</f>
        <v>5.4909182973116887E-2</v>
      </c>
      <c r="V8" s="118">
        <f>'[3]Options Summary Tables'!U165/1000000</f>
        <v>5.4909182973116887E-2</v>
      </c>
      <c r="W8" s="118">
        <f>'[3]Options Summary Tables'!V165/1000000</f>
        <v>5.4909182973116887E-2</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6"/>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4.7297785690308687E-2</v>
      </c>
      <c r="O14" s="41">
        <f t="shared" ref="O14:BZ14" si="3">IF((O8+O9)*O11&lt;&gt;0,(O8+O9)*O11,"")</f>
        <v>6.1999049458424632E-2</v>
      </c>
      <c r="P14" s="41">
        <f t="shared" si="3"/>
        <v>6.5077600183062315E-2</v>
      </c>
      <c r="Q14" s="41">
        <f t="shared" si="3"/>
        <v>6.880406742943912E-2</v>
      </c>
      <c r="R14" s="41">
        <f t="shared" si="3"/>
        <v>5.5969826270018827E-2</v>
      </c>
      <c r="S14" s="41">
        <f t="shared" si="3"/>
        <v>5.305235069866366E-2</v>
      </c>
      <c r="T14" s="41">
        <f t="shared" si="3"/>
        <v>5.305235069866366E-2</v>
      </c>
      <c r="U14" s="41">
        <f t="shared" si="3"/>
        <v>5.305235069866366E-2</v>
      </c>
      <c r="V14" s="41">
        <f t="shared" si="3"/>
        <v>5.305235069866366E-2</v>
      </c>
      <c r="W14" s="41">
        <f t="shared" si="3"/>
        <v>5.305235069866366E-2</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0.56441008252457192</v>
      </c>
      <c r="I15" s="179"/>
      <c r="J15" s="179"/>
      <c r="K15" s="179"/>
      <c r="L15" s="180"/>
    </row>
    <row r="16" spans="1:93" s="43" customFormat="1" ht="15" x14ac:dyDescent="0.2">
      <c r="A16" s="44"/>
      <c r="B16" s="45"/>
      <c r="C16" s="45"/>
      <c r="D16" s="46"/>
      <c r="E16" s="45"/>
      <c r="F16" s="45"/>
      <c r="G16" s="45"/>
      <c r="H16" s="47">
        <f>H15</f>
        <v>0.56441008252457192</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3"/>
      <c r="K83" s="99"/>
      <c r="L83" s="78"/>
    </row>
    <row r="84" spans="1:12" x14ac:dyDescent="0.2">
      <c r="A84" s="144" t="s">
        <v>182</v>
      </c>
      <c r="B84" s="101"/>
      <c r="C84" s="101"/>
      <c r="D84" s="102"/>
      <c r="E84" s="102"/>
      <c r="F84" s="102"/>
      <c r="G84" s="102"/>
      <c r="H84" s="103"/>
      <c r="I84" s="78"/>
      <c r="J84" s="143"/>
      <c r="K84" s="99"/>
      <c r="L84" s="78"/>
    </row>
    <row r="85" spans="1:12" x14ac:dyDescent="0.2">
      <c r="A85" s="104"/>
      <c r="B85" s="105"/>
      <c r="C85" s="106" t="s">
        <v>183</v>
      </c>
      <c r="D85" s="107" t="s">
        <v>174</v>
      </c>
      <c r="E85" s="107" t="s">
        <v>175</v>
      </c>
      <c r="F85" s="107" t="s">
        <v>176</v>
      </c>
      <c r="G85" s="107" t="s">
        <v>177</v>
      </c>
      <c r="H85" s="108" t="s">
        <v>178</v>
      </c>
      <c r="I85" s="78"/>
      <c r="J85" s="143"/>
      <c r="K85" s="99"/>
      <c r="L85" s="78"/>
    </row>
    <row r="86" spans="1:12" x14ac:dyDescent="0.2">
      <c r="A86" s="143"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3"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3"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3"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3"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3"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3"/>
      <c r="B92" s="78"/>
      <c r="C92" s="109"/>
      <c r="D92" s="110"/>
      <c r="E92" s="110"/>
      <c r="F92" s="110"/>
      <c r="G92" s="110"/>
      <c r="H92" s="111"/>
      <c r="I92" s="78"/>
      <c r="J92" s="143"/>
      <c r="K92" s="99"/>
      <c r="L92" s="78"/>
    </row>
    <row r="93" spans="1:12" x14ac:dyDescent="0.2">
      <c r="A93" s="143"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J90:K90"/>
    <mergeCell ref="J91:K91"/>
    <mergeCell ref="J93:K93"/>
    <mergeCell ref="A97:H121"/>
    <mergeCell ref="J81:K81"/>
    <mergeCell ref="J82:K82"/>
    <mergeCell ref="J86:K86"/>
    <mergeCell ref="J87:K87"/>
    <mergeCell ref="J88:K88"/>
    <mergeCell ref="J89:K89"/>
    <mergeCell ref="A72:B72"/>
    <mergeCell ref="A5:B5"/>
    <mergeCell ref="A7:A15"/>
    <mergeCell ref="H15:L15"/>
    <mergeCell ref="A29:B29"/>
    <mergeCell ref="A31:A67"/>
  </mergeCells>
  <dataValidations count="4">
    <dataValidation type="list" allowBlank="1" showInputMessage="1" showErrorMessage="1" sqref="E31:F32" xr:uid="{F1A83E37-F751-4832-A3C1-D77873BCF29D}">
      <formula1>INDIRECT(IFERROR(RIGHT(#REF!,LEN(#REF!)-FIND(" ",#REF!)),#REF!)&amp;"Subs")</formula1>
    </dataValidation>
    <dataValidation type="list" allowBlank="1" showInputMessage="1" showErrorMessage="1" sqref="E33:F47" xr:uid="{1F815161-644E-4C65-BFBF-FAFF72E5114E}">
      <formula1>INDIRECT(IFERROR(RIGHT($B33,LEN($B33)-FIND(" ",$B33)),$B33)&amp;"Subs")</formula1>
    </dataValidation>
    <dataValidation type="list" allowBlank="1" showInputMessage="1" showErrorMessage="1" sqref="G31:G65 G12:G13 G16:G18 G26:G29" xr:uid="{26AF1CAE-EAA3-44CB-AFA8-4FF6DE5946B9}">
      <formula1>"Fixed,Variable"</formula1>
    </dataValidation>
    <dataValidation type="list" allowBlank="1" showInputMessage="1" showErrorMessage="1" sqref="E65:E67 D31:D67 D12:D13 D16:D29" xr:uid="{07C35A97-7699-4994-8686-23EFDCC1634D}">
      <formula1>Variables</formula1>
    </dataValidation>
  </dataValidations>
  <hyperlinks>
    <hyperlink ref="F3" location="'TITLE PAGE'!A1" display="Back to title page" xr:uid="{B75A2913-4404-43C3-A901-3DAD7E5CE5B6}"/>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906D8-ED59-4783-B96B-C580854D1F47}">
  <sheetPr codeName="Sheet12"/>
  <dimension ref="A1:CO121"/>
  <sheetViews>
    <sheetView zoomScale="70" zoomScaleNormal="70" workbookViewId="0">
      <selection activeCell="B8" sqref="B8:C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224</v>
      </c>
      <c r="C8" t="s">
        <v>225</v>
      </c>
      <c r="D8" s="27" t="s">
        <v>104</v>
      </c>
      <c r="E8" s="28"/>
      <c r="F8" s="140"/>
      <c r="G8" s="29" t="s">
        <v>105</v>
      </c>
      <c r="H8" s="30"/>
      <c r="I8" s="31"/>
      <c r="J8" s="31"/>
      <c r="K8" s="31"/>
      <c r="L8" s="31"/>
      <c r="M8" s="32"/>
      <c r="N8" s="118">
        <f>'[2]Options Summary Tables'!R166/1000000</f>
        <v>0.10941738432911022</v>
      </c>
      <c r="O8" s="118">
        <f>'[2]Options Summary Tables'!S166/1000000</f>
        <v>0.12441738432911022</v>
      </c>
      <c r="P8" s="118">
        <f>'[2]Options Summary Tables'!T166/1000000</f>
        <v>0.12441738432911022</v>
      </c>
      <c r="Q8" s="118">
        <f>'[2]Options Summary Tables'!U166/1000000</f>
        <v>0.13566738432911024</v>
      </c>
      <c r="R8" s="118">
        <f>'[2]Options Summary Tables'!V166/1000000</f>
        <v>0.10595238432911021</v>
      </c>
      <c r="S8" s="118">
        <f>'[3]Options Summary Tables'!R166/1000000</f>
        <v>0.11744276957686235</v>
      </c>
      <c r="T8" s="118">
        <f>'[3]Options Summary Tables'!S166/1000000</f>
        <v>0.11744276957686235</v>
      </c>
      <c r="U8" s="118">
        <f>'[3]Options Summary Tables'!T166/1000000</f>
        <v>0.11744276957686235</v>
      </c>
      <c r="V8" s="118">
        <f>'[3]Options Summary Tables'!U166/1000000</f>
        <v>0.11744276957686235</v>
      </c>
      <c r="W8" s="118">
        <f>'[3]Options Summary Tables'!V166/1000000</f>
        <v>0.11744276957686235</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6"/>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0.10571727954503403</v>
      </c>
      <c r="O14" s="41">
        <f t="shared" ref="O14:BZ14" si="3">IF((O8+O9)*O11&lt;&gt;0,(O8+O9)*O11,"")</f>
        <v>0.12021003316822244</v>
      </c>
      <c r="P14" s="41">
        <f t="shared" si="3"/>
        <v>0.12021003316822244</v>
      </c>
      <c r="Q14" s="41">
        <f t="shared" si="3"/>
        <v>0.13107959838561378</v>
      </c>
      <c r="R14" s="41">
        <f t="shared" si="3"/>
        <v>0.10236945345807751</v>
      </c>
      <c r="S14" s="41">
        <f t="shared" si="3"/>
        <v>0.1134712749534902</v>
      </c>
      <c r="T14" s="41">
        <f t="shared" si="3"/>
        <v>0.1134712749534902</v>
      </c>
      <c r="U14" s="41">
        <f t="shared" si="3"/>
        <v>0.1134712749534902</v>
      </c>
      <c r="V14" s="41">
        <f t="shared" si="3"/>
        <v>0.1134712749534902</v>
      </c>
      <c r="W14" s="41">
        <f t="shared" si="3"/>
        <v>0.1134712749534902</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1.1469427724926213</v>
      </c>
      <c r="I15" s="179"/>
      <c r="J15" s="179"/>
      <c r="K15" s="179"/>
      <c r="L15" s="180"/>
    </row>
    <row r="16" spans="1:93" s="43" customFormat="1" ht="15" x14ac:dyDescent="0.2">
      <c r="A16" s="44"/>
      <c r="B16" s="45"/>
      <c r="C16" s="45"/>
      <c r="D16" s="46"/>
      <c r="E16" s="45"/>
      <c r="F16" s="45"/>
      <c r="G16" s="45"/>
      <c r="H16" s="47">
        <f>H15</f>
        <v>1.1469427724926213</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3"/>
      <c r="K83" s="99"/>
      <c r="L83" s="78"/>
    </row>
    <row r="84" spans="1:12" x14ac:dyDescent="0.2">
      <c r="A84" s="144" t="s">
        <v>182</v>
      </c>
      <c r="B84" s="101"/>
      <c r="C84" s="101"/>
      <c r="D84" s="102"/>
      <c r="E84" s="102"/>
      <c r="F84" s="102"/>
      <c r="G84" s="102"/>
      <c r="H84" s="103"/>
      <c r="I84" s="78"/>
      <c r="J84" s="143"/>
      <c r="K84" s="99"/>
      <c r="L84" s="78"/>
    </row>
    <row r="85" spans="1:12" x14ac:dyDescent="0.2">
      <c r="A85" s="104"/>
      <c r="B85" s="105"/>
      <c r="C85" s="106" t="s">
        <v>183</v>
      </c>
      <c r="D85" s="107" t="s">
        <v>174</v>
      </c>
      <c r="E85" s="107" t="s">
        <v>175</v>
      </c>
      <c r="F85" s="107" t="s">
        <v>176</v>
      </c>
      <c r="G85" s="107" t="s">
        <v>177</v>
      </c>
      <c r="H85" s="108" t="s">
        <v>178</v>
      </c>
      <c r="I85" s="78"/>
      <c r="J85" s="143"/>
      <c r="K85" s="99"/>
      <c r="L85" s="78"/>
    </row>
    <row r="86" spans="1:12" x14ac:dyDescent="0.2">
      <c r="A86" s="143"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3"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3"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3"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3"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3"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3"/>
      <c r="B92" s="78"/>
      <c r="C92" s="109"/>
      <c r="D92" s="110"/>
      <c r="E92" s="110"/>
      <c r="F92" s="110"/>
      <c r="G92" s="110"/>
      <c r="H92" s="111"/>
      <c r="I92" s="78"/>
      <c r="J92" s="143"/>
      <c r="K92" s="99"/>
      <c r="L92" s="78"/>
    </row>
    <row r="93" spans="1:12" x14ac:dyDescent="0.2">
      <c r="A93" s="143"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J90:K90"/>
    <mergeCell ref="J91:K91"/>
    <mergeCell ref="J93:K93"/>
    <mergeCell ref="A97:H121"/>
    <mergeCell ref="J81:K81"/>
    <mergeCell ref="J82:K82"/>
    <mergeCell ref="J86:K86"/>
    <mergeCell ref="J87:K87"/>
    <mergeCell ref="J88:K88"/>
    <mergeCell ref="J89:K89"/>
    <mergeCell ref="A72:B72"/>
    <mergeCell ref="A5:B5"/>
    <mergeCell ref="A7:A15"/>
    <mergeCell ref="H15:L15"/>
    <mergeCell ref="A29:B29"/>
    <mergeCell ref="A31:A67"/>
  </mergeCells>
  <dataValidations count="4">
    <dataValidation type="list" allowBlank="1" showInputMessage="1" showErrorMessage="1" sqref="E65:E67 D31:D67 D12:D13 D16:D29" xr:uid="{DB130065-0BF2-4BFC-86BA-6218FC597C29}">
      <formula1>Variables</formula1>
    </dataValidation>
    <dataValidation type="list" allowBlank="1" showInputMessage="1" showErrorMessage="1" sqref="G31:G65 G12:G13 G16:G18 G26:G29" xr:uid="{3EA2F1BB-BAB0-40BA-85BB-9223D354A6AE}">
      <formula1>"Fixed,Variable"</formula1>
    </dataValidation>
    <dataValidation type="list" allowBlank="1" showInputMessage="1" showErrorMessage="1" sqref="E33:F47" xr:uid="{0F3FEB2E-7153-4C06-8142-5B663D07E41A}">
      <formula1>INDIRECT(IFERROR(RIGHT($B33,LEN($B33)-FIND(" ",$B33)),$B33)&amp;"Subs")</formula1>
    </dataValidation>
    <dataValidation type="list" allowBlank="1" showInputMessage="1" showErrorMessage="1" sqref="E31:F32" xr:uid="{E17A1E96-86E5-4434-9E61-4C427FFF4A78}">
      <formula1>INDIRECT(IFERROR(RIGHT(#REF!,LEN(#REF!)-FIND(" ",#REF!)),#REF!)&amp;"Subs")</formula1>
    </dataValidation>
  </dataValidations>
  <hyperlinks>
    <hyperlink ref="F3" location="'TITLE PAGE'!A1" display="Back to title page" xr:uid="{6AB82005-035D-48D0-BB23-140FDD27ADFC}"/>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1606B-78EA-4773-9BB1-86799AEDE8CF}">
  <sheetPr codeName="Sheet13"/>
  <dimension ref="A1:CO121"/>
  <sheetViews>
    <sheetView zoomScale="70" zoomScaleNormal="70" workbookViewId="0">
      <selection activeCell="G8" sqref="G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208</v>
      </c>
      <c r="C8" t="s">
        <v>209</v>
      </c>
      <c r="D8" s="27" t="s">
        <v>104</v>
      </c>
      <c r="E8" s="28"/>
      <c r="F8" s="140"/>
      <c r="G8" s="29" t="s">
        <v>105</v>
      </c>
      <c r="H8" s="30"/>
      <c r="I8" s="31"/>
      <c r="J8" s="31"/>
      <c r="K8" s="31"/>
      <c r="L8" s="31"/>
      <c r="M8" s="32"/>
      <c r="N8" s="118">
        <f>'[4]EA Tables'!$G$8/1000000</f>
        <v>0.31571485953474854</v>
      </c>
      <c r="O8" s="118">
        <f>'[4]EA Tables'!$G$8/1000000</f>
        <v>0.31571485953474854</v>
      </c>
      <c r="P8" s="118">
        <f>'[4]EA Tables'!$G$8/1000000</f>
        <v>0.31571485953474854</v>
      </c>
      <c r="Q8" s="118">
        <f>'[4]EA Tables'!$G$8/1000000</f>
        <v>0.31571485953474854</v>
      </c>
      <c r="R8" s="118">
        <f>'[4]EA Tables'!$G$8/1000000</f>
        <v>0.31571485953474854</v>
      </c>
      <c r="S8" s="118">
        <f>'[4]EA Tables'!$G$16/1000000</f>
        <v>0.76105064</v>
      </c>
      <c r="T8" s="118">
        <f>'[4]EA Tables'!$G$16/1000000</f>
        <v>0.76105064</v>
      </c>
      <c r="U8" s="118">
        <f>'[4]EA Tables'!$G$16/1000000</f>
        <v>0.76105064</v>
      </c>
      <c r="V8" s="118">
        <f>'[4]EA Tables'!$G$16/1000000</f>
        <v>0.76105064</v>
      </c>
      <c r="W8" s="118">
        <f>'[4]EA Tables'!$G$16/1000000</f>
        <v>0.76105064</v>
      </c>
      <c r="X8" s="118">
        <f>'[4]EA Tables'!$G$24/1000000</f>
        <v>0.53887599899999994</v>
      </c>
      <c r="Y8" s="118">
        <f>'[4]EA Tables'!$G$24/1000000</f>
        <v>0.53887599899999994</v>
      </c>
      <c r="Z8" s="118">
        <f>'[4]EA Tables'!$G$24/1000000</f>
        <v>0.53887599899999994</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row>
    <row r="10" spans="1:93" ht="15" x14ac:dyDescent="0.2">
      <c r="A10" s="176"/>
      <c r="B10" s="26"/>
      <c r="C10" s="27"/>
      <c r="D10" s="27" t="s">
        <v>107</v>
      </c>
      <c r="E10" s="132">
        <v>3.5000000000000003E-2</v>
      </c>
      <c r="F10" s="28"/>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0.3050385116277764</v>
      </c>
      <c r="O14" s="41">
        <f t="shared" ref="O14:BZ14" si="3">IF((O8+O9)*O11&lt;&gt;0,(O8+O9)*O11,"")</f>
        <v>0.3050385116277764</v>
      </c>
      <c r="P14" s="41">
        <f t="shared" si="3"/>
        <v>0.3050385116277764</v>
      </c>
      <c r="Q14" s="41">
        <f t="shared" si="3"/>
        <v>0.3050385116277764</v>
      </c>
      <c r="R14" s="41">
        <f t="shared" si="3"/>
        <v>0.3050385116277764</v>
      </c>
      <c r="S14" s="41">
        <f t="shared" si="3"/>
        <v>0.73531462801932368</v>
      </c>
      <c r="T14" s="41">
        <f t="shared" si="3"/>
        <v>0.73531462801932368</v>
      </c>
      <c r="U14" s="41">
        <f t="shared" si="3"/>
        <v>0.73531462801932368</v>
      </c>
      <c r="V14" s="41">
        <f t="shared" si="3"/>
        <v>0.73531462801932368</v>
      </c>
      <c r="W14" s="41">
        <f t="shared" si="3"/>
        <v>0.73531462801932368</v>
      </c>
      <c r="X14" s="41">
        <f t="shared" si="3"/>
        <v>0.52065313913043476</v>
      </c>
      <c r="Y14" s="41">
        <f t="shared" si="3"/>
        <v>0.52065313913043476</v>
      </c>
      <c r="Z14" s="41">
        <f t="shared" si="3"/>
        <v>0.52065313913043476</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6.7637251156268032</v>
      </c>
      <c r="I15" s="179"/>
      <c r="J15" s="179"/>
      <c r="K15" s="179"/>
      <c r="L15" s="180"/>
    </row>
    <row r="16" spans="1:93" s="43" customFormat="1" ht="15" x14ac:dyDescent="0.2">
      <c r="A16" s="44"/>
      <c r="B16" s="45"/>
      <c r="C16" s="45"/>
      <c r="D16" s="46"/>
      <c r="E16" s="45"/>
      <c r="F16" s="45"/>
      <c r="G16" s="45"/>
      <c r="H16" s="47">
        <f>H15</f>
        <v>6.7637251156268032</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3"/>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1"/>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1"/>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4"/>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143"/>
      <c r="K83" s="99"/>
      <c r="L83" s="78"/>
    </row>
    <row r="84" spans="1:12" x14ac:dyDescent="0.2">
      <c r="A84" s="144" t="s">
        <v>182</v>
      </c>
      <c r="B84" s="101"/>
      <c r="C84" s="101"/>
      <c r="D84" s="102"/>
      <c r="E84" s="102"/>
      <c r="F84" s="102"/>
      <c r="G84" s="102"/>
      <c r="H84" s="103"/>
      <c r="I84" s="78"/>
      <c r="J84" s="143"/>
      <c r="K84" s="99"/>
      <c r="L84" s="78"/>
    </row>
    <row r="85" spans="1:12" x14ac:dyDescent="0.2">
      <c r="A85" s="104"/>
      <c r="B85" s="105"/>
      <c r="C85" s="106" t="s">
        <v>183</v>
      </c>
      <c r="D85" s="107" t="s">
        <v>174</v>
      </c>
      <c r="E85" s="107" t="s">
        <v>175</v>
      </c>
      <c r="F85" s="107" t="s">
        <v>176</v>
      </c>
      <c r="G85" s="107" t="s">
        <v>177</v>
      </c>
      <c r="H85" s="108" t="s">
        <v>178</v>
      </c>
      <c r="I85" s="78"/>
      <c r="J85" s="143"/>
      <c r="K85" s="99"/>
      <c r="L85" s="78"/>
    </row>
    <row r="86" spans="1:12" x14ac:dyDescent="0.2">
      <c r="A86" s="143"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143"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143"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143"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143"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143"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143"/>
      <c r="B92" s="78"/>
      <c r="C92" s="109"/>
      <c r="D92" s="110"/>
      <c r="E92" s="110"/>
      <c r="F92" s="110"/>
      <c r="G92" s="110"/>
      <c r="H92" s="111"/>
      <c r="I92" s="78"/>
      <c r="J92" s="143"/>
      <c r="K92" s="99"/>
      <c r="L92" s="78"/>
    </row>
    <row r="93" spans="1:12" x14ac:dyDescent="0.2">
      <c r="A93" s="143"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J90:K90"/>
    <mergeCell ref="J91:K91"/>
    <mergeCell ref="J93:K93"/>
    <mergeCell ref="A97:H121"/>
    <mergeCell ref="J81:K81"/>
    <mergeCell ref="J82:K82"/>
    <mergeCell ref="J86:K86"/>
    <mergeCell ref="J87:K87"/>
    <mergeCell ref="J88:K88"/>
    <mergeCell ref="J89:K89"/>
    <mergeCell ref="A72:B72"/>
    <mergeCell ref="A5:B5"/>
    <mergeCell ref="A7:A15"/>
    <mergeCell ref="H15:L15"/>
    <mergeCell ref="A29:B29"/>
    <mergeCell ref="A31:A67"/>
  </mergeCells>
  <dataValidations count="4">
    <dataValidation type="list" allowBlank="1" showInputMessage="1" showErrorMessage="1" sqref="E31:F32" xr:uid="{C630D331-7568-44D5-9FAA-10628F94E1DE}">
      <formula1>INDIRECT(IFERROR(RIGHT(#REF!,LEN(#REF!)-FIND(" ",#REF!)),#REF!)&amp;"Subs")</formula1>
    </dataValidation>
    <dataValidation type="list" allowBlank="1" showInputMessage="1" showErrorMessage="1" sqref="E33:F47" xr:uid="{10F6384D-1C51-477B-AD0A-DE4CB249C054}">
      <formula1>INDIRECT(IFERROR(RIGHT($B33,LEN($B33)-FIND(" ",$B33)),$B33)&amp;"Subs")</formula1>
    </dataValidation>
    <dataValidation type="list" allowBlank="1" showInputMessage="1" showErrorMessage="1" sqref="G31:G65 G12:G13 G16:G18 G26:G29" xr:uid="{0B5BE984-4416-46D0-98D5-AA5A3C4114B3}">
      <formula1>"Fixed,Variable"</formula1>
    </dataValidation>
    <dataValidation type="list" allowBlank="1" showInputMessage="1" showErrorMessage="1" sqref="E65:E67 D31:D67 D12:D13 D16:D29" xr:uid="{50C1B83E-367F-4271-8FDC-E63B181C4094}">
      <formula1>Variables</formula1>
    </dataValidation>
  </dataValidations>
  <hyperlinks>
    <hyperlink ref="F3" location="'TITLE PAGE'!A1" display="Back to title page" xr:uid="{07D34585-FB21-4D40-A70C-6D86A7DF27A2}"/>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EF14F-FC5E-428A-BE4E-905BCA2CA922}">
  <sheetPr codeName="Sheet14"/>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226</v>
      </c>
      <c r="C8" t="s">
        <v>227</v>
      </c>
      <c r="D8" s="27" t="s">
        <v>104</v>
      </c>
      <c r="E8" s="28"/>
      <c r="G8" s="29" t="s">
        <v>105</v>
      </c>
      <c r="H8" s="30"/>
      <c r="I8" s="31"/>
      <c r="J8" s="31"/>
      <c r="K8" s="31"/>
      <c r="L8" s="31"/>
      <c r="M8" s="31"/>
      <c r="N8" s="118">
        <f>'[4]EA Tables'!$G$58/1000000</f>
        <v>1.5907247120570114E-3</v>
      </c>
      <c r="O8" s="118">
        <f>'[4]EA Tables'!$G$58/1000000</f>
        <v>1.5907247120570114E-3</v>
      </c>
      <c r="P8" s="118">
        <f>'[4]EA Tables'!$G$58/1000000</f>
        <v>1.5907247120570114E-3</v>
      </c>
      <c r="Q8" s="118">
        <f>'[4]EA Tables'!$G$58/1000000</f>
        <v>1.5907247120570114E-3</v>
      </c>
      <c r="R8" s="118">
        <f>'[4]EA Tables'!$G$58/1000000</f>
        <v>1.5907247120570114E-3</v>
      </c>
      <c r="S8" s="118">
        <f>'[4]EA Tables'!$M$58/1000000</f>
        <v>2.508973256449333E-3</v>
      </c>
      <c r="T8" s="118">
        <f>'[4]EA Tables'!$M$58/1000000</f>
        <v>2.508973256449333E-3</v>
      </c>
      <c r="U8" s="118">
        <f>'[4]EA Tables'!$M$58/1000000</f>
        <v>2.508973256449333E-3</v>
      </c>
      <c r="V8" s="118">
        <f>'[4]EA Tables'!$M$58/1000000</f>
        <v>2.508973256449333E-3</v>
      </c>
      <c r="W8" s="118">
        <f>'[4]EA Tables'!$M$58/1000000</f>
        <v>2.508973256449333E-3</v>
      </c>
      <c r="X8" s="118">
        <f>'[4]EA Tables'!$S$58/1000000</f>
        <v>3.6000634873201692E-3</v>
      </c>
      <c r="Y8" s="118">
        <f>'[4]EA Tables'!$S$58/1000000</f>
        <v>3.6000634873201692E-3</v>
      </c>
      <c r="Z8" s="118">
        <f>'[4]EA Tables'!$S$58/1000000</f>
        <v>3.6000634873201692E-3</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1"/>
      <c r="N9" s="133">
        <f>N24</f>
        <v>0</v>
      </c>
      <c r="O9" s="133">
        <f t="shared" ref="O9:BQ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28"/>
      <c r="G10" s="29" t="s">
        <v>105</v>
      </c>
      <c r="H10" s="30"/>
      <c r="I10" s="31"/>
      <c r="J10" s="31"/>
      <c r="K10" s="31"/>
      <c r="L10" s="31"/>
      <c r="M10" s="31"/>
      <c r="N10" s="134">
        <f>$E$10</f>
        <v>3.5000000000000003E-2</v>
      </c>
      <c r="O10" s="134">
        <f t="shared" ref="O10:BQ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1"/>
      <c r="N11" s="135">
        <f>1/(1+N10)</f>
        <v>0.96618357487922713</v>
      </c>
      <c r="O11" s="135">
        <f t="shared" ref="O11:BQ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4"/>
      <c r="N14" s="41">
        <f>IF((N8+N9)*N11&lt;&gt;0,(N8+N9)*N11,"")</f>
        <v>1.5369320889439724E-3</v>
      </c>
      <c r="O14" s="41">
        <f t="shared" ref="O14:BZ14" si="3">IF((O8+O9)*O11&lt;&gt;0,(O8+O9)*O11,"")</f>
        <v>1.5369320889439724E-3</v>
      </c>
      <c r="P14" s="41">
        <f t="shared" si="3"/>
        <v>1.5369320889439724E-3</v>
      </c>
      <c r="Q14" s="41">
        <f t="shared" si="3"/>
        <v>1.5369320889439724E-3</v>
      </c>
      <c r="R14" s="41">
        <f>IF((R8+R9)*R11&lt;&gt;0,(R8+R9)*R11,"")</f>
        <v>1.5369320889439724E-3</v>
      </c>
      <c r="S14" s="41">
        <f t="shared" si="3"/>
        <v>2.4241287501925923E-3</v>
      </c>
      <c r="T14" s="41">
        <f t="shared" si="3"/>
        <v>2.4241287501925923E-3</v>
      </c>
      <c r="U14" s="41">
        <f>IF((U8+U9)*U11&lt;&gt;0,(U8+U9)*U11,"")</f>
        <v>2.4241287501925923E-3</v>
      </c>
      <c r="V14" s="41">
        <f t="shared" si="3"/>
        <v>2.4241287501925923E-3</v>
      </c>
      <c r="W14" s="41">
        <f t="shared" si="3"/>
        <v>2.4241287501925923E-3</v>
      </c>
      <c r="X14" s="41">
        <f t="shared" si="3"/>
        <v>3.4783222099711783E-3</v>
      </c>
      <c r="Y14" s="41">
        <f t="shared" si="3"/>
        <v>3.4783222099711783E-3</v>
      </c>
      <c r="Z14" s="41">
        <f t="shared" si="3"/>
        <v>3.4783222099711783E-3</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77"/>
      <c r="B15" s="36"/>
      <c r="C15" s="37"/>
      <c r="D15" s="38" t="s">
        <v>114</v>
      </c>
      <c r="E15" s="37"/>
      <c r="F15" s="37"/>
      <c r="G15" s="37" t="s">
        <v>101</v>
      </c>
      <c r="H15" s="178">
        <f>IF(SUM($M$14:$CO$14)&lt;&gt;0,SUM($M$14:$CO$14),"")</f>
        <v>3.0240270825596362E-2</v>
      </c>
      <c r="I15" s="179"/>
      <c r="J15" s="179"/>
      <c r="K15" s="179"/>
      <c r="L15" s="180"/>
    </row>
    <row r="16" spans="1:93" s="43" customFormat="1" ht="15.75" thickBot="1" x14ac:dyDescent="0.25">
      <c r="A16" s="44"/>
      <c r="B16" s="45"/>
      <c r="C16" s="45"/>
      <c r="D16" s="46"/>
      <c r="E16" s="45"/>
      <c r="F16" s="45"/>
      <c r="G16" s="45"/>
      <c r="H16" s="47">
        <f>H15</f>
        <v>3.0240270825596362E-2</v>
      </c>
      <c r="I16" s="48"/>
    </row>
    <row r="17" spans="1:93" s="43" customFormat="1" ht="15.75" thickBot="1" x14ac:dyDescent="0.25">
      <c r="A17" s="44"/>
      <c r="B17" s="45"/>
      <c r="C17" s="45"/>
      <c r="D17" s="46"/>
      <c r="E17" s="45"/>
      <c r="F17" s="45"/>
      <c r="G17" s="45"/>
      <c r="H17" s="178">
        <f>IF(SUM($M$14:$AL$14)&lt;&gt;0,SUM($M$14:$AL$14),"")</f>
        <v>3.0240270825596362E-2</v>
      </c>
      <c r="I17" s="179"/>
      <c r="J17" s="179"/>
      <c r="K17" s="179"/>
      <c r="L17" s="180"/>
      <c r="M17" s="43" t="s">
        <v>228</v>
      </c>
    </row>
    <row r="18" spans="1:93" s="43" customFormat="1" ht="15.75" thickBot="1" x14ac:dyDescent="0.25">
      <c r="A18" s="44"/>
      <c r="B18" s="45"/>
      <c r="C18" s="45"/>
      <c r="D18" s="46"/>
      <c r="E18" s="45"/>
      <c r="F18" s="45"/>
      <c r="G18" s="45"/>
      <c r="H18" s="123"/>
      <c r="I18" s="123"/>
      <c r="J18" s="123"/>
      <c r="K18" s="123"/>
      <c r="L18" s="123"/>
    </row>
    <row r="19" spans="1:93" s="43" customFormat="1" ht="18" x14ac:dyDescent="0.25">
      <c r="A19" s="44"/>
      <c r="B19" s="45"/>
      <c r="C19" s="45"/>
      <c r="D19" s="46"/>
      <c r="E19" s="124" t="s">
        <v>115</v>
      </c>
      <c r="F19" s="2"/>
      <c r="G19" s="2"/>
      <c r="H19" s="2">
        <f>H17</f>
        <v>3.0240270825596362E-2</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81" t="s">
        <v>123</v>
      </c>
      <c r="B27" s="182"/>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75" t="s">
        <v>124</v>
      </c>
      <c r="B29" s="61"/>
      <c r="C29" s="19"/>
      <c r="D29" s="19" t="s">
        <v>104</v>
      </c>
      <c r="E29" s="21" t="s">
        <v>125</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83"/>
      <c r="B30" s="64"/>
      <c r="C30" s="27"/>
      <c r="D30" s="27" t="s">
        <v>104</v>
      </c>
      <c r="E30" s="29" t="s">
        <v>125</v>
      </c>
      <c r="F30" s="29"/>
      <c r="G30" s="27" t="s">
        <v>126</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83"/>
      <c r="B31" s="64"/>
      <c r="C31" s="27"/>
      <c r="D31" s="27" t="s">
        <v>109</v>
      </c>
      <c r="E31" s="27" t="s">
        <v>127</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83"/>
      <c r="B32" s="64"/>
      <c r="C32" s="27"/>
      <c r="D32" s="27" t="s">
        <v>109</v>
      </c>
      <c r="E32" s="27" t="s">
        <v>128</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129</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130</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131</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132</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133</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134</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83"/>
      <c r="B39" s="64"/>
      <c r="C39" s="27"/>
      <c r="D39" s="27" t="s">
        <v>109</v>
      </c>
      <c r="E39" s="27" t="s">
        <v>135</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83"/>
      <c r="B40" s="64"/>
      <c r="C40" s="27"/>
      <c r="D40" s="27" t="s">
        <v>109</v>
      </c>
      <c r="E40" s="27" t="s">
        <v>136</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137</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138</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83"/>
      <c r="B43" s="64"/>
      <c r="C43" s="27"/>
      <c r="D43" s="27" t="s">
        <v>109</v>
      </c>
      <c r="E43" s="27" t="s">
        <v>139</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140</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141</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142</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143</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144</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145</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146</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147</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148</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149</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150</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151</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152</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153</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154</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155</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156</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157</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158</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159</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70"/>
      <c r="C64" s="32"/>
      <c r="D64" s="27" t="s">
        <v>160</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84"/>
      <c r="B65" s="71"/>
      <c r="C65" s="72"/>
      <c r="D65" s="73" t="s">
        <v>161</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73" t="s">
        <v>162</v>
      </c>
      <c r="B70" s="174"/>
      <c r="C70" s="77" t="s">
        <v>163</v>
      </c>
      <c r="D70" s="77" t="s">
        <v>163</v>
      </c>
      <c r="E70" s="78"/>
      <c r="F70" s="78"/>
      <c r="G70" s="78"/>
      <c r="H70" s="78"/>
      <c r="I70" s="78"/>
      <c r="J70" s="78"/>
      <c r="K70" s="79"/>
      <c r="L70" s="78"/>
    </row>
    <row r="71" spans="1:93" x14ac:dyDescent="0.2">
      <c r="A71" s="80" t="s">
        <v>164</v>
      </c>
      <c r="B71" s="81"/>
      <c r="C71" s="82"/>
      <c r="D71" s="43"/>
      <c r="E71" s="78"/>
      <c r="F71" s="78"/>
      <c r="G71" s="78"/>
      <c r="H71" s="78"/>
      <c r="I71" s="78"/>
      <c r="J71" s="78"/>
      <c r="K71" s="79"/>
      <c r="L71" s="78"/>
    </row>
    <row r="72" spans="1:93" x14ac:dyDescent="0.2">
      <c r="A72" s="83" t="s">
        <v>165</v>
      </c>
      <c r="B72" s="78" t="s">
        <v>166</v>
      </c>
      <c r="C72" s="84">
        <f>3.5%</f>
        <v>3.5000000000000003E-2</v>
      </c>
      <c r="D72" s="43"/>
      <c r="E72" s="78"/>
      <c r="F72" s="78"/>
      <c r="G72" s="78"/>
      <c r="H72" s="78"/>
      <c r="I72" s="78"/>
      <c r="J72" s="78"/>
      <c r="K72" s="79"/>
      <c r="L72" s="78"/>
    </row>
    <row r="73" spans="1:93" x14ac:dyDescent="0.2">
      <c r="A73" s="83" t="s">
        <v>167</v>
      </c>
      <c r="B73" s="78" t="s">
        <v>121</v>
      </c>
      <c r="C73" s="84">
        <v>2.92E-2</v>
      </c>
      <c r="D73" s="43"/>
      <c r="E73" s="78"/>
      <c r="F73" s="78"/>
      <c r="G73" s="78"/>
      <c r="H73" s="78"/>
      <c r="I73" s="78"/>
      <c r="J73" s="78"/>
      <c r="K73" s="79"/>
      <c r="L73" s="78"/>
    </row>
    <row r="74" spans="1:93" x14ac:dyDescent="0.2">
      <c r="A74" s="83" t="s">
        <v>168</v>
      </c>
      <c r="B74" s="78" t="s">
        <v>169</v>
      </c>
      <c r="C74" s="85">
        <v>5</v>
      </c>
      <c r="D74" s="43"/>
      <c r="E74" s="78"/>
      <c r="F74" s="78"/>
      <c r="G74" s="78"/>
      <c r="H74" s="78"/>
      <c r="I74" s="78"/>
      <c r="J74" s="78"/>
      <c r="K74" s="79"/>
      <c r="L74" s="78"/>
    </row>
    <row r="75" spans="1:93" x14ac:dyDescent="0.2">
      <c r="A75" s="83" t="s">
        <v>170</v>
      </c>
      <c r="B75" s="78" t="s">
        <v>171</v>
      </c>
      <c r="C75" s="86">
        <v>1000</v>
      </c>
      <c r="D75" s="43"/>
      <c r="E75" s="78"/>
      <c r="F75" s="78"/>
      <c r="G75" s="78"/>
      <c r="H75" s="78"/>
      <c r="I75" s="78"/>
      <c r="J75" s="78"/>
      <c r="K75" s="79"/>
      <c r="L75" s="78"/>
    </row>
    <row r="76" spans="1:93" x14ac:dyDescent="0.2">
      <c r="A76" s="87" t="s">
        <v>172</v>
      </c>
      <c r="B76" s="88" t="s">
        <v>173</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174</v>
      </c>
      <c r="E79" s="93" t="s">
        <v>175</v>
      </c>
      <c r="F79" s="93" t="s">
        <v>176</v>
      </c>
      <c r="G79" s="93" t="s">
        <v>177</v>
      </c>
      <c r="H79" s="94" t="s">
        <v>178</v>
      </c>
      <c r="I79" s="78"/>
      <c r="J79" s="163" t="s">
        <v>179</v>
      </c>
      <c r="K79" s="164"/>
      <c r="L79" s="78"/>
    </row>
    <row r="80" spans="1:93" ht="15" thickBot="1" x14ac:dyDescent="0.25">
      <c r="A80" s="95" t="s">
        <v>180</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65" t="s">
        <v>181</v>
      </c>
      <c r="K80" s="166"/>
      <c r="L80" s="78"/>
    </row>
    <row r="81" spans="1:12" ht="15" thickBot="1" x14ac:dyDescent="0.25">
      <c r="A81" s="79"/>
      <c r="B81" s="78"/>
      <c r="C81" s="78"/>
      <c r="D81" s="78"/>
      <c r="E81" s="78"/>
      <c r="F81" s="78"/>
      <c r="G81" s="78"/>
      <c r="H81" s="78"/>
      <c r="I81" s="78"/>
      <c r="J81" s="143"/>
      <c r="K81" s="99"/>
      <c r="L81" s="78"/>
    </row>
    <row r="82" spans="1:12" x14ac:dyDescent="0.2">
      <c r="A82" s="144" t="s">
        <v>182</v>
      </c>
      <c r="B82" s="101"/>
      <c r="C82" s="101"/>
      <c r="D82" s="102"/>
      <c r="E82" s="102"/>
      <c r="F82" s="102"/>
      <c r="G82" s="102"/>
      <c r="H82" s="103"/>
      <c r="I82" s="78"/>
      <c r="J82" s="143"/>
      <c r="K82" s="99"/>
      <c r="L82" s="78"/>
    </row>
    <row r="83" spans="1:12" x14ac:dyDescent="0.2">
      <c r="A83" s="104"/>
      <c r="B83" s="105"/>
      <c r="C83" s="106" t="s">
        <v>183</v>
      </c>
      <c r="D83" s="107" t="s">
        <v>174</v>
      </c>
      <c r="E83" s="107" t="s">
        <v>175</v>
      </c>
      <c r="F83" s="107" t="s">
        <v>176</v>
      </c>
      <c r="G83" s="107" t="s">
        <v>177</v>
      </c>
      <c r="H83" s="108" t="s">
        <v>178</v>
      </c>
      <c r="I83" s="78"/>
      <c r="J83" s="143"/>
      <c r="K83" s="99"/>
      <c r="L83" s="78"/>
    </row>
    <row r="84" spans="1:12" x14ac:dyDescent="0.2">
      <c r="A84" s="143" t="s">
        <v>184</v>
      </c>
      <c r="B84" s="78" t="s">
        <v>116</v>
      </c>
      <c r="C84" s="109" t="s">
        <v>185</v>
      </c>
      <c r="D84" s="110">
        <f>C75</f>
        <v>1000</v>
      </c>
      <c r="E84" s="110">
        <f>D86</f>
        <v>800</v>
      </c>
      <c r="F84" s="110">
        <f>E86</f>
        <v>600</v>
      </c>
      <c r="G84" s="110">
        <f>F86</f>
        <v>400</v>
      </c>
      <c r="H84" s="111">
        <f>G86</f>
        <v>200</v>
      </c>
      <c r="I84" s="78"/>
      <c r="J84" s="167" t="s">
        <v>186</v>
      </c>
      <c r="K84" s="168"/>
      <c r="L84" s="78"/>
    </row>
    <row r="85" spans="1:12" x14ac:dyDescent="0.2">
      <c r="A85" s="143" t="s">
        <v>187</v>
      </c>
      <c r="B85" s="78" t="s">
        <v>118</v>
      </c>
      <c r="C85" s="109" t="s">
        <v>185</v>
      </c>
      <c r="D85" s="110">
        <f>$D$84*$C$76</f>
        <v>200</v>
      </c>
      <c r="E85" s="110">
        <f>$D$84*$C$76</f>
        <v>200</v>
      </c>
      <c r="F85" s="110">
        <f>$D$84*$C$76</f>
        <v>200</v>
      </c>
      <c r="G85" s="110">
        <f>$D$84*$C$76</f>
        <v>200</v>
      </c>
      <c r="H85" s="111">
        <f>$D$84*$C$76</f>
        <v>200</v>
      </c>
      <c r="I85" s="78"/>
      <c r="J85" s="169" t="s">
        <v>188</v>
      </c>
      <c r="K85" s="170"/>
      <c r="L85" s="78"/>
    </row>
    <row r="86" spans="1:12" x14ac:dyDescent="0.2">
      <c r="A86" s="143" t="s">
        <v>189</v>
      </c>
      <c r="B86" s="78" t="s">
        <v>119</v>
      </c>
      <c r="C86" s="109" t="s">
        <v>185</v>
      </c>
      <c r="D86" s="110">
        <f>D84-D85</f>
        <v>800</v>
      </c>
      <c r="E86" s="110">
        <f>E84-E85</f>
        <v>600</v>
      </c>
      <c r="F86" s="110">
        <f>F84-F85</f>
        <v>400</v>
      </c>
      <c r="G86" s="110">
        <f>G84-G85</f>
        <v>200</v>
      </c>
      <c r="H86" s="111">
        <f>H84-H85</f>
        <v>0</v>
      </c>
      <c r="I86" s="78"/>
      <c r="J86" s="171" t="s">
        <v>190</v>
      </c>
      <c r="K86" s="172"/>
      <c r="L86" s="78"/>
    </row>
    <row r="87" spans="1:12" x14ac:dyDescent="0.2">
      <c r="A87" s="143" t="s">
        <v>191</v>
      </c>
      <c r="B87" s="78" t="s">
        <v>120</v>
      </c>
      <c r="C87" s="109" t="s">
        <v>185</v>
      </c>
      <c r="D87" s="110">
        <f>AVERAGE(D84,D86)</f>
        <v>900</v>
      </c>
      <c r="E87" s="110">
        <f>AVERAGE(E84,E86)</f>
        <v>700</v>
      </c>
      <c r="F87" s="110">
        <f>AVERAGE(F84,F86)</f>
        <v>500</v>
      </c>
      <c r="G87" s="110">
        <f>AVERAGE(G84,G86)</f>
        <v>300</v>
      </c>
      <c r="H87" s="111">
        <f>AVERAGE(H84,H86)</f>
        <v>100</v>
      </c>
      <c r="I87" s="78"/>
      <c r="J87" s="171" t="s">
        <v>192</v>
      </c>
      <c r="K87" s="172"/>
      <c r="L87" s="78"/>
    </row>
    <row r="88" spans="1:12" x14ac:dyDescent="0.2">
      <c r="A88" s="143" t="s">
        <v>193</v>
      </c>
      <c r="B88" s="78" t="s">
        <v>106</v>
      </c>
      <c r="C88" s="109" t="s">
        <v>185</v>
      </c>
      <c r="D88" s="110">
        <f>(D87*($C$73))+D85</f>
        <v>226.28</v>
      </c>
      <c r="E88" s="110">
        <f>(E87*($C$73))+E85</f>
        <v>220.44</v>
      </c>
      <c r="F88" s="110">
        <f>(F87*($C$73))+F85</f>
        <v>214.6</v>
      </c>
      <c r="G88" s="110">
        <f>(G87*($C$73))+G85</f>
        <v>208.76</v>
      </c>
      <c r="H88" s="111">
        <f>(H87*($C$73))+H85</f>
        <v>202.92</v>
      </c>
      <c r="I88" s="78"/>
      <c r="J88" s="152" t="s">
        <v>194</v>
      </c>
      <c r="K88" s="153"/>
      <c r="L88" s="78"/>
    </row>
    <row r="89" spans="1:12" x14ac:dyDescent="0.2">
      <c r="A89" s="143" t="s">
        <v>195</v>
      </c>
      <c r="B89" s="78" t="s">
        <v>196</v>
      </c>
      <c r="C89" s="109" t="s">
        <v>185</v>
      </c>
      <c r="D89" s="110">
        <f>D88*D80</f>
        <v>218.62801932367151</v>
      </c>
      <c r="E89" s="110">
        <f>E88*E80</f>
        <v>205.78309878876988</v>
      </c>
      <c r="F89" s="110">
        <f>F88*F80</f>
        <v>193.55690463635759</v>
      </c>
      <c r="G89" s="110">
        <f>G88*G80</f>
        <v>181.92227945435397</v>
      </c>
      <c r="H89" s="111">
        <f>H88*H80</f>
        <v>170.85319501893173</v>
      </c>
      <c r="I89" s="78"/>
      <c r="J89" s="152" t="s">
        <v>197</v>
      </c>
      <c r="K89" s="153"/>
      <c r="L89" s="78"/>
    </row>
    <row r="90" spans="1:12" x14ac:dyDescent="0.2">
      <c r="A90" s="143"/>
      <c r="B90" s="78"/>
      <c r="C90" s="109"/>
      <c r="D90" s="110"/>
      <c r="E90" s="110"/>
      <c r="F90" s="110"/>
      <c r="G90" s="110"/>
      <c r="H90" s="111"/>
      <c r="I90" s="78"/>
      <c r="J90" s="143"/>
      <c r="K90" s="99"/>
      <c r="L90" s="78"/>
    </row>
    <row r="91" spans="1:12" x14ac:dyDescent="0.2">
      <c r="A91" s="143" t="s">
        <v>198</v>
      </c>
      <c r="B91" s="112" t="s">
        <v>199</v>
      </c>
      <c r="C91" s="113" t="s">
        <v>185</v>
      </c>
      <c r="D91" s="114">
        <f>SUM(D89:H89)</f>
        <v>970.74349722208467</v>
      </c>
      <c r="E91" s="110"/>
      <c r="F91" s="110"/>
      <c r="G91" s="110"/>
      <c r="H91" s="111"/>
      <c r="I91" s="78"/>
      <c r="J91" s="152" t="s">
        <v>200</v>
      </c>
      <c r="K91" s="153"/>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54" t="s">
        <v>201</v>
      </c>
      <c r="B95" s="155"/>
      <c r="C95" s="155"/>
      <c r="D95" s="155"/>
      <c r="E95" s="155"/>
      <c r="F95" s="155"/>
      <c r="G95" s="155"/>
      <c r="H95" s="156"/>
      <c r="I95" s="78"/>
      <c r="J95" s="79"/>
      <c r="K95" s="78"/>
      <c r="L95" s="78"/>
    </row>
    <row r="96" spans="1:12" x14ac:dyDescent="0.2">
      <c r="A96" s="157"/>
      <c r="B96" s="158"/>
      <c r="C96" s="158"/>
      <c r="D96" s="158"/>
      <c r="E96" s="158"/>
      <c r="F96" s="158"/>
      <c r="G96" s="158"/>
      <c r="H96" s="159"/>
      <c r="J96" s="78"/>
      <c r="K96" s="79"/>
      <c r="L96" s="78"/>
    </row>
    <row r="97" spans="1:8" x14ac:dyDescent="0.2">
      <c r="A97" s="157"/>
      <c r="B97" s="158"/>
      <c r="C97" s="158"/>
      <c r="D97" s="158"/>
      <c r="E97" s="158"/>
      <c r="F97" s="158"/>
      <c r="G97" s="158"/>
      <c r="H97" s="159"/>
    </row>
    <row r="98" spans="1:8" x14ac:dyDescent="0.2">
      <c r="A98" s="157"/>
      <c r="B98" s="158"/>
      <c r="C98" s="158"/>
      <c r="D98" s="158"/>
      <c r="E98" s="158"/>
      <c r="F98" s="158"/>
      <c r="G98" s="158"/>
      <c r="H98" s="159"/>
    </row>
    <row r="99" spans="1:8" x14ac:dyDescent="0.2">
      <c r="A99" s="157"/>
      <c r="B99" s="158"/>
      <c r="C99" s="158"/>
      <c r="D99" s="158"/>
      <c r="E99" s="158"/>
      <c r="F99" s="158"/>
      <c r="G99" s="158"/>
      <c r="H99" s="159"/>
    </row>
    <row r="100" spans="1:8" x14ac:dyDescent="0.2">
      <c r="A100" s="157"/>
      <c r="B100" s="158"/>
      <c r="C100" s="158"/>
      <c r="D100" s="158"/>
      <c r="E100" s="158"/>
      <c r="F100" s="158"/>
      <c r="G100" s="158"/>
      <c r="H100" s="159"/>
    </row>
    <row r="101" spans="1:8" x14ac:dyDescent="0.2">
      <c r="A101" s="157"/>
      <c r="B101" s="158"/>
      <c r="C101" s="158"/>
      <c r="D101" s="158"/>
      <c r="E101" s="158"/>
      <c r="F101" s="158"/>
      <c r="G101" s="158"/>
      <c r="H101" s="159"/>
    </row>
    <row r="102" spans="1:8" x14ac:dyDescent="0.2">
      <c r="A102" s="157"/>
      <c r="B102" s="158"/>
      <c r="C102" s="158"/>
      <c r="D102" s="158"/>
      <c r="E102" s="158"/>
      <c r="F102" s="158"/>
      <c r="G102" s="158"/>
      <c r="H102" s="159"/>
    </row>
    <row r="103" spans="1:8" x14ac:dyDescent="0.2">
      <c r="A103" s="157"/>
      <c r="B103" s="158"/>
      <c r="C103" s="158"/>
      <c r="D103" s="158"/>
      <c r="E103" s="158"/>
      <c r="F103" s="158"/>
      <c r="G103" s="158"/>
      <c r="H103" s="159"/>
    </row>
    <row r="104" spans="1:8" x14ac:dyDescent="0.2">
      <c r="A104" s="157"/>
      <c r="B104" s="158"/>
      <c r="C104" s="158"/>
      <c r="D104" s="158"/>
      <c r="E104" s="158"/>
      <c r="F104" s="158"/>
      <c r="G104" s="158"/>
      <c r="H104" s="159"/>
    </row>
    <row r="105" spans="1:8" x14ac:dyDescent="0.2">
      <c r="A105" s="157"/>
      <c r="B105" s="158"/>
      <c r="C105" s="158"/>
      <c r="D105" s="158"/>
      <c r="E105" s="158"/>
      <c r="F105" s="158"/>
      <c r="G105" s="158"/>
      <c r="H105" s="159"/>
    </row>
    <row r="106" spans="1:8" x14ac:dyDescent="0.2">
      <c r="A106" s="157"/>
      <c r="B106" s="158"/>
      <c r="C106" s="158"/>
      <c r="D106" s="158"/>
      <c r="E106" s="158"/>
      <c r="F106" s="158"/>
      <c r="G106" s="158"/>
      <c r="H106" s="159"/>
    </row>
    <row r="107" spans="1:8" x14ac:dyDescent="0.2">
      <c r="A107" s="157"/>
      <c r="B107" s="158"/>
      <c r="C107" s="158"/>
      <c r="D107" s="158"/>
      <c r="E107" s="158"/>
      <c r="F107" s="158"/>
      <c r="G107" s="158"/>
      <c r="H107" s="159"/>
    </row>
    <row r="108" spans="1:8" x14ac:dyDescent="0.2">
      <c r="A108" s="157"/>
      <c r="B108" s="158"/>
      <c r="C108" s="158"/>
      <c r="D108" s="158"/>
      <c r="E108" s="158"/>
      <c r="F108" s="158"/>
      <c r="G108" s="158"/>
      <c r="H108" s="159"/>
    </row>
    <row r="109" spans="1:8" x14ac:dyDescent="0.2">
      <c r="A109" s="157"/>
      <c r="B109" s="158"/>
      <c r="C109" s="158"/>
      <c r="D109" s="158"/>
      <c r="E109" s="158"/>
      <c r="F109" s="158"/>
      <c r="G109" s="158"/>
      <c r="H109" s="159"/>
    </row>
    <row r="110" spans="1:8" x14ac:dyDescent="0.2">
      <c r="A110" s="157"/>
      <c r="B110" s="158"/>
      <c r="C110" s="158"/>
      <c r="D110" s="158"/>
      <c r="E110" s="158"/>
      <c r="F110" s="158"/>
      <c r="G110" s="158"/>
      <c r="H110" s="159"/>
    </row>
    <row r="111" spans="1:8" x14ac:dyDescent="0.2">
      <c r="A111" s="157"/>
      <c r="B111" s="158"/>
      <c r="C111" s="158"/>
      <c r="D111" s="158"/>
      <c r="E111" s="158"/>
      <c r="F111" s="158"/>
      <c r="G111" s="158"/>
      <c r="H111" s="159"/>
    </row>
    <row r="112" spans="1:8"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ht="15" thickBot="1" x14ac:dyDescent="0.25">
      <c r="A119" s="160"/>
      <c r="B119" s="161"/>
      <c r="C119" s="161"/>
      <c r="D119" s="161"/>
      <c r="E119" s="161"/>
      <c r="F119" s="161"/>
      <c r="G119" s="161"/>
      <c r="H119" s="162"/>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F58B8FAD-CB3F-4C1A-9628-56958F9119A0}">
      <formula1>INDIRECT(IFERROR(RIGHT(#REF!,LEN(#REF!)-FIND(" ",#REF!)),#REF!)&amp;"Subs")</formula1>
    </dataValidation>
    <dataValidation type="list" allowBlank="1" showInputMessage="1" showErrorMessage="1" sqref="E31:F45" xr:uid="{369EAD21-3A0A-4B39-B390-C0B6728038B6}">
      <formula1>INDIRECT(IFERROR(RIGHT($B31,LEN($B31)-FIND(" ",$B31)),$B31)&amp;"Subs")</formula1>
    </dataValidation>
    <dataValidation type="list" allowBlank="1" showInputMessage="1" showErrorMessage="1" sqref="G29:G63 G12:G13 G16:G18 G25:G27" xr:uid="{4EB13D61-DDD2-4295-A902-FCFAE4136EF2}">
      <formula1>"Fixed,Variable"</formula1>
    </dataValidation>
    <dataValidation type="list" allowBlank="1" showInputMessage="1" showErrorMessage="1" sqref="E63:E65 D29:D65 D12:D13 D16:D27" xr:uid="{E370F5F9-522A-419B-8387-21A7603E3CE1}">
      <formula1>Variables</formula1>
    </dataValidation>
  </dataValidations>
  <hyperlinks>
    <hyperlink ref="F3" location="'TITLE PAGE'!A1" display="Back to title page" xr:uid="{493696D4-9B86-4C78-997B-B6783E641E3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C8503-21AE-481E-89CE-720EF61D8CDA}">
  <sheetPr codeName="Sheet15"/>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229</v>
      </c>
      <c r="C8" t="s">
        <v>230</v>
      </c>
      <c r="D8" s="27" t="s">
        <v>104</v>
      </c>
      <c r="E8" s="28"/>
      <c r="G8" s="29" t="s">
        <v>105</v>
      </c>
      <c r="H8" s="30"/>
      <c r="I8" s="31"/>
      <c r="J8" s="31"/>
      <c r="K8" s="31"/>
      <c r="L8" s="31"/>
      <c r="M8" s="31"/>
      <c r="N8" s="118">
        <f>'[4]EA Tables'!$G$59/1000000</f>
        <v>2.0824511869502822E-4</v>
      </c>
      <c r="O8" s="118">
        <f>'[4]EA Tables'!$G$59/1000000</f>
        <v>2.0824511869502822E-4</v>
      </c>
      <c r="P8" s="118">
        <f>'[4]EA Tables'!$G$59/1000000</f>
        <v>2.0824511869502822E-4</v>
      </c>
      <c r="Q8" s="118">
        <f>'[4]EA Tables'!$G$59/1000000</f>
        <v>2.0824511869502822E-4</v>
      </c>
      <c r="R8" s="118">
        <f>'[4]EA Tables'!$G$59/1000000</f>
        <v>2.0824511869502822E-4</v>
      </c>
      <c r="S8" s="118">
        <f>'[4]EA Tables'!$M$59/1000000</f>
        <v>1.9159873103866346E-4</v>
      </c>
      <c r="T8" s="118">
        <f>'[4]EA Tables'!$M$59/1000000</f>
        <v>1.9159873103866346E-4</v>
      </c>
      <c r="U8" s="118">
        <f>'[4]EA Tables'!$M$59/1000000</f>
        <v>1.9159873103866346E-4</v>
      </c>
      <c r="V8" s="118">
        <f>'[4]EA Tables'!$M$59/1000000</f>
        <v>1.9159873103866346E-4</v>
      </c>
      <c r="W8" s="118">
        <f>'[4]EA Tables'!$M$59/1000000</f>
        <v>1.9159873103866346E-4</v>
      </c>
      <c r="X8" s="118">
        <f>'[4]EA Tables'!$S$59/1000000</f>
        <v>2.291002219254821E-4</v>
      </c>
      <c r="Y8" s="118">
        <f>'[4]EA Tables'!$S$59/1000000</f>
        <v>2.291002219254821E-4</v>
      </c>
      <c r="Z8" s="118">
        <f>'[4]EA Tables'!$S$59/1000000</f>
        <v>2.291002219254821E-4</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1"/>
      <c r="N9" s="133">
        <f>N24</f>
        <v>0</v>
      </c>
      <c r="O9" s="133">
        <f t="shared" ref="O9:BQ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28"/>
      <c r="G10" s="29" t="s">
        <v>105</v>
      </c>
      <c r="H10" s="30"/>
      <c r="I10" s="31"/>
      <c r="J10" s="31"/>
      <c r="K10" s="31"/>
      <c r="L10" s="31"/>
      <c r="M10" s="31"/>
      <c r="N10" s="134">
        <f>$E$10</f>
        <v>3.5000000000000003E-2</v>
      </c>
      <c r="O10" s="134">
        <f t="shared" ref="O10:BQ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1"/>
      <c r="N11" s="135">
        <f>1/(1+N10)</f>
        <v>0.96618357487922713</v>
      </c>
      <c r="O11" s="135">
        <f t="shared" ref="O11:BQ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4"/>
      <c r="N14" s="41">
        <f>IF((N8+N9)*N11&lt;&gt;0,(N8+N9)*N11,"")</f>
        <v>2.0120301323191134E-4</v>
      </c>
      <c r="O14" s="41">
        <f t="shared" ref="O14:BZ14" si="3">IF((O8+O9)*O11&lt;&gt;0,(O8+O9)*O11,"")</f>
        <v>2.0120301323191134E-4</v>
      </c>
      <c r="P14" s="41">
        <f t="shared" si="3"/>
        <v>2.0120301323191134E-4</v>
      </c>
      <c r="Q14" s="41">
        <f t="shared" si="3"/>
        <v>2.0120301323191134E-4</v>
      </c>
      <c r="R14" s="41">
        <f>IF((R8+R9)*R11&lt;&gt;0,(R8+R9)*R11,"")</f>
        <v>2.0120301323191134E-4</v>
      </c>
      <c r="S14" s="41">
        <f t="shared" si="3"/>
        <v>1.8511954689725939E-4</v>
      </c>
      <c r="T14" s="41">
        <f t="shared" si="3"/>
        <v>1.8511954689725939E-4</v>
      </c>
      <c r="U14" s="41">
        <f>IF((U8+U9)*U11&lt;&gt;0,(U8+U9)*U11,"")</f>
        <v>1.8511954689725939E-4</v>
      </c>
      <c r="V14" s="41">
        <f t="shared" si="3"/>
        <v>1.8511954689725939E-4</v>
      </c>
      <c r="W14" s="41">
        <f t="shared" si="3"/>
        <v>1.8511954689725939E-4</v>
      </c>
      <c r="X14" s="41">
        <f t="shared" si="3"/>
        <v>2.2135287142558657E-4</v>
      </c>
      <c r="Y14" s="41">
        <f t="shared" si="3"/>
        <v>2.2135287142558657E-4</v>
      </c>
      <c r="Z14" s="41">
        <f t="shared" si="3"/>
        <v>2.2135287142558657E-4</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77"/>
      <c r="B15" s="36"/>
      <c r="C15" s="37"/>
      <c r="D15" s="38" t="s">
        <v>114</v>
      </c>
      <c r="E15" s="37"/>
      <c r="F15" s="37"/>
      <c r="G15" s="37" t="s">
        <v>101</v>
      </c>
      <c r="H15" s="178">
        <f>IF(SUM($M$14:$CO$14)&lt;&gt;0,SUM($M$14:$CO$14),"")</f>
        <v>2.5956714149226127E-3</v>
      </c>
      <c r="I15" s="179"/>
      <c r="J15" s="179"/>
      <c r="K15" s="179"/>
      <c r="L15" s="180"/>
    </row>
    <row r="16" spans="1:93" s="43" customFormat="1" ht="15.75" thickBot="1" x14ac:dyDescent="0.25">
      <c r="A16" s="44"/>
      <c r="B16" s="45"/>
      <c r="C16" s="45"/>
      <c r="D16" s="46"/>
      <c r="E16" s="45"/>
      <c r="F16" s="45"/>
      <c r="G16" s="45"/>
      <c r="H16" s="47">
        <f>H15</f>
        <v>2.5956714149226127E-3</v>
      </c>
      <c r="I16" s="48"/>
    </row>
    <row r="17" spans="1:93" s="43" customFormat="1" ht="15.75" thickBot="1" x14ac:dyDescent="0.25">
      <c r="A17" s="44"/>
      <c r="B17" s="45"/>
      <c r="C17" s="45"/>
      <c r="D17" s="46"/>
      <c r="E17" s="45"/>
      <c r="F17" s="45"/>
      <c r="G17" s="45"/>
      <c r="H17" s="178">
        <f>IF(SUM($M$14:$AL$14)&lt;&gt;0,SUM($M$14:$AL$14),"")</f>
        <v>2.5956714149226127E-3</v>
      </c>
      <c r="I17" s="179"/>
      <c r="J17" s="179"/>
      <c r="K17" s="179"/>
      <c r="L17" s="180"/>
      <c r="M17" s="43" t="s">
        <v>228</v>
      </c>
    </row>
    <row r="18" spans="1:93" s="43" customFormat="1" ht="15.75" thickBot="1" x14ac:dyDescent="0.25">
      <c r="A18" s="44"/>
      <c r="B18" s="45"/>
      <c r="C18" s="45"/>
      <c r="D18" s="46"/>
      <c r="E18" s="45"/>
      <c r="F18" s="45"/>
      <c r="G18" s="45"/>
      <c r="H18" s="123"/>
      <c r="I18" s="123"/>
      <c r="J18" s="123"/>
      <c r="K18" s="123"/>
      <c r="L18" s="123"/>
    </row>
    <row r="19" spans="1:93" s="43" customFormat="1" ht="18" x14ac:dyDescent="0.25">
      <c r="A19" s="44"/>
      <c r="B19" s="45"/>
      <c r="C19" s="45"/>
      <c r="D19" s="46"/>
      <c r="E19" s="124" t="s">
        <v>115</v>
      </c>
      <c r="F19" s="2"/>
      <c r="G19" s="2"/>
      <c r="H19" s="2">
        <f>H17</f>
        <v>2.5956714149226127E-3</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81" t="s">
        <v>123</v>
      </c>
      <c r="B27" s="182"/>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75" t="s">
        <v>124</v>
      </c>
      <c r="B29" s="61"/>
      <c r="C29" s="19"/>
      <c r="D29" s="19" t="s">
        <v>104</v>
      </c>
      <c r="E29" s="21" t="s">
        <v>125</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83"/>
      <c r="B30" s="64"/>
      <c r="C30" s="27"/>
      <c r="D30" s="27" t="s">
        <v>104</v>
      </c>
      <c r="E30" s="29" t="s">
        <v>125</v>
      </c>
      <c r="F30" s="29"/>
      <c r="G30" s="27" t="s">
        <v>126</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83"/>
      <c r="B31" s="64"/>
      <c r="C31" s="27"/>
      <c r="D31" s="27" t="s">
        <v>109</v>
      </c>
      <c r="E31" s="27" t="s">
        <v>127</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83"/>
      <c r="B32" s="64"/>
      <c r="C32" s="27"/>
      <c r="D32" s="27" t="s">
        <v>109</v>
      </c>
      <c r="E32" s="27" t="s">
        <v>128</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129</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130</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131</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132</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133</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134</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83"/>
      <c r="B39" s="64"/>
      <c r="C39" s="27"/>
      <c r="D39" s="27" t="s">
        <v>109</v>
      </c>
      <c r="E39" s="27" t="s">
        <v>135</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83"/>
      <c r="B40" s="64"/>
      <c r="C40" s="27"/>
      <c r="D40" s="27" t="s">
        <v>109</v>
      </c>
      <c r="E40" s="27" t="s">
        <v>136</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137</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138</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83"/>
      <c r="B43" s="64"/>
      <c r="C43" s="27"/>
      <c r="D43" s="27" t="s">
        <v>109</v>
      </c>
      <c r="E43" s="27" t="s">
        <v>139</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140</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141</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142</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143</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144</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145</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146</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147</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148</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149</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150</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151</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152</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153</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154</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155</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156</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157</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158</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159</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70"/>
      <c r="C64" s="32"/>
      <c r="D64" s="27" t="s">
        <v>160</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84"/>
      <c r="B65" s="71"/>
      <c r="C65" s="72"/>
      <c r="D65" s="73" t="s">
        <v>161</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73" t="s">
        <v>162</v>
      </c>
      <c r="B70" s="174"/>
      <c r="C70" s="77" t="s">
        <v>163</v>
      </c>
      <c r="D70" s="77" t="s">
        <v>163</v>
      </c>
      <c r="E70" s="78"/>
      <c r="F70" s="78"/>
      <c r="G70" s="78"/>
      <c r="H70" s="78"/>
      <c r="I70" s="78"/>
      <c r="J70" s="78"/>
      <c r="K70" s="79"/>
      <c r="L70" s="78"/>
    </row>
    <row r="71" spans="1:93" x14ac:dyDescent="0.2">
      <c r="A71" s="80" t="s">
        <v>164</v>
      </c>
      <c r="B71" s="81"/>
      <c r="C71" s="82"/>
      <c r="D71" s="43"/>
      <c r="E71" s="78"/>
      <c r="F71" s="78"/>
      <c r="G71" s="78"/>
      <c r="H71" s="78"/>
      <c r="I71" s="78"/>
      <c r="J71" s="78"/>
      <c r="K71" s="79"/>
      <c r="L71" s="78"/>
    </row>
    <row r="72" spans="1:93" x14ac:dyDescent="0.2">
      <c r="A72" s="83" t="s">
        <v>165</v>
      </c>
      <c r="B72" s="78" t="s">
        <v>166</v>
      </c>
      <c r="C72" s="84">
        <f>3.5%</f>
        <v>3.5000000000000003E-2</v>
      </c>
      <c r="D72" s="43"/>
      <c r="E72" s="78"/>
      <c r="F72" s="78"/>
      <c r="G72" s="78"/>
      <c r="H72" s="78"/>
      <c r="I72" s="78"/>
      <c r="J72" s="78"/>
      <c r="K72" s="79"/>
      <c r="L72" s="78"/>
    </row>
    <row r="73" spans="1:93" x14ac:dyDescent="0.2">
      <c r="A73" s="83" t="s">
        <v>167</v>
      </c>
      <c r="B73" s="78" t="s">
        <v>121</v>
      </c>
      <c r="C73" s="84">
        <v>2.92E-2</v>
      </c>
      <c r="D73" s="43"/>
      <c r="E73" s="78"/>
      <c r="F73" s="78"/>
      <c r="G73" s="78"/>
      <c r="H73" s="78"/>
      <c r="I73" s="78"/>
      <c r="J73" s="78"/>
      <c r="K73" s="79"/>
      <c r="L73" s="78"/>
    </row>
    <row r="74" spans="1:93" x14ac:dyDescent="0.2">
      <c r="A74" s="83" t="s">
        <v>168</v>
      </c>
      <c r="B74" s="78" t="s">
        <v>169</v>
      </c>
      <c r="C74" s="85">
        <v>5</v>
      </c>
      <c r="D74" s="43"/>
      <c r="E74" s="78"/>
      <c r="F74" s="78"/>
      <c r="G74" s="78"/>
      <c r="H74" s="78"/>
      <c r="I74" s="78"/>
      <c r="J74" s="78"/>
      <c r="K74" s="79"/>
      <c r="L74" s="78"/>
    </row>
    <row r="75" spans="1:93" x14ac:dyDescent="0.2">
      <c r="A75" s="83" t="s">
        <v>170</v>
      </c>
      <c r="B75" s="78" t="s">
        <v>171</v>
      </c>
      <c r="C75" s="86">
        <v>1000</v>
      </c>
      <c r="D75" s="43"/>
      <c r="E75" s="78"/>
      <c r="F75" s="78"/>
      <c r="G75" s="78"/>
      <c r="H75" s="78"/>
      <c r="I75" s="78"/>
      <c r="J75" s="78"/>
      <c r="K75" s="79"/>
      <c r="L75" s="78"/>
    </row>
    <row r="76" spans="1:93" x14ac:dyDescent="0.2">
      <c r="A76" s="87" t="s">
        <v>172</v>
      </c>
      <c r="B76" s="88" t="s">
        <v>173</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174</v>
      </c>
      <c r="E79" s="93" t="s">
        <v>175</v>
      </c>
      <c r="F79" s="93" t="s">
        <v>176</v>
      </c>
      <c r="G79" s="93" t="s">
        <v>177</v>
      </c>
      <c r="H79" s="94" t="s">
        <v>178</v>
      </c>
      <c r="I79" s="78"/>
      <c r="J79" s="163" t="s">
        <v>179</v>
      </c>
      <c r="K79" s="164"/>
      <c r="L79" s="78"/>
    </row>
    <row r="80" spans="1:93" ht="15" thickBot="1" x14ac:dyDescent="0.25">
      <c r="A80" s="95" t="s">
        <v>180</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65" t="s">
        <v>181</v>
      </c>
      <c r="K80" s="166"/>
      <c r="L80" s="78"/>
    </row>
    <row r="81" spans="1:12" ht="15" thickBot="1" x14ac:dyDescent="0.25">
      <c r="A81" s="79"/>
      <c r="B81" s="78"/>
      <c r="C81" s="78"/>
      <c r="D81" s="78"/>
      <c r="E81" s="78"/>
      <c r="F81" s="78"/>
      <c r="G81" s="78"/>
      <c r="H81" s="78"/>
      <c r="I81" s="78"/>
      <c r="J81" s="143"/>
      <c r="K81" s="99"/>
      <c r="L81" s="78"/>
    </row>
    <row r="82" spans="1:12" x14ac:dyDescent="0.2">
      <c r="A82" s="144" t="s">
        <v>182</v>
      </c>
      <c r="B82" s="101"/>
      <c r="C82" s="101"/>
      <c r="D82" s="102"/>
      <c r="E82" s="102"/>
      <c r="F82" s="102"/>
      <c r="G82" s="102"/>
      <c r="H82" s="103"/>
      <c r="I82" s="78"/>
      <c r="J82" s="143"/>
      <c r="K82" s="99"/>
      <c r="L82" s="78"/>
    </row>
    <row r="83" spans="1:12" x14ac:dyDescent="0.2">
      <c r="A83" s="104"/>
      <c r="B83" s="105"/>
      <c r="C83" s="106" t="s">
        <v>183</v>
      </c>
      <c r="D83" s="107" t="s">
        <v>174</v>
      </c>
      <c r="E83" s="107" t="s">
        <v>175</v>
      </c>
      <c r="F83" s="107" t="s">
        <v>176</v>
      </c>
      <c r="G83" s="107" t="s">
        <v>177</v>
      </c>
      <c r="H83" s="108" t="s">
        <v>178</v>
      </c>
      <c r="I83" s="78"/>
      <c r="J83" s="143"/>
      <c r="K83" s="99"/>
      <c r="L83" s="78"/>
    </row>
    <row r="84" spans="1:12" x14ac:dyDescent="0.2">
      <c r="A84" s="143" t="s">
        <v>184</v>
      </c>
      <c r="B84" s="78" t="s">
        <v>116</v>
      </c>
      <c r="C84" s="109" t="s">
        <v>185</v>
      </c>
      <c r="D84" s="110">
        <f>C75</f>
        <v>1000</v>
      </c>
      <c r="E84" s="110">
        <f>D86</f>
        <v>800</v>
      </c>
      <c r="F84" s="110">
        <f>E86</f>
        <v>600</v>
      </c>
      <c r="G84" s="110">
        <f>F86</f>
        <v>400</v>
      </c>
      <c r="H84" s="111">
        <f>G86</f>
        <v>200</v>
      </c>
      <c r="I84" s="78"/>
      <c r="J84" s="167" t="s">
        <v>186</v>
      </c>
      <c r="K84" s="168"/>
      <c r="L84" s="78"/>
    </row>
    <row r="85" spans="1:12" x14ac:dyDescent="0.2">
      <c r="A85" s="143" t="s">
        <v>187</v>
      </c>
      <c r="B85" s="78" t="s">
        <v>118</v>
      </c>
      <c r="C85" s="109" t="s">
        <v>185</v>
      </c>
      <c r="D85" s="110">
        <f>$D$84*$C$76</f>
        <v>200</v>
      </c>
      <c r="E85" s="110">
        <f>$D$84*$C$76</f>
        <v>200</v>
      </c>
      <c r="F85" s="110">
        <f>$D$84*$C$76</f>
        <v>200</v>
      </c>
      <c r="G85" s="110">
        <f>$D$84*$C$76</f>
        <v>200</v>
      </c>
      <c r="H85" s="111">
        <f>$D$84*$C$76</f>
        <v>200</v>
      </c>
      <c r="I85" s="78"/>
      <c r="J85" s="169" t="s">
        <v>188</v>
      </c>
      <c r="K85" s="170"/>
      <c r="L85" s="78"/>
    </row>
    <row r="86" spans="1:12" x14ac:dyDescent="0.2">
      <c r="A86" s="143" t="s">
        <v>189</v>
      </c>
      <c r="B86" s="78" t="s">
        <v>119</v>
      </c>
      <c r="C86" s="109" t="s">
        <v>185</v>
      </c>
      <c r="D86" s="110">
        <f>D84-D85</f>
        <v>800</v>
      </c>
      <c r="E86" s="110">
        <f>E84-E85</f>
        <v>600</v>
      </c>
      <c r="F86" s="110">
        <f>F84-F85</f>
        <v>400</v>
      </c>
      <c r="G86" s="110">
        <f>G84-G85</f>
        <v>200</v>
      </c>
      <c r="H86" s="111">
        <f>H84-H85</f>
        <v>0</v>
      </c>
      <c r="I86" s="78"/>
      <c r="J86" s="171" t="s">
        <v>190</v>
      </c>
      <c r="K86" s="172"/>
      <c r="L86" s="78"/>
    </row>
    <row r="87" spans="1:12" x14ac:dyDescent="0.2">
      <c r="A87" s="143" t="s">
        <v>191</v>
      </c>
      <c r="B87" s="78" t="s">
        <v>120</v>
      </c>
      <c r="C87" s="109" t="s">
        <v>185</v>
      </c>
      <c r="D87" s="110">
        <f>AVERAGE(D84,D86)</f>
        <v>900</v>
      </c>
      <c r="E87" s="110">
        <f>AVERAGE(E84,E86)</f>
        <v>700</v>
      </c>
      <c r="F87" s="110">
        <f>AVERAGE(F84,F86)</f>
        <v>500</v>
      </c>
      <c r="G87" s="110">
        <f>AVERAGE(G84,G86)</f>
        <v>300</v>
      </c>
      <c r="H87" s="111">
        <f>AVERAGE(H84,H86)</f>
        <v>100</v>
      </c>
      <c r="I87" s="78"/>
      <c r="J87" s="171" t="s">
        <v>192</v>
      </c>
      <c r="K87" s="172"/>
      <c r="L87" s="78"/>
    </row>
    <row r="88" spans="1:12" x14ac:dyDescent="0.2">
      <c r="A88" s="143" t="s">
        <v>193</v>
      </c>
      <c r="B88" s="78" t="s">
        <v>106</v>
      </c>
      <c r="C88" s="109" t="s">
        <v>185</v>
      </c>
      <c r="D88" s="110">
        <f>(D87*($C$73))+D85</f>
        <v>226.28</v>
      </c>
      <c r="E88" s="110">
        <f>(E87*($C$73))+E85</f>
        <v>220.44</v>
      </c>
      <c r="F88" s="110">
        <f>(F87*($C$73))+F85</f>
        <v>214.6</v>
      </c>
      <c r="G88" s="110">
        <f>(G87*($C$73))+G85</f>
        <v>208.76</v>
      </c>
      <c r="H88" s="111">
        <f>(H87*($C$73))+H85</f>
        <v>202.92</v>
      </c>
      <c r="I88" s="78"/>
      <c r="J88" s="152" t="s">
        <v>194</v>
      </c>
      <c r="K88" s="153"/>
      <c r="L88" s="78"/>
    </row>
    <row r="89" spans="1:12" x14ac:dyDescent="0.2">
      <c r="A89" s="143" t="s">
        <v>195</v>
      </c>
      <c r="B89" s="78" t="s">
        <v>196</v>
      </c>
      <c r="C89" s="109" t="s">
        <v>185</v>
      </c>
      <c r="D89" s="110">
        <f>D88*D80</f>
        <v>218.62801932367151</v>
      </c>
      <c r="E89" s="110">
        <f>E88*E80</f>
        <v>205.78309878876988</v>
      </c>
      <c r="F89" s="110">
        <f>F88*F80</f>
        <v>193.55690463635759</v>
      </c>
      <c r="G89" s="110">
        <f>G88*G80</f>
        <v>181.92227945435397</v>
      </c>
      <c r="H89" s="111">
        <f>H88*H80</f>
        <v>170.85319501893173</v>
      </c>
      <c r="I89" s="78"/>
      <c r="J89" s="152" t="s">
        <v>197</v>
      </c>
      <c r="K89" s="153"/>
      <c r="L89" s="78"/>
    </row>
    <row r="90" spans="1:12" x14ac:dyDescent="0.2">
      <c r="A90" s="143"/>
      <c r="B90" s="78"/>
      <c r="C90" s="109"/>
      <c r="D90" s="110"/>
      <c r="E90" s="110"/>
      <c r="F90" s="110"/>
      <c r="G90" s="110"/>
      <c r="H90" s="111"/>
      <c r="I90" s="78"/>
      <c r="J90" s="143"/>
      <c r="K90" s="99"/>
      <c r="L90" s="78"/>
    </row>
    <row r="91" spans="1:12" x14ac:dyDescent="0.2">
      <c r="A91" s="143" t="s">
        <v>198</v>
      </c>
      <c r="B91" s="112" t="s">
        <v>199</v>
      </c>
      <c r="C91" s="113" t="s">
        <v>185</v>
      </c>
      <c r="D91" s="114">
        <f>SUM(D89:H89)</f>
        <v>970.74349722208467</v>
      </c>
      <c r="E91" s="110"/>
      <c r="F91" s="110"/>
      <c r="G91" s="110"/>
      <c r="H91" s="111"/>
      <c r="I91" s="78"/>
      <c r="J91" s="152" t="s">
        <v>200</v>
      </c>
      <c r="K91" s="153"/>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54" t="s">
        <v>201</v>
      </c>
      <c r="B95" s="155"/>
      <c r="C95" s="155"/>
      <c r="D95" s="155"/>
      <c r="E95" s="155"/>
      <c r="F95" s="155"/>
      <c r="G95" s="155"/>
      <c r="H95" s="156"/>
      <c r="I95" s="78"/>
      <c r="J95" s="79"/>
      <c r="K95" s="78"/>
      <c r="L95" s="78"/>
    </row>
    <row r="96" spans="1:12" x14ac:dyDescent="0.2">
      <c r="A96" s="157"/>
      <c r="B96" s="158"/>
      <c r="C96" s="158"/>
      <c r="D96" s="158"/>
      <c r="E96" s="158"/>
      <c r="F96" s="158"/>
      <c r="G96" s="158"/>
      <c r="H96" s="159"/>
      <c r="J96" s="78"/>
      <c r="K96" s="79"/>
      <c r="L96" s="78"/>
    </row>
    <row r="97" spans="1:8" x14ac:dyDescent="0.2">
      <c r="A97" s="157"/>
      <c r="B97" s="158"/>
      <c r="C97" s="158"/>
      <c r="D97" s="158"/>
      <c r="E97" s="158"/>
      <c r="F97" s="158"/>
      <c r="G97" s="158"/>
      <c r="H97" s="159"/>
    </row>
    <row r="98" spans="1:8" x14ac:dyDescent="0.2">
      <c r="A98" s="157"/>
      <c r="B98" s="158"/>
      <c r="C98" s="158"/>
      <c r="D98" s="158"/>
      <c r="E98" s="158"/>
      <c r="F98" s="158"/>
      <c r="G98" s="158"/>
      <c r="H98" s="159"/>
    </row>
    <row r="99" spans="1:8" x14ac:dyDescent="0.2">
      <c r="A99" s="157"/>
      <c r="B99" s="158"/>
      <c r="C99" s="158"/>
      <c r="D99" s="158"/>
      <c r="E99" s="158"/>
      <c r="F99" s="158"/>
      <c r="G99" s="158"/>
      <c r="H99" s="159"/>
    </row>
    <row r="100" spans="1:8" x14ac:dyDescent="0.2">
      <c r="A100" s="157"/>
      <c r="B100" s="158"/>
      <c r="C100" s="158"/>
      <c r="D100" s="158"/>
      <c r="E100" s="158"/>
      <c r="F100" s="158"/>
      <c r="G100" s="158"/>
      <c r="H100" s="159"/>
    </row>
    <row r="101" spans="1:8" x14ac:dyDescent="0.2">
      <c r="A101" s="157"/>
      <c r="B101" s="158"/>
      <c r="C101" s="158"/>
      <c r="D101" s="158"/>
      <c r="E101" s="158"/>
      <c r="F101" s="158"/>
      <c r="G101" s="158"/>
      <c r="H101" s="159"/>
    </row>
    <row r="102" spans="1:8" x14ac:dyDescent="0.2">
      <c r="A102" s="157"/>
      <c r="B102" s="158"/>
      <c r="C102" s="158"/>
      <c r="D102" s="158"/>
      <c r="E102" s="158"/>
      <c r="F102" s="158"/>
      <c r="G102" s="158"/>
      <c r="H102" s="159"/>
    </row>
    <row r="103" spans="1:8" x14ac:dyDescent="0.2">
      <c r="A103" s="157"/>
      <c r="B103" s="158"/>
      <c r="C103" s="158"/>
      <c r="D103" s="158"/>
      <c r="E103" s="158"/>
      <c r="F103" s="158"/>
      <c r="G103" s="158"/>
      <c r="H103" s="159"/>
    </row>
    <row r="104" spans="1:8" x14ac:dyDescent="0.2">
      <c r="A104" s="157"/>
      <c r="B104" s="158"/>
      <c r="C104" s="158"/>
      <c r="D104" s="158"/>
      <c r="E104" s="158"/>
      <c r="F104" s="158"/>
      <c r="G104" s="158"/>
      <c r="H104" s="159"/>
    </row>
    <row r="105" spans="1:8" x14ac:dyDescent="0.2">
      <c r="A105" s="157"/>
      <c r="B105" s="158"/>
      <c r="C105" s="158"/>
      <c r="D105" s="158"/>
      <c r="E105" s="158"/>
      <c r="F105" s="158"/>
      <c r="G105" s="158"/>
      <c r="H105" s="159"/>
    </row>
    <row r="106" spans="1:8" x14ac:dyDescent="0.2">
      <c r="A106" s="157"/>
      <c r="B106" s="158"/>
      <c r="C106" s="158"/>
      <c r="D106" s="158"/>
      <c r="E106" s="158"/>
      <c r="F106" s="158"/>
      <c r="G106" s="158"/>
      <c r="H106" s="159"/>
    </row>
    <row r="107" spans="1:8" x14ac:dyDescent="0.2">
      <c r="A107" s="157"/>
      <c r="B107" s="158"/>
      <c r="C107" s="158"/>
      <c r="D107" s="158"/>
      <c r="E107" s="158"/>
      <c r="F107" s="158"/>
      <c r="G107" s="158"/>
      <c r="H107" s="159"/>
    </row>
    <row r="108" spans="1:8" x14ac:dyDescent="0.2">
      <c r="A108" s="157"/>
      <c r="B108" s="158"/>
      <c r="C108" s="158"/>
      <c r="D108" s="158"/>
      <c r="E108" s="158"/>
      <c r="F108" s="158"/>
      <c r="G108" s="158"/>
      <c r="H108" s="159"/>
    </row>
    <row r="109" spans="1:8" x14ac:dyDescent="0.2">
      <c r="A109" s="157"/>
      <c r="B109" s="158"/>
      <c r="C109" s="158"/>
      <c r="D109" s="158"/>
      <c r="E109" s="158"/>
      <c r="F109" s="158"/>
      <c r="G109" s="158"/>
      <c r="H109" s="159"/>
    </row>
    <row r="110" spans="1:8" x14ac:dyDescent="0.2">
      <c r="A110" s="157"/>
      <c r="B110" s="158"/>
      <c r="C110" s="158"/>
      <c r="D110" s="158"/>
      <c r="E110" s="158"/>
      <c r="F110" s="158"/>
      <c r="G110" s="158"/>
      <c r="H110" s="159"/>
    </row>
    <row r="111" spans="1:8" x14ac:dyDescent="0.2">
      <c r="A111" s="157"/>
      <c r="B111" s="158"/>
      <c r="C111" s="158"/>
      <c r="D111" s="158"/>
      <c r="E111" s="158"/>
      <c r="F111" s="158"/>
      <c r="G111" s="158"/>
      <c r="H111" s="159"/>
    </row>
    <row r="112" spans="1:8"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ht="15" thickBot="1" x14ac:dyDescent="0.25">
      <c r="A119" s="160"/>
      <c r="B119" s="161"/>
      <c r="C119" s="161"/>
      <c r="D119" s="161"/>
      <c r="E119" s="161"/>
      <c r="F119" s="161"/>
      <c r="G119" s="161"/>
      <c r="H119" s="162"/>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63CDEB02-B865-413B-89D0-4BC03597C1B2}">
      <formula1>Variables</formula1>
    </dataValidation>
    <dataValidation type="list" allowBlank="1" showInputMessage="1" showErrorMessage="1" sqref="G29:G63 G12:G13 G16:G18 G25:G27" xr:uid="{7822197F-E594-4356-BD3C-321FE00B3678}">
      <formula1>"Fixed,Variable"</formula1>
    </dataValidation>
    <dataValidation type="list" allowBlank="1" showInputMessage="1" showErrorMessage="1" sqref="E31:F45" xr:uid="{4F531E28-037C-4A3F-A5A5-F8660D9844F9}">
      <formula1>INDIRECT(IFERROR(RIGHT($B31,LEN($B31)-FIND(" ",$B31)),$B31)&amp;"Subs")</formula1>
    </dataValidation>
    <dataValidation type="list" allowBlank="1" showInputMessage="1" showErrorMessage="1" sqref="E29:F30" xr:uid="{F2A57E8D-B570-4ED1-8604-E5F2FCCB5D4A}">
      <formula1>INDIRECT(IFERROR(RIGHT(#REF!,LEN(#REF!)-FIND(" ",#REF!)),#REF!)&amp;"Subs")</formula1>
    </dataValidation>
  </dataValidations>
  <hyperlinks>
    <hyperlink ref="F3" location="'TITLE PAGE'!A1" display="Back to title page" xr:uid="{D0F2B824-FA0A-4CAB-BC14-EB86D662EBDF}"/>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E7BD4-7701-4CBA-A21C-DD4E485C2090}">
  <sheetPr codeName="Sheet16"/>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231</v>
      </c>
      <c r="C8" t="s">
        <v>232</v>
      </c>
      <c r="D8" s="27" t="s">
        <v>104</v>
      </c>
      <c r="E8" s="28"/>
      <c r="G8" s="29" t="s">
        <v>105</v>
      </c>
      <c r="H8" s="30"/>
      <c r="I8" s="31"/>
      <c r="J8" s="31"/>
      <c r="K8" s="31"/>
      <c r="L8" s="31"/>
      <c r="M8" s="31"/>
      <c r="N8" s="118">
        <f>'[4]EA Tables'!$G$60/1000000</f>
        <v>3.1579229977298055E-2</v>
      </c>
      <c r="O8" s="118">
        <f>'[4]EA Tables'!$G$60/1000000</f>
        <v>3.1579229977298055E-2</v>
      </c>
      <c r="P8" s="118">
        <f>'[4]EA Tables'!$G$60/1000000</f>
        <v>3.1579229977298055E-2</v>
      </c>
      <c r="Q8" s="118">
        <f>'[4]EA Tables'!$G$60/1000000</f>
        <v>3.1579229977298055E-2</v>
      </c>
      <c r="R8" s="118">
        <f>'[4]EA Tables'!$G$60/1000000</f>
        <v>3.1579229977298055E-2</v>
      </c>
      <c r="S8" s="118">
        <f>'[4]EA Tables'!$M$60/1000000</f>
        <v>2.9230986880924931E-2</v>
      </c>
      <c r="T8" s="118">
        <f>'[4]EA Tables'!$M$60/1000000</f>
        <v>2.9230986880924931E-2</v>
      </c>
      <c r="U8" s="118">
        <f>'[4]EA Tables'!$M$60/1000000</f>
        <v>2.9230986880924931E-2</v>
      </c>
      <c r="V8" s="118">
        <f>'[4]EA Tables'!$M$60/1000000</f>
        <v>2.9230986880924931E-2</v>
      </c>
      <c r="W8" s="118">
        <f>'[4]EA Tables'!$M$60/1000000</f>
        <v>2.9230986880924931E-2</v>
      </c>
      <c r="X8" s="118">
        <f>'[4]EA Tables'!$S$60/1000000</f>
        <v>4.7375170891520969E-2</v>
      </c>
      <c r="Y8" s="118">
        <f>'[4]EA Tables'!$S$60/1000000</f>
        <v>4.7375170891520969E-2</v>
      </c>
      <c r="Z8" s="118">
        <f>'[4]EA Tables'!$S$60/1000000</f>
        <v>4.7375170891520969E-2</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1"/>
      <c r="N9" s="133">
        <f>N24</f>
        <v>0</v>
      </c>
      <c r="O9" s="133">
        <f t="shared" ref="O9:BQ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28"/>
      <c r="G10" s="29" t="s">
        <v>105</v>
      </c>
      <c r="H10" s="30"/>
      <c r="I10" s="31"/>
      <c r="J10" s="31"/>
      <c r="K10" s="31"/>
      <c r="L10" s="31"/>
      <c r="M10" s="31"/>
      <c r="N10" s="134">
        <f>$E$10</f>
        <v>3.5000000000000003E-2</v>
      </c>
      <c r="O10" s="134">
        <f t="shared" ref="O10:BQ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1"/>
      <c r="N11" s="135">
        <f>1/(1+N10)</f>
        <v>0.96618357487922713</v>
      </c>
      <c r="O11" s="135">
        <f t="shared" ref="O11:BQ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4"/>
      <c r="N14" s="41">
        <f>IF((N8+N9)*N11&lt;&gt;0,(N8+N9)*N11,"")</f>
        <v>3.0511333311399089E-2</v>
      </c>
      <c r="O14" s="41">
        <f t="shared" ref="O14:BZ14" si="3">IF((O8+O9)*O11&lt;&gt;0,(O8+O9)*O11,"")</f>
        <v>3.0511333311399089E-2</v>
      </c>
      <c r="P14" s="41">
        <f t="shared" si="3"/>
        <v>3.0511333311399089E-2</v>
      </c>
      <c r="Q14" s="41">
        <f t="shared" si="3"/>
        <v>3.0511333311399089E-2</v>
      </c>
      <c r="R14" s="41">
        <f>IF((R8+R9)*R11&lt;&gt;0,(R8+R9)*R11,"")</f>
        <v>3.0511333311399089E-2</v>
      </c>
      <c r="S14" s="41">
        <f t="shared" si="3"/>
        <v>2.8242499401859838E-2</v>
      </c>
      <c r="T14" s="41">
        <f t="shared" si="3"/>
        <v>2.8242499401859838E-2</v>
      </c>
      <c r="U14" s="41">
        <f>IF((U8+U9)*U11&lt;&gt;0,(U8+U9)*U11,"")</f>
        <v>2.8242499401859838E-2</v>
      </c>
      <c r="V14" s="41">
        <f t="shared" si="3"/>
        <v>2.8242499401859838E-2</v>
      </c>
      <c r="W14" s="41">
        <f t="shared" si="3"/>
        <v>2.8242499401859838E-2</v>
      </c>
      <c r="X14" s="41">
        <f t="shared" si="3"/>
        <v>4.5773111972484029E-2</v>
      </c>
      <c r="Y14" s="41">
        <f t="shared" si="3"/>
        <v>4.5773111972484029E-2</v>
      </c>
      <c r="Z14" s="41">
        <f t="shared" si="3"/>
        <v>4.5773111972484029E-2</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77"/>
      <c r="B15" s="36"/>
      <c r="C15" s="37"/>
      <c r="D15" s="38" t="s">
        <v>114</v>
      </c>
      <c r="E15" s="37"/>
      <c r="F15" s="37"/>
      <c r="G15" s="37" t="s">
        <v>101</v>
      </c>
      <c r="H15" s="178">
        <f>IF(SUM($M$14:$CO$14)&lt;&gt;0,SUM($M$14:$CO$14),"")</f>
        <v>0.43108849948374667</v>
      </c>
      <c r="I15" s="179"/>
      <c r="J15" s="179"/>
      <c r="K15" s="179"/>
      <c r="L15" s="180"/>
    </row>
    <row r="16" spans="1:93" s="43" customFormat="1" ht="15.75" thickBot="1" x14ac:dyDescent="0.25">
      <c r="A16" s="44"/>
      <c r="B16" s="45"/>
      <c r="C16" s="45"/>
      <c r="D16" s="46"/>
      <c r="E16" s="45"/>
      <c r="F16" s="45"/>
      <c r="G16" s="45"/>
      <c r="H16" s="47">
        <f>H15</f>
        <v>0.43108849948374667</v>
      </c>
      <c r="I16" s="48"/>
    </row>
    <row r="17" spans="1:93" s="43" customFormat="1" ht="15.75" thickBot="1" x14ac:dyDescent="0.25">
      <c r="A17" s="44"/>
      <c r="B17" s="45"/>
      <c r="C17" s="45"/>
      <c r="D17" s="46"/>
      <c r="E17" s="45"/>
      <c r="F17" s="45"/>
      <c r="G17" s="45"/>
      <c r="H17" s="178">
        <f>IF(SUM($M$14:$AL$14)&lt;&gt;0,SUM($M$14:$AL$14),"")</f>
        <v>0.43108849948374667</v>
      </c>
      <c r="I17" s="179"/>
      <c r="J17" s="179"/>
      <c r="K17" s="179"/>
      <c r="L17" s="180"/>
      <c r="M17" s="43" t="s">
        <v>228</v>
      </c>
    </row>
    <row r="18" spans="1:93" s="43" customFormat="1" ht="15.75" thickBot="1" x14ac:dyDescent="0.25">
      <c r="A18" s="44"/>
      <c r="B18" s="45"/>
      <c r="C18" s="45"/>
      <c r="D18" s="46"/>
      <c r="E18" s="45"/>
      <c r="F18" s="45"/>
      <c r="G18" s="45"/>
      <c r="H18" s="123"/>
      <c r="I18" s="123"/>
      <c r="J18" s="123"/>
      <c r="K18" s="123"/>
      <c r="L18" s="123"/>
    </row>
    <row r="19" spans="1:93" s="43" customFormat="1" ht="18" x14ac:dyDescent="0.25">
      <c r="A19" s="44"/>
      <c r="B19" s="45"/>
      <c r="C19" s="45"/>
      <c r="D19" s="46"/>
      <c r="E19" s="124" t="s">
        <v>115</v>
      </c>
      <c r="F19" s="2"/>
      <c r="G19" s="2"/>
      <c r="H19" s="2">
        <f>H17</f>
        <v>0.43108849948374667</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81" t="s">
        <v>123</v>
      </c>
      <c r="B27" s="182"/>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75" t="s">
        <v>124</v>
      </c>
      <c r="B29" s="61"/>
      <c r="C29" s="19"/>
      <c r="D29" s="19" t="s">
        <v>104</v>
      </c>
      <c r="E29" s="21" t="s">
        <v>125</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83"/>
      <c r="B30" s="64"/>
      <c r="C30" s="27"/>
      <c r="D30" s="27" t="s">
        <v>104</v>
      </c>
      <c r="E30" s="29" t="s">
        <v>125</v>
      </c>
      <c r="F30" s="29"/>
      <c r="G30" s="27" t="s">
        <v>126</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83"/>
      <c r="B31" s="64"/>
      <c r="C31" s="27"/>
      <c r="D31" s="27" t="s">
        <v>109</v>
      </c>
      <c r="E31" s="27" t="s">
        <v>127</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83"/>
      <c r="B32" s="64"/>
      <c r="C32" s="27"/>
      <c r="D32" s="27" t="s">
        <v>109</v>
      </c>
      <c r="E32" s="27" t="s">
        <v>128</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129</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130</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131</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132</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133</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134</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83"/>
      <c r="B39" s="64"/>
      <c r="C39" s="27"/>
      <c r="D39" s="27" t="s">
        <v>109</v>
      </c>
      <c r="E39" s="27" t="s">
        <v>135</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83"/>
      <c r="B40" s="64"/>
      <c r="C40" s="27"/>
      <c r="D40" s="27" t="s">
        <v>109</v>
      </c>
      <c r="E40" s="27" t="s">
        <v>136</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137</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138</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83"/>
      <c r="B43" s="64"/>
      <c r="C43" s="27"/>
      <c r="D43" s="27" t="s">
        <v>109</v>
      </c>
      <c r="E43" s="27" t="s">
        <v>139</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140</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141</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142</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143</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144</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145</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146</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147</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148</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149</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150</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151</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152</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153</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154</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155</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156</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157</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158</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159</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70"/>
      <c r="C64" s="32"/>
      <c r="D64" s="27" t="s">
        <v>160</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84"/>
      <c r="B65" s="71"/>
      <c r="C65" s="72"/>
      <c r="D65" s="73" t="s">
        <v>161</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73" t="s">
        <v>162</v>
      </c>
      <c r="B70" s="174"/>
      <c r="C70" s="77" t="s">
        <v>163</v>
      </c>
      <c r="D70" s="77" t="s">
        <v>163</v>
      </c>
      <c r="E70" s="78"/>
      <c r="F70" s="78"/>
      <c r="G70" s="78"/>
      <c r="H70" s="78"/>
      <c r="I70" s="78"/>
      <c r="J70" s="78"/>
      <c r="K70" s="79"/>
      <c r="L70" s="78"/>
    </row>
    <row r="71" spans="1:93" x14ac:dyDescent="0.2">
      <c r="A71" s="80" t="s">
        <v>164</v>
      </c>
      <c r="B71" s="81"/>
      <c r="C71" s="82"/>
      <c r="D71" s="43"/>
      <c r="E71" s="78"/>
      <c r="F71" s="78"/>
      <c r="G71" s="78"/>
      <c r="H71" s="78"/>
      <c r="I71" s="78"/>
      <c r="J71" s="78"/>
      <c r="K71" s="79"/>
      <c r="L71" s="78"/>
    </row>
    <row r="72" spans="1:93" x14ac:dyDescent="0.2">
      <c r="A72" s="83" t="s">
        <v>165</v>
      </c>
      <c r="B72" s="78" t="s">
        <v>166</v>
      </c>
      <c r="C72" s="84">
        <f>3.5%</f>
        <v>3.5000000000000003E-2</v>
      </c>
      <c r="D72" s="43"/>
      <c r="E72" s="78"/>
      <c r="F72" s="78"/>
      <c r="G72" s="78"/>
      <c r="H72" s="78"/>
      <c r="I72" s="78"/>
      <c r="J72" s="78"/>
      <c r="K72" s="79"/>
      <c r="L72" s="78"/>
    </row>
    <row r="73" spans="1:93" x14ac:dyDescent="0.2">
      <c r="A73" s="83" t="s">
        <v>167</v>
      </c>
      <c r="B73" s="78" t="s">
        <v>121</v>
      </c>
      <c r="C73" s="84">
        <v>2.92E-2</v>
      </c>
      <c r="D73" s="43"/>
      <c r="E73" s="78"/>
      <c r="F73" s="78"/>
      <c r="G73" s="78"/>
      <c r="H73" s="78"/>
      <c r="I73" s="78"/>
      <c r="J73" s="78"/>
      <c r="K73" s="79"/>
      <c r="L73" s="78"/>
    </row>
    <row r="74" spans="1:93" x14ac:dyDescent="0.2">
      <c r="A74" s="83" t="s">
        <v>168</v>
      </c>
      <c r="B74" s="78" t="s">
        <v>169</v>
      </c>
      <c r="C74" s="85">
        <v>5</v>
      </c>
      <c r="D74" s="43"/>
      <c r="E74" s="78"/>
      <c r="F74" s="78"/>
      <c r="G74" s="78"/>
      <c r="H74" s="78"/>
      <c r="I74" s="78"/>
      <c r="J74" s="78"/>
      <c r="K74" s="79"/>
      <c r="L74" s="78"/>
    </row>
    <row r="75" spans="1:93" x14ac:dyDescent="0.2">
      <c r="A75" s="83" t="s">
        <v>170</v>
      </c>
      <c r="B75" s="78" t="s">
        <v>171</v>
      </c>
      <c r="C75" s="86">
        <v>1000</v>
      </c>
      <c r="D75" s="43"/>
      <c r="E75" s="78"/>
      <c r="F75" s="78"/>
      <c r="G75" s="78"/>
      <c r="H75" s="78"/>
      <c r="I75" s="78"/>
      <c r="J75" s="78"/>
      <c r="K75" s="79"/>
      <c r="L75" s="78"/>
    </row>
    <row r="76" spans="1:93" x14ac:dyDescent="0.2">
      <c r="A76" s="87" t="s">
        <v>172</v>
      </c>
      <c r="B76" s="88" t="s">
        <v>173</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174</v>
      </c>
      <c r="E79" s="93" t="s">
        <v>175</v>
      </c>
      <c r="F79" s="93" t="s">
        <v>176</v>
      </c>
      <c r="G79" s="93" t="s">
        <v>177</v>
      </c>
      <c r="H79" s="94" t="s">
        <v>178</v>
      </c>
      <c r="I79" s="78"/>
      <c r="J79" s="163" t="s">
        <v>179</v>
      </c>
      <c r="K79" s="164"/>
      <c r="L79" s="78"/>
    </row>
    <row r="80" spans="1:93" ht="15" thickBot="1" x14ac:dyDescent="0.25">
      <c r="A80" s="95" t="s">
        <v>180</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65" t="s">
        <v>181</v>
      </c>
      <c r="K80" s="166"/>
      <c r="L80" s="78"/>
    </row>
    <row r="81" spans="1:12" ht="15" thickBot="1" x14ac:dyDescent="0.25">
      <c r="A81" s="79"/>
      <c r="B81" s="78"/>
      <c r="C81" s="78"/>
      <c r="D81" s="78"/>
      <c r="E81" s="78"/>
      <c r="F81" s="78"/>
      <c r="G81" s="78"/>
      <c r="H81" s="78"/>
      <c r="I81" s="78"/>
      <c r="J81" s="143"/>
      <c r="K81" s="99"/>
      <c r="L81" s="78"/>
    </row>
    <row r="82" spans="1:12" x14ac:dyDescent="0.2">
      <c r="A82" s="144" t="s">
        <v>182</v>
      </c>
      <c r="B82" s="101"/>
      <c r="C82" s="101"/>
      <c r="D82" s="102"/>
      <c r="E82" s="102"/>
      <c r="F82" s="102"/>
      <c r="G82" s="102"/>
      <c r="H82" s="103"/>
      <c r="I82" s="78"/>
      <c r="J82" s="143"/>
      <c r="K82" s="99"/>
      <c r="L82" s="78"/>
    </row>
    <row r="83" spans="1:12" x14ac:dyDescent="0.2">
      <c r="A83" s="104"/>
      <c r="B83" s="105"/>
      <c r="C83" s="106" t="s">
        <v>183</v>
      </c>
      <c r="D83" s="107" t="s">
        <v>174</v>
      </c>
      <c r="E83" s="107" t="s">
        <v>175</v>
      </c>
      <c r="F83" s="107" t="s">
        <v>176</v>
      </c>
      <c r="G83" s="107" t="s">
        <v>177</v>
      </c>
      <c r="H83" s="108" t="s">
        <v>178</v>
      </c>
      <c r="I83" s="78"/>
      <c r="J83" s="143"/>
      <c r="K83" s="99"/>
      <c r="L83" s="78"/>
    </row>
    <row r="84" spans="1:12" x14ac:dyDescent="0.2">
      <c r="A84" s="143" t="s">
        <v>184</v>
      </c>
      <c r="B84" s="78" t="s">
        <v>116</v>
      </c>
      <c r="C84" s="109" t="s">
        <v>185</v>
      </c>
      <c r="D84" s="110">
        <f>C75</f>
        <v>1000</v>
      </c>
      <c r="E84" s="110">
        <f>D86</f>
        <v>800</v>
      </c>
      <c r="F84" s="110">
        <f>E86</f>
        <v>600</v>
      </c>
      <c r="G84" s="110">
        <f>F86</f>
        <v>400</v>
      </c>
      <c r="H84" s="111">
        <f>G86</f>
        <v>200</v>
      </c>
      <c r="I84" s="78"/>
      <c r="J84" s="167" t="s">
        <v>186</v>
      </c>
      <c r="K84" s="168"/>
      <c r="L84" s="78"/>
    </row>
    <row r="85" spans="1:12" x14ac:dyDescent="0.2">
      <c r="A85" s="143" t="s">
        <v>187</v>
      </c>
      <c r="B85" s="78" t="s">
        <v>118</v>
      </c>
      <c r="C85" s="109" t="s">
        <v>185</v>
      </c>
      <c r="D85" s="110">
        <f>$D$84*$C$76</f>
        <v>200</v>
      </c>
      <c r="E85" s="110">
        <f>$D$84*$C$76</f>
        <v>200</v>
      </c>
      <c r="F85" s="110">
        <f>$D$84*$C$76</f>
        <v>200</v>
      </c>
      <c r="G85" s="110">
        <f>$D$84*$C$76</f>
        <v>200</v>
      </c>
      <c r="H85" s="111">
        <f>$D$84*$C$76</f>
        <v>200</v>
      </c>
      <c r="I85" s="78"/>
      <c r="J85" s="169" t="s">
        <v>188</v>
      </c>
      <c r="K85" s="170"/>
      <c r="L85" s="78"/>
    </row>
    <row r="86" spans="1:12" x14ac:dyDescent="0.2">
      <c r="A86" s="143" t="s">
        <v>189</v>
      </c>
      <c r="B86" s="78" t="s">
        <v>119</v>
      </c>
      <c r="C86" s="109" t="s">
        <v>185</v>
      </c>
      <c r="D86" s="110">
        <f>D84-D85</f>
        <v>800</v>
      </c>
      <c r="E86" s="110">
        <f>E84-E85</f>
        <v>600</v>
      </c>
      <c r="F86" s="110">
        <f>F84-F85</f>
        <v>400</v>
      </c>
      <c r="G86" s="110">
        <f>G84-G85</f>
        <v>200</v>
      </c>
      <c r="H86" s="111">
        <f>H84-H85</f>
        <v>0</v>
      </c>
      <c r="I86" s="78"/>
      <c r="J86" s="171" t="s">
        <v>190</v>
      </c>
      <c r="K86" s="172"/>
      <c r="L86" s="78"/>
    </row>
    <row r="87" spans="1:12" x14ac:dyDescent="0.2">
      <c r="A87" s="143" t="s">
        <v>191</v>
      </c>
      <c r="B87" s="78" t="s">
        <v>120</v>
      </c>
      <c r="C87" s="109" t="s">
        <v>185</v>
      </c>
      <c r="D87" s="110">
        <f>AVERAGE(D84,D86)</f>
        <v>900</v>
      </c>
      <c r="E87" s="110">
        <f>AVERAGE(E84,E86)</f>
        <v>700</v>
      </c>
      <c r="F87" s="110">
        <f>AVERAGE(F84,F86)</f>
        <v>500</v>
      </c>
      <c r="G87" s="110">
        <f>AVERAGE(G84,G86)</f>
        <v>300</v>
      </c>
      <c r="H87" s="111">
        <f>AVERAGE(H84,H86)</f>
        <v>100</v>
      </c>
      <c r="I87" s="78"/>
      <c r="J87" s="171" t="s">
        <v>192</v>
      </c>
      <c r="K87" s="172"/>
      <c r="L87" s="78"/>
    </row>
    <row r="88" spans="1:12" x14ac:dyDescent="0.2">
      <c r="A88" s="143" t="s">
        <v>193</v>
      </c>
      <c r="B88" s="78" t="s">
        <v>106</v>
      </c>
      <c r="C88" s="109" t="s">
        <v>185</v>
      </c>
      <c r="D88" s="110">
        <f>(D87*($C$73))+D85</f>
        <v>226.28</v>
      </c>
      <c r="E88" s="110">
        <f>(E87*($C$73))+E85</f>
        <v>220.44</v>
      </c>
      <c r="F88" s="110">
        <f>(F87*($C$73))+F85</f>
        <v>214.6</v>
      </c>
      <c r="G88" s="110">
        <f>(G87*($C$73))+G85</f>
        <v>208.76</v>
      </c>
      <c r="H88" s="111">
        <f>(H87*($C$73))+H85</f>
        <v>202.92</v>
      </c>
      <c r="I88" s="78"/>
      <c r="J88" s="152" t="s">
        <v>194</v>
      </c>
      <c r="K88" s="153"/>
      <c r="L88" s="78"/>
    </row>
    <row r="89" spans="1:12" x14ac:dyDescent="0.2">
      <c r="A89" s="143" t="s">
        <v>195</v>
      </c>
      <c r="B89" s="78" t="s">
        <v>196</v>
      </c>
      <c r="C89" s="109" t="s">
        <v>185</v>
      </c>
      <c r="D89" s="110">
        <f>D88*D80</f>
        <v>218.62801932367151</v>
      </c>
      <c r="E89" s="110">
        <f>E88*E80</f>
        <v>205.78309878876988</v>
      </c>
      <c r="F89" s="110">
        <f>F88*F80</f>
        <v>193.55690463635759</v>
      </c>
      <c r="G89" s="110">
        <f>G88*G80</f>
        <v>181.92227945435397</v>
      </c>
      <c r="H89" s="111">
        <f>H88*H80</f>
        <v>170.85319501893173</v>
      </c>
      <c r="I89" s="78"/>
      <c r="J89" s="152" t="s">
        <v>197</v>
      </c>
      <c r="K89" s="153"/>
      <c r="L89" s="78"/>
    </row>
    <row r="90" spans="1:12" x14ac:dyDescent="0.2">
      <c r="A90" s="143"/>
      <c r="B90" s="78"/>
      <c r="C90" s="109"/>
      <c r="D90" s="110"/>
      <c r="E90" s="110"/>
      <c r="F90" s="110"/>
      <c r="G90" s="110"/>
      <c r="H90" s="111"/>
      <c r="I90" s="78"/>
      <c r="J90" s="143"/>
      <c r="K90" s="99"/>
      <c r="L90" s="78"/>
    </row>
    <row r="91" spans="1:12" x14ac:dyDescent="0.2">
      <c r="A91" s="143" t="s">
        <v>198</v>
      </c>
      <c r="B91" s="112" t="s">
        <v>199</v>
      </c>
      <c r="C91" s="113" t="s">
        <v>185</v>
      </c>
      <c r="D91" s="114">
        <f>SUM(D89:H89)</f>
        <v>970.74349722208467</v>
      </c>
      <c r="E91" s="110"/>
      <c r="F91" s="110"/>
      <c r="G91" s="110"/>
      <c r="H91" s="111"/>
      <c r="I91" s="78"/>
      <c r="J91" s="152" t="s">
        <v>200</v>
      </c>
      <c r="K91" s="153"/>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54" t="s">
        <v>201</v>
      </c>
      <c r="B95" s="155"/>
      <c r="C95" s="155"/>
      <c r="D95" s="155"/>
      <c r="E95" s="155"/>
      <c r="F95" s="155"/>
      <c r="G95" s="155"/>
      <c r="H95" s="156"/>
      <c r="I95" s="78"/>
      <c r="J95" s="79"/>
      <c r="K95" s="78"/>
      <c r="L95" s="78"/>
    </row>
    <row r="96" spans="1:12" x14ac:dyDescent="0.2">
      <c r="A96" s="157"/>
      <c r="B96" s="158"/>
      <c r="C96" s="158"/>
      <c r="D96" s="158"/>
      <c r="E96" s="158"/>
      <c r="F96" s="158"/>
      <c r="G96" s="158"/>
      <c r="H96" s="159"/>
      <c r="J96" s="78"/>
      <c r="K96" s="79"/>
      <c r="L96" s="78"/>
    </row>
    <row r="97" spans="1:8" x14ac:dyDescent="0.2">
      <c r="A97" s="157"/>
      <c r="B97" s="158"/>
      <c r="C97" s="158"/>
      <c r="D97" s="158"/>
      <c r="E97" s="158"/>
      <c r="F97" s="158"/>
      <c r="G97" s="158"/>
      <c r="H97" s="159"/>
    </row>
    <row r="98" spans="1:8" x14ac:dyDescent="0.2">
      <c r="A98" s="157"/>
      <c r="B98" s="158"/>
      <c r="C98" s="158"/>
      <c r="D98" s="158"/>
      <c r="E98" s="158"/>
      <c r="F98" s="158"/>
      <c r="G98" s="158"/>
      <c r="H98" s="159"/>
    </row>
    <row r="99" spans="1:8" x14ac:dyDescent="0.2">
      <c r="A99" s="157"/>
      <c r="B99" s="158"/>
      <c r="C99" s="158"/>
      <c r="D99" s="158"/>
      <c r="E99" s="158"/>
      <c r="F99" s="158"/>
      <c r="G99" s="158"/>
      <c r="H99" s="159"/>
    </row>
    <row r="100" spans="1:8" x14ac:dyDescent="0.2">
      <c r="A100" s="157"/>
      <c r="B100" s="158"/>
      <c r="C100" s="158"/>
      <c r="D100" s="158"/>
      <c r="E100" s="158"/>
      <c r="F100" s="158"/>
      <c r="G100" s="158"/>
      <c r="H100" s="159"/>
    </row>
    <row r="101" spans="1:8" x14ac:dyDescent="0.2">
      <c r="A101" s="157"/>
      <c r="B101" s="158"/>
      <c r="C101" s="158"/>
      <c r="D101" s="158"/>
      <c r="E101" s="158"/>
      <c r="F101" s="158"/>
      <c r="G101" s="158"/>
      <c r="H101" s="159"/>
    </row>
    <row r="102" spans="1:8" x14ac:dyDescent="0.2">
      <c r="A102" s="157"/>
      <c r="B102" s="158"/>
      <c r="C102" s="158"/>
      <c r="D102" s="158"/>
      <c r="E102" s="158"/>
      <c r="F102" s="158"/>
      <c r="G102" s="158"/>
      <c r="H102" s="159"/>
    </row>
    <row r="103" spans="1:8" x14ac:dyDescent="0.2">
      <c r="A103" s="157"/>
      <c r="B103" s="158"/>
      <c r="C103" s="158"/>
      <c r="D103" s="158"/>
      <c r="E103" s="158"/>
      <c r="F103" s="158"/>
      <c r="G103" s="158"/>
      <c r="H103" s="159"/>
    </row>
    <row r="104" spans="1:8" x14ac:dyDescent="0.2">
      <c r="A104" s="157"/>
      <c r="B104" s="158"/>
      <c r="C104" s="158"/>
      <c r="D104" s="158"/>
      <c r="E104" s="158"/>
      <c r="F104" s="158"/>
      <c r="G104" s="158"/>
      <c r="H104" s="159"/>
    </row>
    <row r="105" spans="1:8" x14ac:dyDescent="0.2">
      <c r="A105" s="157"/>
      <c r="B105" s="158"/>
      <c r="C105" s="158"/>
      <c r="D105" s="158"/>
      <c r="E105" s="158"/>
      <c r="F105" s="158"/>
      <c r="G105" s="158"/>
      <c r="H105" s="159"/>
    </row>
    <row r="106" spans="1:8" x14ac:dyDescent="0.2">
      <c r="A106" s="157"/>
      <c r="B106" s="158"/>
      <c r="C106" s="158"/>
      <c r="D106" s="158"/>
      <c r="E106" s="158"/>
      <c r="F106" s="158"/>
      <c r="G106" s="158"/>
      <c r="H106" s="159"/>
    </row>
    <row r="107" spans="1:8" x14ac:dyDescent="0.2">
      <c r="A107" s="157"/>
      <c r="B107" s="158"/>
      <c r="C107" s="158"/>
      <c r="D107" s="158"/>
      <c r="E107" s="158"/>
      <c r="F107" s="158"/>
      <c r="G107" s="158"/>
      <c r="H107" s="159"/>
    </row>
    <row r="108" spans="1:8" x14ac:dyDescent="0.2">
      <c r="A108" s="157"/>
      <c r="B108" s="158"/>
      <c r="C108" s="158"/>
      <c r="D108" s="158"/>
      <c r="E108" s="158"/>
      <c r="F108" s="158"/>
      <c r="G108" s="158"/>
      <c r="H108" s="159"/>
    </row>
    <row r="109" spans="1:8" x14ac:dyDescent="0.2">
      <c r="A109" s="157"/>
      <c r="B109" s="158"/>
      <c r="C109" s="158"/>
      <c r="D109" s="158"/>
      <c r="E109" s="158"/>
      <c r="F109" s="158"/>
      <c r="G109" s="158"/>
      <c r="H109" s="159"/>
    </row>
    <row r="110" spans="1:8" x14ac:dyDescent="0.2">
      <c r="A110" s="157"/>
      <c r="B110" s="158"/>
      <c r="C110" s="158"/>
      <c r="D110" s="158"/>
      <c r="E110" s="158"/>
      <c r="F110" s="158"/>
      <c r="G110" s="158"/>
      <c r="H110" s="159"/>
    </row>
    <row r="111" spans="1:8" x14ac:dyDescent="0.2">
      <c r="A111" s="157"/>
      <c r="B111" s="158"/>
      <c r="C111" s="158"/>
      <c r="D111" s="158"/>
      <c r="E111" s="158"/>
      <c r="F111" s="158"/>
      <c r="G111" s="158"/>
      <c r="H111" s="159"/>
    </row>
    <row r="112" spans="1:8"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ht="15" thickBot="1" x14ac:dyDescent="0.25">
      <c r="A119" s="160"/>
      <c r="B119" s="161"/>
      <c r="C119" s="161"/>
      <c r="D119" s="161"/>
      <c r="E119" s="161"/>
      <c r="F119" s="161"/>
      <c r="G119" s="161"/>
      <c r="H119" s="162"/>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E24D6CC6-A294-4601-8135-253F7FC6D0BC}">
      <formula1>INDIRECT(IFERROR(RIGHT(#REF!,LEN(#REF!)-FIND(" ",#REF!)),#REF!)&amp;"Subs")</formula1>
    </dataValidation>
    <dataValidation type="list" allowBlank="1" showInputMessage="1" showErrorMessage="1" sqref="E31:F45" xr:uid="{915ED063-0E2A-414C-992F-C9D042E0DE9B}">
      <formula1>INDIRECT(IFERROR(RIGHT($B31,LEN($B31)-FIND(" ",$B31)),$B31)&amp;"Subs")</formula1>
    </dataValidation>
    <dataValidation type="list" allowBlank="1" showInputMessage="1" showErrorMessage="1" sqref="G29:G63 G12:G13 G16:G18 G25:G27" xr:uid="{AB702294-D743-41E5-A5E9-BD8CA1A304D3}">
      <formula1>"Fixed,Variable"</formula1>
    </dataValidation>
    <dataValidation type="list" allowBlank="1" showInputMessage="1" showErrorMessage="1" sqref="E63:E65 D29:D65 D12:D13 D16:D27" xr:uid="{94A5FD85-4733-450C-882D-46D5FB05197A}">
      <formula1>Variables</formula1>
    </dataValidation>
  </dataValidations>
  <hyperlinks>
    <hyperlink ref="F3" location="'TITLE PAGE'!A1" display="Back to title page" xr:uid="{400C1F0E-187B-4EF6-A9C9-C01310DB2E1A}"/>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008AA-1D81-4435-8A55-BD3F413B889F}">
  <sheetPr codeName="Sheet17"/>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233</v>
      </c>
      <c r="C8" t="s">
        <v>234</v>
      </c>
      <c r="D8" s="27" t="s">
        <v>104</v>
      </c>
      <c r="E8" s="28"/>
      <c r="G8" s="29" t="s">
        <v>105</v>
      </c>
      <c r="H8" s="30"/>
      <c r="I8" s="31"/>
      <c r="J8" s="31"/>
      <c r="K8" s="31"/>
      <c r="L8" s="31"/>
      <c r="M8" s="31"/>
      <c r="N8" s="118">
        <f>'[4]EA Tables'!$G$62/1000000</f>
        <v>1.8311438480356527E-3</v>
      </c>
      <c r="O8" s="118">
        <f>'[4]EA Tables'!$G$62/1000000</f>
        <v>1.8311438480356527E-3</v>
      </c>
      <c r="P8" s="118">
        <f>'[4]EA Tables'!$G$62/1000000</f>
        <v>1.8311438480356527E-3</v>
      </c>
      <c r="Q8" s="118">
        <f>'[4]EA Tables'!$G$62/1000000</f>
        <v>1.8311438480356527E-3</v>
      </c>
      <c r="R8" s="118">
        <f>'[4]EA Tables'!$G$62/1000000</f>
        <v>1.8311438480356527E-3</v>
      </c>
      <c r="S8" s="118">
        <f>'[4]EA Tables'!$M$62/1000000</f>
        <v>8.086889292728763E-3</v>
      </c>
      <c r="T8" s="118">
        <f>'[4]EA Tables'!$M$62/1000000</f>
        <v>8.086889292728763E-3</v>
      </c>
      <c r="U8" s="118">
        <f>'[4]EA Tables'!$M$62/1000000</f>
        <v>8.086889292728763E-3</v>
      </c>
      <c r="V8" s="118">
        <f>'[4]EA Tables'!$M$62/1000000</f>
        <v>8.086889292728763E-3</v>
      </c>
      <c r="W8" s="118">
        <f>'[4]EA Tables'!$M$62/1000000</f>
        <v>8.086889292728763E-3</v>
      </c>
      <c r="X8" s="118">
        <f>'[4]EA Tables'!$S$62/1000000</f>
        <v>1.4504596050355098E-2</v>
      </c>
      <c r="Y8" s="118">
        <f>'[4]EA Tables'!$S$62/1000000</f>
        <v>1.4504596050355098E-2</v>
      </c>
      <c r="Z8" s="118">
        <f>'[4]EA Tables'!$S$62/1000000</f>
        <v>1.4504596050355098E-2</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1"/>
      <c r="N9" s="133">
        <f>N24</f>
        <v>0</v>
      </c>
      <c r="O9" s="133">
        <f t="shared" ref="O9:BQ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28"/>
      <c r="G10" s="29" t="s">
        <v>105</v>
      </c>
      <c r="H10" s="30"/>
      <c r="I10" s="31"/>
      <c r="J10" s="31"/>
      <c r="K10" s="31"/>
      <c r="L10" s="31"/>
      <c r="M10" s="31"/>
      <c r="N10" s="134">
        <f>$E$10</f>
        <v>3.5000000000000003E-2</v>
      </c>
      <c r="O10" s="134">
        <f t="shared" ref="O10:BQ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1"/>
      <c r="N11" s="135">
        <f>1/(1+N10)</f>
        <v>0.96618357487922713</v>
      </c>
      <c r="O11" s="135">
        <f t="shared" ref="O11:BQ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4"/>
      <c r="N14" s="41">
        <f>IF((N8+N9)*N11&lt;&gt;0,(N8+N9)*N11,"")</f>
        <v>1.7692211092131911E-3</v>
      </c>
      <c r="O14" s="41">
        <f t="shared" ref="O14:BZ14" si="3">IF((O8+O9)*O11&lt;&gt;0,(O8+O9)*O11,"")</f>
        <v>1.7692211092131911E-3</v>
      </c>
      <c r="P14" s="41">
        <f t="shared" si="3"/>
        <v>1.7692211092131911E-3</v>
      </c>
      <c r="Q14" s="41">
        <f t="shared" si="3"/>
        <v>1.7692211092131911E-3</v>
      </c>
      <c r="R14" s="41">
        <f>IF((R8+R9)*R11&lt;&gt;0,(R8+R9)*R11,"")</f>
        <v>1.7692211092131911E-3</v>
      </c>
      <c r="S14" s="41">
        <f t="shared" si="3"/>
        <v>7.813419606501221E-3</v>
      </c>
      <c r="T14" s="41">
        <f t="shared" si="3"/>
        <v>7.813419606501221E-3</v>
      </c>
      <c r="U14" s="41">
        <f>IF((U8+U9)*U11&lt;&gt;0,(U8+U9)*U11,"")</f>
        <v>7.813419606501221E-3</v>
      </c>
      <c r="V14" s="41">
        <f t="shared" si="3"/>
        <v>7.813419606501221E-3</v>
      </c>
      <c r="W14" s="41">
        <f t="shared" si="3"/>
        <v>7.813419606501221E-3</v>
      </c>
      <c r="X14" s="41">
        <f t="shared" si="3"/>
        <v>1.4014102464111207E-2</v>
      </c>
      <c r="Y14" s="41">
        <f t="shared" si="3"/>
        <v>1.4014102464111207E-2</v>
      </c>
      <c r="Z14" s="41">
        <f t="shared" si="3"/>
        <v>1.4014102464111207E-2</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77"/>
      <c r="B15" s="36"/>
      <c r="C15" s="37"/>
      <c r="D15" s="38" t="s">
        <v>114</v>
      </c>
      <c r="E15" s="37"/>
      <c r="F15" s="37"/>
      <c r="G15" s="37" t="s">
        <v>101</v>
      </c>
      <c r="H15" s="178">
        <f>IF(SUM($M$14:$CO$14)&lt;&gt;0,SUM($M$14:$CO$14),"")</f>
        <v>8.9955510970905678E-2</v>
      </c>
      <c r="I15" s="179"/>
      <c r="J15" s="179"/>
      <c r="K15" s="179"/>
      <c r="L15" s="180"/>
    </row>
    <row r="16" spans="1:93" s="43" customFormat="1" ht="15.75" thickBot="1" x14ac:dyDescent="0.25">
      <c r="A16" s="44"/>
      <c r="B16" s="45"/>
      <c r="C16" s="45"/>
      <c r="D16" s="46"/>
      <c r="E16" s="45"/>
      <c r="F16" s="45"/>
      <c r="G16" s="45"/>
      <c r="H16" s="47">
        <f>H15</f>
        <v>8.9955510970905678E-2</v>
      </c>
      <c r="I16" s="48"/>
    </row>
    <row r="17" spans="1:93" s="43" customFormat="1" ht="15.75" thickBot="1" x14ac:dyDescent="0.25">
      <c r="A17" s="44"/>
      <c r="B17" s="45"/>
      <c r="C17" s="45"/>
      <c r="D17" s="46"/>
      <c r="E17" s="45"/>
      <c r="F17" s="45"/>
      <c r="G17" s="45"/>
      <c r="H17" s="178">
        <f>IF(SUM($M$14:$AL$14)&lt;&gt;0,SUM($M$14:$AL$14),"")</f>
        <v>8.9955510970905678E-2</v>
      </c>
      <c r="I17" s="179"/>
      <c r="J17" s="179"/>
      <c r="K17" s="179"/>
      <c r="L17" s="180"/>
      <c r="M17" s="43" t="s">
        <v>228</v>
      </c>
    </row>
    <row r="18" spans="1:93" s="43" customFormat="1" ht="15.75" thickBot="1" x14ac:dyDescent="0.25">
      <c r="A18" s="44"/>
      <c r="B18" s="45"/>
      <c r="C18" s="45"/>
      <c r="D18" s="46"/>
      <c r="E18" s="45"/>
      <c r="F18" s="45"/>
      <c r="G18" s="45"/>
      <c r="H18" s="123"/>
      <c r="I18" s="123"/>
      <c r="J18" s="123"/>
      <c r="K18" s="123"/>
      <c r="L18" s="123"/>
    </row>
    <row r="19" spans="1:93" s="43" customFormat="1" ht="18" x14ac:dyDescent="0.25">
      <c r="A19" s="44"/>
      <c r="B19" s="45"/>
      <c r="C19" s="45"/>
      <c r="D19" s="46"/>
      <c r="E19" s="124" t="s">
        <v>115</v>
      </c>
      <c r="F19" s="2"/>
      <c r="G19" s="2"/>
      <c r="H19" s="2">
        <f>H17</f>
        <v>8.9955510970905678E-2</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81" t="s">
        <v>123</v>
      </c>
      <c r="B27" s="182"/>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75" t="s">
        <v>124</v>
      </c>
      <c r="B29" s="61"/>
      <c r="C29" s="19"/>
      <c r="D29" s="19" t="s">
        <v>104</v>
      </c>
      <c r="E29" s="21" t="s">
        <v>125</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83"/>
      <c r="B30" s="64"/>
      <c r="C30" s="27"/>
      <c r="D30" s="27" t="s">
        <v>104</v>
      </c>
      <c r="E30" s="29" t="s">
        <v>125</v>
      </c>
      <c r="F30" s="29"/>
      <c r="G30" s="27" t="s">
        <v>126</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83"/>
      <c r="B31" s="64"/>
      <c r="C31" s="27"/>
      <c r="D31" s="27" t="s">
        <v>109</v>
      </c>
      <c r="E31" s="27" t="s">
        <v>127</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83"/>
      <c r="B32" s="64"/>
      <c r="C32" s="27"/>
      <c r="D32" s="27" t="s">
        <v>109</v>
      </c>
      <c r="E32" s="27" t="s">
        <v>128</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129</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130</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131</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132</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133</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134</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83"/>
      <c r="B39" s="64"/>
      <c r="C39" s="27"/>
      <c r="D39" s="27" t="s">
        <v>109</v>
      </c>
      <c r="E39" s="27" t="s">
        <v>135</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83"/>
      <c r="B40" s="64"/>
      <c r="C40" s="27"/>
      <c r="D40" s="27" t="s">
        <v>109</v>
      </c>
      <c r="E40" s="27" t="s">
        <v>136</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137</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138</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83"/>
      <c r="B43" s="64"/>
      <c r="C43" s="27"/>
      <c r="D43" s="27" t="s">
        <v>109</v>
      </c>
      <c r="E43" s="27" t="s">
        <v>139</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140</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141</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142</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143</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144</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145</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146</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147</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148</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149</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150</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151</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152</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153</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154</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155</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156</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157</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158</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159</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70"/>
      <c r="C64" s="32"/>
      <c r="D64" s="27" t="s">
        <v>160</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84"/>
      <c r="B65" s="71"/>
      <c r="C65" s="72"/>
      <c r="D65" s="73" t="s">
        <v>161</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73" t="s">
        <v>162</v>
      </c>
      <c r="B70" s="174"/>
      <c r="C70" s="77" t="s">
        <v>163</v>
      </c>
      <c r="D70" s="77" t="s">
        <v>163</v>
      </c>
      <c r="E70" s="78"/>
      <c r="F70" s="78"/>
      <c r="G70" s="78"/>
      <c r="H70" s="78"/>
      <c r="I70" s="78"/>
      <c r="J70" s="78"/>
      <c r="K70" s="79"/>
      <c r="L70" s="78"/>
    </row>
    <row r="71" spans="1:93" x14ac:dyDescent="0.2">
      <c r="A71" s="80" t="s">
        <v>164</v>
      </c>
      <c r="B71" s="81"/>
      <c r="C71" s="82"/>
      <c r="D71" s="43"/>
      <c r="E71" s="78"/>
      <c r="F71" s="78"/>
      <c r="G71" s="78"/>
      <c r="H71" s="78"/>
      <c r="I71" s="78"/>
      <c r="J71" s="78"/>
      <c r="K71" s="79"/>
      <c r="L71" s="78"/>
    </row>
    <row r="72" spans="1:93" x14ac:dyDescent="0.2">
      <c r="A72" s="83" t="s">
        <v>165</v>
      </c>
      <c r="B72" s="78" t="s">
        <v>166</v>
      </c>
      <c r="C72" s="84">
        <f>3.5%</f>
        <v>3.5000000000000003E-2</v>
      </c>
      <c r="D72" s="43"/>
      <c r="E72" s="78"/>
      <c r="F72" s="78"/>
      <c r="G72" s="78"/>
      <c r="H72" s="78"/>
      <c r="I72" s="78"/>
      <c r="J72" s="78"/>
      <c r="K72" s="79"/>
      <c r="L72" s="78"/>
    </row>
    <row r="73" spans="1:93" x14ac:dyDescent="0.2">
      <c r="A73" s="83" t="s">
        <v>167</v>
      </c>
      <c r="B73" s="78" t="s">
        <v>121</v>
      </c>
      <c r="C73" s="84">
        <v>2.92E-2</v>
      </c>
      <c r="D73" s="43"/>
      <c r="E73" s="78"/>
      <c r="F73" s="78"/>
      <c r="G73" s="78"/>
      <c r="H73" s="78"/>
      <c r="I73" s="78"/>
      <c r="J73" s="78"/>
      <c r="K73" s="79"/>
      <c r="L73" s="78"/>
    </row>
    <row r="74" spans="1:93" x14ac:dyDescent="0.2">
      <c r="A74" s="83" t="s">
        <v>168</v>
      </c>
      <c r="B74" s="78" t="s">
        <v>169</v>
      </c>
      <c r="C74" s="85">
        <v>5</v>
      </c>
      <c r="D74" s="43"/>
      <c r="E74" s="78"/>
      <c r="F74" s="78"/>
      <c r="G74" s="78"/>
      <c r="H74" s="78"/>
      <c r="I74" s="78"/>
      <c r="J74" s="78"/>
      <c r="K74" s="79"/>
      <c r="L74" s="78"/>
    </row>
    <row r="75" spans="1:93" x14ac:dyDescent="0.2">
      <c r="A75" s="83" t="s">
        <v>170</v>
      </c>
      <c r="B75" s="78" t="s">
        <v>171</v>
      </c>
      <c r="C75" s="86">
        <v>1000</v>
      </c>
      <c r="D75" s="43"/>
      <c r="E75" s="78"/>
      <c r="F75" s="78"/>
      <c r="G75" s="78"/>
      <c r="H75" s="78"/>
      <c r="I75" s="78"/>
      <c r="J75" s="78"/>
      <c r="K75" s="79"/>
      <c r="L75" s="78"/>
    </row>
    <row r="76" spans="1:93" x14ac:dyDescent="0.2">
      <c r="A76" s="87" t="s">
        <v>172</v>
      </c>
      <c r="B76" s="88" t="s">
        <v>173</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174</v>
      </c>
      <c r="E79" s="93" t="s">
        <v>175</v>
      </c>
      <c r="F79" s="93" t="s">
        <v>176</v>
      </c>
      <c r="G79" s="93" t="s">
        <v>177</v>
      </c>
      <c r="H79" s="94" t="s">
        <v>178</v>
      </c>
      <c r="I79" s="78"/>
      <c r="J79" s="163" t="s">
        <v>179</v>
      </c>
      <c r="K79" s="164"/>
      <c r="L79" s="78"/>
    </row>
    <row r="80" spans="1:93" ht="15" thickBot="1" x14ac:dyDescent="0.25">
      <c r="A80" s="95" t="s">
        <v>180</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65" t="s">
        <v>181</v>
      </c>
      <c r="K80" s="166"/>
      <c r="L80" s="78"/>
    </row>
    <row r="81" spans="1:12" ht="15" thickBot="1" x14ac:dyDescent="0.25">
      <c r="A81" s="79"/>
      <c r="B81" s="78"/>
      <c r="C81" s="78"/>
      <c r="D81" s="78"/>
      <c r="E81" s="78"/>
      <c r="F81" s="78"/>
      <c r="G81" s="78"/>
      <c r="H81" s="78"/>
      <c r="I81" s="78"/>
      <c r="J81" s="143"/>
      <c r="K81" s="99"/>
      <c r="L81" s="78"/>
    </row>
    <row r="82" spans="1:12" x14ac:dyDescent="0.2">
      <c r="A82" s="144" t="s">
        <v>182</v>
      </c>
      <c r="B82" s="101"/>
      <c r="C82" s="101"/>
      <c r="D82" s="102"/>
      <c r="E82" s="102"/>
      <c r="F82" s="102"/>
      <c r="G82" s="102"/>
      <c r="H82" s="103"/>
      <c r="I82" s="78"/>
      <c r="J82" s="143"/>
      <c r="K82" s="99"/>
      <c r="L82" s="78"/>
    </row>
    <row r="83" spans="1:12" x14ac:dyDescent="0.2">
      <c r="A83" s="104"/>
      <c r="B83" s="105"/>
      <c r="C83" s="106" t="s">
        <v>183</v>
      </c>
      <c r="D83" s="107" t="s">
        <v>174</v>
      </c>
      <c r="E83" s="107" t="s">
        <v>175</v>
      </c>
      <c r="F83" s="107" t="s">
        <v>176</v>
      </c>
      <c r="G83" s="107" t="s">
        <v>177</v>
      </c>
      <c r="H83" s="108" t="s">
        <v>178</v>
      </c>
      <c r="I83" s="78"/>
      <c r="J83" s="143"/>
      <c r="K83" s="99"/>
      <c r="L83" s="78"/>
    </row>
    <row r="84" spans="1:12" x14ac:dyDescent="0.2">
      <c r="A84" s="143" t="s">
        <v>184</v>
      </c>
      <c r="B84" s="78" t="s">
        <v>116</v>
      </c>
      <c r="C84" s="109" t="s">
        <v>185</v>
      </c>
      <c r="D84" s="110">
        <f>C75</f>
        <v>1000</v>
      </c>
      <c r="E84" s="110">
        <f>D86</f>
        <v>800</v>
      </c>
      <c r="F84" s="110">
        <f>E86</f>
        <v>600</v>
      </c>
      <c r="G84" s="110">
        <f>F86</f>
        <v>400</v>
      </c>
      <c r="H84" s="111">
        <f>G86</f>
        <v>200</v>
      </c>
      <c r="I84" s="78"/>
      <c r="J84" s="167" t="s">
        <v>186</v>
      </c>
      <c r="K84" s="168"/>
      <c r="L84" s="78"/>
    </row>
    <row r="85" spans="1:12" x14ac:dyDescent="0.2">
      <c r="A85" s="143" t="s">
        <v>187</v>
      </c>
      <c r="B85" s="78" t="s">
        <v>118</v>
      </c>
      <c r="C85" s="109" t="s">
        <v>185</v>
      </c>
      <c r="D85" s="110">
        <f>$D$84*$C$76</f>
        <v>200</v>
      </c>
      <c r="E85" s="110">
        <f>$D$84*$C$76</f>
        <v>200</v>
      </c>
      <c r="F85" s="110">
        <f>$D$84*$C$76</f>
        <v>200</v>
      </c>
      <c r="G85" s="110">
        <f>$D$84*$C$76</f>
        <v>200</v>
      </c>
      <c r="H85" s="111">
        <f>$D$84*$C$76</f>
        <v>200</v>
      </c>
      <c r="I85" s="78"/>
      <c r="J85" s="169" t="s">
        <v>188</v>
      </c>
      <c r="K85" s="170"/>
      <c r="L85" s="78"/>
    </row>
    <row r="86" spans="1:12" x14ac:dyDescent="0.2">
      <c r="A86" s="143" t="s">
        <v>189</v>
      </c>
      <c r="B86" s="78" t="s">
        <v>119</v>
      </c>
      <c r="C86" s="109" t="s">
        <v>185</v>
      </c>
      <c r="D86" s="110">
        <f>D84-D85</f>
        <v>800</v>
      </c>
      <c r="E86" s="110">
        <f>E84-E85</f>
        <v>600</v>
      </c>
      <c r="F86" s="110">
        <f>F84-F85</f>
        <v>400</v>
      </c>
      <c r="G86" s="110">
        <f>G84-G85</f>
        <v>200</v>
      </c>
      <c r="H86" s="111">
        <f>H84-H85</f>
        <v>0</v>
      </c>
      <c r="I86" s="78"/>
      <c r="J86" s="171" t="s">
        <v>190</v>
      </c>
      <c r="K86" s="172"/>
      <c r="L86" s="78"/>
    </row>
    <row r="87" spans="1:12" x14ac:dyDescent="0.2">
      <c r="A87" s="143" t="s">
        <v>191</v>
      </c>
      <c r="B87" s="78" t="s">
        <v>120</v>
      </c>
      <c r="C87" s="109" t="s">
        <v>185</v>
      </c>
      <c r="D87" s="110">
        <f>AVERAGE(D84,D86)</f>
        <v>900</v>
      </c>
      <c r="E87" s="110">
        <f>AVERAGE(E84,E86)</f>
        <v>700</v>
      </c>
      <c r="F87" s="110">
        <f>AVERAGE(F84,F86)</f>
        <v>500</v>
      </c>
      <c r="G87" s="110">
        <f>AVERAGE(G84,G86)</f>
        <v>300</v>
      </c>
      <c r="H87" s="111">
        <f>AVERAGE(H84,H86)</f>
        <v>100</v>
      </c>
      <c r="I87" s="78"/>
      <c r="J87" s="171" t="s">
        <v>192</v>
      </c>
      <c r="K87" s="172"/>
      <c r="L87" s="78"/>
    </row>
    <row r="88" spans="1:12" x14ac:dyDescent="0.2">
      <c r="A88" s="143" t="s">
        <v>193</v>
      </c>
      <c r="B88" s="78" t="s">
        <v>106</v>
      </c>
      <c r="C88" s="109" t="s">
        <v>185</v>
      </c>
      <c r="D88" s="110">
        <f>(D87*($C$73))+D85</f>
        <v>226.28</v>
      </c>
      <c r="E88" s="110">
        <f>(E87*($C$73))+E85</f>
        <v>220.44</v>
      </c>
      <c r="F88" s="110">
        <f>(F87*($C$73))+F85</f>
        <v>214.6</v>
      </c>
      <c r="G88" s="110">
        <f>(G87*($C$73))+G85</f>
        <v>208.76</v>
      </c>
      <c r="H88" s="111">
        <f>(H87*($C$73))+H85</f>
        <v>202.92</v>
      </c>
      <c r="I88" s="78"/>
      <c r="J88" s="152" t="s">
        <v>194</v>
      </c>
      <c r="K88" s="153"/>
      <c r="L88" s="78"/>
    </row>
    <row r="89" spans="1:12" x14ac:dyDescent="0.2">
      <c r="A89" s="143" t="s">
        <v>195</v>
      </c>
      <c r="B89" s="78" t="s">
        <v>196</v>
      </c>
      <c r="C89" s="109" t="s">
        <v>185</v>
      </c>
      <c r="D89" s="110">
        <f>D88*D80</f>
        <v>218.62801932367151</v>
      </c>
      <c r="E89" s="110">
        <f>E88*E80</f>
        <v>205.78309878876988</v>
      </c>
      <c r="F89" s="110">
        <f>F88*F80</f>
        <v>193.55690463635759</v>
      </c>
      <c r="G89" s="110">
        <f>G88*G80</f>
        <v>181.92227945435397</v>
      </c>
      <c r="H89" s="111">
        <f>H88*H80</f>
        <v>170.85319501893173</v>
      </c>
      <c r="I89" s="78"/>
      <c r="J89" s="152" t="s">
        <v>197</v>
      </c>
      <c r="K89" s="153"/>
      <c r="L89" s="78"/>
    </row>
    <row r="90" spans="1:12" x14ac:dyDescent="0.2">
      <c r="A90" s="143"/>
      <c r="B90" s="78"/>
      <c r="C90" s="109"/>
      <c r="D90" s="110"/>
      <c r="E90" s="110"/>
      <c r="F90" s="110"/>
      <c r="G90" s="110"/>
      <c r="H90" s="111"/>
      <c r="I90" s="78"/>
      <c r="J90" s="143"/>
      <c r="K90" s="99"/>
      <c r="L90" s="78"/>
    </row>
    <row r="91" spans="1:12" x14ac:dyDescent="0.2">
      <c r="A91" s="143" t="s">
        <v>198</v>
      </c>
      <c r="B91" s="112" t="s">
        <v>199</v>
      </c>
      <c r="C91" s="113" t="s">
        <v>185</v>
      </c>
      <c r="D91" s="114">
        <f>SUM(D89:H89)</f>
        <v>970.74349722208467</v>
      </c>
      <c r="E91" s="110"/>
      <c r="F91" s="110"/>
      <c r="G91" s="110"/>
      <c r="H91" s="111"/>
      <c r="I91" s="78"/>
      <c r="J91" s="152" t="s">
        <v>200</v>
      </c>
      <c r="K91" s="153"/>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54" t="s">
        <v>201</v>
      </c>
      <c r="B95" s="155"/>
      <c r="C95" s="155"/>
      <c r="D95" s="155"/>
      <c r="E95" s="155"/>
      <c r="F95" s="155"/>
      <c r="G95" s="155"/>
      <c r="H95" s="156"/>
      <c r="I95" s="78"/>
      <c r="J95" s="79"/>
      <c r="K95" s="78"/>
      <c r="L95" s="78"/>
    </row>
    <row r="96" spans="1:12" x14ac:dyDescent="0.2">
      <c r="A96" s="157"/>
      <c r="B96" s="158"/>
      <c r="C96" s="158"/>
      <c r="D96" s="158"/>
      <c r="E96" s="158"/>
      <c r="F96" s="158"/>
      <c r="G96" s="158"/>
      <c r="H96" s="159"/>
      <c r="J96" s="78"/>
      <c r="K96" s="79"/>
      <c r="L96" s="78"/>
    </row>
    <row r="97" spans="1:8" x14ac:dyDescent="0.2">
      <c r="A97" s="157"/>
      <c r="B97" s="158"/>
      <c r="C97" s="158"/>
      <c r="D97" s="158"/>
      <c r="E97" s="158"/>
      <c r="F97" s="158"/>
      <c r="G97" s="158"/>
      <c r="H97" s="159"/>
    </row>
    <row r="98" spans="1:8" x14ac:dyDescent="0.2">
      <c r="A98" s="157"/>
      <c r="B98" s="158"/>
      <c r="C98" s="158"/>
      <c r="D98" s="158"/>
      <c r="E98" s="158"/>
      <c r="F98" s="158"/>
      <c r="G98" s="158"/>
      <c r="H98" s="159"/>
    </row>
    <row r="99" spans="1:8" x14ac:dyDescent="0.2">
      <c r="A99" s="157"/>
      <c r="B99" s="158"/>
      <c r="C99" s="158"/>
      <c r="D99" s="158"/>
      <c r="E99" s="158"/>
      <c r="F99" s="158"/>
      <c r="G99" s="158"/>
      <c r="H99" s="159"/>
    </row>
    <row r="100" spans="1:8" x14ac:dyDescent="0.2">
      <c r="A100" s="157"/>
      <c r="B100" s="158"/>
      <c r="C100" s="158"/>
      <c r="D100" s="158"/>
      <c r="E100" s="158"/>
      <c r="F100" s="158"/>
      <c r="G100" s="158"/>
      <c r="H100" s="159"/>
    </row>
    <row r="101" spans="1:8" x14ac:dyDescent="0.2">
      <c r="A101" s="157"/>
      <c r="B101" s="158"/>
      <c r="C101" s="158"/>
      <c r="D101" s="158"/>
      <c r="E101" s="158"/>
      <c r="F101" s="158"/>
      <c r="G101" s="158"/>
      <c r="H101" s="159"/>
    </row>
    <row r="102" spans="1:8" x14ac:dyDescent="0.2">
      <c r="A102" s="157"/>
      <c r="B102" s="158"/>
      <c r="C102" s="158"/>
      <c r="D102" s="158"/>
      <c r="E102" s="158"/>
      <c r="F102" s="158"/>
      <c r="G102" s="158"/>
      <c r="H102" s="159"/>
    </row>
    <row r="103" spans="1:8" x14ac:dyDescent="0.2">
      <c r="A103" s="157"/>
      <c r="B103" s="158"/>
      <c r="C103" s="158"/>
      <c r="D103" s="158"/>
      <c r="E103" s="158"/>
      <c r="F103" s="158"/>
      <c r="G103" s="158"/>
      <c r="H103" s="159"/>
    </row>
    <row r="104" spans="1:8" x14ac:dyDescent="0.2">
      <c r="A104" s="157"/>
      <c r="B104" s="158"/>
      <c r="C104" s="158"/>
      <c r="D104" s="158"/>
      <c r="E104" s="158"/>
      <c r="F104" s="158"/>
      <c r="G104" s="158"/>
      <c r="H104" s="159"/>
    </row>
    <row r="105" spans="1:8" x14ac:dyDescent="0.2">
      <c r="A105" s="157"/>
      <c r="B105" s="158"/>
      <c r="C105" s="158"/>
      <c r="D105" s="158"/>
      <c r="E105" s="158"/>
      <c r="F105" s="158"/>
      <c r="G105" s="158"/>
      <c r="H105" s="159"/>
    </row>
    <row r="106" spans="1:8" x14ac:dyDescent="0.2">
      <c r="A106" s="157"/>
      <c r="B106" s="158"/>
      <c r="C106" s="158"/>
      <c r="D106" s="158"/>
      <c r="E106" s="158"/>
      <c r="F106" s="158"/>
      <c r="G106" s="158"/>
      <c r="H106" s="159"/>
    </row>
    <row r="107" spans="1:8" x14ac:dyDescent="0.2">
      <c r="A107" s="157"/>
      <c r="B107" s="158"/>
      <c r="C107" s="158"/>
      <c r="D107" s="158"/>
      <c r="E107" s="158"/>
      <c r="F107" s="158"/>
      <c r="G107" s="158"/>
      <c r="H107" s="159"/>
    </row>
    <row r="108" spans="1:8" x14ac:dyDescent="0.2">
      <c r="A108" s="157"/>
      <c r="B108" s="158"/>
      <c r="C108" s="158"/>
      <c r="D108" s="158"/>
      <c r="E108" s="158"/>
      <c r="F108" s="158"/>
      <c r="G108" s="158"/>
      <c r="H108" s="159"/>
    </row>
    <row r="109" spans="1:8" x14ac:dyDescent="0.2">
      <c r="A109" s="157"/>
      <c r="B109" s="158"/>
      <c r="C109" s="158"/>
      <c r="D109" s="158"/>
      <c r="E109" s="158"/>
      <c r="F109" s="158"/>
      <c r="G109" s="158"/>
      <c r="H109" s="159"/>
    </row>
    <row r="110" spans="1:8" x14ac:dyDescent="0.2">
      <c r="A110" s="157"/>
      <c r="B110" s="158"/>
      <c r="C110" s="158"/>
      <c r="D110" s="158"/>
      <c r="E110" s="158"/>
      <c r="F110" s="158"/>
      <c r="G110" s="158"/>
      <c r="H110" s="159"/>
    </row>
    <row r="111" spans="1:8" x14ac:dyDescent="0.2">
      <c r="A111" s="157"/>
      <c r="B111" s="158"/>
      <c r="C111" s="158"/>
      <c r="D111" s="158"/>
      <c r="E111" s="158"/>
      <c r="F111" s="158"/>
      <c r="G111" s="158"/>
      <c r="H111" s="159"/>
    </row>
    <row r="112" spans="1:8"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ht="15" thickBot="1" x14ac:dyDescent="0.25">
      <c r="A119" s="160"/>
      <c r="B119" s="161"/>
      <c r="C119" s="161"/>
      <c r="D119" s="161"/>
      <c r="E119" s="161"/>
      <c r="F119" s="161"/>
      <c r="G119" s="161"/>
      <c r="H119" s="162"/>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B4A73A50-5963-4F30-AA71-1703F3B8E9AE}">
      <formula1>Variables</formula1>
    </dataValidation>
    <dataValidation type="list" allowBlank="1" showInputMessage="1" showErrorMessage="1" sqref="G29:G63 G12:G13 G16:G18 G25:G27" xr:uid="{56DA3F87-9C29-4B16-81C8-A88E2D8A6982}">
      <formula1>"Fixed,Variable"</formula1>
    </dataValidation>
    <dataValidation type="list" allowBlank="1" showInputMessage="1" showErrorMessage="1" sqref="E31:F45" xr:uid="{0690000F-0D53-433E-801C-E83C08DFF784}">
      <formula1>INDIRECT(IFERROR(RIGHT($B31,LEN($B31)-FIND(" ",$B31)),$B31)&amp;"Subs")</formula1>
    </dataValidation>
    <dataValidation type="list" allowBlank="1" showInputMessage="1" showErrorMessage="1" sqref="E29:F30" xr:uid="{FEBE0CFA-71EE-4C8D-8231-2DCB90CF96B3}">
      <formula1>INDIRECT(IFERROR(RIGHT(#REF!,LEN(#REF!)-FIND(" ",#REF!)),#REF!)&amp;"Subs")</formula1>
    </dataValidation>
  </dataValidations>
  <hyperlinks>
    <hyperlink ref="F3" location="'TITLE PAGE'!A1" display="Back to title page" xr:uid="{67EDC33E-3716-4E18-BAE6-C15412F7602D}"/>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C6E54-E9A2-4DD9-B6E1-E4062E1F3BCE}">
  <sheetPr codeName="Sheet18"/>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235</v>
      </c>
      <c r="C8" t="s">
        <v>236</v>
      </c>
      <c r="D8" s="27" t="s">
        <v>104</v>
      </c>
      <c r="E8" s="28"/>
      <c r="G8" s="29" t="s">
        <v>105</v>
      </c>
      <c r="H8" s="30"/>
      <c r="I8" s="31"/>
      <c r="J8" s="31"/>
      <c r="K8" s="31"/>
      <c r="L8" s="31"/>
      <c r="M8" s="31"/>
      <c r="N8" s="118">
        <f>'[4]EA Tables'!$G$63/1000000</f>
        <v>2.9193856829714399E-3</v>
      </c>
      <c r="O8" s="118">
        <f>'[4]EA Tables'!$G$63/1000000</f>
        <v>2.9193856829714399E-3</v>
      </c>
      <c r="P8" s="118">
        <f>'[4]EA Tables'!$G$63/1000000</f>
        <v>2.9193856829714399E-3</v>
      </c>
      <c r="Q8" s="118">
        <f>'[4]EA Tables'!$G$63/1000000</f>
        <v>2.9193856829714399E-3</v>
      </c>
      <c r="R8" s="118">
        <f>'[4]EA Tables'!$G$63/1000000</f>
        <v>2.9193856829714399E-3</v>
      </c>
      <c r="S8" s="118">
        <f>'[4]EA Tables'!$M$63/1000000</f>
        <v>8.5952645924180138E-4</v>
      </c>
      <c r="T8" s="118">
        <f>'[4]EA Tables'!$M$63/1000000</f>
        <v>8.5952645924180138E-4</v>
      </c>
      <c r="U8" s="118">
        <f>'[4]EA Tables'!$M$63/1000000</f>
        <v>8.5952645924180138E-4</v>
      </c>
      <c r="V8" s="118">
        <f>'[4]EA Tables'!$M$63/1000000</f>
        <v>8.5952645924180138E-4</v>
      </c>
      <c r="W8" s="118">
        <f>'[4]EA Tables'!$M$63/1000000</f>
        <v>8.5952645924180138E-4</v>
      </c>
      <c r="X8" s="118">
        <f>'[4]EA Tables'!$S$63/1000000</f>
        <v>9.2498489601711056E-3</v>
      </c>
      <c r="Y8" s="118">
        <f>'[4]EA Tables'!$S$63/1000000</f>
        <v>9.2498489601711056E-3</v>
      </c>
      <c r="Z8" s="118">
        <f>'[4]EA Tables'!$S$63/1000000</f>
        <v>9.2498489601711056E-3</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1"/>
      <c r="N9" s="133">
        <f>N24</f>
        <v>0</v>
      </c>
      <c r="O9" s="133">
        <f t="shared" ref="O9:BQ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28"/>
      <c r="G10" s="29" t="s">
        <v>105</v>
      </c>
      <c r="H10" s="30"/>
      <c r="I10" s="31"/>
      <c r="J10" s="31"/>
      <c r="K10" s="31"/>
      <c r="L10" s="31"/>
      <c r="M10" s="31"/>
      <c r="N10" s="134">
        <f>$E$10</f>
        <v>3.5000000000000003E-2</v>
      </c>
      <c r="O10" s="134">
        <f t="shared" ref="O10:BQ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1"/>
      <c r="N11" s="135">
        <f>1/(1+N10)</f>
        <v>0.96618357487922713</v>
      </c>
      <c r="O11" s="135">
        <f t="shared" ref="O11:BQ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4"/>
      <c r="N14" s="41">
        <f>IF((N8+N9)*N11&lt;&gt;0,(N8+N9)*N11,"")</f>
        <v>2.8206624956245798E-3</v>
      </c>
      <c r="O14" s="41">
        <f t="shared" ref="O14:BZ14" si="3">IF((O8+O9)*O11&lt;&gt;0,(O8+O9)*O11,"")</f>
        <v>2.8206624956245798E-3</v>
      </c>
      <c r="P14" s="41">
        <f t="shared" si="3"/>
        <v>2.8206624956245798E-3</v>
      </c>
      <c r="Q14" s="41">
        <f t="shared" si="3"/>
        <v>2.8206624956245798E-3</v>
      </c>
      <c r="R14" s="41">
        <f>IF((R8+R9)*R11&lt;&gt;0,(R8+R9)*R11,"")</f>
        <v>2.8206624956245798E-3</v>
      </c>
      <c r="S14" s="41">
        <f t="shared" si="3"/>
        <v>8.3046034709352795E-4</v>
      </c>
      <c r="T14" s="41">
        <f t="shared" si="3"/>
        <v>8.3046034709352795E-4</v>
      </c>
      <c r="U14" s="41">
        <f>IF((U8+U9)*U11&lt;&gt;0,(U8+U9)*U11,"")</f>
        <v>8.3046034709352795E-4</v>
      </c>
      <c r="V14" s="41">
        <f t="shared" si="3"/>
        <v>8.3046034709352795E-4</v>
      </c>
      <c r="W14" s="41">
        <f t="shared" si="3"/>
        <v>8.3046034709352795E-4</v>
      </c>
      <c r="X14" s="41">
        <f t="shared" si="3"/>
        <v>8.9370521354310197E-3</v>
      </c>
      <c r="Y14" s="41">
        <f t="shared" si="3"/>
        <v>8.9370521354310197E-3</v>
      </c>
      <c r="Z14" s="41">
        <f t="shared" si="3"/>
        <v>8.9370521354310197E-3</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77"/>
      <c r="B15" s="36"/>
      <c r="C15" s="37"/>
      <c r="D15" s="38" t="s">
        <v>114</v>
      </c>
      <c r="E15" s="37"/>
      <c r="F15" s="37"/>
      <c r="G15" s="37" t="s">
        <v>101</v>
      </c>
      <c r="H15" s="178">
        <f>IF(SUM($M$14:$CO$14)&lt;&gt;0,SUM($M$14:$CO$14),"")</f>
        <v>4.5066770619883602E-2</v>
      </c>
      <c r="I15" s="179"/>
      <c r="J15" s="179"/>
      <c r="K15" s="179"/>
      <c r="L15" s="180"/>
    </row>
    <row r="16" spans="1:93" s="43" customFormat="1" ht="15.75" thickBot="1" x14ac:dyDescent="0.25">
      <c r="A16" s="44"/>
      <c r="B16" s="45"/>
      <c r="C16" s="45"/>
      <c r="D16" s="46"/>
      <c r="E16" s="45"/>
      <c r="F16" s="45"/>
      <c r="G16" s="45"/>
      <c r="H16" s="47">
        <f>H15</f>
        <v>4.5066770619883602E-2</v>
      </c>
      <c r="I16" s="48"/>
    </row>
    <row r="17" spans="1:93" s="43" customFormat="1" ht="15.75" thickBot="1" x14ac:dyDescent="0.25">
      <c r="A17" s="44"/>
      <c r="B17" s="45"/>
      <c r="C17" s="45"/>
      <c r="D17" s="46"/>
      <c r="E17" s="45"/>
      <c r="F17" s="45"/>
      <c r="G17" s="45"/>
      <c r="H17" s="178">
        <f>IF(SUM($M$14:$AL$14)&lt;&gt;0,SUM($M$14:$AL$14),"")</f>
        <v>4.5066770619883602E-2</v>
      </c>
      <c r="I17" s="179"/>
      <c r="J17" s="179"/>
      <c r="K17" s="179"/>
      <c r="L17" s="180"/>
      <c r="M17" s="43" t="s">
        <v>228</v>
      </c>
    </row>
    <row r="18" spans="1:93" s="43" customFormat="1" ht="15.75" thickBot="1" x14ac:dyDescent="0.25">
      <c r="A18" s="44"/>
      <c r="B18" s="45"/>
      <c r="C18" s="45"/>
      <c r="D18" s="46"/>
      <c r="E18" s="45"/>
      <c r="F18" s="45"/>
      <c r="G18" s="45"/>
      <c r="H18" s="123"/>
      <c r="I18" s="123"/>
      <c r="J18" s="123"/>
      <c r="K18" s="123"/>
      <c r="L18" s="123"/>
    </row>
    <row r="19" spans="1:93" s="43" customFormat="1" ht="18" x14ac:dyDescent="0.25">
      <c r="A19" s="44"/>
      <c r="B19" s="45"/>
      <c r="C19" s="45"/>
      <c r="D19" s="46"/>
      <c r="E19" s="124" t="s">
        <v>115</v>
      </c>
      <c r="F19" s="2"/>
      <c r="G19" s="2"/>
      <c r="H19" s="2">
        <f>H17</f>
        <v>4.5066770619883602E-2</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81" t="s">
        <v>123</v>
      </c>
      <c r="B27" s="182"/>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75" t="s">
        <v>124</v>
      </c>
      <c r="B29" s="61"/>
      <c r="C29" s="19"/>
      <c r="D29" s="19" t="s">
        <v>104</v>
      </c>
      <c r="E29" s="21" t="s">
        <v>125</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83"/>
      <c r="B30" s="64"/>
      <c r="C30" s="27"/>
      <c r="D30" s="27" t="s">
        <v>104</v>
      </c>
      <c r="E30" s="29" t="s">
        <v>125</v>
      </c>
      <c r="F30" s="29"/>
      <c r="G30" s="27" t="s">
        <v>126</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83"/>
      <c r="B31" s="64"/>
      <c r="C31" s="27"/>
      <c r="D31" s="27" t="s">
        <v>109</v>
      </c>
      <c r="E31" s="27" t="s">
        <v>127</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83"/>
      <c r="B32" s="64"/>
      <c r="C32" s="27"/>
      <c r="D32" s="27" t="s">
        <v>109</v>
      </c>
      <c r="E32" s="27" t="s">
        <v>128</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129</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130</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131</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132</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133</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134</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83"/>
      <c r="B39" s="64"/>
      <c r="C39" s="27"/>
      <c r="D39" s="27" t="s">
        <v>109</v>
      </c>
      <c r="E39" s="27" t="s">
        <v>135</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83"/>
      <c r="B40" s="64"/>
      <c r="C40" s="27"/>
      <c r="D40" s="27" t="s">
        <v>109</v>
      </c>
      <c r="E40" s="27" t="s">
        <v>136</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137</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138</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83"/>
      <c r="B43" s="64"/>
      <c r="C43" s="27"/>
      <c r="D43" s="27" t="s">
        <v>109</v>
      </c>
      <c r="E43" s="27" t="s">
        <v>139</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140</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141</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142</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143</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144</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145</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146</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147</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148</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149</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150</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151</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152</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153</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154</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155</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156</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157</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158</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159</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70"/>
      <c r="C64" s="32"/>
      <c r="D64" s="27" t="s">
        <v>160</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84"/>
      <c r="B65" s="71"/>
      <c r="C65" s="72"/>
      <c r="D65" s="73" t="s">
        <v>161</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73" t="s">
        <v>162</v>
      </c>
      <c r="B70" s="174"/>
      <c r="C70" s="77" t="s">
        <v>163</v>
      </c>
      <c r="D70" s="77" t="s">
        <v>163</v>
      </c>
      <c r="E70" s="78"/>
      <c r="F70" s="78"/>
      <c r="G70" s="78"/>
      <c r="H70" s="78"/>
      <c r="I70" s="78"/>
      <c r="J70" s="78"/>
      <c r="K70" s="79"/>
      <c r="L70" s="78"/>
    </row>
    <row r="71" spans="1:93" x14ac:dyDescent="0.2">
      <c r="A71" s="80" t="s">
        <v>164</v>
      </c>
      <c r="B71" s="81"/>
      <c r="C71" s="82"/>
      <c r="D71" s="43"/>
      <c r="E71" s="78"/>
      <c r="F71" s="78"/>
      <c r="G71" s="78"/>
      <c r="H71" s="78"/>
      <c r="I71" s="78"/>
      <c r="J71" s="78"/>
      <c r="K71" s="79"/>
      <c r="L71" s="78"/>
    </row>
    <row r="72" spans="1:93" x14ac:dyDescent="0.2">
      <c r="A72" s="83" t="s">
        <v>165</v>
      </c>
      <c r="B72" s="78" t="s">
        <v>166</v>
      </c>
      <c r="C72" s="84">
        <f>3.5%</f>
        <v>3.5000000000000003E-2</v>
      </c>
      <c r="D72" s="43"/>
      <c r="E72" s="78"/>
      <c r="F72" s="78"/>
      <c r="G72" s="78"/>
      <c r="H72" s="78"/>
      <c r="I72" s="78"/>
      <c r="J72" s="78"/>
      <c r="K72" s="79"/>
      <c r="L72" s="78"/>
    </row>
    <row r="73" spans="1:93" x14ac:dyDescent="0.2">
      <c r="A73" s="83" t="s">
        <v>167</v>
      </c>
      <c r="B73" s="78" t="s">
        <v>121</v>
      </c>
      <c r="C73" s="84">
        <v>2.92E-2</v>
      </c>
      <c r="D73" s="43"/>
      <c r="E73" s="78"/>
      <c r="F73" s="78"/>
      <c r="G73" s="78"/>
      <c r="H73" s="78"/>
      <c r="I73" s="78"/>
      <c r="J73" s="78"/>
      <c r="K73" s="79"/>
      <c r="L73" s="78"/>
    </row>
    <row r="74" spans="1:93" x14ac:dyDescent="0.2">
      <c r="A74" s="83" t="s">
        <v>168</v>
      </c>
      <c r="B74" s="78" t="s">
        <v>169</v>
      </c>
      <c r="C74" s="85">
        <v>5</v>
      </c>
      <c r="D74" s="43"/>
      <c r="E74" s="78"/>
      <c r="F74" s="78"/>
      <c r="G74" s="78"/>
      <c r="H74" s="78"/>
      <c r="I74" s="78"/>
      <c r="J74" s="78"/>
      <c r="K74" s="79"/>
      <c r="L74" s="78"/>
    </row>
    <row r="75" spans="1:93" x14ac:dyDescent="0.2">
      <c r="A75" s="83" t="s">
        <v>170</v>
      </c>
      <c r="B75" s="78" t="s">
        <v>171</v>
      </c>
      <c r="C75" s="86">
        <v>1000</v>
      </c>
      <c r="D75" s="43"/>
      <c r="E75" s="78"/>
      <c r="F75" s="78"/>
      <c r="G75" s="78"/>
      <c r="H75" s="78"/>
      <c r="I75" s="78"/>
      <c r="J75" s="78"/>
      <c r="K75" s="79"/>
      <c r="L75" s="78"/>
    </row>
    <row r="76" spans="1:93" x14ac:dyDescent="0.2">
      <c r="A76" s="87" t="s">
        <v>172</v>
      </c>
      <c r="B76" s="88" t="s">
        <v>173</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174</v>
      </c>
      <c r="E79" s="93" t="s">
        <v>175</v>
      </c>
      <c r="F79" s="93" t="s">
        <v>176</v>
      </c>
      <c r="G79" s="93" t="s">
        <v>177</v>
      </c>
      <c r="H79" s="94" t="s">
        <v>178</v>
      </c>
      <c r="I79" s="78"/>
      <c r="J79" s="163" t="s">
        <v>179</v>
      </c>
      <c r="K79" s="164"/>
      <c r="L79" s="78"/>
    </row>
    <row r="80" spans="1:93" ht="15" thickBot="1" x14ac:dyDescent="0.25">
      <c r="A80" s="95" t="s">
        <v>180</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65" t="s">
        <v>181</v>
      </c>
      <c r="K80" s="166"/>
      <c r="L80" s="78"/>
    </row>
    <row r="81" spans="1:12" ht="15" thickBot="1" x14ac:dyDescent="0.25">
      <c r="A81" s="79"/>
      <c r="B81" s="78"/>
      <c r="C81" s="78"/>
      <c r="D81" s="78"/>
      <c r="E81" s="78"/>
      <c r="F81" s="78"/>
      <c r="G81" s="78"/>
      <c r="H81" s="78"/>
      <c r="I81" s="78"/>
      <c r="J81" s="143"/>
      <c r="K81" s="99"/>
      <c r="L81" s="78"/>
    </row>
    <row r="82" spans="1:12" x14ac:dyDescent="0.2">
      <c r="A82" s="144" t="s">
        <v>182</v>
      </c>
      <c r="B82" s="101"/>
      <c r="C82" s="101"/>
      <c r="D82" s="102"/>
      <c r="E82" s="102"/>
      <c r="F82" s="102"/>
      <c r="G82" s="102"/>
      <c r="H82" s="103"/>
      <c r="I82" s="78"/>
      <c r="J82" s="143"/>
      <c r="K82" s="99"/>
      <c r="L82" s="78"/>
    </row>
    <row r="83" spans="1:12" x14ac:dyDescent="0.2">
      <c r="A83" s="104"/>
      <c r="B83" s="105"/>
      <c r="C83" s="106" t="s">
        <v>183</v>
      </c>
      <c r="D83" s="107" t="s">
        <v>174</v>
      </c>
      <c r="E83" s="107" t="s">
        <v>175</v>
      </c>
      <c r="F83" s="107" t="s">
        <v>176</v>
      </c>
      <c r="G83" s="107" t="s">
        <v>177</v>
      </c>
      <c r="H83" s="108" t="s">
        <v>178</v>
      </c>
      <c r="I83" s="78"/>
      <c r="J83" s="143"/>
      <c r="K83" s="99"/>
      <c r="L83" s="78"/>
    </row>
    <row r="84" spans="1:12" x14ac:dyDescent="0.2">
      <c r="A84" s="143" t="s">
        <v>184</v>
      </c>
      <c r="B84" s="78" t="s">
        <v>116</v>
      </c>
      <c r="C84" s="109" t="s">
        <v>185</v>
      </c>
      <c r="D84" s="110">
        <f>C75</f>
        <v>1000</v>
      </c>
      <c r="E84" s="110">
        <f>D86</f>
        <v>800</v>
      </c>
      <c r="F84" s="110">
        <f>E86</f>
        <v>600</v>
      </c>
      <c r="G84" s="110">
        <f>F86</f>
        <v>400</v>
      </c>
      <c r="H84" s="111">
        <f>G86</f>
        <v>200</v>
      </c>
      <c r="I84" s="78"/>
      <c r="J84" s="167" t="s">
        <v>186</v>
      </c>
      <c r="K84" s="168"/>
      <c r="L84" s="78"/>
    </row>
    <row r="85" spans="1:12" x14ac:dyDescent="0.2">
      <c r="A85" s="143" t="s">
        <v>187</v>
      </c>
      <c r="B85" s="78" t="s">
        <v>118</v>
      </c>
      <c r="C85" s="109" t="s">
        <v>185</v>
      </c>
      <c r="D85" s="110">
        <f>$D$84*$C$76</f>
        <v>200</v>
      </c>
      <c r="E85" s="110">
        <f>$D$84*$C$76</f>
        <v>200</v>
      </c>
      <c r="F85" s="110">
        <f>$D$84*$C$76</f>
        <v>200</v>
      </c>
      <c r="G85" s="110">
        <f>$D$84*$C$76</f>
        <v>200</v>
      </c>
      <c r="H85" s="111">
        <f>$D$84*$C$76</f>
        <v>200</v>
      </c>
      <c r="I85" s="78"/>
      <c r="J85" s="169" t="s">
        <v>188</v>
      </c>
      <c r="K85" s="170"/>
      <c r="L85" s="78"/>
    </row>
    <row r="86" spans="1:12" x14ac:dyDescent="0.2">
      <c r="A86" s="143" t="s">
        <v>189</v>
      </c>
      <c r="B86" s="78" t="s">
        <v>119</v>
      </c>
      <c r="C86" s="109" t="s">
        <v>185</v>
      </c>
      <c r="D86" s="110">
        <f>D84-D85</f>
        <v>800</v>
      </c>
      <c r="E86" s="110">
        <f>E84-E85</f>
        <v>600</v>
      </c>
      <c r="F86" s="110">
        <f>F84-F85</f>
        <v>400</v>
      </c>
      <c r="G86" s="110">
        <f>G84-G85</f>
        <v>200</v>
      </c>
      <c r="H86" s="111">
        <f>H84-H85</f>
        <v>0</v>
      </c>
      <c r="I86" s="78"/>
      <c r="J86" s="171" t="s">
        <v>190</v>
      </c>
      <c r="K86" s="172"/>
      <c r="L86" s="78"/>
    </row>
    <row r="87" spans="1:12" x14ac:dyDescent="0.2">
      <c r="A87" s="143" t="s">
        <v>191</v>
      </c>
      <c r="B87" s="78" t="s">
        <v>120</v>
      </c>
      <c r="C87" s="109" t="s">
        <v>185</v>
      </c>
      <c r="D87" s="110">
        <f>AVERAGE(D84,D86)</f>
        <v>900</v>
      </c>
      <c r="E87" s="110">
        <f>AVERAGE(E84,E86)</f>
        <v>700</v>
      </c>
      <c r="F87" s="110">
        <f>AVERAGE(F84,F86)</f>
        <v>500</v>
      </c>
      <c r="G87" s="110">
        <f>AVERAGE(G84,G86)</f>
        <v>300</v>
      </c>
      <c r="H87" s="111">
        <f>AVERAGE(H84,H86)</f>
        <v>100</v>
      </c>
      <c r="I87" s="78"/>
      <c r="J87" s="171" t="s">
        <v>192</v>
      </c>
      <c r="K87" s="172"/>
      <c r="L87" s="78"/>
    </row>
    <row r="88" spans="1:12" x14ac:dyDescent="0.2">
      <c r="A88" s="143" t="s">
        <v>193</v>
      </c>
      <c r="B88" s="78" t="s">
        <v>106</v>
      </c>
      <c r="C88" s="109" t="s">
        <v>185</v>
      </c>
      <c r="D88" s="110">
        <f>(D87*($C$73))+D85</f>
        <v>226.28</v>
      </c>
      <c r="E88" s="110">
        <f>(E87*($C$73))+E85</f>
        <v>220.44</v>
      </c>
      <c r="F88" s="110">
        <f>(F87*($C$73))+F85</f>
        <v>214.6</v>
      </c>
      <c r="G88" s="110">
        <f>(G87*($C$73))+G85</f>
        <v>208.76</v>
      </c>
      <c r="H88" s="111">
        <f>(H87*($C$73))+H85</f>
        <v>202.92</v>
      </c>
      <c r="I88" s="78"/>
      <c r="J88" s="152" t="s">
        <v>194</v>
      </c>
      <c r="K88" s="153"/>
      <c r="L88" s="78"/>
    </row>
    <row r="89" spans="1:12" x14ac:dyDescent="0.2">
      <c r="A89" s="143" t="s">
        <v>195</v>
      </c>
      <c r="B89" s="78" t="s">
        <v>196</v>
      </c>
      <c r="C89" s="109" t="s">
        <v>185</v>
      </c>
      <c r="D89" s="110">
        <f>D88*D80</f>
        <v>218.62801932367151</v>
      </c>
      <c r="E89" s="110">
        <f>E88*E80</f>
        <v>205.78309878876988</v>
      </c>
      <c r="F89" s="110">
        <f>F88*F80</f>
        <v>193.55690463635759</v>
      </c>
      <c r="G89" s="110">
        <f>G88*G80</f>
        <v>181.92227945435397</v>
      </c>
      <c r="H89" s="111">
        <f>H88*H80</f>
        <v>170.85319501893173</v>
      </c>
      <c r="I89" s="78"/>
      <c r="J89" s="152" t="s">
        <v>197</v>
      </c>
      <c r="K89" s="153"/>
      <c r="L89" s="78"/>
    </row>
    <row r="90" spans="1:12" x14ac:dyDescent="0.2">
      <c r="A90" s="143"/>
      <c r="B90" s="78"/>
      <c r="C90" s="109"/>
      <c r="D90" s="110"/>
      <c r="E90" s="110"/>
      <c r="F90" s="110"/>
      <c r="G90" s="110"/>
      <c r="H90" s="111"/>
      <c r="I90" s="78"/>
      <c r="J90" s="143"/>
      <c r="K90" s="99"/>
      <c r="L90" s="78"/>
    </row>
    <row r="91" spans="1:12" x14ac:dyDescent="0.2">
      <c r="A91" s="143" t="s">
        <v>198</v>
      </c>
      <c r="B91" s="112" t="s">
        <v>199</v>
      </c>
      <c r="C91" s="113" t="s">
        <v>185</v>
      </c>
      <c r="D91" s="114">
        <f>SUM(D89:H89)</f>
        <v>970.74349722208467</v>
      </c>
      <c r="E91" s="110"/>
      <c r="F91" s="110"/>
      <c r="G91" s="110"/>
      <c r="H91" s="111"/>
      <c r="I91" s="78"/>
      <c r="J91" s="152" t="s">
        <v>200</v>
      </c>
      <c r="K91" s="153"/>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54" t="s">
        <v>201</v>
      </c>
      <c r="B95" s="155"/>
      <c r="C95" s="155"/>
      <c r="D95" s="155"/>
      <c r="E95" s="155"/>
      <c r="F95" s="155"/>
      <c r="G95" s="155"/>
      <c r="H95" s="156"/>
      <c r="I95" s="78"/>
      <c r="J95" s="79"/>
      <c r="K95" s="78"/>
      <c r="L95" s="78"/>
    </row>
    <row r="96" spans="1:12" x14ac:dyDescent="0.2">
      <c r="A96" s="157"/>
      <c r="B96" s="158"/>
      <c r="C96" s="158"/>
      <c r="D96" s="158"/>
      <c r="E96" s="158"/>
      <c r="F96" s="158"/>
      <c r="G96" s="158"/>
      <c r="H96" s="159"/>
      <c r="J96" s="78"/>
      <c r="K96" s="79"/>
      <c r="L96" s="78"/>
    </row>
    <row r="97" spans="1:8" x14ac:dyDescent="0.2">
      <c r="A97" s="157"/>
      <c r="B97" s="158"/>
      <c r="C97" s="158"/>
      <c r="D97" s="158"/>
      <c r="E97" s="158"/>
      <c r="F97" s="158"/>
      <c r="G97" s="158"/>
      <c r="H97" s="159"/>
    </row>
    <row r="98" spans="1:8" x14ac:dyDescent="0.2">
      <c r="A98" s="157"/>
      <c r="B98" s="158"/>
      <c r="C98" s="158"/>
      <c r="D98" s="158"/>
      <c r="E98" s="158"/>
      <c r="F98" s="158"/>
      <c r="G98" s="158"/>
      <c r="H98" s="159"/>
    </row>
    <row r="99" spans="1:8" x14ac:dyDescent="0.2">
      <c r="A99" s="157"/>
      <c r="B99" s="158"/>
      <c r="C99" s="158"/>
      <c r="D99" s="158"/>
      <c r="E99" s="158"/>
      <c r="F99" s="158"/>
      <c r="G99" s="158"/>
      <c r="H99" s="159"/>
    </row>
    <row r="100" spans="1:8" x14ac:dyDescent="0.2">
      <c r="A100" s="157"/>
      <c r="B100" s="158"/>
      <c r="C100" s="158"/>
      <c r="D100" s="158"/>
      <c r="E100" s="158"/>
      <c r="F100" s="158"/>
      <c r="G100" s="158"/>
      <c r="H100" s="159"/>
    </row>
    <row r="101" spans="1:8" x14ac:dyDescent="0.2">
      <c r="A101" s="157"/>
      <c r="B101" s="158"/>
      <c r="C101" s="158"/>
      <c r="D101" s="158"/>
      <c r="E101" s="158"/>
      <c r="F101" s="158"/>
      <c r="G101" s="158"/>
      <c r="H101" s="159"/>
    </row>
    <row r="102" spans="1:8" x14ac:dyDescent="0.2">
      <c r="A102" s="157"/>
      <c r="B102" s="158"/>
      <c r="C102" s="158"/>
      <c r="D102" s="158"/>
      <c r="E102" s="158"/>
      <c r="F102" s="158"/>
      <c r="G102" s="158"/>
      <c r="H102" s="159"/>
    </row>
    <row r="103" spans="1:8" x14ac:dyDescent="0.2">
      <c r="A103" s="157"/>
      <c r="B103" s="158"/>
      <c r="C103" s="158"/>
      <c r="D103" s="158"/>
      <c r="E103" s="158"/>
      <c r="F103" s="158"/>
      <c r="G103" s="158"/>
      <c r="H103" s="159"/>
    </row>
    <row r="104" spans="1:8" x14ac:dyDescent="0.2">
      <c r="A104" s="157"/>
      <c r="B104" s="158"/>
      <c r="C104" s="158"/>
      <c r="D104" s="158"/>
      <c r="E104" s="158"/>
      <c r="F104" s="158"/>
      <c r="G104" s="158"/>
      <c r="H104" s="159"/>
    </row>
    <row r="105" spans="1:8" x14ac:dyDescent="0.2">
      <c r="A105" s="157"/>
      <c r="B105" s="158"/>
      <c r="C105" s="158"/>
      <c r="D105" s="158"/>
      <c r="E105" s="158"/>
      <c r="F105" s="158"/>
      <c r="G105" s="158"/>
      <c r="H105" s="159"/>
    </row>
    <row r="106" spans="1:8" x14ac:dyDescent="0.2">
      <c r="A106" s="157"/>
      <c r="B106" s="158"/>
      <c r="C106" s="158"/>
      <c r="D106" s="158"/>
      <c r="E106" s="158"/>
      <c r="F106" s="158"/>
      <c r="G106" s="158"/>
      <c r="H106" s="159"/>
    </row>
    <row r="107" spans="1:8" x14ac:dyDescent="0.2">
      <c r="A107" s="157"/>
      <c r="B107" s="158"/>
      <c r="C107" s="158"/>
      <c r="D107" s="158"/>
      <c r="E107" s="158"/>
      <c r="F107" s="158"/>
      <c r="G107" s="158"/>
      <c r="H107" s="159"/>
    </row>
    <row r="108" spans="1:8" x14ac:dyDescent="0.2">
      <c r="A108" s="157"/>
      <c r="B108" s="158"/>
      <c r="C108" s="158"/>
      <c r="D108" s="158"/>
      <c r="E108" s="158"/>
      <c r="F108" s="158"/>
      <c r="G108" s="158"/>
      <c r="H108" s="159"/>
    </row>
    <row r="109" spans="1:8" x14ac:dyDescent="0.2">
      <c r="A109" s="157"/>
      <c r="B109" s="158"/>
      <c r="C109" s="158"/>
      <c r="D109" s="158"/>
      <c r="E109" s="158"/>
      <c r="F109" s="158"/>
      <c r="G109" s="158"/>
      <c r="H109" s="159"/>
    </row>
    <row r="110" spans="1:8" x14ac:dyDescent="0.2">
      <c r="A110" s="157"/>
      <c r="B110" s="158"/>
      <c r="C110" s="158"/>
      <c r="D110" s="158"/>
      <c r="E110" s="158"/>
      <c r="F110" s="158"/>
      <c r="G110" s="158"/>
      <c r="H110" s="159"/>
    </row>
    <row r="111" spans="1:8" x14ac:dyDescent="0.2">
      <c r="A111" s="157"/>
      <c r="B111" s="158"/>
      <c r="C111" s="158"/>
      <c r="D111" s="158"/>
      <c r="E111" s="158"/>
      <c r="F111" s="158"/>
      <c r="G111" s="158"/>
      <c r="H111" s="159"/>
    </row>
    <row r="112" spans="1:8"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ht="15" thickBot="1" x14ac:dyDescent="0.25">
      <c r="A119" s="160"/>
      <c r="B119" s="161"/>
      <c r="C119" s="161"/>
      <c r="D119" s="161"/>
      <c r="E119" s="161"/>
      <c r="F119" s="161"/>
      <c r="G119" s="161"/>
      <c r="H119" s="162"/>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F350231F-267B-4749-A4A2-0D98A6F0F2A6}">
      <formula1>INDIRECT(IFERROR(RIGHT(#REF!,LEN(#REF!)-FIND(" ",#REF!)),#REF!)&amp;"Subs")</formula1>
    </dataValidation>
    <dataValidation type="list" allowBlank="1" showInputMessage="1" showErrorMessage="1" sqref="E31:F45" xr:uid="{07601738-D6E1-4F5C-80CE-0DD50F0BBBF3}">
      <formula1>INDIRECT(IFERROR(RIGHT($B31,LEN($B31)-FIND(" ",$B31)),$B31)&amp;"Subs")</formula1>
    </dataValidation>
    <dataValidation type="list" allowBlank="1" showInputMessage="1" showErrorMessage="1" sqref="G29:G63 G12:G13 G16:G18 G25:G27" xr:uid="{7113B00D-6954-4BFA-9884-927C19F0BD34}">
      <formula1>"Fixed,Variable"</formula1>
    </dataValidation>
    <dataValidation type="list" allowBlank="1" showInputMessage="1" showErrorMessage="1" sqref="E63:E65 D29:D65 D12:D13 D16:D27" xr:uid="{9102213E-04DA-41C2-9C5D-518A5EA1CF1E}">
      <formula1>Variables</formula1>
    </dataValidation>
  </dataValidations>
  <hyperlinks>
    <hyperlink ref="F3" location="'TITLE PAGE'!A1" display="Back to title page" xr:uid="{E7406472-B831-4EF1-8276-FA838A153F7D}"/>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A04D0-7446-4A08-8A8D-5489BF895058}">
  <dimension ref="A1:CO123"/>
  <sheetViews>
    <sheetView topLeftCell="A6" zoomScale="85" zoomScaleNormal="85" workbookViewId="0">
      <selection activeCell="AH8" sqref="AH8:AL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3" width="10.7109375" style="2"/>
    <col min="14" max="14" width="13.28515625" style="2" bestFit="1" customWidth="1"/>
    <col min="15"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277</v>
      </c>
      <c r="C8" t="s">
        <v>278</v>
      </c>
      <c r="D8" s="27" t="s">
        <v>104</v>
      </c>
      <c r="E8" s="28"/>
      <c r="F8" s="140"/>
      <c r="G8" s="29" t="s">
        <v>105</v>
      </c>
      <c r="H8" s="30"/>
      <c r="I8" s="31"/>
      <c r="J8" s="31"/>
      <c r="K8" s="31"/>
      <c r="L8" s="31"/>
      <c r="M8" s="32"/>
      <c r="N8" s="119">
        <f>('[1]2030 onwards to 2080'!$E$12/5/1000000)*'[1]2030 onwards to 2080'!$H$5</f>
        <v>0.13513363918044149</v>
      </c>
      <c r="O8" s="119">
        <f>('[1]2030 onwards to 2080'!$E$12/5/1000000)*'[1]2030 onwards to 2080'!$H$5</f>
        <v>0.13513363918044149</v>
      </c>
      <c r="P8" s="119">
        <f>('[1]2030 onwards to 2080'!$E$12/5/1000000)*'[1]2030 onwards to 2080'!$H$5</f>
        <v>0.13513363918044149</v>
      </c>
      <c r="Q8" s="119">
        <f>('[1]2030 onwards to 2080'!$E$12/5/1000000)*'[1]2030 onwards to 2080'!$H$5</f>
        <v>0.13513363918044149</v>
      </c>
      <c r="R8" s="119">
        <f>('[1]2030 onwards to 2080'!$E$12/5/1000000)*'[1]2030 onwards to 2080'!$H$5</f>
        <v>0.13513363918044149</v>
      </c>
      <c r="S8" s="120">
        <f>('[1]2030 onwards to 2080'!$J$12/5/1000000)*'[1]2030 onwards to 2080'!$H$5</f>
        <v>0.12204785721405093</v>
      </c>
      <c r="T8" s="120">
        <f>('[1]2030 onwards to 2080'!$J$12/5/1000000)*'[1]2030 onwards to 2080'!$H$5</f>
        <v>0.12204785721405093</v>
      </c>
      <c r="U8" s="120">
        <f>('[1]2030 onwards to 2080'!$J$12/5/1000000)*'[1]2030 onwards to 2080'!$H$5</f>
        <v>0.12204785721405093</v>
      </c>
      <c r="V8" s="120">
        <f>('[1]2030 onwards to 2080'!$J$12/5/1000000)*'[1]2030 onwards to 2080'!$H$5</f>
        <v>0.12204785721405093</v>
      </c>
      <c r="W8" s="120">
        <f>('[1]2030 onwards to 2080'!$J$12/5/1000000)*'[1]2030 onwards to 2080'!$H$5</f>
        <v>0.12204785721405093</v>
      </c>
      <c r="X8" s="121">
        <f>('[1]2030 onwards to 2080'!$P$12/5/1000000)*'[1]2030 onwards to 2080'!$H$5</f>
        <v>0.11380138037526369</v>
      </c>
      <c r="Y8" s="121">
        <f>('[1]2030 onwards to 2080'!$P$12/5/1000000)*'[1]2030 onwards to 2080'!$H$5</f>
        <v>0.11380138037526369</v>
      </c>
      <c r="Z8" s="121">
        <f>('[1]2030 onwards to 2080'!$P$12/5/1000000)*'[1]2030 onwards to 2080'!$H$5</f>
        <v>0.11380138037526369</v>
      </c>
      <c r="AA8" s="121">
        <f>('[1]2030 onwards to 2080'!$P$12/5/1000000)*'[1]2030 onwards to 2080'!$H$5</f>
        <v>0.11380138037526369</v>
      </c>
      <c r="AB8" s="121">
        <f>('[1]2030 onwards to 2080'!$P$12/5/1000000)*'[1]2030 onwards to 2080'!$H$5</f>
        <v>0.11380138037526369</v>
      </c>
      <c r="AC8" s="121">
        <f>('[1]2030 onwards to 2080'!$V$12/5/1000000)*'[1]2030 onwards to 2080'!$H$5</f>
        <v>0.10775396402681973</v>
      </c>
      <c r="AD8" s="121">
        <f>('[1]2030 onwards to 2080'!$V$12/5/1000000)*'[1]2030 onwards to 2080'!$H$5</f>
        <v>0.10775396402681973</v>
      </c>
      <c r="AE8" s="121">
        <f>('[1]2030 onwards to 2080'!$V$12/5/1000000)*'[1]2030 onwards to 2080'!$H$5</f>
        <v>0.10775396402681973</v>
      </c>
      <c r="AF8" s="121">
        <f>('[1]2030 onwards to 2080'!$V$12/5/1000000)*'[1]2030 onwards to 2080'!$H$5</f>
        <v>0.10775396402681973</v>
      </c>
      <c r="AG8" s="121">
        <f>('[1]2030 onwards to 2080'!$V$12/5/1000000)*'[1]2030 onwards to 2080'!$H$5</f>
        <v>0.10775396402681973</v>
      </c>
      <c r="AH8" s="121">
        <f>('[1]2030 onwards to 2080'!$AB$12/5/1000000)*'[1]2030 onwards to 2080'!$H$5</f>
        <v>0.10335584304613321</v>
      </c>
      <c r="AI8" s="121">
        <f>('[1]2030 onwards to 2080'!$AB$12/5/1000000)*'[1]2030 onwards to 2080'!$H$5</f>
        <v>0.10335584304613321</v>
      </c>
      <c r="AJ8" s="121">
        <f>('[1]2030 onwards to 2080'!$AB$12/5/1000000)*'[1]2030 onwards to 2080'!$H$5</f>
        <v>0.10335584304613321</v>
      </c>
      <c r="AK8" s="121">
        <f>('[1]2030 onwards to 2080'!$AB$12/5/1000000)*'[1]2030 onwards to 2080'!$H$5</f>
        <v>0.10335584304613321</v>
      </c>
      <c r="AL8" s="121">
        <f>('[1]2030 onwards to 2080'!$AB$12/5/1000000)*'[1]2030 onwards to 2080'!$H$5</f>
        <v>0.10335584304613321</v>
      </c>
      <c r="AM8" s="121"/>
      <c r="AN8" s="121"/>
      <c r="AO8" s="121"/>
      <c r="AP8" s="121"/>
      <c r="AQ8" s="121"/>
      <c r="AR8" s="119"/>
      <c r="AS8" s="119"/>
      <c r="AT8" s="119"/>
      <c r="AU8" s="119"/>
      <c r="AV8" s="119"/>
      <c r="AW8" s="121"/>
      <c r="AX8" s="121"/>
      <c r="AY8" s="121"/>
      <c r="AZ8" s="121"/>
      <c r="BA8" s="121"/>
      <c r="BB8" s="121"/>
      <c r="BC8" s="121"/>
      <c r="BD8" s="121"/>
      <c r="BE8" s="121"/>
      <c r="BF8" s="121"/>
      <c r="BG8" s="121"/>
      <c r="BH8" s="121"/>
      <c r="BI8" s="121"/>
      <c r="BJ8" s="121"/>
      <c r="BK8" s="121"/>
      <c r="BL8" s="121"/>
      <c r="BM8" s="121"/>
      <c r="BN8" s="121"/>
      <c r="BO8" s="121"/>
      <c r="BP8" s="121"/>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132"/>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0.13056390258979855</v>
      </c>
      <c r="O14" s="41">
        <f t="shared" ref="O14:BZ14" si="3">IF((O8+O9)*O11&lt;&gt;0,(O8+O9)*O11,"")</f>
        <v>0.13056390258979855</v>
      </c>
      <c r="P14" s="41">
        <f t="shared" si="3"/>
        <v>0.13056390258979855</v>
      </c>
      <c r="Q14" s="41">
        <f t="shared" si="3"/>
        <v>0.13056390258979855</v>
      </c>
      <c r="R14" s="41">
        <f t="shared" si="3"/>
        <v>0.13056390258979855</v>
      </c>
      <c r="S14" s="41">
        <f t="shared" si="3"/>
        <v>0.11792063498942119</v>
      </c>
      <c r="T14" s="41">
        <f t="shared" si="3"/>
        <v>0.11792063498942119</v>
      </c>
      <c r="U14" s="41">
        <f t="shared" si="3"/>
        <v>0.11792063498942119</v>
      </c>
      <c r="V14" s="41">
        <f t="shared" si="3"/>
        <v>0.11792063498942119</v>
      </c>
      <c r="W14" s="41">
        <f t="shared" si="3"/>
        <v>0.11792063498942119</v>
      </c>
      <c r="X14" s="41">
        <f t="shared" si="3"/>
        <v>0.10995302451716299</v>
      </c>
      <c r="Y14" s="41">
        <f t="shared" si="3"/>
        <v>0.10995302451716299</v>
      </c>
      <c r="Z14" s="41">
        <f t="shared" si="3"/>
        <v>0.10995302451716299</v>
      </c>
      <c r="AA14" s="41">
        <f t="shared" si="3"/>
        <v>0.10995302451716299</v>
      </c>
      <c r="AB14" s="41">
        <f t="shared" si="3"/>
        <v>0.10995302451716299</v>
      </c>
      <c r="AC14" s="41">
        <f t="shared" si="3"/>
        <v>0.10411011017084033</v>
      </c>
      <c r="AD14" s="41">
        <f t="shared" si="3"/>
        <v>0.10411011017084033</v>
      </c>
      <c r="AE14" s="41">
        <f t="shared" si="3"/>
        <v>0.10411011017084033</v>
      </c>
      <c r="AF14" s="41">
        <f t="shared" si="3"/>
        <v>0.10411011017084033</v>
      </c>
      <c r="AG14" s="41">
        <f t="shared" si="3"/>
        <v>0.10411011017084033</v>
      </c>
      <c r="AH14" s="41">
        <f t="shared" si="3"/>
        <v>9.9860717918969291E-2</v>
      </c>
      <c r="AI14" s="41">
        <f t="shared" si="3"/>
        <v>9.9860717918969291E-2</v>
      </c>
      <c r="AJ14" s="41">
        <f t="shared" si="3"/>
        <v>9.9860717918969291E-2</v>
      </c>
      <c r="AK14" s="41">
        <f t="shared" si="3"/>
        <v>9.9860717918969291E-2</v>
      </c>
      <c r="AL14" s="41">
        <f t="shared" si="3"/>
        <v>9.9860717918969291E-2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2.8120419509309613</v>
      </c>
      <c r="I15" s="179"/>
      <c r="J15" s="179"/>
      <c r="K15" s="179"/>
      <c r="L15" s="180"/>
    </row>
    <row r="16" spans="1:93" s="43" customFormat="1" ht="15" x14ac:dyDescent="0.2">
      <c r="A16" s="44"/>
      <c r="B16" s="45"/>
      <c r="C16" s="45"/>
      <c r="D16" s="46"/>
      <c r="E16" s="45"/>
      <c r="F16" s="45"/>
      <c r="G16" s="45"/>
      <c r="H16" s="47">
        <f>H15</f>
        <v>2.8120419509309613</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H19" s="2"/>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 x14ac:dyDescent="0.2">
      <c r="A28" s="44"/>
      <c r="B28" s="45"/>
      <c r="C28" s="45"/>
      <c r="D28" s="46"/>
      <c r="E28" s="45"/>
      <c r="F28" s="45"/>
      <c r="G28" s="45"/>
      <c r="H28" s="47"/>
      <c r="I28" s="48"/>
    </row>
    <row r="29" spans="1:93" s="43" customFormat="1" ht="15" x14ac:dyDescent="0.2">
      <c r="A29" s="44"/>
      <c r="B29" s="45"/>
      <c r="C29" s="45"/>
      <c r="D29" s="46"/>
      <c r="E29" s="45"/>
      <c r="F29" s="45"/>
      <c r="G29" s="45"/>
      <c r="H29" s="47"/>
      <c r="I29" s="48"/>
    </row>
    <row r="30" spans="1:93" s="43" customFormat="1" ht="15.75" thickBot="1" x14ac:dyDescent="0.25">
      <c r="A30" s="44"/>
      <c r="B30" s="45"/>
      <c r="C30" s="45"/>
      <c r="D30" s="46"/>
      <c r="E30" s="45"/>
      <c r="F30" s="45"/>
      <c r="G30" s="45"/>
      <c r="H30" s="47"/>
      <c r="I30" s="48"/>
    </row>
    <row r="31" spans="1:93" ht="15.75" thickBot="1" x14ac:dyDescent="0.25">
      <c r="A31" s="181" t="s">
        <v>123</v>
      </c>
      <c r="B31" s="182"/>
      <c r="C31" s="49"/>
      <c r="D31" s="50"/>
      <c r="E31" s="49"/>
      <c r="F31" s="49"/>
      <c r="G31" s="49"/>
      <c r="H31" s="51"/>
      <c r="I31" s="52"/>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row>
    <row r="32" spans="1:93" ht="129.75" thickBot="1" x14ac:dyDescent="0.25">
      <c r="A32" s="54" t="s">
        <v>6</v>
      </c>
      <c r="B32" s="55" t="s">
        <v>7</v>
      </c>
      <c r="C32" s="56" t="s">
        <v>8</v>
      </c>
      <c r="D32" s="56" t="s">
        <v>9</v>
      </c>
      <c r="E32" s="56" t="s">
        <v>10</v>
      </c>
      <c r="F32" s="56" t="s">
        <v>11</v>
      </c>
      <c r="G32" s="57"/>
      <c r="H32" s="58" t="s">
        <v>13</v>
      </c>
      <c r="I32" s="59" t="s">
        <v>14</v>
      </c>
      <c r="J32" s="59" t="s">
        <v>15</v>
      </c>
      <c r="K32" s="59" t="s">
        <v>16</v>
      </c>
      <c r="L32" s="59" t="s">
        <v>17</v>
      </c>
      <c r="M32" s="59" t="s">
        <v>18</v>
      </c>
      <c r="N32" s="59" t="s">
        <v>19</v>
      </c>
      <c r="O32" s="59" t="s">
        <v>20</v>
      </c>
      <c r="P32" s="59" t="s">
        <v>21</v>
      </c>
      <c r="Q32" s="59" t="s">
        <v>22</v>
      </c>
      <c r="R32" s="59" t="s">
        <v>23</v>
      </c>
      <c r="S32" s="59" t="s">
        <v>24</v>
      </c>
      <c r="T32" s="59" t="s">
        <v>25</v>
      </c>
      <c r="U32" s="59" t="s">
        <v>26</v>
      </c>
      <c r="V32" s="59" t="s">
        <v>27</v>
      </c>
      <c r="W32" s="59" t="s">
        <v>28</v>
      </c>
      <c r="X32" s="59" t="s">
        <v>29</v>
      </c>
      <c r="Y32" s="59" t="s">
        <v>30</v>
      </c>
      <c r="Z32" s="59" t="s">
        <v>31</v>
      </c>
      <c r="AA32" s="59" t="s">
        <v>32</v>
      </c>
      <c r="AB32" s="59" t="s">
        <v>33</v>
      </c>
      <c r="AC32" s="59" t="s">
        <v>34</v>
      </c>
      <c r="AD32" s="59" t="s">
        <v>35</v>
      </c>
      <c r="AE32" s="59" t="s">
        <v>36</v>
      </c>
      <c r="AF32" s="59" t="s">
        <v>37</v>
      </c>
      <c r="AG32" s="59" t="s">
        <v>38</v>
      </c>
      <c r="AH32" s="59" t="s">
        <v>39</v>
      </c>
      <c r="AI32" s="59" t="s">
        <v>40</v>
      </c>
      <c r="AJ32" s="59" t="s">
        <v>41</v>
      </c>
      <c r="AK32" s="59" t="s">
        <v>42</v>
      </c>
      <c r="AL32" s="59" t="s">
        <v>43</v>
      </c>
      <c r="AM32" s="59" t="s">
        <v>44</v>
      </c>
      <c r="AN32" s="59" t="s">
        <v>45</v>
      </c>
      <c r="AO32" s="59" t="s">
        <v>46</v>
      </c>
      <c r="AP32" s="59" t="s">
        <v>47</v>
      </c>
      <c r="AQ32" s="59" t="s">
        <v>48</v>
      </c>
      <c r="AR32" s="59" t="s">
        <v>49</v>
      </c>
      <c r="AS32" s="59" t="s">
        <v>50</v>
      </c>
      <c r="AT32" s="59" t="s">
        <v>51</v>
      </c>
      <c r="AU32" s="59" t="s">
        <v>52</v>
      </c>
      <c r="AV32" s="59" t="s">
        <v>53</v>
      </c>
      <c r="AW32" s="59" t="s">
        <v>54</v>
      </c>
      <c r="AX32" s="59" t="s">
        <v>55</v>
      </c>
      <c r="AY32" s="59" t="s">
        <v>56</v>
      </c>
      <c r="AZ32" s="59" t="s">
        <v>57</v>
      </c>
      <c r="BA32" s="59" t="s">
        <v>58</v>
      </c>
      <c r="BB32" s="59" t="s">
        <v>59</v>
      </c>
      <c r="BC32" s="59" t="s">
        <v>60</v>
      </c>
      <c r="BD32" s="59" t="s">
        <v>61</v>
      </c>
      <c r="BE32" s="59" t="s">
        <v>62</v>
      </c>
      <c r="BF32" s="59" t="s">
        <v>63</v>
      </c>
      <c r="BG32" s="59" t="s">
        <v>64</v>
      </c>
      <c r="BH32" s="59" t="s">
        <v>65</v>
      </c>
      <c r="BI32" s="59" t="s">
        <v>66</v>
      </c>
      <c r="BJ32" s="59" t="s">
        <v>67</v>
      </c>
      <c r="BK32" s="59" t="s">
        <v>68</v>
      </c>
      <c r="BL32" s="59" t="s">
        <v>69</v>
      </c>
      <c r="BM32" s="59" t="s">
        <v>70</v>
      </c>
      <c r="BN32" s="59" t="s">
        <v>71</v>
      </c>
      <c r="BO32" s="59" t="s">
        <v>72</v>
      </c>
      <c r="BP32" s="59" t="s">
        <v>73</v>
      </c>
      <c r="BQ32" s="59" t="s">
        <v>74</v>
      </c>
      <c r="BR32" s="59" t="s">
        <v>75</v>
      </c>
      <c r="BS32" s="59" t="s">
        <v>76</v>
      </c>
      <c r="BT32" s="59" t="s">
        <v>77</v>
      </c>
      <c r="BU32" s="59" t="s">
        <v>78</v>
      </c>
      <c r="BV32" s="59" t="s">
        <v>79</v>
      </c>
      <c r="BW32" s="59" t="s">
        <v>80</v>
      </c>
      <c r="BX32" s="59" t="s">
        <v>81</v>
      </c>
      <c r="BY32" s="59" t="s">
        <v>82</v>
      </c>
      <c r="BZ32" s="59" t="s">
        <v>83</v>
      </c>
      <c r="CA32" s="59" t="s">
        <v>84</v>
      </c>
      <c r="CB32" s="59" t="s">
        <v>85</v>
      </c>
      <c r="CC32" s="59" t="s">
        <v>86</v>
      </c>
      <c r="CD32" s="59" t="s">
        <v>87</v>
      </c>
      <c r="CE32" s="59" t="s">
        <v>88</v>
      </c>
      <c r="CF32" s="59" t="s">
        <v>89</v>
      </c>
      <c r="CG32" s="59" t="s">
        <v>90</v>
      </c>
      <c r="CH32" s="59" t="s">
        <v>91</v>
      </c>
      <c r="CI32" s="59" t="s">
        <v>92</v>
      </c>
      <c r="CJ32" s="59" t="s">
        <v>93</v>
      </c>
      <c r="CK32" s="59" t="s">
        <v>94</v>
      </c>
      <c r="CL32" s="59" t="s">
        <v>95</v>
      </c>
      <c r="CM32" s="59" t="s">
        <v>96</v>
      </c>
      <c r="CN32" s="59" t="s">
        <v>97</v>
      </c>
      <c r="CO32" s="60" t="s">
        <v>98</v>
      </c>
    </row>
    <row r="33" spans="1:93" ht="15" x14ac:dyDescent="0.2">
      <c r="A33" s="175" t="s">
        <v>124</v>
      </c>
      <c r="B33" s="61"/>
      <c r="C33" s="19"/>
      <c r="D33" s="19" t="s">
        <v>104</v>
      </c>
      <c r="E33" s="21" t="s">
        <v>125</v>
      </c>
      <c r="F33" s="21"/>
      <c r="G33" s="19" t="s">
        <v>111</v>
      </c>
      <c r="H33" s="62"/>
      <c r="I33" s="63"/>
      <c r="J33" s="22"/>
      <c r="K33" s="23"/>
      <c r="L33" s="23"/>
      <c r="M33" s="23"/>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5"/>
    </row>
    <row r="34" spans="1:93" ht="15" x14ac:dyDescent="0.2">
      <c r="A34" s="183"/>
      <c r="B34" s="64"/>
      <c r="C34" s="27"/>
      <c r="D34" s="27" t="s">
        <v>104</v>
      </c>
      <c r="E34" s="29" t="s">
        <v>125</v>
      </c>
      <c r="F34" s="29"/>
      <c r="G34" s="27" t="s">
        <v>126</v>
      </c>
      <c r="H34" s="65"/>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127</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128</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129</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130</v>
      </c>
      <c r="F38" s="27"/>
      <c r="G38" s="27" t="s">
        <v>111</v>
      </c>
      <c r="H38" s="65"/>
      <c r="I38" s="66"/>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131</v>
      </c>
      <c r="F39" s="27"/>
      <c r="G39" s="27" t="s">
        <v>111</v>
      </c>
      <c r="H39" s="67"/>
      <c r="I39" s="66"/>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132</v>
      </c>
      <c r="F40" s="27"/>
      <c r="G40" s="27" t="s">
        <v>111</v>
      </c>
      <c r="H40" s="65"/>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ht="15" x14ac:dyDescent="0.2">
      <c r="A41" s="183"/>
      <c r="B41" s="64"/>
      <c r="C41" s="27"/>
      <c r="D41" s="27" t="s">
        <v>109</v>
      </c>
      <c r="E41" s="27" t="s">
        <v>133</v>
      </c>
      <c r="F41" s="27"/>
      <c r="G41" s="27" t="s">
        <v>111</v>
      </c>
      <c r="H41" s="67"/>
      <c r="I41" s="68"/>
      <c r="J41" s="30"/>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ht="15" x14ac:dyDescent="0.2">
      <c r="A42" s="183"/>
      <c r="B42" s="64"/>
      <c r="C42" s="27"/>
      <c r="D42" s="27" t="s">
        <v>109</v>
      </c>
      <c r="E42" s="27" t="s">
        <v>134</v>
      </c>
      <c r="F42" s="27"/>
      <c r="G42" s="27" t="s">
        <v>111</v>
      </c>
      <c r="H42" s="67"/>
      <c r="I42" s="68"/>
      <c r="J42" s="30"/>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135</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136</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137</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138</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ht="28.5" x14ac:dyDescent="0.2">
      <c r="A47" s="183"/>
      <c r="B47" s="64"/>
      <c r="C47" s="27"/>
      <c r="D47" s="27" t="s">
        <v>109</v>
      </c>
      <c r="E47" s="27" t="s">
        <v>139</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140</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141</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142</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143</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144</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145</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146</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147</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148</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149</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150</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151</v>
      </c>
      <c r="F59" s="27"/>
      <c r="G59" s="27" t="s">
        <v>111</v>
      </c>
      <c r="H59" s="69"/>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152</v>
      </c>
      <c r="F60" s="27"/>
      <c r="G60" s="27" t="s">
        <v>111</v>
      </c>
      <c r="H60" s="69"/>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153</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154</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155</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156</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109</v>
      </c>
      <c r="E65" s="27" t="s">
        <v>157</v>
      </c>
      <c r="F65" s="27"/>
      <c r="G65" s="27" t="s">
        <v>111</v>
      </c>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64"/>
      <c r="C66" s="27"/>
      <c r="D66" s="27" t="s">
        <v>109</v>
      </c>
      <c r="E66" s="27" t="s">
        <v>158</v>
      </c>
      <c r="F66" s="27"/>
      <c r="G66" s="27" t="s">
        <v>111</v>
      </c>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x14ac:dyDescent="0.2">
      <c r="A67" s="183"/>
      <c r="B67" s="64"/>
      <c r="C67" s="27"/>
      <c r="D67" s="27" t="s">
        <v>159</v>
      </c>
      <c r="E67" s="27"/>
      <c r="F67" s="27"/>
      <c r="G67" s="27"/>
      <c r="H67" s="31"/>
      <c r="I67" s="31"/>
      <c r="J67" s="31"/>
      <c r="K67" s="31"/>
      <c r="L67" s="31"/>
      <c r="M67" s="31"/>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3"/>
    </row>
    <row r="68" spans="1:93" x14ac:dyDescent="0.2">
      <c r="A68" s="183"/>
      <c r="B68" s="70"/>
      <c r="C68" s="32"/>
      <c r="D68" s="27" t="s">
        <v>160</v>
      </c>
      <c r="E68" s="27"/>
      <c r="F68" s="32"/>
      <c r="G68" s="32"/>
      <c r="H68" s="31"/>
      <c r="I68" s="31"/>
      <c r="J68" s="31"/>
      <c r="K68" s="31"/>
      <c r="L68" s="31"/>
      <c r="M68" s="31"/>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3"/>
    </row>
    <row r="69" spans="1:93" ht="15" thickBot="1" x14ac:dyDescent="0.25">
      <c r="A69" s="184"/>
      <c r="B69" s="71"/>
      <c r="C69" s="72"/>
      <c r="D69" s="73" t="s">
        <v>161</v>
      </c>
      <c r="E69" s="73"/>
      <c r="F69" s="72"/>
      <c r="G69" s="72"/>
      <c r="H69" s="74"/>
      <c r="I69" s="74"/>
      <c r="J69" s="74"/>
      <c r="K69" s="74"/>
      <c r="L69" s="74"/>
      <c r="M69" s="74"/>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42"/>
    </row>
    <row r="71" spans="1:93" ht="15" thickBot="1" x14ac:dyDescent="0.25"/>
    <row r="72" spans="1:93" ht="15" thickBot="1" x14ac:dyDescent="0.25">
      <c r="A72" s="75" t="s">
        <v>1</v>
      </c>
      <c r="B72" s="4" t="e">
        <f>#REF!</f>
        <v>#REF!</v>
      </c>
      <c r="C72" s="75" t="s">
        <v>3</v>
      </c>
      <c r="D72" s="76"/>
    </row>
    <row r="73" spans="1:93" ht="15" thickBot="1" x14ac:dyDescent="0.25">
      <c r="A73" s="9"/>
      <c r="B73" s="9"/>
      <c r="C73" s="9"/>
      <c r="D73" s="9"/>
    </row>
    <row r="74" spans="1:93" ht="15.75" thickBot="1" x14ac:dyDescent="0.25">
      <c r="A74" s="173" t="s">
        <v>162</v>
      </c>
      <c r="B74" s="174"/>
      <c r="C74" s="77" t="s">
        <v>163</v>
      </c>
      <c r="D74" s="77" t="s">
        <v>163</v>
      </c>
      <c r="E74" s="78"/>
      <c r="F74" s="78"/>
      <c r="G74" s="78"/>
      <c r="H74" s="78"/>
      <c r="I74" s="78"/>
      <c r="J74" s="78"/>
      <c r="K74" s="79"/>
      <c r="L74" s="78"/>
    </row>
    <row r="75" spans="1:93" x14ac:dyDescent="0.2">
      <c r="A75" s="80" t="s">
        <v>164</v>
      </c>
      <c r="B75" s="81"/>
      <c r="C75" s="82"/>
      <c r="D75" s="43"/>
      <c r="E75" s="78"/>
      <c r="F75" s="78"/>
      <c r="G75" s="78"/>
      <c r="H75" s="78"/>
      <c r="I75" s="78"/>
      <c r="J75" s="78"/>
      <c r="K75" s="79"/>
      <c r="L75" s="78"/>
    </row>
    <row r="76" spans="1:93" x14ac:dyDescent="0.2">
      <c r="A76" s="83" t="s">
        <v>165</v>
      </c>
      <c r="B76" s="78" t="s">
        <v>166</v>
      </c>
      <c r="C76" s="84">
        <f>3.5%</f>
        <v>3.5000000000000003E-2</v>
      </c>
      <c r="D76" s="43"/>
      <c r="E76" s="78"/>
      <c r="F76" s="78"/>
      <c r="G76" s="78"/>
      <c r="H76" s="78"/>
      <c r="I76" s="78"/>
      <c r="J76" s="78"/>
      <c r="K76" s="79"/>
      <c r="L76" s="78"/>
    </row>
    <row r="77" spans="1:93" x14ac:dyDescent="0.2">
      <c r="A77" s="83" t="s">
        <v>167</v>
      </c>
      <c r="B77" s="78" t="s">
        <v>121</v>
      </c>
      <c r="C77" s="84">
        <v>2.92E-2</v>
      </c>
      <c r="D77" s="43"/>
      <c r="E77" s="78"/>
      <c r="F77" s="78"/>
      <c r="G77" s="78"/>
      <c r="H77" s="78"/>
      <c r="I77" s="78"/>
      <c r="J77" s="78"/>
      <c r="K77" s="79"/>
      <c r="L77" s="78"/>
    </row>
    <row r="78" spans="1:93" x14ac:dyDescent="0.2">
      <c r="A78" s="83" t="s">
        <v>168</v>
      </c>
      <c r="B78" s="78" t="s">
        <v>169</v>
      </c>
      <c r="C78" s="85">
        <v>5</v>
      </c>
      <c r="D78" s="43"/>
      <c r="E78" s="78"/>
      <c r="F78" s="78"/>
      <c r="G78" s="78"/>
      <c r="H78" s="78"/>
      <c r="I78" s="78"/>
      <c r="J78" s="78"/>
      <c r="K78" s="79"/>
      <c r="L78" s="78"/>
    </row>
    <row r="79" spans="1:93" x14ac:dyDescent="0.2">
      <c r="A79" s="83" t="s">
        <v>170</v>
      </c>
      <c r="B79" s="78" t="s">
        <v>171</v>
      </c>
      <c r="C79" s="86">
        <v>1000</v>
      </c>
      <c r="D79" s="43"/>
      <c r="E79" s="78"/>
      <c r="F79" s="78"/>
      <c r="G79" s="78"/>
      <c r="H79" s="78"/>
      <c r="I79" s="78"/>
      <c r="J79" s="78"/>
      <c r="K79" s="79"/>
      <c r="L79" s="78"/>
    </row>
    <row r="80" spans="1:93" x14ac:dyDescent="0.2">
      <c r="A80" s="87" t="s">
        <v>172</v>
      </c>
      <c r="B80" s="88" t="s">
        <v>173</v>
      </c>
      <c r="C80" s="89">
        <f>1/C78</f>
        <v>0.2</v>
      </c>
      <c r="D80" s="43"/>
      <c r="E80" s="78"/>
      <c r="F80" s="78"/>
      <c r="G80" s="78"/>
      <c r="H80" s="78"/>
      <c r="I80" s="78"/>
      <c r="J80" s="78"/>
      <c r="K80" s="79"/>
      <c r="L80" s="78"/>
    </row>
    <row r="81" spans="1:12" x14ac:dyDescent="0.2">
      <c r="A81" s="79"/>
      <c r="B81" s="78"/>
      <c r="C81" s="78"/>
      <c r="D81" s="78"/>
      <c r="E81" s="78"/>
      <c r="F81" s="78"/>
      <c r="G81" s="78"/>
      <c r="H81" s="78"/>
      <c r="I81" s="78"/>
      <c r="J81" s="78"/>
      <c r="K81" s="79"/>
      <c r="L81" s="78"/>
    </row>
    <row r="82" spans="1:12" ht="15" thickBot="1" x14ac:dyDescent="0.25">
      <c r="A82" s="79"/>
      <c r="B82" s="78"/>
      <c r="C82" s="78"/>
      <c r="D82" s="90">
        <v>1</v>
      </c>
      <c r="E82" s="90">
        <v>2</v>
      </c>
      <c r="F82" s="90">
        <v>3</v>
      </c>
      <c r="G82" s="90">
        <v>4</v>
      </c>
      <c r="H82" s="90">
        <v>5</v>
      </c>
      <c r="J82" s="78"/>
      <c r="K82" s="79"/>
      <c r="L82" s="78"/>
    </row>
    <row r="83" spans="1:12" x14ac:dyDescent="0.2">
      <c r="A83" s="91"/>
      <c r="B83" s="92"/>
      <c r="C83" s="92"/>
      <c r="D83" s="93" t="s">
        <v>174</v>
      </c>
      <c r="E83" s="93" t="s">
        <v>175</v>
      </c>
      <c r="F83" s="93" t="s">
        <v>176</v>
      </c>
      <c r="G83" s="93" t="s">
        <v>177</v>
      </c>
      <c r="H83" s="94" t="s">
        <v>178</v>
      </c>
      <c r="I83" s="78"/>
      <c r="J83" s="163" t="s">
        <v>179</v>
      </c>
      <c r="K83" s="164"/>
      <c r="L83" s="78"/>
    </row>
    <row r="84" spans="1:12" ht="15" thickBot="1" x14ac:dyDescent="0.25">
      <c r="A84" s="95" t="s">
        <v>180</v>
      </c>
      <c r="B84" s="96" t="s">
        <v>108</v>
      </c>
      <c r="C84" s="96"/>
      <c r="D84" s="97">
        <f>1/((1+$C$76)^(D82))</f>
        <v>0.96618357487922713</v>
      </c>
      <c r="E84" s="97">
        <f t="shared" ref="E84:H84" si="15">1/((1+$C$76)^(E82))</f>
        <v>0.93351070036640305</v>
      </c>
      <c r="F84" s="97">
        <f t="shared" si="15"/>
        <v>0.90194270566802237</v>
      </c>
      <c r="G84" s="97">
        <f t="shared" si="15"/>
        <v>0.87144222769857238</v>
      </c>
      <c r="H84" s="97">
        <f t="shared" si="15"/>
        <v>0.84197316685852419</v>
      </c>
      <c r="I84" s="78"/>
      <c r="J84" s="165" t="s">
        <v>181</v>
      </c>
      <c r="K84" s="166"/>
      <c r="L84" s="78"/>
    </row>
    <row r="85" spans="1:12" ht="15" thickBot="1" x14ac:dyDescent="0.25">
      <c r="A85" s="79"/>
      <c r="B85" s="78"/>
      <c r="C85" s="78"/>
      <c r="D85" s="78"/>
      <c r="E85" s="78"/>
      <c r="F85" s="78"/>
      <c r="G85" s="78"/>
      <c r="H85" s="78"/>
      <c r="I85" s="78"/>
      <c r="J85" s="145"/>
      <c r="K85" s="99"/>
      <c r="L85" s="78"/>
    </row>
    <row r="86" spans="1:12" x14ac:dyDescent="0.2">
      <c r="A86" s="146" t="s">
        <v>182</v>
      </c>
      <c r="B86" s="101"/>
      <c r="C86" s="101"/>
      <c r="D86" s="102"/>
      <c r="E86" s="102"/>
      <c r="F86" s="102"/>
      <c r="G86" s="102"/>
      <c r="H86" s="103"/>
      <c r="I86" s="78"/>
      <c r="J86" s="145"/>
      <c r="K86" s="99"/>
      <c r="L86" s="78"/>
    </row>
    <row r="87" spans="1:12" x14ac:dyDescent="0.2">
      <c r="A87" s="104"/>
      <c r="B87" s="105"/>
      <c r="C87" s="106" t="s">
        <v>183</v>
      </c>
      <c r="D87" s="107" t="s">
        <v>174</v>
      </c>
      <c r="E87" s="107" t="s">
        <v>175</v>
      </c>
      <c r="F87" s="107" t="s">
        <v>176</v>
      </c>
      <c r="G87" s="107" t="s">
        <v>177</v>
      </c>
      <c r="H87" s="108" t="s">
        <v>178</v>
      </c>
      <c r="I87" s="78"/>
      <c r="J87" s="145"/>
      <c r="K87" s="99"/>
      <c r="L87" s="78"/>
    </row>
    <row r="88" spans="1:12" x14ac:dyDescent="0.2">
      <c r="A88" s="145" t="s">
        <v>184</v>
      </c>
      <c r="B88" s="78" t="s">
        <v>116</v>
      </c>
      <c r="C88" s="109" t="s">
        <v>185</v>
      </c>
      <c r="D88" s="110">
        <f>C79</f>
        <v>1000</v>
      </c>
      <c r="E88" s="110">
        <f>D90</f>
        <v>800</v>
      </c>
      <c r="F88" s="110">
        <f>E90</f>
        <v>600</v>
      </c>
      <c r="G88" s="110">
        <f>F90</f>
        <v>400</v>
      </c>
      <c r="H88" s="111">
        <f>G90</f>
        <v>200</v>
      </c>
      <c r="I88" s="78"/>
      <c r="J88" s="167" t="s">
        <v>186</v>
      </c>
      <c r="K88" s="168"/>
      <c r="L88" s="78"/>
    </row>
    <row r="89" spans="1:12" x14ac:dyDescent="0.2">
      <c r="A89" s="145" t="s">
        <v>187</v>
      </c>
      <c r="B89" s="78" t="s">
        <v>118</v>
      </c>
      <c r="C89" s="109" t="s">
        <v>185</v>
      </c>
      <c r="D89" s="110">
        <f>$D$88*$C$80</f>
        <v>200</v>
      </c>
      <c r="E89" s="110">
        <f>$D$88*$C$80</f>
        <v>200</v>
      </c>
      <c r="F89" s="110">
        <f>$D$88*$C$80</f>
        <v>200</v>
      </c>
      <c r="G89" s="110">
        <f>$D$88*$C$80</f>
        <v>200</v>
      </c>
      <c r="H89" s="111">
        <f>$D$88*$C$80</f>
        <v>200</v>
      </c>
      <c r="I89" s="78"/>
      <c r="J89" s="169" t="s">
        <v>188</v>
      </c>
      <c r="K89" s="170"/>
      <c r="L89" s="78"/>
    </row>
    <row r="90" spans="1:12" x14ac:dyDescent="0.2">
      <c r="A90" s="145" t="s">
        <v>189</v>
      </c>
      <c r="B90" s="78" t="s">
        <v>119</v>
      </c>
      <c r="C90" s="109" t="s">
        <v>185</v>
      </c>
      <c r="D90" s="110">
        <f>D88-D89</f>
        <v>800</v>
      </c>
      <c r="E90" s="110">
        <f>E88-E89</f>
        <v>600</v>
      </c>
      <c r="F90" s="110">
        <f>F88-F89</f>
        <v>400</v>
      </c>
      <c r="G90" s="110">
        <f>G88-G89</f>
        <v>200</v>
      </c>
      <c r="H90" s="111">
        <f>H88-H89</f>
        <v>0</v>
      </c>
      <c r="I90" s="78"/>
      <c r="J90" s="171" t="s">
        <v>190</v>
      </c>
      <c r="K90" s="172"/>
      <c r="L90" s="78"/>
    </row>
    <row r="91" spans="1:12" x14ac:dyDescent="0.2">
      <c r="A91" s="145" t="s">
        <v>191</v>
      </c>
      <c r="B91" s="78" t="s">
        <v>120</v>
      </c>
      <c r="C91" s="109" t="s">
        <v>185</v>
      </c>
      <c r="D91" s="110">
        <f>AVERAGE(D88,D90)</f>
        <v>900</v>
      </c>
      <c r="E91" s="110">
        <f>AVERAGE(E88,E90)</f>
        <v>700</v>
      </c>
      <c r="F91" s="110">
        <f>AVERAGE(F88,F90)</f>
        <v>500</v>
      </c>
      <c r="G91" s="110">
        <f>AVERAGE(G88,G90)</f>
        <v>300</v>
      </c>
      <c r="H91" s="111">
        <f>AVERAGE(H88,H90)</f>
        <v>100</v>
      </c>
      <c r="I91" s="78"/>
      <c r="J91" s="171" t="s">
        <v>192</v>
      </c>
      <c r="K91" s="172"/>
      <c r="L91" s="78"/>
    </row>
    <row r="92" spans="1:12" x14ac:dyDescent="0.2">
      <c r="A92" s="145" t="s">
        <v>193</v>
      </c>
      <c r="B92" s="78" t="s">
        <v>106</v>
      </c>
      <c r="C92" s="109" t="s">
        <v>185</v>
      </c>
      <c r="D92" s="110">
        <f>(D91*($C$77))+D89</f>
        <v>226.28</v>
      </c>
      <c r="E92" s="110">
        <f>(E91*($C$77))+E89</f>
        <v>220.44</v>
      </c>
      <c r="F92" s="110">
        <f>(F91*($C$77))+F89</f>
        <v>214.6</v>
      </c>
      <c r="G92" s="110">
        <f>(G91*($C$77))+G89</f>
        <v>208.76</v>
      </c>
      <c r="H92" s="111">
        <f>(H91*($C$77))+H89</f>
        <v>202.92</v>
      </c>
      <c r="I92" s="78"/>
      <c r="J92" s="152" t="s">
        <v>194</v>
      </c>
      <c r="K92" s="153"/>
      <c r="L92" s="78"/>
    </row>
    <row r="93" spans="1:12" x14ac:dyDescent="0.2">
      <c r="A93" s="145" t="s">
        <v>195</v>
      </c>
      <c r="B93" s="78" t="s">
        <v>196</v>
      </c>
      <c r="C93" s="109" t="s">
        <v>185</v>
      </c>
      <c r="D93" s="110">
        <f>D92*D84</f>
        <v>218.62801932367151</v>
      </c>
      <c r="E93" s="110">
        <f>E92*E84</f>
        <v>205.78309878876988</v>
      </c>
      <c r="F93" s="110">
        <f>F92*F84</f>
        <v>193.55690463635759</v>
      </c>
      <c r="G93" s="110">
        <f>G92*G84</f>
        <v>181.92227945435397</v>
      </c>
      <c r="H93" s="111">
        <f>H92*H84</f>
        <v>170.85319501893173</v>
      </c>
      <c r="I93" s="78"/>
      <c r="J93" s="152" t="s">
        <v>197</v>
      </c>
      <c r="K93" s="153"/>
      <c r="L93" s="78"/>
    </row>
    <row r="94" spans="1:12" x14ac:dyDescent="0.2">
      <c r="A94" s="145"/>
      <c r="B94" s="78"/>
      <c r="C94" s="109"/>
      <c r="D94" s="110"/>
      <c r="E94" s="110"/>
      <c r="F94" s="110"/>
      <c r="G94" s="110"/>
      <c r="H94" s="111"/>
      <c r="I94" s="78"/>
      <c r="J94" s="145"/>
      <c r="K94" s="99"/>
      <c r="L94" s="78"/>
    </row>
    <row r="95" spans="1:12" x14ac:dyDescent="0.2">
      <c r="A95" s="145" t="s">
        <v>198</v>
      </c>
      <c r="B95" s="112" t="s">
        <v>199</v>
      </c>
      <c r="C95" s="113" t="s">
        <v>185</v>
      </c>
      <c r="D95" s="114">
        <f>SUM(D93:H93)</f>
        <v>970.74349722208467</v>
      </c>
      <c r="E95" s="110"/>
      <c r="F95" s="110"/>
      <c r="G95" s="110"/>
      <c r="H95" s="111"/>
      <c r="I95" s="78"/>
      <c r="J95" s="152" t="s">
        <v>200</v>
      </c>
      <c r="K95" s="153"/>
      <c r="L95" s="78"/>
    </row>
    <row r="96" spans="1:12" ht="15" thickBot="1" x14ac:dyDescent="0.25">
      <c r="A96" s="115"/>
      <c r="B96" s="96"/>
      <c r="C96" s="116"/>
      <c r="D96" s="96"/>
      <c r="E96" s="96"/>
      <c r="F96" s="96"/>
      <c r="G96" s="96"/>
      <c r="H96" s="117"/>
      <c r="I96" s="78"/>
      <c r="J96" s="95"/>
      <c r="K96" s="117"/>
      <c r="L96" s="78"/>
    </row>
    <row r="97" spans="1:12" x14ac:dyDescent="0.2">
      <c r="A97" s="79"/>
      <c r="B97" s="78"/>
      <c r="C97" s="78"/>
      <c r="D97" s="78"/>
      <c r="E97" s="78"/>
      <c r="F97" s="78"/>
      <c r="G97" s="78"/>
      <c r="H97" s="78"/>
      <c r="I97" s="78"/>
      <c r="J97" s="79"/>
      <c r="K97" s="78"/>
      <c r="L97" s="78"/>
    </row>
    <row r="98" spans="1:12" ht="15" thickBot="1" x14ac:dyDescent="0.25">
      <c r="A98" s="79"/>
      <c r="B98" s="78"/>
      <c r="C98" s="78"/>
      <c r="D98" s="78"/>
      <c r="E98" s="78"/>
      <c r="F98" s="78"/>
      <c r="G98" s="78"/>
      <c r="H98" s="78"/>
      <c r="I98" s="78"/>
      <c r="J98" s="79"/>
      <c r="K98" s="78"/>
      <c r="L98" s="78"/>
    </row>
    <row r="99" spans="1:12" x14ac:dyDescent="0.2">
      <c r="A99" s="154" t="s">
        <v>201</v>
      </c>
      <c r="B99" s="155"/>
      <c r="C99" s="155"/>
      <c r="D99" s="155"/>
      <c r="E99" s="155"/>
      <c r="F99" s="155"/>
      <c r="G99" s="155"/>
      <c r="H99" s="156"/>
      <c r="I99" s="78"/>
      <c r="J99" s="79"/>
      <c r="K99" s="78"/>
      <c r="L99" s="78"/>
    </row>
    <row r="100" spans="1:12" x14ac:dyDescent="0.2">
      <c r="A100" s="157"/>
      <c r="B100" s="158"/>
      <c r="C100" s="158"/>
      <c r="D100" s="158"/>
      <c r="E100" s="158"/>
      <c r="F100" s="158"/>
      <c r="G100" s="158"/>
      <c r="H100" s="159"/>
      <c r="J100" s="78"/>
      <c r="K100" s="79"/>
      <c r="L100" s="78"/>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x14ac:dyDescent="0.2">
      <c r="A121" s="157"/>
      <c r="B121" s="158"/>
      <c r="C121" s="158"/>
      <c r="D121" s="158"/>
      <c r="E121" s="158"/>
      <c r="F121" s="158"/>
      <c r="G121" s="158"/>
      <c r="H121" s="159"/>
    </row>
    <row r="122" spans="1:8" x14ac:dyDescent="0.2">
      <c r="A122" s="157"/>
      <c r="B122" s="158"/>
      <c r="C122" s="158"/>
      <c r="D122" s="158"/>
      <c r="E122" s="158"/>
      <c r="F122" s="158"/>
      <c r="G122" s="158"/>
      <c r="H122" s="159"/>
    </row>
    <row r="123" spans="1:8" ht="15" thickBot="1" x14ac:dyDescent="0.25">
      <c r="A123" s="160"/>
      <c r="B123" s="161"/>
      <c r="C123" s="161"/>
      <c r="D123" s="161"/>
      <c r="E123" s="161"/>
      <c r="F123" s="161"/>
      <c r="G123" s="161"/>
      <c r="H123" s="162"/>
    </row>
  </sheetData>
  <mergeCells count="16">
    <mergeCell ref="A74:B74"/>
    <mergeCell ref="A5:B5"/>
    <mergeCell ref="A7:A15"/>
    <mergeCell ref="H15:L15"/>
    <mergeCell ref="A31:B31"/>
    <mergeCell ref="A33:A69"/>
    <mergeCell ref="J92:K92"/>
    <mergeCell ref="J93:K93"/>
    <mergeCell ref="J95:K95"/>
    <mergeCell ref="A99:H123"/>
    <mergeCell ref="J83:K83"/>
    <mergeCell ref="J84:K84"/>
    <mergeCell ref="J88:K88"/>
    <mergeCell ref="J89:K89"/>
    <mergeCell ref="J90:K90"/>
    <mergeCell ref="J91:K91"/>
  </mergeCells>
  <dataValidations count="4">
    <dataValidation type="list" allowBlank="1" showInputMessage="1" showErrorMessage="1" sqref="E67:E69 D33:D69 D12:D13 D16:D31" xr:uid="{5CFE08BA-9486-45A1-B435-DB9F0FAE07A8}">
      <formula1>Variables</formula1>
    </dataValidation>
    <dataValidation type="list" allowBlank="1" showInputMessage="1" showErrorMessage="1" sqref="G33:G67 G12:G13 G16:G18 G26:G31" xr:uid="{5F2A1F43-EFA2-4E54-8A55-A5DB4CF5B8AB}">
      <formula1>"Fixed,Variable"</formula1>
    </dataValidation>
    <dataValidation type="list" allowBlank="1" showInputMessage="1" showErrorMessage="1" sqref="E35:F49" xr:uid="{A676363E-A38F-4C8B-942C-8C670318239D}">
      <formula1>INDIRECT(IFERROR(RIGHT($B35,LEN($B35)-FIND(" ",$B35)),$B35)&amp;"Subs")</formula1>
    </dataValidation>
    <dataValidation type="list" allowBlank="1" showInputMessage="1" showErrorMessage="1" sqref="E33:F34" xr:uid="{48831C02-5562-40C8-8452-680D49C0F92D}">
      <formula1>INDIRECT(IFERROR(RIGHT(#REF!,LEN(#REF!)-FIND(" ",#REF!)),#REF!)&amp;"Subs")</formula1>
    </dataValidation>
  </dataValidations>
  <hyperlinks>
    <hyperlink ref="F3" location="'TITLE PAGE'!A1" display="Back to title page" xr:uid="{8F672459-995C-4671-9039-3029BEC2F59E}"/>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AA3A1-F67A-4EF9-A927-0048D77B7E45}">
  <sheetPr codeName="Sheet19"/>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237</v>
      </c>
      <c r="C8" t="s">
        <v>238</v>
      </c>
      <c r="D8" s="27" t="s">
        <v>104</v>
      </c>
      <c r="E8" s="28"/>
      <c r="G8" s="29" t="s">
        <v>105</v>
      </c>
      <c r="H8" s="30"/>
      <c r="I8" s="31"/>
      <c r="J8" s="31"/>
      <c r="K8" s="31"/>
      <c r="L8" s="31"/>
      <c r="M8" s="31"/>
      <c r="N8" s="118">
        <f>'[4]EA Tables'!$G$64/1000000</f>
        <v>3.9320544563723679E-4</v>
      </c>
      <c r="O8" s="118">
        <f>'[4]EA Tables'!$G$64/1000000</f>
        <v>3.9320544563723679E-4</v>
      </c>
      <c r="P8" s="118">
        <f>'[4]EA Tables'!$G$64/1000000</f>
        <v>3.9320544563723679E-4</v>
      </c>
      <c r="Q8" s="118">
        <f>'[4]EA Tables'!$G$64/1000000</f>
        <v>3.9320544563723679E-4</v>
      </c>
      <c r="R8" s="118">
        <f>'[4]EA Tables'!$G$64/1000000</f>
        <v>3.9320544563723679E-4</v>
      </c>
      <c r="S8" s="118">
        <f>'[4]EA Tables'!$M$64/1000000</f>
        <v>1.1576767208749622E-4</v>
      </c>
      <c r="T8" s="118">
        <f>'[4]EA Tables'!$M$64/1000000</f>
        <v>1.1576767208749622E-4</v>
      </c>
      <c r="U8" s="118">
        <f>'[4]EA Tables'!$M$64/1000000</f>
        <v>1.1576767208749622E-4</v>
      </c>
      <c r="V8" s="118">
        <f>'[4]EA Tables'!$M$64/1000000</f>
        <v>1.1576767208749622E-4</v>
      </c>
      <c r="W8" s="118">
        <f>'[4]EA Tables'!$M$64/1000000</f>
        <v>1.1576767208749622E-4</v>
      </c>
      <c r="X8" s="118">
        <f>'[4]EA Tables'!$S$64/1000000</f>
        <v>1.2458412068251531E-3</v>
      </c>
      <c r="Y8" s="118">
        <f>'[4]EA Tables'!$S$64/1000000</f>
        <v>1.2458412068251531E-3</v>
      </c>
      <c r="Z8" s="118">
        <f>'[4]EA Tables'!$S$64/1000000</f>
        <v>1.2458412068251531E-3</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1"/>
      <c r="N9" s="133">
        <f>N24</f>
        <v>0</v>
      </c>
      <c r="O9" s="133">
        <f t="shared" ref="O9:BQ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28"/>
      <c r="G10" s="29" t="s">
        <v>105</v>
      </c>
      <c r="H10" s="30"/>
      <c r="I10" s="31"/>
      <c r="J10" s="31"/>
      <c r="K10" s="31"/>
      <c r="L10" s="31"/>
      <c r="M10" s="31"/>
      <c r="N10" s="134">
        <f>$E$10</f>
        <v>3.5000000000000003E-2</v>
      </c>
      <c r="O10" s="134">
        <f t="shared" ref="O10:BQ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1"/>
      <c r="N11" s="135">
        <f>1/(1+N10)</f>
        <v>0.96618357487922713</v>
      </c>
      <c r="O11" s="135">
        <f t="shared" ref="O11:BQ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4"/>
      <c r="N14" s="41">
        <f>IF((N8+N9)*N11&lt;&gt;0,(N8+N9)*N11,"")</f>
        <v>3.7990864312776505E-4</v>
      </c>
      <c r="O14" s="41">
        <f t="shared" ref="O14:BZ14" si="3">IF((O8+O9)*O11&lt;&gt;0,(O8+O9)*O11,"")</f>
        <v>3.7990864312776505E-4</v>
      </c>
      <c r="P14" s="41">
        <f t="shared" si="3"/>
        <v>3.7990864312776505E-4</v>
      </c>
      <c r="Q14" s="41">
        <f t="shared" si="3"/>
        <v>3.7990864312776505E-4</v>
      </c>
      <c r="R14" s="41">
        <f>IF((R8+R9)*R11&lt;&gt;0,(R8+R9)*R11,"")</f>
        <v>3.7990864312776505E-4</v>
      </c>
      <c r="S14" s="41">
        <f t="shared" si="3"/>
        <v>1.1185282327294321E-4</v>
      </c>
      <c r="T14" s="41">
        <f t="shared" si="3"/>
        <v>1.1185282327294321E-4</v>
      </c>
      <c r="U14" s="41">
        <f>IF((U8+U9)*U11&lt;&gt;0,(U8+U9)*U11,"")</f>
        <v>1.1185282327294321E-4</v>
      </c>
      <c r="V14" s="41">
        <f t="shared" si="3"/>
        <v>1.1185282327294321E-4</v>
      </c>
      <c r="W14" s="41">
        <f t="shared" si="3"/>
        <v>1.1185282327294321E-4</v>
      </c>
      <c r="X14" s="41">
        <f t="shared" si="3"/>
        <v>1.2037113109421771E-3</v>
      </c>
      <c r="Y14" s="41">
        <f t="shared" si="3"/>
        <v>1.2037113109421771E-3</v>
      </c>
      <c r="Z14" s="41">
        <f t="shared" si="3"/>
        <v>1.2037113109421771E-3</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77"/>
      <c r="B15" s="36"/>
      <c r="C15" s="37"/>
      <c r="D15" s="38" t="s">
        <v>114</v>
      </c>
      <c r="E15" s="37"/>
      <c r="F15" s="37"/>
      <c r="G15" s="37" t="s">
        <v>101</v>
      </c>
      <c r="H15" s="178">
        <f>IF(SUM($M$14:$CO$14)&lt;&gt;0,SUM($M$14:$CO$14),"")</f>
        <v>6.0699412648300725E-3</v>
      </c>
      <c r="I15" s="179"/>
      <c r="J15" s="179"/>
      <c r="K15" s="179"/>
      <c r="L15" s="180"/>
    </row>
    <row r="16" spans="1:93" s="43" customFormat="1" ht="15.75" thickBot="1" x14ac:dyDescent="0.25">
      <c r="A16" s="44"/>
      <c r="B16" s="45"/>
      <c r="C16" s="45"/>
      <c r="D16" s="46"/>
      <c r="E16" s="45"/>
      <c r="F16" s="45"/>
      <c r="G16" s="45"/>
      <c r="H16" s="47">
        <f>H15</f>
        <v>6.0699412648300725E-3</v>
      </c>
      <c r="I16" s="48"/>
    </row>
    <row r="17" spans="1:93" s="43" customFormat="1" ht="15.75" thickBot="1" x14ac:dyDescent="0.25">
      <c r="A17" s="44"/>
      <c r="B17" s="45"/>
      <c r="C17" s="45"/>
      <c r="D17" s="46"/>
      <c r="E17" s="45"/>
      <c r="F17" s="45"/>
      <c r="G17" s="45"/>
      <c r="H17" s="178">
        <f>IF(SUM($M$14:$AL$14)&lt;&gt;0,SUM($M$14:$AL$14),"")</f>
        <v>6.0699412648300725E-3</v>
      </c>
      <c r="I17" s="179"/>
      <c r="J17" s="179"/>
      <c r="K17" s="179"/>
      <c r="L17" s="180"/>
      <c r="M17" s="43" t="s">
        <v>228</v>
      </c>
    </row>
    <row r="18" spans="1:93" s="43" customFormat="1" ht="15.75" thickBot="1" x14ac:dyDescent="0.25">
      <c r="A18" s="44"/>
      <c r="B18" s="45"/>
      <c r="C18" s="45"/>
      <c r="D18" s="46"/>
      <c r="E18" s="45"/>
      <c r="F18" s="45"/>
      <c r="G18" s="45"/>
      <c r="H18" s="123"/>
      <c r="I18" s="123"/>
      <c r="J18" s="123"/>
      <c r="K18" s="123"/>
      <c r="L18" s="123"/>
    </row>
    <row r="19" spans="1:93" s="43" customFormat="1" ht="18" x14ac:dyDescent="0.25">
      <c r="A19" s="44"/>
      <c r="B19" s="45"/>
      <c r="C19" s="45"/>
      <c r="D19" s="46"/>
      <c r="E19" s="124" t="s">
        <v>115</v>
      </c>
      <c r="F19" s="2"/>
      <c r="G19" s="2"/>
      <c r="H19" s="2">
        <f>H17</f>
        <v>6.0699412648300725E-3</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81" t="s">
        <v>123</v>
      </c>
      <c r="B27" s="182"/>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75" t="s">
        <v>124</v>
      </c>
      <c r="B29" s="61"/>
      <c r="C29" s="19"/>
      <c r="D29" s="19" t="s">
        <v>104</v>
      </c>
      <c r="E29" s="21" t="s">
        <v>125</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83"/>
      <c r="B30" s="64"/>
      <c r="C30" s="27"/>
      <c r="D30" s="27" t="s">
        <v>104</v>
      </c>
      <c r="E30" s="29" t="s">
        <v>125</v>
      </c>
      <c r="F30" s="29"/>
      <c r="G30" s="27" t="s">
        <v>126</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83"/>
      <c r="B31" s="64"/>
      <c r="C31" s="27"/>
      <c r="D31" s="27" t="s">
        <v>109</v>
      </c>
      <c r="E31" s="27" t="s">
        <v>127</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83"/>
      <c r="B32" s="64"/>
      <c r="C32" s="27"/>
      <c r="D32" s="27" t="s">
        <v>109</v>
      </c>
      <c r="E32" s="27" t="s">
        <v>128</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129</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130</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131</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132</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133</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134</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83"/>
      <c r="B39" s="64"/>
      <c r="C39" s="27"/>
      <c r="D39" s="27" t="s">
        <v>109</v>
      </c>
      <c r="E39" s="27" t="s">
        <v>135</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83"/>
      <c r="B40" s="64"/>
      <c r="C40" s="27"/>
      <c r="D40" s="27" t="s">
        <v>109</v>
      </c>
      <c r="E40" s="27" t="s">
        <v>136</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137</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138</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83"/>
      <c r="B43" s="64"/>
      <c r="C43" s="27"/>
      <c r="D43" s="27" t="s">
        <v>109</v>
      </c>
      <c r="E43" s="27" t="s">
        <v>139</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140</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141</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142</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143</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144</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145</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146</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147</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148</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149</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150</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151</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152</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153</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154</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155</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156</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157</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158</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159</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70"/>
      <c r="C64" s="32"/>
      <c r="D64" s="27" t="s">
        <v>160</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84"/>
      <c r="B65" s="71"/>
      <c r="C65" s="72"/>
      <c r="D65" s="73" t="s">
        <v>161</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73" t="s">
        <v>162</v>
      </c>
      <c r="B70" s="174"/>
      <c r="C70" s="77" t="s">
        <v>163</v>
      </c>
      <c r="D70" s="77" t="s">
        <v>163</v>
      </c>
      <c r="E70" s="78"/>
      <c r="F70" s="78"/>
      <c r="G70" s="78"/>
      <c r="H70" s="78"/>
      <c r="I70" s="78"/>
      <c r="J70" s="78"/>
      <c r="K70" s="79"/>
      <c r="L70" s="78"/>
    </row>
    <row r="71" spans="1:93" x14ac:dyDescent="0.2">
      <c r="A71" s="80" t="s">
        <v>164</v>
      </c>
      <c r="B71" s="81"/>
      <c r="C71" s="82"/>
      <c r="D71" s="43"/>
      <c r="E71" s="78"/>
      <c r="F71" s="78"/>
      <c r="G71" s="78"/>
      <c r="H71" s="78"/>
      <c r="I71" s="78"/>
      <c r="J71" s="78"/>
      <c r="K71" s="79"/>
      <c r="L71" s="78"/>
    </row>
    <row r="72" spans="1:93" x14ac:dyDescent="0.2">
      <c r="A72" s="83" t="s">
        <v>165</v>
      </c>
      <c r="B72" s="78" t="s">
        <v>166</v>
      </c>
      <c r="C72" s="84">
        <f>3.5%</f>
        <v>3.5000000000000003E-2</v>
      </c>
      <c r="D72" s="43"/>
      <c r="E72" s="78"/>
      <c r="F72" s="78"/>
      <c r="G72" s="78"/>
      <c r="H72" s="78"/>
      <c r="I72" s="78"/>
      <c r="J72" s="78"/>
      <c r="K72" s="79"/>
      <c r="L72" s="78"/>
    </row>
    <row r="73" spans="1:93" x14ac:dyDescent="0.2">
      <c r="A73" s="83" t="s">
        <v>167</v>
      </c>
      <c r="B73" s="78" t="s">
        <v>121</v>
      </c>
      <c r="C73" s="84">
        <v>2.92E-2</v>
      </c>
      <c r="D73" s="43"/>
      <c r="E73" s="78"/>
      <c r="F73" s="78"/>
      <c r="G73" s="78"/>
      <c r="H73" s="78"/>
      <c r="I73" s="78"/>
      <c r="J73" s="78"/>
      <c r="K73" s="79"/>
      <c r="L73" s="78"/>
    </row>
    <row r="74" spans="1:93" x14ac:dyDescent="0.2">
      <c r="A74" s="83" t="s">
        <v>168</v>
      </c>
      <c r="B74" s="78" t="s">
        <v>169</v>
      </c>
      <c r="C74" s="85">
        <v>5</v>
      </c>
      <c r="D74" s="43"/>
      <c r="E74" s="78"/>
      <c r="F74" s="78"/>
      <c r="G74" s="78"/>
      <c r="H74" s="78"/>
      <c r="I74" s="78"/>
      <c r="J74" s="78"/>
      <c r="K74" s="79"/>
      <c r="L74" s="78"/>
    </row>
    <row r="75" spans="1:93" x14ac:dyDescent="0.2">
      <c r="A75" s="83" t="s">
        <v>170</v>
      </c>
      <c r="B75" s="78" t="s">
        <v>171</v>
      </c>
      <c r="C75" s="86">
        <v>1000</v>
      </c>
      <c r="D75" s="43"/>
      <c r="E75" s="78"/>
      <c r="F75" s="78"/>
      <c r="G75" s="78"/>
      <c r="H75" s="78"/>
      <c r="I75" s="78"/>
      <c r="J75" s="78"/>
      <c r="K75" s="79"/>
      <c r="L75" s="78"/>
    </row>
    <row r="76" spans="1:93" x14ac:dyDescent="0.2">
      <c r="A76" s="87" t="s">
        <v>172</v>
      </c>
      <c r="B76" s="88" t="s">
        <v>173</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174</v>
      </c>
      <c r="E79" s="93" t="s">
        <v>175</v>
      </c>
      <c r="F79" s="93" t="s">
        <v>176</v>
      </c>
      <c r="G79" s="93" t="s">
        <v>177</v>
      </c>
      <c r="H79" s="94" t="s">
        <v>178</v>
      </c>
      <c r="I79" s="78"/>
      <c r="J79" s="163" t="s">
        <v>179</v>
      </c>
      <c r="K79" s="164"/>
      <c r="L79" s="78"/>
    </row>
    <row r="80" spans="1:93" ht="15" thickBot="1" x14ac:dyDescent="0.25">
      <c r="A80" s="95" t="s">
        <v>180</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65" t="s">
        <v>181</v>
      </c>
      <c r="K80" s="166"/>
      <c r="L80" s="78"/>
    </row>
    <row r="81" spans="1:12" ht="15" thickBot="1" x14ac:dyDescent="0.25">
      <c r="A81" s="79"/>
      <c r="B81" s="78"/>
      <c r="C81" s="78"/>
      <c r="D81" s="78"/>
      <c r="E81" s="78"/>
      <c r="F81" s="78"/>
      <c r="G81" s="78"/>
      <c r="H81" s="78"/>
      <c r="I81" s="78"/>
      <c r="J81" s="143"/>
      <c r="K81" s="99"/>
      <c r="L81" s="78"/>
    </row>
    <row r="82" spans="1:12" x14ac:dyDescent="0.2">
      <c r="A82" s="144" t="s">
        <v>182</v>
      </c>
      <c r="B82" s="101"/>
      <c r="C82" s="101"/>
      <c r="D82" s="102"/>
      <c r="E82" s="102"/>
      <c r="F82" s="102"/>
      <c r="G82" s="102"/>
      <c r="H82" s="103"/>
      <c r="I82" s="78"/>
      <c r="J82" s="143"/>
      <c r="K82" s="99"/>
      <c r="L82" s="78"/>
    </row>
    <row r="83" spans="1:12" x14ac:dyDescent="0.2">
      <c r="A83" s="104"/>
      <c r="B83" s="105"/>
      <c r="C83" s="106" t="s">
        <v>183</v>
      </c>
      <c r="D83" s="107" t="s">
        <v>174</v>
      </c>
      <c r="E83" s="107" t="s">
        <v>175</v>
      </c>
      <c r="F83" s="107" t="s">
        <v>176</v>
      </c>
      <c r="G83" s="107" t="s">
        <v>177</v>
      </c>
      <c r="H83" s="108" t="s">
        <v>178</v>
      </c>
      <c r="I83" s="78"/>
      <c r="J83" s="143"/>
      <c r="K83" s="99"/>
      <c r="L83" s="78"/>
    </row>
    <row r="84" spans="1:12" x14ac:dyDescent="0.2">
      <c r="A84" s="143" t="s">
        <v>184</v>
      </c>
      <c r="B84" s="78" t="s">
        <v>116</v>
      </c>
      <c r="C84" s="109" t="s">
        <v>185</v>
      </c>
      <c r="D84" s="110">
        <f>C75</f>
        <v>1000</v>
      </c>
      <c r="E84" s="110">
        <f>D86</f>
        <v>800</v>
      </c>
      <c r="F84" s="110">
        <f>E86</f>
        <v>600</v>
      </c>
      <c r="G84" s="110">
        <f>F86</f>
        <v>400</v>
      </c>
      <c r="H84" s="111">
        <f>G86</f>
        <v>200</v>
      </c>
      <c r="I84" s="78"/>
      <c r="J84" s="167" t="s">
        <v>186</v>
      </c>
      <c r="K84" s="168"/>
      <c r="L84" s="78"/>
    </row>
    <row r="85" spans="1:12" x14ac:dyDescent="0.2">
      <c r="A85" s="143" t="s">
        <v>187</v>
      </c>
      <c r="B85" s="78" t="s">
        <v>118</v>
      </c>
      <c r="C85" s="109" t="s">
        <v>185</v>
      </c>
      <c r="D85" s="110">
        <f>$D$84*$C$76</f>
        <v>200</v>
      </c>
      <c r="E85" s="110">
        <f>$D$84*$C$76</f>
        <v>200</v>
      </c>
      <c r="F85" s="110">
        <f>$D$84*$C$76</f>
        <v>200</v>
      </c>
      <c r="G85" s="110">
        <f>$D$84*$C$76</f>
        <v>200</v>
      </c>
      <c r="H85" s="111">
        <f>$D$84*$C$76</f>
        <v>200</v>
      </c>
      <c r="I85" s="78"/>
      <c r="J85" s="169" t="s">
        <v>188</v>
      </c>
      <c r="K85" s="170"/>
      <c r="L85" s="78"/>
    </row>
    <row r="86" spans="1:12" x14ac:dyDescent="0.2">
      <c r="A86" s="143" t="s">
        <v>189</v>
      </c>
      <c r="B86" s="78" t="s">
        <v>119</v>
      </c>
      <c r="C86" s="109" t="s">
        <v>185</v>
      </c>
      <c r="D86" s="110">
        <f>D84-D85</f>
        <v>800</v>
      </c>
      <c r="E86" s="110">
        <f>E84-E85</f>
        <v>600</v>
      </c>
      <c r="F86" s="110">
        <f>F84-F85</f>
        <v>400</v>
      </c>
      <c r="G86" s="110">
        <f>G84-G85</f>
        <v>200</v>
      </c>
      <c r="H86" s="111">
        <f>H84-H85</f>
        <v>0</v>
      </c>
      <c r="I86" s="78"/>
      <c r="J86" s="171" t="s">
        <v>190</v>
      </c>
      <c r="K86" s="172"/>
      <c r="L86" s="78"/>
    </row>
    <row r="87" spans="1:12" x14ac:dyDescent="0.2">
      <c r="A87" s="143" t="s">
        <v>191</v>
      </c>
      <c r="B87" s="78" t="s">
        <v>120</v>
      </c>
      <c r="C87" s="109" t="s">
        <v>185</v>
      </c>
      <c r="D87" s="110">
        <f>AVERAGE(D84,D86)</f>
        <v>900</v>
      </c>
      <c r="E87" s="110">
        <f>AVERAGE(E84,E86)</f>
        <v>700</v>
      </c>
      <c r="F87" s="110">
        <f>AVERAGE(F84,F86)</f>
        <v>500</v>
      </c>
      <c r="G87" s="110">
        <f>AVERAGE(G84,G86)</f>
        <v>300</v>
      </c>
      <c r="H87" s="111">
        <f>AVERAGE(H84,H86)</f>
        <v>100</v>
      </c>
      <c r="I87" s="78"/>
      <c r="J87" s="171" t="s">
        <v>192</v>
      </c>
      <c r="K87" s="172"/>
      <c r="L87" s="78"/>
    </row>
    <row r="88" spans="1:12" x14ac:dyDescent="0.2">
      <c r="A88" s="143" t="s">
        <v>193</v>
      </c>
      <c r="B88" s="78" t="s">
        <v>106</v>
      </c>
      <c r="C88" s="109" t="s">
        <v>185</v>
      </c>
      <c r="D88" s="110">
        <f>(D87*($C$73))+D85</f>
        <v>226.28</v>
      </c>
      <c r="E88" s="110">
        <f>(E87*($C$73))+E85</f>
        <v>220.44</v>
      </c>
      <c r="F88" s="110">
        <f>(F87*($C$73))+F85</f>
        <v>214.6</v>
      </c>
      <c r="G88" s="110">
        <f>(G87*($C$73))+G85</f>
        <v>208.76</v>
      </c>
      <c r="H88" s="111">
        <f>(H87*($C$73))+H85</f>
        <v>202.92</v>
      </c>
      <c r="I88" s="78"/>
      <c r="J88" s="152" t="s">
        <v>194</v>
      </c>
      <c r="K88" s="153"/>
      <c r="L88" s="78"/>
    </row>
    <row r="89" spans="1:12" x14ac:dyDescent="0.2">
      <c r="A89" s="143" t="s">
        <v>195</v>
      </c>
      <c r="B89" s="78" t="s">
        <v>196</v>
      </c>
      <c r="C89" s="109" t="s">
        <v>185</v>
      </c>
      <c r="D89" s="110">
        <f>D88*D80</f>
        <v>218.62801932367151</v>
      </c>
      <c r="E89" s="110">
        <f>E88*E80</f>
        <v>205.78309878876988</v>
      </c>
      <c r="F89" s="110">
        <f>F88*F80</f>
        <v>193.55690463635759</v>
      </c>
      <c r="G89" s="110">
        <f>G88*G80</f>
        <v>181.92227945435397</v>
      </c>
      <c r="H89" s="111">
        <f>H88*H80</f>
        <v>170.85319501893173</v>
      </c>
      <c r="I89" s="78"/>
      <c r="J89" s="152" t="s">
        <v>197</v>
      </c>
      <c r="K89" s="153"/>
      <c r="L89" s="78"/>
    </row>
    <row r="90" spans="1:12" x14ac:dyDescent="0.2">
      <c r="A90" s="143"/>
      <c r="B90" s="78"/>
      <c r="C90" s="109"/>
      <c r="D90" s="110"/>
      <c r="E90" s="110"/>
      <c r="F90" s="110"/>
      <c r="G90" s="110"/>
      <c r="H90" s="111"/>
      <c r="I90" s="78"/>
      <c r="J90" s="143"/>
      <c r="K90" s="99"/>
      <c r="L90" s="78"/>
    </row>
    <row r="91" spans="1:12" x14ac:dyDescent="0.2">
      <c r="A91" s="143" t="s">
        <v>198</v>
      </c>
      <c r="B91" s="112" t="s">
        <v>199</v>
      </c>
      <c r="C91" s="113" t="s">
        <v>185</v>
      </c>
      <c r="D91" s="114">
        <f>SUM(D89:H89)</f>
        <v>970.74349722208467</v>
      </c>
      <c r="E91" s="110"/>
      <c r="F91" s="110"/>
      <c r="G91" s="110"/>
      <c r="H91" s="111"/>
      <c r="I91" s="78"/>
      <c r="J91" s="152" t="s">
        <v>200</v>
      </c>
      <c r="K91" s="153"/>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54" t="s">
        <v>201</v>
      </c>
      <c r="B95" s="155"/>
      <c r="C95" s="155"/>
      <c r="D95" s="155"/>
      <c r="E95" s="155"/>
      <c r="F95" s="155"/>
      <c r="G95" s="155"/>
      <c r="H95" s="156"/>
      <c r="I95" s="78"/>
      <c r="J95" s="79"/>
      <c r="K95" s="78"/>
      <c r="L95" s="78"/>
    </row>
    <row r="96" spans="1:12" x14ac:dyDescent="0.2">
      <c r="A96" s="157"/>
      <c r="B96" s="158"/>
      <c r="C96" s="158"/>
      <c r="D96" s="158"/>
      <c r="E96" s="158"/>
      <c r="F96" s="158"/>
      <c r="G96" s="158"/>
      <c r="H96" s="159"/>
      <c r="J96" s="78"/>
      <c r="K96" s="79"/>
      <c r="L96" s="78"/>
    </row>
    <row r="97" spans="1:8" x14ac:dyDescent="0.2">
      <c r="A97" s="157"/>
      <c r="B97" s="158"/>
      <c r="C97" s="158"/>
      <c r="D97" s="158"/>
      <c r="E97" s="158"/>
      <c r="F97" s="158"/>
      <c r="G97" s="158"/>
      <c r="H97" s="159"/>
    </row>
    <row r="98" spans="1:8" x14ac:dyDescent="0.2">
      <c r="A98" s="157"/>
      <c r="B98" s="158"/>
      <c r="C98" s="158"/>
      <c r="D98" s="158"/>
      <c r="E98" s="158"/>
      <c r="F98" s="158"/>
      <c r="G98" s="158"/>
      <c r="H98" s="159"/>
    </row>
    <row r="99" spans="1:8" x14ac:dyDescent="0.2">
      <c r="A99" s="157"/>
      <c r="B99" s="158"/>
      <c r="C99" s="158"/>
      <c r="D99" s="158"/>
      <c r="E99" s="158"/>
      <c r="F99" s="158"/>
      <c r="G99" s="158"/>
      <c r="H99" s="159"/>
    </row>
    <row r="100" spans="1:8" x14ac:dyDescent="0.2">
      <c r="A100" s="157"/>
      <c r="B100" s="158"/>
      <c r="C100" s="158"/>
      <c r="D100" s="158"/>
      <c r="E100" s="158"/>
      <c r="F100" s="158"/>
      <c r="G100" s="158"/>
      <c r="H100" s="159"/>
    </row>
    <row r="101" spans="1:8" x14ac:dyDescent="0.2">
      <c r="A101" s="157"/>
      <c r="B101" s="158"/>
      <c r="C101" s="158"/>
      <c r="D101" s="158"/>
      <c r="E101" s="158"/>
      <c r="F101" s="158"/>
      <c r="G101" s="158"/>
      <c r="H101" s="159"/>
    </row>
    <row r="102" spans="1:8" x14ac:dyDescent="0.2">
      <c r="A102" s="157"/>
      <c r="B102" s="158"/>
      <c r="C102" s="158"/>
      <c r="D102" s="158"/>
      <c r="E102" s="158"/>
      <c r="F102" s="158"/>
      <c r="G102" s="158"/>
      <c r="H102" s="159"/>
    </row>
    <row r="103" spans="1:8" x14ac:dyDescent="0.2">
      <c r="A103" s="157"/>
      <c r="B103" s="158"/>
      <c r="C103" s="158"/>
      <c r="D103" s="158"/>
      <c r="E103" s="158"/>
      <c r="F103" s="158"/>
      <c r="G103" s="158"/>
      <c r="H103" s="159"/>
    </row>
    <row r="104" spans="1:8" x14ac:dyDescent="0.2">
      <c r="A104" s="157"/>
      <c r="B104" s="158"/>
      <c r="C104" s="158"/>
      <c r="D104" s="158"/>
      <c r="E104" s="158"/>
      <c r="F104" s="158"/>
      <c r="G104" s="158"/>
      <c r="H104" s="159"/>
    </row>
    <row r="105" spans="1:8" x14ac:dyDescent="0.2">
      <c r="A105" s="157"/>
      <c r="B105" s="158"/>
      <c r="C105" s="158"/>
      <c r="D105" s="158"/>
      <c r="E105" s="158"/>
      <c r="F105" s="158"/>
      <c r="G105" s="158"/>
      <c r="H105" s="159"/>
    </row>
    <row r="106" spans="1:8" x14ac:dyDescent="0.2">
      <c r="A106" s="157"/>
      <c r="B106" s="158"/>
      <c r="C106" s="158"/>
      <c r="D106" s="158"/>
      <c r="E106" s="158"/>
      <c r="F106" s="158"/>
      <c r="G106" s="158"/>
      <c r="H106" s="159"/>
    </row>
    <row r="107" spans="1:8" x14ac:dyDescent="0.2">
      <c r="A107" s="157"/>
      <c r="B107" s="158"/>
      <c r="C107" s="158"/>
      <c r="D107" s="158"/>
      <c r="E107" s="158"/>
      <c r="F107" s="158"/>
      <c r="G107" s="158"/>
      <c r="H107" s="159"/>
    </row>
    <row r="108" spans="1:8" x14ac:dyDescent="0.2">
      <c r="A108" s="157"/>
      <c r="B108" s="158"/>
      <c r="C108" s="158"/>
      <c r="D108" s="158"/>
      <c r="E108" s="158"/>
      <c r="F108" s="158"/>
      <c r="G108" s="158"/>
      <c r="H108" s="159"/>
    </row>
    <row r="109" spans="1:8" x14ac:dyDescent="0.2">
      <c r="A109" s="157"/>
      <c r="B109" s="158"/>
      <c r="C109" s="158"/>
      <c r="D109" s="158"/>
      <c r="E109" s="158"/>
      <c r="F109" s="158"/>
      <c r="G109" s="158"/>
      <c r="H109" s="159"/>
    </row>
    <row r="110" spans="1:8" x14ac:dyDescent="0.2">
      <c r="A110" s="157"/>
      <c r="B110" s="158"/>
      <c r="C110" s="158"/>
      <c r="D110" s="158"/>
      <c r="E110" s="158"/>
      <c r="F110" s="158"/>
      <c r="G110" s="158"/>
      <c r="H110" s="159"/>
    </row>
    <row r="111" spans="1:8" x14ac:dyDescent="0.2">
      <c r="A111" s="157"/>
      <c r="B111" s="158"/>
      <c r="C111" s="158"/>
      <c r="D111" s="158"/>
      <c r="E111" s="158"/>
      <c r="F111" s="158"/>
      <c r="G111" s="158"/>
      <c r="H111" s="159"/>
    </row>
    <row r="112" spans="1:8"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ht="15" thickBot="1" x14ac:dyDescent="0.25">
      <c r="A119" s="160"/>
      <c r="B119" s="161"/>
      <c r="C119" s="161"/>
      <c r="D119" s="161"/>
      <c r="E119" s="161"/>
      <c r="F119" s="161"/>
      <c r="G119" s="161"/>
      <c r="H119" s="162"/>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6DF5DBFC-3099-4741-AD3F-598C62F444CC}">
      <formula1>Variables</formula1>
    </dataValidation>
    <dataValidation type="list" allowBlank="1" showInputMessage="1" showErrorMessage="1" sqref="G29:G63 G12:G13 G16:G18 G25:G27" xr:uid="{1D738CE2-0444-4164-AE53-55130185D4D9}">
      <formula1>"Fixed,Variable"</formula1>
    </dataValidation>
    <dataValidation type="list" allowBlank="1" showInputMessage="1" showErrorMessage="1" sqref="E31:F45" xr:uid="{6EE28754-B6E0-4B59-8176-19417CC0A78B}">
      <formula1>INDIRECT(IFERROR(RIGHT($B31,LEN($B31)-FIND(" ",$B31)),$B31)&amp;"Subs")</formula1>
    </dataValidation>
    <dataValidation type="list" allowBlank="1" showInputMessage="1" showErrorMessage="1" sqref="E29:F30" xr:uid="{CD812480-0575-40A4-BE2D-E124F746194C}">
      <formula1>INDIRECT(IFERROR(RIGHT(#REF!,LEN(#REF!)-FIND(" ",#REF!)),#REF!)&amp;"Subs")</formula1>
    </dataValidation>
  </dataValidations>
  <hyperlinks>
    <hyperlink ref="F3" location="'TITLE PAGE'!A1" display="Back to title page" xr:uid="{25E2778C-3C3B-4221-9082-C90F354FDCA9}"/>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6015D-3F4A-45C3-832D-2AAA2F7EDEEF}">
  <sheetPr codeName="Sheet20"/>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239</v>
      </c>
      <c r="C8" t="s">
        <v>240</v>
      </c>
      <c r="D8" s="27" t="s">
        <v>104</v>
      </c>
      <c r="E8" s="28"/>
      <c r="G8" s="29" t="s">
        <v>105</v>
      </c>
      <c r="H8" s="30"/>
      <c r="I8" s="31"/>
      <c r="J8" s="31"/>
      <c r="K8" s="31"/>
      <c r="L8" s="31"/>
      <c r="M8" s="31"/>
      <c r="N8" s="118">
        <f>'[4]EA Tables'!$G$65/1000000</f>
        <v>0</v>
      </c>
      <c r="O8" s="118">
        <f>'[4]EA Tables'!$G$65/1000000</f>
        <v>0</v>
      </c>
      <c r="P8" s="118">
        <f>'[4]EA Tables'!$G$65/1000000</f>
        <v>0</v>
      </c>
      <c r="Q8" s="118">
        <f>'[4]EA Tables'!$G$65/1000000</f>
        <v>0</v>
      </c>
      <c r="R8" s="118">
        <f>'[4]EA Tables'!$G$65/1000000</f>
        <v>0</v>
      </c>
      <c r="S8" s="118">
        <f>'[4]EA Tables'!$M$65/1000000</f>
        <v>0</v>
      </c>
      <c r="T8" s="118">
        <f>'[4]EA Tables'!$M$65/1000000</f>
        <v>0</v>
      </c>
      <c r="U8" s="118">
        <f>'[4]EA Tables'!$M$65/1000000</f>
        <v>0</v>
      </c>
      <c r="V8" s="118">
        <f>'[4]EA Tables'!$M$65/1000000</f>
        <v>0</v>
      </c>
      <c r="W8" s="118">
        <f>'[4]EA Tables'!$M$65/1000000</f>
        <v>0</v>
      </c>
      <c r="X8" s="118">
        <f>'[4]EA Tables'!$S$65/1000000</f>
        <v>4.8590320401948927E-3</v>
      </c>
      <c r="Y8" s="118">
        <f>'[4]EA Tables'!$S$65/1000000</f>
        <v>4.8590320401948927E-3</v>
      </c>
      <c r="Z8" s="118">
        <f>'[4]EA Tables'!$S$65/1000000</f>
        <v>4.8590320401948927E-3</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1"/>
      <c r="N9" s="133">
        <f>N24</f>
        <v>0</v>
      </c>
      <c r="O9" s="133">
        <f t="shared" ref="O9:BQ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28"/>
      <c r="G10" s="29" t="s">
        <v>105</v>
      </c>
      <c r="H10" s="30"/>
      <c r="I10" s="31"/>
      <c r="J10" s="31"/>
      <c r="K10" s="31"/>
      <c r="L10" s="31"/>
      <c r="M10" s="31"/>
      <c r="N10" s="134">
        <f>$E$10</f>
        <v>3.5000000000000003E-2</v>
      </c>
      <c r="O10" s="134">
        <f t="shared" ref="O10:BQ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1"/>
      <c r="N11" s="135">
        <f>1/(1+N10)</f>
        <v>0.96618357487922713</v>
      </c>
      <c r="O11" s="135">
        <f t="shared" ref="O11:BQ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4"/>
      <c r="N14" s="41" t="str">
        <f>IF((N8+N9)*N11&lt;&gt;0,(N8+N9)*N11,"")</f>
        <v/>
      </c>
      <c r="O14" s="41" t="str">
        <f t="shared" ref="O14:BZ14" si="3">IF((O8+O9)*O11&lt;&gt;0,(O8+O9)*O11,"")</f>
        <v/>
      </c>
      <c r="P14" s="41" t="str">
        <f t="shared" si="3"/>
        <v/>
      </c>
      <c r="Q14" s="41" t="str">
        <f t="shared" si="3"/>
        <v/>
      </c>
      <c r="R14" s="41" t="str">
        <f>IF((R8+R9)*R11&lt;&gt;0,(R8+R9)*R11,"")</f>
        <v/>
      </c>
      <c r="S14" s="41" t="str">
        <f t="shared" si="3"/>
        <v/>
      </c>
      <c r="T14" s="41" t="str">
        <f t="shared" si="3"/>
        <v/>
      </c>
      <c r="U14" s="41" t="str">
        <f>IF((U8+U9)*U11&lt;&gt;0,(U8+U9)*U11,"")</f>
        <v/>
      </c>
      <c r="V14" s="41" t="str">
        <f t="shared" si="3"/>
        <v/>
      </c>
      <c r="W14" s="41" t="str">
        <f t="shared" si="3"/>
        <v/>
      </c>
      <c r="X14" s="41">
        <f t="shared" si="3"/>
        <v>4.6947169470482062E-3</v>
      </c>
      <c r="Y14" s="41">
        <f t="shared" si="3"/>
        <v>4.6947169470482062E-3</v>
      </c>
      <c r="Z14" s="41">
        <f t="shared" si="3"/>
        <v>4.6947169470482062E-3</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77"/>
      <c r="B15" s="36"/>
      <c r="C15" s="37"/>
      <c r="D15" s="38" t="s">
        <v>114</v>
      </c>
      <c r="E15" s="37"/>
      <c r="F15" s="37"/>
      <c r="G15" s="37" t="s">
        <v>101</v>
      </c>
      <c r="H15" s="178">
        <f>IF(SUM($M$14:$CO$14)&lt;&gt;0,SUM($M$14:$CO$14),"")</f>
        <v>1.4084150841144619E-2</v>
      </c>
      <c r="I15" s="179"/>
      <c r="J15" s="179"/>
      <c r="K15" s="179"/>
      <c r="L15" s="180"/>
    </row>
    <row r="16" spans="1:93" s="43" customFormat="1" ht="15.75" thickBot="1" x14ac:dyDescent="0.25">
      <c r="A16" s="44"/>
      <c r="B16" s="45"/>
      <c r="C16" s="45"/>
      <c r="D16" s="46"/>
      <c r="E16" s="45"/>
      <c r="F16" s="45"/>
      <c r="G16" s="45"/>
      <c r="H16" s="47">
        <f>H15</f>
        <v>1.4084150841144619E-2</v>
      </c>
      <c r="I16" s="48"/>
    </row>
    <row r="17" spans="1:93" s="43" customFormat="1" ht="15.75" thickBot="1" x14ac:dyDescent="0.25">
      <c r="A17" s="44"/>
      <c r="B17" s="45"/>
      <c r="C17" s="45"/>
      <c r="D17" s="46"/>
      <c r="E17" s="45"/>
      <c r="F17" s="45"/>
      <c r="G17" s="45"/>
      <c r="H17" s="178">
        <f>IF(SUM($M$14:$AL$14)&lt;&gt;0,SUM($M$14:$AL$14),"")</f>
        <v>1.4084150841144619E-2</v>
      </c>
      <c r="I17" s="179"/>
      <c r="J17" s="179"/>
      <c r="K17" s="179"/>
      <c r="L17" s="180"/>
      <c r="M17" s="43" t="s">
        <v>228</v>
      </c>
    </row>
    <row r="18" spans="1:93" s="43" customFormat="1" ht="15.75" thickBot="1" x14ac:dyDescent="0.25">
      <c r="A18" s="44"/>
      <c r="B18" s="45"/>
      <c r="C18" s="45"/>
      <c r="D18" s="46"/>
      <c r="E18" s="45"/>
      <c r="F18" s="45"/>
      <c r="G18" s="45"/>
      <c r="H18" s="123"/>
      <c r="I18" s="123"/>
      <c r="J18" s="123"/>
      <c r="K18" s="123"/>
      <c r="L18" s="123"/>
    </row>
    <row r="19" spans="1:93" s="43" customFormat="1" ht="18" x14ac:dyDescent="0.25">
      <c r="A19" s="44"/>
      <c r="B19" s="45"/>
      <c r="C19" s="45"/>
      <c r="D19" s="46"/>
      <c r="E19" s="124" t="s">
        <v>115</v>
      </c>
      <c r="F19" s="2"/>
      <c r="G19" s="2"/>
      <c r="H19" s="2">
        <f>H17</f>
        <v>1.4084150841144619E-2</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81" t="s">
        <v>123</v>
      </c>
      <c r="B27" s="182"/>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75" t="s">
        <v>124</v>
      </c>
      <c r="B29" s="61"/>
      <c r="C29" s="19"/>
      <c r="D29" s="19" t="s">
        <v>104</v>
      </c>
      <c r="E29" s="21" t="s">
        <v>125</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83"/>
      <c r="B30" s="64"/>
      <c r="C30" s="27"/>
      <c r="D30" s="27" t="s">
        <v>104</v>
      </c>
      <c r="E30" s="29" t="s">
        <v>125</v>
      </c>
      <c r="F30" s="29"/>
      <c r="G30" s="27" t="s">
        <v>126</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83"/>
      <c r="B31" s="64"/>
      <c r="C31" s="27"/>
      <c r="D31" s="27" t="s">
        <v>109</v>
      </c>
      <c r="E31" s="27" t="s">
        <v>127</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83"/>
      <c r="B32" s="64"/>
      <c r="C32" s="27"/>
      <c r="D32" s="27" t="s">
        <v>109</v>
      </c>
      <c r="E32" s="27" t="s">
        <v>128</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129</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130</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131</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132</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133</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134</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83"/>
      <c r="B39" s="64"/>
      <c r="C39" s="27"/>
      <c r="D39" s="27" t="s">
        <v>109</v>
      </c>
      <c r="E39" s="27" t="s">
        <v>135</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83"/>
      <c r="B40" s="64"/>
      <c r="C40" s="27"/>
      <c r="D40" s="27" t="s">
        <v>109</v>
      </c>
      <c r="E40" s="27" t="s">
        <v>136</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137</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138</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83"/>
      <c r="B43" s="64"/>
      <c r="C43" s="27"/>
      <c r="D43" s="27" t="s">
        <v>109</v>
      </c>
      <c r="E43" s="27" t="s">
        <v>139</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140</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141</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142</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143</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144</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145</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146</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147</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148</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149</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150</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151</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152</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153</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154</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155</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156</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157</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158</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159</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70"/>
      <c r="C64" s="32"/>
      <c r="D64" s="27" t="s">
        <v>160</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84"/>
      <c r="B65" s="71"/>
      <c r="C65" s="72"/>
      <c r="D65" s="73" t="s">
        <v>161</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73" t="s">
        <v>162</v>
      </c>
      <c r="B70" s="174"/>
      <c r="C70" s="77" t="s">
        <v>163</v>
      </c>
      <c r="D70" s="77" t="s">
        <v>163</v>
      </c>
      <c r="E70" s="78"/>
      <c r="F70" s="78"/>
      <c r="G70" s="78"/>
      <c r="H70" s="78"/>
      <c r="I70" s="78"/>
      <c r="J70" s="78"/>
      <c r="K70" s="79"/>
      <c r="L70" s="78"/>
    </row>
    <row r="71" spans="1:93" x14ac:dyDescent="0.2">
      <c r="A71" s="80" t="s">
        <v>164</v>
      </c>
      <c r="B71" s="81"/>
      <c r="C71" s="82"/>
      <c r="D71" s="43"/>
      <c r="E71" s="78"/>
      <c r="F71" s="78"/>
      <c r="G71" s="78"/>
      <c r="H71" s="78"/>
      <c r="I71" s="78"/>
      <c r="J71" s="78"/>
      <c r="K71" s="79"/>
      <c r="L71" s="78"/>
    </row>
    <row r="72" spans="1:93" x14ac:dyDescent="0.2">
      <c r="A72" s="83" t="s">
        <v>165</v>
      </c>
      <c r="B72" s="78" t="s">
        <v>166</v>
      </c>
      <c r="C72" s="84">
        <f>3.5%</f>
        <v>3.5000000000000003E-2</v>
      </c>
      <c r="D72" s="43"/>
      <c r="E72" s="78"/>
      <c r="F72" s="78"/>
      <c r="G72" s="78"/>
      <c r="H72" s="78"/>
      <c r="I72" s="78"/>
      <c r="J72" s="78"/>
      <c r="K72" s="79"/>
      <c r="L72" s="78"/>
    </row>
    <row r="73" spans="1:93" x14ac:dyDescent="0.2">
      <c r="A73" s="83" t="s">
        <v>167</v>
      </c>
      <c r="B73" s="78" t="s">
        <v>121</v>
      </c>
      <c r="C73" s="84">
        <v>2.92E-2</v>
      </c>
      <c r="D73" s="43"/>
      <c r="E73" s="78"/>
      <c r="F73" s="78"/>
      <c r="G73" s="78"/>
      <c r="H73" s="78"/>
      <c r="I73" s="78"/>
      <c r="J73" s="78"/>
      <c r="K73" s="79"/>
      <c r="L73" s="78"/>
    </row>
    <row r="74" spans="1:93" x14ac:dyDescent="0.2">
      <c r="A74" s="83" t="s">
        <v>168</v>
      </c>
      <c r="B74" s="78" t="s">
        <v>169</v>
      </c>
      <c r="C74" s="85">
        <v>5</v>
      </c>
      <c r="D74" s="43"/>
      <c r="E74" s="78"/>
      <c r="F74" s="78"/>
      <c r="G74" s="78"/>
      <c r="H74" s="78"/>
      <c r="I74" s="78"/>
      <c r="J74" s="78"/>
      <c r="K74" s="79"/>
      <c r="L74" s="78"/>
    </row>
    <row r="75" spans="1:93" x14ac:dyDescent="0.2">
      <c r="A75" s="83" t="s">
        <v>170</v>
      </c>
      <c r="B75" s="78" t="s">
        <v>171</v>
      </c>
      <c r="C75" s="86">
        <v>1000</v>
      </c>
      <c r="D75" s="43"/>
      <c r="E75" s="78"/>
      <c r="F75" s="78"/>
      <c r="G75" s="78"/>
      <c r="H75" s="78"/>
      <c r="I75" s="78"/>
      <c r="J75" s="78"/>
      <c r="K75" s="79"/>
      <c r="L75" s="78"/>
    </row>
    <row r="76" spans="1:93" x14ac:dyDescent="0.2">
      <c r="A76" s="87" t="s">
        <v>172</v>
      </c>
      <c r="B76" s="88" t="s">
        <v>173</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174</v>
      </c>
      <c r="E79" s="93" t="s">
        <v>175</v>
      </c>
      <c r="F79" s="93" t="s">
        <v>176</v>
      </c>
      <c r="G79" s="93" t="s">
        <v>177</v>
      </c>
      <c r="H79" s="94" t="s">
        <v>178</v>
      </c>
      <c r="I79" s="78"/>
      <c r="J79" s="163" t="s">
        <v>179</v>
      </c>
      <c r="K79" s="164"/>
      <c r="L79" s="78"/>
    </row>
    <row r="80" spans="1:93" ht="15" thickBot="1" x14ac:dyDescent="0.25">
      <c r="A80" s="95" t="s">
        <v>180</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65" t="s">
        <v>181</v>
      </c>
      <c r="K80" s="166"/>
      <c r="L80" s="78"/>
    </row>
    <row r="81" spans="1:12" ht="15" thickBot="1" x14ac:dyDescent="0.25">
      <c r="A81" s="79"/>
      <c r="B81" s="78"/>
      <c r="C81" s="78"/>
      <c r="D81" s="78"/>
      <c r="E81" s="78"/>
      <c r="F81" s="78"/>
      <c r="G81" s="78"/>
      <c r="H81" s="78"/>
      <c r="I81" s="78"/>
      <c r="J81" s="143"/>
      <c r="K81" s="99"/>
      <c r="L81" s="78"/>
    </row>
    <row r="82" spans="1:12" x14ac:dyDescent="0.2">
      <c r="A82" s="144" t="s">
        <v>182</v>
      </c>
      <c r="B82" s="101"/>
      <c r="C82" s="101"/>
      <c r="D82" s="102"/>
      <c r="E82" s="102"/>
      <c r="F82" s="102"/>
      <c r="G82" s="102"/>
      <c r="H82" s="103"/>
      <c r="I82" s="78"/>
      <c r="J82" s="143"/>
      <c r="K82" s="99"/>
      <c r="L82" s="78"/>
    </row>
    <row r="83" spans="1:12" x14ac:dyDescent="0.2">
      <c r="A83" s="104"/>
      <c r="B83" s="105"/>
      <c r="C83" s="106" t="s">
        <v>183</v>
      </c>
      <c r="D83" s="107" t="s">
        <v>174</v>
      </c>
      <c r="E83" s="107" t="s">
        <v>175</v>
      </c>
      <c r="F83" s="107" t="s">
        <v>176</v>
      </c>
      <c r="G83" s="107" t="s">
        <v>177</v>
      </c>
      <c r="H83" s="108" t="s">
        <v>178</v>
      </c>
      <c r="I83" s="78"/>
      <c r="J83" s="143"/>
      <c r="K83" s="99"/>
      <c r="L83" s="78"/>
    </row>
    <row r="84" spans="1:12" x14ac:dyDescent="0.2">
      <c r="A84" s="143" t="s">
        <v>184</v>
      </c>
      <c r="B84" s="78" t="s">
        <v>116</v>
      </c>
      <c r="C84" s="109" t="s">
        <v>185</v>
      </c>
      <c r="D84" s="110">
        <f>C75</f>
        <v>1000</v>
      </c>
      <c r="E84" s="110">
        <f>D86</f>
        <v>800</v>
      </c>
      <c r="F84" s="110">
        <f>E86</f>
        <v>600</v>
      </c>
      <c r="G84" s="110">
        <f>F86</f>
        <v>400</v>
      </c>
      <c r="H84" s="111">
        <f>G86</f>
        <v>200</v>
      </c>
      <c r="I84" s="78"/>
      <c r="J84" s="167" t="s">
        <v>186</v>
      </c>
      <c r="K84" s="168"/>
      <c r="L84" s="78"/>
    </row>
    <row r="85" spans="1:12" x14ac:dyDescent="0.2">
      <c r="A85" s="143" t="s">
        <v>187</v>
      </c>
      <c r="B85" s="78" t="s">
        <v>118</v>
      </c>
      <c r="C85" s="109" t="s">
        <v>185</v>
      </c>
      <c r="D85" s="110">
        <f>$D$84*$C$76</f>
        <v>200</v>
      </c>
      <c r="E85" s="110">
        <f>$D$84*$C$76</f>
        <v>200</v>
      </c>
      <c r="F85" s="110">
        <f>$D$84*$C$76</f>
        <v>200</v>
      </c>
      <c r="G85" s="110">
        <f>$D$84*$C$76</f>
        <v>200</v>
      </c>
      <c r="H85" s="111">
        <f>$D$84*$C$76</f>
        <v>200</v>
      </c>
      <c r="I85" s="78"/>
      <c r="J85" s="169" t="s">
        <v>188</v>
      </c>
      <c r="K85" s="170"/>
      <c r="L85" s="78"/>
    </row>
    <row r="86" spans="1:12" x14ac:dyDescent="0.2">
      <c r="A86" s="143" t="s">
        <v>189</v>
      </c>
      <c r="B86" s="78" t="s">
        <v>119</v>
      </c>
      <c r="C86" s="109" t="s">
        <v>185</v>
      </c>
      <c r="D86" s="110">
        <f>D84-D85</f>
        <v>800</v>
      </c>
      <c r="E86" s="110">
        <f>E84-E85</f>
        <v>600</v>
      </c>
      <c r="F86" s="110">
        <f>F84-F85</f>
        <v>400</v>
      </c>
      <c r="G86" s="110">
        <f>G84-G85</f>
        <v>200</v>
      </c>
      <c r="H86" s="111">
        <f>H84-H85</f>
        <v>0</v>
      </c>
      <c r="I86" s="78"/>
      <c r="J86" s="171" t="s">
        <v>190</v>
      </c>
      <c r="K86" s="172"/>
      <c r="L86" s="78"/>
    </row>
    <row r="87" spans="1:12" x14ac:dyDescent="0.2">
      <c r="A87" s="143" t="s">
        <v>191</v>
      </c>
      <c r="B87" s="78" t="s">
        <v>120</v>
      </c>
      <c r="C87" s="109" t="s">
        <v>185</v>
      </c>
      <c r="D87" s="110">
        <f>AVERAGE(D84,D86)</f>
        <v>900</v>
      </c>
      <c r="E87" s="110">
        <f>AVERAGE(E84,E86)</f>
        <v>700</v>
      </c>
      <c r="F87" s="110">
        <f>AVERAGE(F84,F86)</f>
        <v>500</v>
      </c>
      <c r="G87" s="110">
        <f>AVERAGE(G84,G86)</f>
        <v>300</v>
      </c>
      <c r="H87" s="111">
        <f>AVERAGE(H84,H86)</f>
        <v>100</v>
      </c>
      <c r="I87" s="78"/>
      <c r="J87" s="171" t="s">
        <v>192</v>
      </c>
      <c r="K87" s="172"/>
      <c r="L87" s="78"/>
    </row>
    <row r="88" spans="1:12" x14ac:dyDescent="0.2">
      <c r="A88" s="143" t="s">
        <v>193</v>
      </c>
      <c r="B88" s="78" t="s">
        <v>106</v>
      </c>
      <c r="C88" s="109" t="s">
        <v>185</v>
      </c>
      <c r="D88" s="110">
        <f>(D87*($C$73))+D85</f>
        <v>226.28</v>
      </c>
      <c r="E88" s="110">
        <f>(E87*($C$73))+E85</f>
        <v>220.44</v>
      </c>
      <c r="F88" s="110">
        <f>(F87*($C$73))+F85</f>
        <v>214.6</v>
      </c>
      <c r="G88" s="110">
        <f>(G87*($C$73))+G85</f>
        <v>208.76</v>
      </c>
      <c r="H88" s="111">
        <f>(H87*($C$73))+H85</f>
        <v>202.92</v>
      </c>
      <c r="I88" s="78"/>
      <c r="J88" s="152" t="s">
        <v>194</v>
      </c>
      <c r="K88" s="153"/>
      <c r="L88" s="78"/>
    </row>
    <row r="89" spans="1:12" x14ac:dyDescent="0.2">
      <c r="A89" s="143" t="s">
        <v>195</v>
      </c>
      <c r="B89" s="78" t="s">
        <v>196</v>
      </c>
      <c r="C89" s="109" t="s">
        <v>185</v>
      </c>
      <c r="D89" s="110">
        <f>D88*D80</f>
        <v>218.62801932367151</v>
      </c>
      <c r="E89" s="110">
        <f>E88*E80</f>
        <v>205.78309878876988</v>
      </c>
      <c r="F89" s="110">
        <f>F88*F80</f>
        <v>193.55690463635759</v>
      </c>
      <c r="G89" s="110">
        <f>G88*G80</f>
        <v>181.92227945435397</v>
      </c>
      <c r="H89" s="111">
        <f>H88*H80</f>
        <v>170.85319501893173</v>
      </c>
      <c r="I89" s="78"/>
      <c r="J89" s="152" t="s">
        <v>197</v>
      </c>
      <c r="K89" s="153"/>
      <c r="L89" s="78"/>
    </row>
    <row r="90" spans="1:12" x14ac:dyDescent="0.2">
      <c r="A90" s="143"/>
      <c r="B90" s="78"/>
      <c r="C90" s="109"/>
      <c r="D90" s="110"/>
      <c r="E90" s="110"/>
      <c r="F90" s="110"/>
      <c r="G90" s="110"/>
      <c r="H90" s="111"/>
      <c r="I90" s="78"/>
      <c r="J90" s="143"/>
      <c r="K90" s="99"/>
      <c r="L90" s="78"/>
    </row>
    <row r="91" spans="1:12" x14ac:dyDescent="0.2">
      <c r="A91" s="143" t="s">
        <v>198</v>
      </c>
      <c r="B91" s="112" t="s">
        <v>199</v>
      </c>
      <c r="C91" s="113" t="s">
        <v>185</v>
      </c>
      <c r="D91" s="114">
        <f>SUM(D89:H89)</f>
        <v>970.74349722208467</v>
      </c>
      <c r="E91" s="110"/>
      <c r="F91" s="110"/>
      <c r="G91" s="110"/>
      <c r="H91" s="111"/>
      <c r="I91" s="78"/>
      <c r="J91" s="152" t="s">
        <v>200</v>
      </c>
      <c r="K91" s="153"/>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54" t="s">
        <v>201</v>
      </c>
      <c r="B95" s="155"/>
      <c r="C95" s="155"/>
      <c r="D95" s="155"/>
      <c r="E95" s="155"/>
      <c r="F95" s="155"/>
      <c r="G95" s="155"/>
      <c r="H95" s="156"/>
      <c r="I95" s="78"/>
      <c r="J95" s="79"/>
      <c r="K95" s="78"/>
      <c r="L95" s="78"/>
    </row>
    <row r="96" spans="1:12" x14ac:dyDescent="0.2">
      <c r="A96" s="157"/>
      <c r="B96" s="158"/>
      <c r="C96" s="158"/>
      <c r="D96" s="158"/>
      <c r="E96" s="158"/>
      <c r="F96" s="158"/>
      <c r="G96" s="158"/>
      <c r="H96" s="159"/>
      <c r="J96" s="78"/>
      <c r="K96" s="79"/>
      <c r="L96" s="78"/>
    </row>
    <row r="97" spans="1:8" x14ac:dyDescent="0.2">
      <c r="A97" s="157"/>
      <c r="B97" s="158"/>
      <c r="C97" s="158"/>
      <c r="D97" s="158"/>
      <c r="E97" s="158"/>
      <c r="F97" s="158"/>
      <c r="G97" s="158"/>
      <c r="H97" s="159"/>
    </row>
    <row r="98" spans="1:8" x14ac:dyDescent="0.2">
      <c r="A98" s="157"/>
      <c r="B98" s="158"/>
      <c r="C98" s="158"/>
      <c r="D98" s="158"/>
      <c r="E98" s="158"/>
      <c r="F98" s="158"/>
      <c r="G98" s="158"/>
      <c r="H98" s="159"/>
    </row>
    <row r="99" spans="1:8" x14ac:dyDescent="0.2">
      <c r="A99" s="157"/>
      <c r="B99" s="158"/>
      <c r="C99" s="158"/>
      <c r="D99" s="158"/>
      <c r="E99" s="158"/>
      <c r="F99" s="158"/>
      <c r="G99" s="158"/>
      <c r="H99" s="159"/>
    </row>
    <row r="100" spans="1:8" x14ac:dyDescent="0.2">
      <c r="A100" s="157"/>
      <c r="B100" s="158"/>
      <c r="C100" s="158"/>
      <c r="D100" s="158"/>
      <c r="E100" s="158"/>
      <c r="F100" s="158"/>
      <c r="G100" s="158"/>
      <c r="H100" s="159"/>
    </row>
    <row r="101" spans="1:8" x14ac:dyDescent="0.2">
      <c r="A101" s="157"/>
      <c r="B101" s="158"/>
      <c r="C101" s="158"/>
      <c r="D101" s="158"/>
      <c r="E101" s="158"/>
      <c r="F101" s="158"/>
      <c r="G101" s="158"/>
      <c r="H101" s="159"/>
    </row>
    <row r="102" spans="1:8" x14ac:dyDescent="0.2">
      <c r="A102" s="157"/>
      <c r="B102" s="158"/>
      <c r="C102" s="158"/>
      <c r="D102" s="158"/>
      <c r="E102" s="158"/>
      <c r="F102" s="158"/>
      <c r="G102" s="158"/>
      <c r="H102" s="159"/>
    </row>
    <row r="103" spans="1:8" x14ac:dyDescent="0.2">
      <c r="A103" s="157"/>
      <c r="B103" s="158"/>
      <c r="C103" s="158"/>
      <c r="D103" s="158"/>
      <c r="E103" s="158"/>
      <c r="F103" s="158"/>
      <c r="G103" s="158"/>
      <c r="H103" s="159"/>
    </row>
    <row r="104" spans="1:8" x14ac:dyDescent="0.2">
      <c r="A104" s="157"/>
      <c r="B104" s="158"/>
      <c r="C104" s="158"/>
      <c r="D104" s="158"/>
      <c r="E104" s="158"/>
      <c r="F104" s="158"/>
      <c r="G104" s="158"/>
      <c r="H104" s="159"/>
    </row>
    <row r="105" spans="1:8" x14ac:dyDescent="0.2">
      <c r="A105" s="157"/>
      <c r="B105" s="158"/>
      <c r="C105" s="158"/>
      <c r="D105" s="158"/>
      <c r="E105" s="158"/>
      <c r="F105" s="158"/>
      <c r="G105" s="158"/>
      <c r="H105" s="159"/>
    </row>
    <row r="106" spans="1:8" x14ac:dyDescent="0.2">
      <c r="A106" s="157"/>
      <c r="B106" s="158"/>
      <c r="C106" s="158"/>
      <c r="D106" s="158"/>
      <c r="E106" s="158"/>
      <c r="F106" s="158"/>
      <c r="G106" s="158"/>
      <c r="H106" s="159"/>
    </row>
    <row r="107" spans="1:8" x14ac:dyDescent="0.2">
      <c r="A107" s="157"/>
      <c r="B107" s="158"/>
      <c r="C107" s="158"/>
      <c r="D107" s="158"/>
      <c r="E107" s="158"/>
      <c r="F107" s="158"/>
      <c r="G107" s="158"/>
      <c r="H107" s="159"/>
    </row>
    <row r="108" spans="1:8" x14ac:dyDescent="0.2">
      <c r="A108" s="157"/>
      <c r="B108" s="158"/>
      <c r="C108" s="158"/>
      <c r="D108" s="158"/>
      <c r="E108" s="158"/>
      <c r="F108" s="158"/>
      <c r="G108" s="158"/>
      <c r="H108" s="159"/>
    </row>
    <row r="109" spans="1:8" x14ac:dyDescent="0.2">
      <c r="A109" s="157"/>
      <c r="B109" s="158"/>
      <c r="C109" s="158"/>
      <c r="D109" s="158"/>
      <c r="E109" s="158"/>
      <c r="F109" s="158"/>
      <c r="G109" s="158"/>
      <c r="H109" s="159"/>
    </row>
    <row r="110" spans="1:8" x14ac:dyDescent="0.2">
      <c r="A110" s="157"/>
      <c r="B110" s="158"/>
      <c r="C110" s="158"/>
      <c r="D110" s="158"/>
      <c r="E110" s="158"/>
      <c r="F110" s="158"/>
      <c r="G110" s="158"/>
      <c r="H110" s="159"/>
    </row>
    <row r="111" spans="1:8" x14ac:dyDescent="0.2">
      <c r="A111" s="157"/>
      <c r="B111" s="158"/>
      <c r="C111" s="158"/>
      <c r="D111" s="158"/>
      <c r="E111" s="158"/>
      <c r="F111" s="158"/>
      <c r="G111" s="158"/>
      <c r="H111" s="159"/>
    </row>
    <row r="112" spans="1:8"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ht="15" thickBot="1" x14ac:dyDescent="0.25">
      <c r="A119" s="160"/>
      <c r="B119" s="161"/>
      <c r="C119" s="161"/>
      <c r="D119" s="161"/>
      <c r="E119" s="161"/>
      <c r="F119" s="161"/>
      <c r="G119" s="161"/>
      <c r="H119" s="162"/>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085321A8-B78B-499A-BC00-91A5E028715D}">
      <formula1>INDIRECT(IFERROR(RIGHT(#REF!,LEN(#REF!)-FIND(" ",#REF!)),#REF!)&amp;"Subs")</formula1>
    </dataValidation>
    <dataValidation type="list" allowBlank="1" showInputMessage="1" showErrorMessage="1" sqref="E31:F45" xr:uid="{F682AF4A-23C0-4013-8595-543D17EA8B5C}">
      <formula1>INDIRECT(IFERROR(RIGHT($B31,LEN($B31)-FIND(" ",$B31)),$B31)&amp;"Subs")</formula1>
    </dataValidation>
    <dataValidation type="list" allowBlank="1" showInputMessage="1" showErrorMessage="1" sqref="G29:G63 G12:G13 G16:G18 G25:G27" xr:uid="{1A0144BA-29AD-407D-8E55-17BED5C3CD72}">
      <formula1>"Fixed,Variable"</formula1>
    </dataValidation>
    <dataValidation type="list" allowBlank="1" showInputMessage="1" showErrorMessage="1" sqref="E63:E65 D29:D65 D12:D13 D16:D27" xr:uid="{838F271D-EC8C-4175-A921-CF4C682E2C89}">
      <formula1>Variables</formula1>
    </dataValidation>
  </dataValidations>
  <hyperlinks>
    <hyperlink ref="F3" location="'TITLE PAGE'!A1" display="Back to title page" xr:uid="{C7F1A839-12DA-4441-B78F-EABD35460470}"/>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FE1F4-3B22-479C-9566-C9D431A53A5D}">
  <sheetPr codeName="Sheet21"/>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241</v>
      </c>
      <c r="C8" t="s">
        <v>242</v>
      </c>
      <c r="D8" s="27" t="s">
        <v>104</v>
      </c>
      <c r="E8" s="28"/>
      <c r="G8" s="29" t="s">
        <v>105</v>
      </c>
      <c r="H8" s="30"/>
      <c r="I8" s="31"/>
      <c r="J8" s="31"/>
      <c r="K8" s="31"/>
      <c r="L8" s="31"/>
      <c r="M8" s="31"/>
      <c r="N8" s="118">
        <f>'[4]EA Tables'!$G$66/1000000</f>
        <v>3.0739220131422748E-3</v>
      </c>
      <c r="O8" s="118">
        <f>'[4]EA Tables'!$G$66/1000000</f>
        <v>3.0739220131422748E-3</v>
      </c>
      <c r="P8" s="118">
        <f>'[4]EA Tables'!$G$66/1000000</f>
        <v>3.0739220131422748E-3</v>
      </c>
      <c r="Q8" s="118">
        <f>'[4]EA Tables'!$G$66/1000000</f>
        <v>3.0739220131422748E-3</v>
      </c>
      <c r="R8" s="118">
        <f>'[4]EA Tables'!$G$66/1000000</f>
        <v>3.0739220131422748E-3</v>
      </c>
      <c r="S8" s="118">
        <f>'[4]EA Tables'!$M$66/1000000</f>
        <v>1.8854689471093793E-2</v>
      </c>
      <c r="T8" s="118">
        <f>'[4]EA Tables'!$M$66/1000000</f>
        <v>1.8854689471093793E-2</v>
      </c>
      <c r="U8" s="118">
        <f>'[4]EA Tables'!$M$66/1000000</f>
        <v>1.8854689471093793E-2</v>
      </c>
      <c r="V8" s="118">
        <f>'[4]EA Tables'!$M$66/1000000</f>
        <v>1.8854689471093793E-2</v>
      </c>
      <c r="W8" s="118">
        <f>'[4]EA Tables'!$M$66/1000000</f>
        <v>1.8854689471093793E-2</v>
      </c>
      <c r="X8" s="118">
        <f>'[4]EA Tables'!$S$66/1000000</f>
        <v>7.6653357586134981E-3</v>
      </c>
      <c r="Y8" s="118">
        <f>'[4]EA Tables'!$S$66/1000000</f>
        <v>7.6653357586134981E-3</v>
      </c>
      <c r="Z8" s="118">
        <f>'[4]EA Tables'!$S$66/1000000</f>
        <v>7.6653357586134981E-3</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1"/>
      <c r="N9" s="133">
        <f>N24</f>
        <v>0</v>
      </c>
      <c r="O9" s="133">
        <f t="shared" ref="O9:BQ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28"/>
      <c r="G10" s="29" t="s">
        <v>105</v>
      </c>
      <c r="H10" s="30"/>
      <c r="I10" s="31"/>
      <c r="J10" s="31"/>
      <c r="K10" s="31"/>
      <c r="L10" s="31"/>
      <c r="M10" s="31"/>
      <c r="N10" s="134">
        <f>$E$10</f>
        <v>3.5000000000000003E-2</v>
      </c>
      <c r="O10" s="134">
        <f t="shared" ref="O10:BQ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1"/>
      <c r="N11" s="135">
        <f>1/(1+N10)</f>
        <v>0.96618357487922713</v>
      </c>
      <c r="O11" s="135">
        <f t="shared" ref="O11:BQ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4"/>
      <c r="N14" s="41">
        <f>IF((N8+N9)*N11&lt;&gt;0,(N8+N9)*N11,"")</f>
        <v>2.9699729595577535E-3</v>
      </c>
      <c r="O14" s="41">
        <f t="shared" ref="O14:BZ14" si="3">IF((O8+O9)*O11&lt;&gt;0,(O8+O9)*O11,"")</f>
        <v>2.9699729595577535E-3</v>
      </c>
      <c r="P14" s="41">
        <f t="shared" si="3"/>
        <v>2.9699729595577535E-3</v>
      </c>
      <c r="Q14" s="41">
        <f t="shared" si="3"/>
        <v>2.9699729595577535E-3</v>
      </c>
      <c r="R14" s="41">
        <f>IF((R8+R9)*R11&lt;&gt;0,(R8+R9)*R11,"")</f>
        <v>2.9699729595577535E-3</v>
      </c>
      <c r="S14" s="41">
        <f t="shared" si="3"/>
        <v>1.8217091276419125E-2</v>
      </c>
      <c r="T14" s="41">
        <f t="shared" si="3"/>
        <v>1.8217091276419125E-2</v>
      </c>
      <c r="U14" s="41">
        <f>IF((U8+U9)*U11&lt;&gt;0,(U8+U9)*U11,"")</f>
        <v>1.8217091276419125E-2</v>
      </c>
      <c r="V14" s="41">
        <f t="shared" si="3"/>
        <v>1.8217091276419125E-2</v>
      </c>
      <c r="W14" s="41">
        <f t="shared" si="3"/>
        <v>1.8217091276419125E-2</v>
      </c>
      <c r="X14" s="41">
        <f t="shared" si="3"/>
        <v>7.4061215059067617E-3</v>
      </c>
      <c r="Y14" s="41">
        <f t="shared" si="3"/>
        <v>7.4061215059067617E-3</v>
      </c>
      <c r="Z14" s="41">
        <f t="shared" si="3"/>
        <v>7.4061215059067617E-3</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77"/>
      <c r="B15" s="36"/>
      <c r="C15" s="37"/>
      <c r="D15" s="38" t="s">
        <v>114</v>
      </c>
      <c r="E15" s="37"/>
      <c r="F15" s="37"/>
      <c r="G15" s="37" t="s">
        <v>101</v>
      </c>
      <c r="H15" s="178">
        <f>IF(SUM($M$14:$CO$14)&lt;&gt;0,SUM($M$14:$CO$14),"")</f>
        <v>0.12815368569760469</v>
      </c>
      <c r="I15" s="179"/>
      <c r="J15" s="179"/>
      <c r="K15" s="179"/>
      <c r="L15" s="180"/>
    </row>
    <row r="16" spans="1:93" s="43" customFormat="1" ht="15.75" thickBot="1" x14ac:dyDescent="0.25">
      <c r="A16" s="44"/>
      <c r="B16" s="45"/>
      <c r="C16" s="45"/>
      <c r="D16" s="46"/>
      <c r="E16" s="45"/>
      <c r="F16" s="45"/>
      <c r="G16" s="45"/>
      <c r="H16" s="47">
        <f>H15</f>
        <v>0.12815368569760469</v>
      </c>
      <c r="I16" s="48"/>
    </row>
    <row r="17" spans="1:93" s="43" customFormat="1" ht="15.75" thickBot="1" x14ac:dyDescent="0.25">
      <c r="A17" s="44"/>
      <c r="B17" s="45"/>
      <c r="C17" s="45"/>
      <c r="D17" s="46"/>
      <c r="E17" s="45"/>
      <c r="F17" s="45"/>
      <c r="G17" s="45"/>
      <c r="H17" s="178">
        <f>IF(SUM($M$14:$AL$14)&lt;&gt;0,SUM($M$14:$AL$14),"")</f>
        <v>0.12815368569760469</v>
      </c>
      <c r="I17" s="179"/>
      <c r="J17" s="179"/>
      <c r="K17" s="179"/>
      <c r="L17" s="180"/>
      <c r="M17" s="43" t="s">
        <v>228</v>
      </c>
    </row>
    <row r="18" spans="1:93" s="43" customFormat="1" ht="15.75" thickBot="1" x14ac:dyDescent="0.25">
      <c r="A18" s="44"/>
      <c r="B18" s="45"/>
      <c r="C18" s="45"/>
      <c r="D18" s="46"/>
      <c r="E18" s="45"/>
      <c r="F18" s="45"/>
      <c r="G18" s="45"/>
      <c r="H18" s="123"/>
      <c r="I18" s="123"/>
      <c r="J18" s="123"/>
      <c r="K18" s="123"/>
      <c r="L18" s="123"/>
    </row>
    <row r="19" spans="1:93" s="43" customFormat="1" ht="18" x14ac:dyDescent="0.25">
      <c r="A19" s="44"/>
      <c r="B19" s="45"/>
      <c r="C19" s="45"/>
      <c r="D19" s="46"/>
      <c r="E19" s="124" t="s">
        <v>115</v>
      </c>
      <c r="F19" s="2"/>
      <c r="G19" s="2"/>
      <c r="H19" s="2">
        <f>H17</f>
        <v>0.12815368569760469</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81" t="s">
        <v>123</v>
      </c>
      <c r="B27" s="182"/>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75" t="s">
        <v>124</v>
      </c>
      <c r="B29" s="61"/>
      <c r="C29" s="19"/>
      <c r="D29" s="19" t="s">
        <v>104</v>
      </c>
      <c r="E29" s="21" t="s">
        <v>125</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83"/>
      <c r="B30" s="64"/>
      <c r="C30" s="27"/>
      <c r="D30" s="27" t="s">
        <v>104</v>
      </c>
      <c r="E30" s="29" t="s">
        <v>125</v>
      </c>
      <c r="F30" s="29"/>
      <c r="G30" s="27" t="s">
        <v>126</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83"/>
      <c r="B31" s="64"/>
      <c r="C31" s="27"/>
      <c r="D31" s="27" t="s">
        <v>109</v>
      </c>
      <c r="E31" s="27" t="s">
        <v>127</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83"/>
      <c r="B32" s="64"/>
      <c r="C32" s="27"/>
      <c r="D32" s="27" t="s">
        <v>109</v>
      </c>
      <c r="E32" s="27" t="s">
        <v>128</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129</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130</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131</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132</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133</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134</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83"/>
      <c r="B39" s="64"/>
      <c r="C39" s="27"/>
      <c r="D39" s="27" t="s">
        <v>109</v>
      </c>
      <c r="E39" s="27" t="s">
        <v>135</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83"/>
      <c r="B40" s="64"/>
      <c r="C40" s="27"/>
      <c r="D40" s="27" t="s">
        <v>109</v>
      </c>
      <c r="E40" s="27" t="s">
        <v>136</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137</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138</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83"/>
      <c r="B43" s="64"/>
      <c r="C43" s="27"/>
      <c r="D43" s="27" t="s">
        <v>109</v>
      </c>
      <c r="E43" s="27" t="s">
        <v>139</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140</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141</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142</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143</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144</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145</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146</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147</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148</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149</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150</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151</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152</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153</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154</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155</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156</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157</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158</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159</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70"/>
      <c r="C64" s="32"/>
      <c r="D64" s="27" t="s">
        <v>160</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84"/>
      <c r="B65" s="71"/>
      <c r="C65" s="72"/>
      <c r="D65" s="73" t="s">
        <v>161</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73" t="s">
        <v>162</v>
      </c>
      <c r="B70" s="174"/>
      <c r="C70" s="77" t="s">
        <v>163</v>
      </c>
      <c r="D70" s="77" t="s">
        <v>163</v>
      </c>
      <c r="E70" s="78"/>
      <c r="F70" s="78"/>
      <c r="G70" s="78"/>
      <c r="H70" s="78"/>
      <c r="I70" s="78"/>
      <c r="J70" s="78"/>
      <c r="K70" s="79"/>
      <c r="L70" s="78"/>
    </row>
    <row r="71" spans="1:93" x14ac:dyDescent="0.2">
      <c r="A71" s="80" t="s">
        <v>164</v>
      </c>
      <c r="B71" s="81"/>
      <c r="C71" s="82"/>
      <c r="D71" s="43"/>
      <c r="E71" s="78"/>
      <c r="F71" s="78"/>
      <c r="G71" s="78"/>
      <c r="H71" s="78"/>
      <c r="I71" s="78"/>
      <c r="J71" s="78"/>
      <c r="K71" s="79"/>
      <c r="L71" s="78"/>
    </row>
    <row r="72" spans="1:93" x14ac:dyDescent="0.2">
      <c r="A72" s="83" t="s">
        <v>165</v>
      </c>
      <c r="B72" s="78" t="s">
        <v>166</v>
      </c>
      <c r="C72" s="84">
        <f>3.5%</f>
        <v>3.5000000000000003E-2</v>
      </c>
      <c r="D72" s="43"/>
      <c r="E72" s="78"/>
      <c r="F72" s="78"/>
      <c r="G72" s="78"/>
      <c r="H72" s="78"/>
      <c r="I72" s="78"/>
      <c r="J72" s="78"/>
      <c r="K72" s="79"/>
      <c r="L72" s="78"/>
    </row>
    <row r="73" spans="1:93" x14ac:dyDescent="0.2">
      <c r="A73" s="83" t="s">
        <v>167</v>
      </c>
      <c r="B73" s="78" t="s">
        <v>121</v>
      </c>
      <c r="C73" s="84">
        <v>2.92E-2</v>
      </c>
      <c r="D73" s="43"/>
      <c r="E73" s="78"/>
      <c r="F73" s="78"/>
      <c r="G73" s="78"/>
      <c r="H73" s="78"/>
      <c r="I73" s="78"/>
      <c r="J73" s="78"/>
      <c r="K73" s="79"/>
      <c r="L73" s="78"/>
    </row>
    <row r="74" spans="1:93" x14ac:dyDescent="0.2">
      <c r="A74" s="83" t="s">
        <v>168</v>
      </c>
      <c r="B74" s="78" t="s">
        <v>169</v>
      </c>
      <c r="C74" s="85">
        <v>5</v>
      </c>
      <c r="D74" s="43"/>
      <c r="E74" s="78"/>
      <c r="F74" s="78"/>
      <c r="G74" s="78"/>
      <c r="H74" s="78"/>
      <c r="I74" s="78"/>
      <c r="J74" s="78"/>
      <c r="K74" s="79"/>
      <c r="L74" s="78"/>
    </row>
    <row r="75" spans="1:93" x14ac:dyDescent="0.2">
      <c r="A75" s="83" t="s">
        <v>170</v>
      </c>
      <c r="B75" s="78" t="s">
        <v>171</v>
      </c>
      <c r="C75" s="86">
        <v>1000</v>
      </c>
      <c r="D75" s="43"/>
      <c r="E75" s="78"/>
      <c r="F75" s="78"/>
      <c r="G75" s="78"/>
      <c r="H75" s="78"/>
      <c r="I75" s="78"/>
      <c r="J75" s="78"/>
      <c r="K75" s="79"/>
      <c r="L75" s="78"/>
    </row>
    <row r="76" spans="1:93" x14ac:dyDescent="0.2">
      <c r="A76" s="87" t="s">
        <v>172</v>
      </c>
      <c r="B76" s="88" t="s">
        <v>173</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174</v>
      </c>
      <c r="E79" s="93" t="s">
        <v>175</v>
      </c>
      <c r="F79" s="93" t="s">
        <v>176</v>
      </c>
      <c r="G79" s="93" t="s">
        <v>177</v>
      </c>
      <c r="H79" s="94" t="s">
        <v>178</v>
      </c>
      <c r="I79" s="78"/>
      <c r="J79" s="163" t="s">
        <v>179</v>
      </c>
      <c r="K79" s="164"/>
      <c r="L79" s="78"/>
    </row>
    <row r="80" spans="1:93" ht="15" thickBot="1" x14ac:dyDescent="0.25">
      <c r="A80" s="95" t="s">
        <v>180</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65" t="s">
        <v>181</v>
      </c>
      <c r="K80" s="166"/>
      <c r="L80" s="78"/>
    </row>
    <row r="81" spans="1:12" ht="15" thickBot="1" x14ac:dyDescent="0.25">
      <c r="A81" s="79"/>
      <c r="B81" s="78"/>
      <c r="C81" s="78"/>
      <c r="D81" s="78"/>
      <c r="E81" s="78"/>
      <c r="F81" s="78"/>
      <c r="G81" s="78"/>
      <c r="H81" s="78"/>
      <c r="I81" s="78"/>
      <c r="J81" s="143"/>
      <c r="K81" s="99"/>
      <c r="L81" s="78"/>
    </row>
    <row r="82" spans="1:12" x14ac:dyDescent="0.2">
      <c r="A82" s="144" t="s">
        <v>182</v>
      </c>
      <c r="B82" s="101"/>
      <c r="C82" s="101"/>
      <c r="D82" s="102"/>
      <c r="E82" s="102"/>
      <c r="F82" s="102"/>
      <c r="G82" s="102"/>
      <c r="H82" s="103"/>
      <c r="I82" s="78"/>
      <c r="J82" s="143"/>
      <c r="K82" s="99"/>
      <c r="L82" s="78"/>
    </row>
    <row r="83" spans="1:12" x14ac:dyDescent="0.2">
      <c r="A83" s="104"/>
      <c r="B83" s="105"/>
      <c r="C83" s="106" t="s">
        <v>183</v>
      </c>
      <c r="D83" s="107" t="s">
        <v>174</v>
      </c>
      <c r="E83" s="107" t="s">
        <v>175</v>
      </c>
      <c r="F83" s="107" t="s">
        <v>176</v>
      </c>
      <c r="G83" s="107" t="s">
        <v>177</v>
      </c>
      <c r="H83" s="108" t="s">
        <v>178</v>
      </c>
      <c r="I83" s="78"/>
      <c r="J83" s="143"/>
      <c r="K83" s="99"/>
      <c r="L83" s="78"/>
    </row>
    <row r="84" spans="1:12" x14ac:dyDescent="0.2">
      <c r="A84" s="143" t="s">
        <v>184</v>
      </c>
      <c r="B84" s="78" t="s">
        <v>116</v>
      </c>
      <c r="C84" s="109" t="s">
        <v>185</v>
      </c>
      <c r="D84" s="110">
        <f>C75</f>
        <v>1000</v>
      </c>
      <c r="E84" s="110">
        <f>D86</f>
        <v>800</v>
      </c>
      <c r="F84" s="110">
        <f>E86</f>
        <v>600</v>
      </c>
      <c r="G84" s="110">
        <f>F86</f>
        <v>400</v>
      </c>
      <c r="H84" s="111">
        <f>G86</f>
        <v>200</v>
      </c>
      <c r="I84" s="78"/>
      <c r="J84" s="167" t="s">
        <v>186</v>
      </c>
      <c r="K84" s="168"/>
      <c r="L84" s="78"/>
    </row>
    <row r="85" spans="1:12" x14ac:dyDescent="0.2">
      <c r="A85" s="143" t="s">
        <v>187</v>
      </c>
      <c r="B85" s="78" t="s">
        <v>118</v>
      </c>
      <c r="C85" s="109" t="s">
        <v>185</v>
      </c>
      <c r="D85" s="110">
        <f>$D$84*$C$76</f>
        <v>200</v>
      </c>
      <c r="E85" s="110">
        <f>$D$84*$C$76</f>
        <v>200</v>
      </c>
      <c r="F85" s="110">
        <f>$D$84*$C$76</f>
        <v>200</v>
      </c>
      <c r="G85" s="110">
        <f>$D$84*$C$76</f>
        <v>200</v>
      </c>
      <c r="H85" s="111">
        <f>$D$84*$C$76</f>
        <v>200</v>
      </c>
      <c r="I85" s="78"/>
      <c r="J85" s="169" t="s">
        <v>188</v>
      </c>
      <c r="K85" s="170"/>
      <c r="L85" s="78"/>
    </row>
    <row r="86" spans="1:12" x14ac:dyDescent="0.2">
      <c r="A86" s="143" t="s">
        <v>189</v>
      </c>
      <c r="B86" s="78" t="s">
        <v>119</v>
      </c>
      <c r="C86" s="109" t="s">
        <v>185</v>
      </c>
      <c r="D86" s="110">
        <f>D84-D85</f>
        <v>800</v>
      </c>
      <c r="E86" s="110">
        <f>E84-E85</f>
        <v>600</v>
      </c>
      <c r="F86" s="110">
        <f>F84-F85</f>
        <v>400</v>
      </c>
      <c r="G86" s="110">
        <f>G84-G85</f>
        <v>200</v>
      </c>
      <c r="H86" s="111">
        <f>H84-H85</f>
        <v>0</v>
      </c>
      <c r="I86" s="78"/>
      <c r="J86" s="171" t="s">
        <v>190</v>
      </c>
      <c r="K86" s="172"/>
      <c r="L86" s="78"/>
    </row>
    <row r="87" spans="1:12" x14ac:dyDescent="0.2">
      <c r="A87" s="143" t="s">
        <v>191</v>
      </c>
      <c r="B87" s="78" t="s">
        <v>120</v>
      </c>
      <c r="C87" s="109" t="s">
        <v>185</v>
      </c>
      <c r="D87" s="110">
        <f>AVERAGE(D84,D86)</f>
        <v>900</v>
      </c>
      <c r="E87" s="110">
        <f>AVERAGE(E84,E86)</f>
        <v>700</v>
      </c>
      <c r="F87" s="110">
        <f>AVERAGE(F84,F86)</f>
        <v>500</v>
      </c>
      <c r="G87" s="110">
        <f>AVERAGE(G84,G86)</f>
        <v>300</v>
      </c>
      <c r="H87" s="111">
        <f>AVERAGE(H84,H86)</f>
        <v>100</v>
      </c>
      <c r="I87" s="78"/>
      <c r="J87" s="171" t="s">
        <v>192</v>
      </c>
      <c r="K87" s="172"/>
      <c r="L87" s="78"/>
    </row>
    <row r="88" spans="1:12" x14ac:dyDescent="0.2">
      <c r="A88" s="143" t="s">
        <v>193</v>
      </c>
      <c r="B88" s="78" t="s">
        <v>106</v>
      </c>
      <c r="C88" s="109" t="s">
        <v>185</v>
      </c>
      <c r="D88" s="110">
        <f>(D87*($C$73))+D85</f>
        <v>226.28</v>
      </c>
      <c r="E88" s="110">
        <f>(E87*($C$73))+E85</f>
        <v>220.44</v>
      </c>
      <c r="F88" s="110">
        <f>(F87*($C$73))+F85</f>
        <v>214.6</v>
      </c>
      <c r="G88" s="110">
        <f>(G87*($C$73))+G85</f>
        <v>208.76</v>
      </c>
      <c r="H88" s="111">
        <f>(H87*($C$73))+H85</f>
        <v>202.92</v>
      </c>
      <c r="I88" s="78"/>
      <c r="J88" s="152" t="s">
        <v>194</v>
      </c>
      <c r="K88" s="153"/>
      <c r="L88" s="78"/>
    </row>
    <row r="89" spans="1:12" x14ac:dyDescent="0.2">
      <c r="A89" s="143" t="s">
        <v>195</v>
      </c>
      <c r="B89" s="78" t="s">
        <v>196</v>
      </c>
      <c r="C89" s="109" t="s">
        <v>185</v>
      </c>
      <c r="D89" s="110">
        <f>D88*D80</f>
        <v>218.62801932367151</v>
      </c>
      <c r="E89" s="110">
        <f>E88*E80</f>
        <v>205.78309878876988</v>
      </c>
      <c r="F89" s="110">
        <f>F88*F80</f>
        <v>193.55690463635759</v>
      </c>
      <c r="G89" s="110">
        <f>G88*G80</f>
        <v>181.92227945435397</v>
      </c>
      <c r="H89" s="111">
        <f>H88*H80</f>
        <v>170.85319501893173</v>
      </c>
      <c r="I89" s="78"/>
      <c r="J89" s="152" t="s">
        <v>197</v>
      </c>
      <c r="K89" s="153"/>
      <c r="L89" s="78"/>
    </row>
    <row r="90" spans="1:12" x14ac:dyDescent="0.2">
      <c r="A90" s="143"/>
      <c r="B90" s="78"/>
      <c r="C90" s="109"/>
      <c r="D90" s="110"/>
      <c r="E90" s="110"/>
      <c r="F90" s="110"/>
      <c r="G90" s="110"/>
      <c r="H90" s="111"/>
      <c r="I90" s="78"/>
      <c r="J90" s="143"/>
      <c r="K90" s="99"/>
      <c r="L90" s="78"/>
    </row>
    <row r="91" spans="1:12" x14ac:dyDescent="0.2">
      <c r="A91" s="143" t="s">
        <v>198</v>
      </c>
      <c r="B91" s="112" t="s">
        <v>199</v>
      </c>
      <c r="C91" s="113" t="s">
        <v>185</v>
      </c>
      <c r="D91" s="114">
        <f>SUM(D89:H89)</f>
        <v>970.74349722208467</v>
      </c>
      <c r="E91" s="110"/>
      <c r="F91" s="110"/>
      <c r="G91" s="110"/>
      <c r="H91" s="111"/>
      <c r="I91" s="78"/>
      <c r="J91" s="152" t="s">
        <v>200</v>
      </c>
      <c r="K91" s="153"/>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54" t="s">
        <v>201</v>
      </c>
      <c r="B95" s="155"/>
      <c r="C95" s="155"/>
      <c r="D95" s="155"/>
      <c r="E95" s="155"/>
      <c r="F95" s="155"/>
      <c r="G95" s="155"/>
      <c r="H95" s="156"/>
      <c r="I95" s="78"/>
      <c r="J95" s="79"/>
      <c r="K95" s="78"/>
      <c r="L95" s="78"/>
    </row>
    <row r="96" spans="1:12" x14ac:dyDescent="0.2">
      <c r="A96" s="157"/>
      <c r="B96" s="158"/>
      <c r="C96" s="158"/>
      <c r="D96" s="158"/>
      <c r="E96" s="158"/>
      <c r="F96" s="158"/>
      <c r="G96" s="158"/>
      <c r="H96" s="159"/>
      <c r="J96" s="78"/>
      <c r="K96" s="79"/>
      <c r="L96" s="78"/>
    </row>
    <row r="97" spans="1:8" x14ac:dyDescent="0.2">
      <c r="A97" s="157"/>
      <c r="B97" s="158"/>
      <c r="C97" s="158"/>
      <c r="D97" s="158"/>
      <c r="E97" s="158"/>
      <c r="F97" s="158"/>
      <c r="G97" s="158"/>
      <c r="H97" s="159"/>
    </row>
    <row r="98" spans="1:8" x14ac:dyDescent="0.2">
      <c r="A98" s="157"/>
      <c r="B98" s="158"/>
      <c r="C98" s="158"/>
      <c r="D98" s="158"/>
      <c r="E98" s="158"/>
      <c r="F98" s="158"/>
      <c r="G98" s="158"/>
      <c r="H98" s="159"/>
    </row>
    <row r="99" spans="1:8" x14ac:dyDescent="0.2">
      <c r="A99" s="157"/>
      <c r="B99" s="158"/>
      <c r="C99" s="158"/>
      <c r="D99" s="158"/>
      <c r="E99" s="158"/>
      <c r="F99" s="158"/>
      <c r="G99" s="158"/>
      <c r="H99" s="159"/>
    </row>
    <row r="100" spans="1:8" x14ac:dyDescent="0.2">
      <c r="A100" s="157"/>
      <c r="B100" s="158"/>
      <c r="C100" s="158"/>
      <c r="D100" s="158"/>
      <c r="E100" s="158"/>
      <c r="F100" s="158"/>
      <c r="G100" s="158"/>
      <c r="H100" s="159"/>
    </row>
    <row r="101" spans="1:8" x14ac:dyDescent="0.2">
      <c r="A101" s="157"/>
      <c r="B101" s="158"/>
      <c r="C101" s="158"/>
      <c r="D101" s="158"/>
      <c r="E101" s="158"/>
      <c r="F101" s="158"/>
      <c r="G101" s="158"/>
      <c r="H101" s="159"/>
    </row>
    <row r="102" spans="1:8" x14ac:dyDescent="0.2">
      <c r="A102" s="157"/>
      <c r="B102" s="158"/>
      <c r="C102" s="158"/>
      <c r="D102" s="158"/>
      <c r="E102" s="158"/>
      <c r="F102" s="158"/>
      <c r="G102" s="158"/>
      <c r="H102" s="159"/>
    </row>
    <row r="103" spans="1:8" x14ac:dyDescent="0.2">
      <c r="A103" s="157"/>
      <c r="B103" s="158"/>
      <c r="C103" s="158"/>
      <c r="D103" s="158"/>
      <c r="E103" s="158"/>
      <c r="F103" s="158"/>
      <c r="G103" s="158"/>
      <c r="H103" s="159"/>
    </row>
    <row r="104" spans="1:8" x14ac:dyDescent="0.2">
      <c r="A104" s="157"/>
      <c r="B104" s="158"/>
      <c r="C104" s="158"/>
      <c r="D104" s="158"/>
      <c r="E104" s="158"/>
      <c r="F104" s="158"/>
      <c r="G104" s="158"/>
      <c r="H104" s="159"/>
    </row>
    <row r="105" spans="1:8" x14ac:dyDescent="0.2">
      <c r="A105" s="157"/>
      <c r="B105" s="158"/>
      <c r="C105" s="158"/>
      <c r="D105" s="158"/>
      <c r="E105" s="158"/>
      <c r="F105" s="158"/>
      <c r="G105" s="158"/>
      <c r="H105" s="159"/>
    </row>
    <row r="106" spans="1:8" x14ac:dyDescent="0.2">
      <c r="A106" s="157"/>
      <c r="B106" s="158"/>
      <c r="C106" s="158"/>
      <c r="D106" s="158"/>
      <c r="E106" s="158"/>
      <c r="F106" s="158"/>
      <c r="G106" s="158"/>
      <c r="H106" s="159"/>
    </row>
    <row r="107" spans="1:8" x14ac:dyDescent="0.2">
      <c r="A107" s="157"/>
      <c r="B107" s="158"/>
      <c r="C107" s="158"/>
      <c r="D107" s="158"/>
      <c r="E107" s="158"/>
      <c r="F107" s="158"/>
      <c r="G107" s="158"/>
      <c r="H107" s="159"/>
    </row>
    <row r="108" spans="1:8" x14ac:dyDescent="0.2">
      <c r="A108" s="157"/>
      <c r="B108" s="158"/>
      <c r="C108" s="158"/>
      <c r="D108" s="158"/>
      <c r="E108" s="158"/>
      <c r="F108" s="158"/>
      <c r="G108" s="158"/>
      <c r="H108" s="159"/>
    </row>
    <row r="109" spans="1:8" x14ac:dyDescent="0.2">
      <c r="A109" s="157"/>
      <c r="B109" s="158"/>
      <c r="C109" s="158"/>
      <c r="D109" s="158"/>
      <c r="E109" s="158"/>
      <c r="F109" s="158"/>
      <c r="G109" s="158"/>
      <c r="H109" s="159"/>
    </row>
    <row r="110" spans="1:8" x14ac:dyDescent="0.2">
      <c r="A110" s="157"/>
      <c r="B110" s="158"/>
      <c r="C110" s="158"/>
      <c r="D110" s="158"/>
      <c r="E110" s="158"/>
      <c r="F110" s="158"/>
      <c r="G110" s="158"/>
      <c r="H110" s="159"/>
    </row>
    <row r="111" spans="1:8" x14ac:dyDescent="0.2">
      <c r="A111" s="157"/>
      <c r="B111" s="158"/>
      <c r="C111" s="158"/>
      <c r="D111" s="158"/>
      <c r="E111" s="158"/>
      <c r="F111" s="158"/>
      <c r="G111" s="158"/>
      <c r="H111" s="159"/>
    </row>
    <row r="112" spans="1:8"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ht="15" thickBot="1" x14ac:dyDescent="0.25">
      <c r="A119" s="160"/>
      <c r="B119" s="161"/>
      <c r="C119" s="161"/>
      <c r="D119" s="161"/>
      <c r="E119" s="161"/>
      <c r="F119" s="161"/>
      <c r="G119" s="161"/>
      <c r="H119" s="162"/>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59CC2632-1768-4A6F-AB1B-D9FCCC01ACC7}">
      <formula1>Variables</formula1>
    </dataValidation>
    <dataValidation type="list" allowBlank="1" showInputMessage="1" showErrorMessage="1" sqref="G29:G63 G12:G13 G16:G18 G25:G27" xr:uid="{614319EF-F837-4CD5-893F-66B83A76BE28}">
      <formula1>"Fixed,Variable"</formula1>
    </dataValidation>
    <dataValidation type="list" allowBlank="1" showInputMessage="1" showErrorMessage="1" sqref="E31:F45" xr:uid="{47A6A894-8939-406D-A4E3-D02B138E5500}">
      <formula1>INDIRECT(IFERROR(RIGHT($B31,LEN($B31)-FIND(" ",$B31)),$B31)&amp;"Subs")</formula1>
    </dataValidation>
    <dataValidation type="list" allowBlank="1" showInputMessage="1" showErrorMessage="1" sqref="E29:F30" xr:uid="{37690D8E-B95D-4CAC-9D02-55081B1A15C3}">
      <formula1>INDIRECT(IFERROR(RIGHT(#REF!,LEN(#REF!)-FIND(" ",#REF!)),#REF!)&amp;"Subs")</formula1>
    </dataValidation>
  </dataValidations>
  <hyperlinks>
    <hyperlink ref="F3" location="'TITLE PAGE'!A1" display="Back to title page" xr:uid="{2A77100D-6709-4205-82E8-E7FCF32FB7E1}"/>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58892-7BCF-475E-8C46-2D476D1B9169}">
  <sheetPr codeName="Sheet22"/>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243</v>
      </c>
      <c r="C8" t="s">
        <v>244</v>
      </c>
      <c r="D8" s="27" t="s">
        <v>104</v>
      </c>
      <c r="E8" s="28"/>
      <c r="G8" s="29" t="s">
        <v>105</v>
      </c>
      <c r="H8" s="30"/>
      <c r="I8" s="31"/>
      <c r="J8" s="31"/>
      <c r="K8" s="31"/>
      <c r="L8" s="31"/>
      <c r="M8" s="31"/>
      <c r="N8" s="118">
        <f>'[4]EA Tables'!$G$67/1000000</f>
        <v>2.9655159307836302E-2</v>
      </c>
      <c r="O8" s="118">
        <f>'[4]EA Tables'!$G$67/1000000</f>
        <v>2.9655159307836302E-2</v>
      </c>
      <c r="P8" s="118">
        <f>'[4]EA Tables'!$G$67/1000000</f>
        <v>2.9655159307836302E-2</v>
      </c>
      <c r="Q8" s="118">
        <f>'[4]EA Tables'!$G$67/1000000</f>
        <v>2.9655159307836302E-2</v>
      </c>
      <c r="R8" s="118">
        <f>'[4]EA Tables'!$G$67/1000000</f>
        <v>2.9655159307836302E-2</v>
      </c>
      <c r="S8" s="118">
        <f>'[4]EA Tables'!$M$67/1000000</f>
        <v>0.18189752946708554</v>
      </c>
      <c r="T8" s="118">
        <f>'[4]EA Tables'!$M$67/1000000</f>
        <v>0.18189752946708554</v>
      </c>
      <c r="U8" s="118">
        <f>'[4]EA Tables'!$M$67/1000000</f>
        <v>0.18189752946708554</v>
      </c>
      <c r="V8" s="118">
        <f>'[4]EA Tables'!$M$67/1000000</f>
        <v>0.18189752946708554</v>
      </c>
      <c r="W8" s="118">
        <f>'[4]EA Tables'!$M$67/1000000</f>
        <v>0.18189752946708554</v>
      </c>
      <c r="X8" s="118">
        <f>'[4]EA Tables'!$S$67/1000000</f>
        <v>7.395007163417458E-2</v>
      </c>
      <c r="Y8" s="118">
        <f>'[4]EA Tables'!$S$67/1000000</f>
        <v>7.395007163417458E-2</v>
      </c>
      <c r="Z8" s="118">
        <f>'[4]EA Tables'!$S$67/1000000</f>
        <v>7.395007163417458E-2</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1"/>
      <c r="N9" s="133">
        <f>N24</f>
        <v>0</v>
      </c>
      <c r="O9" s="133">
        <f t="shared" ref="O9:BQ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28"/>
      <c r="G10" s="29" t="s">
        <v>105</v>
      </c>
      <c r="H10" s="30"/>
      <c r="I10" s="31"/>
      <c r="J10" s="31"/>
      <c r="K10" s="31"/>
      <c r="L10" s="31"/>
      <c r="M10" s="31"/>
      <c r="N10" s="134">
        <f>$E$10</f>
        <v>3.5000000000000003E-2</v>
      </c>
      <c r="O10" s="134">
        <f t="shared" ref="O10:BQ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1"/>
      <c r="N11" s="135">
        <f>1/(1+N10)</f>
        <v>0.96618357487922713</v>
      </c>
      <c r="O11" s="135">
        <f t="shared" ref="O11:BQ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4"/>
      <c r="N14" s="41">
        <f>IF((N8+N9)*N11&lt;&gt;0,(N8+N9)*N11,"")</f>
        <v>2.8652327833658266E-2</v>
      </c>
      <c r="O14" s="41">
        <f t="shared" ref="O14:BZ14" si="3">IF((O8+O9)*O11&lt;&gt;0,(O8+O9)*O11,"")</f>
        <v>2.8652327833658266E-2</v>
      </c>
      <c r="P14" s="41">
        <f t="shared" si="3"/>
        <v>2.8652327833658266E-2</v>
      </c>
      <c r="Q14" s="41">
        <f t="shared" si="3"/>
        <v>2.8652327833658266E-2</v>
      </c>
      <c r="R14" s="41">
        <f>IF((R8+R9)*R11&lt;&gt;0,(R8+R9)*R11,"")</f>
        <v>2.8652327833658266E-2</v>
      </c>
      <c r="S14" s="41">
        <f t="shared" si="3"/>
        <v>0.17574640528220825</v>
      </c>
      <c r="T14" s="41">
        <f t="shared" si="3"/>
        <v>0.17574640528220825</v>
      </c>
      <c r="U14" s="41">
        <f>IF((U8+U9)*U11&lt;&gt;0,(U8+U9)*U11,"")</f>
        <v>0.17574640528220825</v>
      </c>
      <c r="V14" s="41">
        <f t="shared" si="3"/>
        <v>0.17574640528220825</v>
      </c>
      <c r="W14" s="41">
        <f t="shared" si="3"/>
        <v>0.17574640528220825</v>
      </c>
      <c r="X14" s="41">
        <f t="shared" si="3"/>
        <v>7.1449344574081725E-2</v>
      </c>
      <c r="Y14" s="41">
        <f t="shared" si="3"/>
        <v>7.1449344574081725E-2</v>
      </c>
      <c r="Z14" s="41">
        <f t="shared" si="3"/>
        <v>7.1449344574081725E-2</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77"/>
      <c r="B15" s="36"/>
      <c r="C15" s="37"/>
      <c r="D15" s="38" t="s">
        <v>114</v>
      </c>
      <c r="E15" s="37"/>
      <c r="F15" s="37"/>
      <c r="G15" s="37" t="s">
        <v>101</v>
      </c>
      <c r="H15" s="178">
        <f>IF(SUM($M$14:$CO$14)&lt;&gt;0,SUM($M$14:$CO$14),"")</f>
        <v>1.2363416993015779</v>
      </c>
      <c r="I15" s="179"/>
      <c r="J15" s="179"/>
      <c r="K15" s="179"/>
      <c r="L15" s="180"/>
    </row>
    <row r="16" spans="1:93" s="43" customFormat="1" ht="15.75" thickBot="1" x14ac:dyDescent="0.25">
      <c r="A16" s="44"/>
      <c r="B16" s="45"/>
      <c r="C16" s="45"/>
      <c r="D16" s="46"/>
      <c r="E16" s="45"/>
      <c r="F16" s="45"/>
      <c r="G16" s="45"/>
      <c r="H16" s="47">
        <f>H15</f>
        <v>1.2363416993015779</v>
      </c>
      <c r="I16" s="48"/>
    </row>
    <row r="17" spans="1:93" s="43" customFormat="1" ht="15.75" thickBot="1" x14ac:dyDescent="0.25">
      <c r="A17" s="44"/>
      <c r="B17" s="45"/>
      <c r="C17" s="45"/>
      <c r="D17" s="46"/>
      <c r="E17" s="45"/>
      <c r="F17" s="45"/>
      <c r="G17" s="45"/>
      <c r="H17" s="178">
        <f>IF(SUM($M$14:$AL$14)&lt;&gt;0,SUM($M$14:$AL$14),"")</f>
        <v>1.2363416993015779</v>
      </c>
      <c r="I17" s="179"/>
      <c r="J17" s="179"/>
      <c r="K17" s="179"/>
      <c r="L17" s="180"/>
      <c r="M17" s="43" t="s">
        <v>228</v>
      </c>
    </row>
    <row r="18" spans="1:93" s="43" customFormat="1" ht="15.75" thickBot="1" x14ac:dyDescent="0.25">
      <c r="A18" s="44"/>
      <c r="B18" s="45"/>
      <c r="C18" s="45"/>
      <c r="D18" s="46"/>
      <c r="E18" s="45"/>
      <c r="F18" s="45"/>
      <c r="G18" s="45"/>
      <c r="H18" s="123"/>
      <c r="I18" s="123"/>
      <c r="J18" s="123"/>
      <c r="K18" s="123"/>
      <c r="L18" s="123"/>
    </row>
    <row r="19" spans="1:93" s="43" customFormat="1" ht="18" x14ac:dyDescent="0.25">
      <c r="A19" s="44"/>
      <c r="B19" s="45"/>
      <c r="C19" s="45"/>
      <c r="D19" s="46"/>
      <c r="E19" s="124" t="s">
        <v>115</v>
      </c>
      <c r="F19" s="2"/>
      <c r="G19" s="2"/>
      <c r="H19" s="2">
        <f>H17</f>
        <v>1.2363416993015779</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81" t="s">
        <v>123</v>
      </c>
      <c r="B27" s="182"/>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75" t="s">
        <v>124</v>
      </c>
      <c r="B29" s="61"/>
      <c r="C29" s="19"/>
      <c r="D29" s="19" t="s">
        <v>104</v>
      </c>
      <c r="E29" s="21" t="s">
        <v>125</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83"/>
      <c r="B30" s="64"/>
      <c r="C30" s="27"/>
      <c r="D30" s="27" t="s">
        <v>104</v>
      </c>
      <c r="E30" s="29" t="s">
        <v>125</v>
      </c>
      <c r="F30" s="29"/>
      <c r="G30" s="27" t="s">
        <v>126</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83"/>
      <c r="B31" s="64"/>
      <c r="C31" s="27"/>
      <c r="D31" s="27" t="s">
        <v>109</v>
      </c>
      <c r="E31" s="27" t="s">
        <v>127</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83"/>
      <c r="B32" s="64"/>
      <c r="C32" s="27"/>
      <c r="D32" s="27" t="s">
        <v>109</v>
      </c>
      <c r="E32" s="27" t="s">
        <v>128</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129</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130</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131</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132</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133</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134</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83"/>
      <c r="B39" s="64"/>
      <c r="C39" s="27"/>
      <c r="D39" s="27" t="s">
        <v>109</v>
      </c>
      <c r="E39" s="27" t="s">
        <v>135</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83"/>
      <c r="B40" s="64"/>
      <c r="C40" s="27"/>
      <c r="D40" s="27" t="s">
        <v>109</v>
      </c>
      <c r="E40" s="27" t="s">
        <v>136</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137</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138</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83"/>
      <c r="B43" s="64"/>
      <c r="C43" s="27"/>
      <c r="D43" s="27" t="s">
        <v>109</v>
      </c>
      <c r="E43" s="27" t="s">
        <v>139</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140</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141</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142</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143</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144</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145</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146</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147</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148</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149</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150</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151</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152</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153</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154</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155</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156</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157</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158</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159</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70"/>
      <c r="C64" s="32"/>
      <c r="D64" s="27" t="s">
        <v>160</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84"/>
      <c r="B65" s="71"/>
      <c r="C65" s="72"/>
      <c r="D65" s="73" t="s">
        <v>161</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73" t="s">
        <v>162</v>
      </c>
      <c r="B70" s="174"/>
      <c r="C70" s="77" t="s">
        <v>163</v>
      </c>
      <c r="D70" s="77" t="s">
        <v>163</v>
      </c>
      <c r="E70" s="78"/>
      <c r="F70" s="78"/>
      <c r="G70" s="78"/>
      <c r="H70" s="78"/>
      <c r="I70" s="78"/>
      <c r="J70" s="78"/>
      <c r="K70" s="79"/>
      <c r="L70" s="78"/>
    </row>
    <row r="71" spans="1:93" x14ac:dyDescent="0.2">
      <c r="A71" s="80" t="s">
        <v>164</v>
      </c>
      <c r="B71" s="81"/>
      <c r="C71" s="82"/>
      <c r="D71" s="43"/>
      <c r="E71" s="78"/>
      <c r="F71" s="78"/>
      <c r="G71" s="78"/>
      <c r="H71" s="78"/>
      <c r="I71" s="78"/>
      <c r="J71" s="78"/>
      <c r="K71" s="79"/>
      <c r="L71" s="78"/>
    </row>
    <row r="72" spans="1:93" x14ac:dyDescent="0.2">
      <c r="A72" s="83" t="s">
        <v>165</v>
      </c>
      <c r="B72" s="78" t="s">
        <v>166</v>
      </c>
      <c r="C72" s="84">
        <f>3.5%</f>
        <v>3.5000000000000003E-2</v>
      </c>
      <c r="D72" s="43"/>
      <c r="E72" s="78"/>
      <c r="F72" s="78"/>
      <c r="G72" s="78"/>
      <c r="H72" s="78"/>
      <c r="I72" s="78"/>
      <c r="J72" s="78"/>
      <c r="K72" s="79"/>
      <c r="L72" s="78"/>
    </row>
    <row r="73" spans="1:93" x14ac:dyDescent="0.2">
      <c r="A73" s="83" t="s">
        <v>167</v>
      </c>
      <c r="B73" s="78" t="s">
        <v>121</v>
      </c>
      <c r="C73" s="84">
        <v>2.92E-2</v>
      </c>
      <c r="D73" s="43"/>
      <c r="E73" s="78"/>
      <c r="F73" s="78"/>
      <c r="G73" s="78"/>
      <c r="H73" s="78"/>
      <c r="I73" s="78"/>
      <c r="J73" s="78"/>
      <c r="K73" s="79"/>
      <c r="L73" s="78"/>
    </row>
    <row r="74" spans="1:93" x14ac:dyDescent="0.2">
      <c r="A74" s="83" t="s">
        <v>168</v>
      </c>
      <c r="B74" s="78" t="s">
        <v>169</v>
      </c>
      <c r="C74" s="85">
        <v>5</v>
      </c>
      <c r="D74" s="43"/>
      <c r="E74" s="78"/>
      <c r="F74" s="78"/>
      <c r="G74" s="78"/>
      <c r="H74" s="78"/>
      <c r="I74" s="78"/>
      <c r="J74" s="78"/>
      <c r="K74" s="79"/>
      <c r="L74" s="78"/>
    </row>
    <row r="75" spans="1:93" x14ac:dyDescent="0.2">
      <c r="A75" s="83" t="s">
        <v>170</v>
      </c>
      <c r="B75" s="78" t="s">
        <v>171</v>
      </c>
      <c r="C75" s="86">
        <v>1000</v>
      </c>
      <c r="D75" s="43"/>
      <c r="E75" s="78"/>
      <c r="F75" s="78"/>
      <c r="G75" s="78"/>
      <c r="H75" s="78"/>
      <c r="I75" s="78"/>
      <c r="J75" s="78"/>
      <c r="K75" s="79"/>
      <c r="L75" s="78"/>
    </row>
    <row r="76" spans="1:93" x14ac:dyDescent="0.2">
      <c r="A76" s="87" t="s">
        <v>172</v>
      </c>
      <c r="B76" s="88" t="s">
        <v>173</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174</v>
      </c>
      <c r="E79" s="93" t="s">
        <v>175</v>
      </c>
      <c r="F79" s="93" t="s">
        <v>176</v>
      </c>
      <c r="G79" s="93" t="s">
        <v>177</v>
      </c>
      <c r="H79" s="94" t="s">
        <v>178</v>
      </c>
      <c r="I79" s="78"/>
      <c r="J79" s="163" t="s">
        <v>179</v>
      </c>
      <c r="K79" s="164"/>
      <c r="L79" s="78"/>
    </row>
    <row r="80" spans="1:93" ht="15" thickBot="1" x14ac:dyDescent="0.25">
      <c r="A80" s="95" t="s">
        <v>180</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65" t="s">
        <v>181</v>
      </c>
      <c r="K80" s="166"/>
      <c r="L80" s="78"/>
    </row>
    <row r="81" spans="1:12" ht="15" thickBot="1" x14ac:dyDescent="0.25">
      <c r="A81" s="79"/>
      <c r="B81" s="78"/>
      <c r="C81" s="78"/>
      <c r="D81" s="78"/>
      <c r="E81" s="78"/>
      <c r="F81" s="78"/>
      <c r="G81" s="78"/>
      <c r="H81" s="78"/>
      <c r="I81" s="78"/>
      <c r="J81" s="143"/>
      <c r="K81" s="99"/>
      <c r="L81" s="78"/>
    </row>
    <row r="82" spans="1:12" x14ac:dyDescent="0.2">
      <c r="A82" s="144" t="s">
        <v>182</v>
      </c>
      <c r="B82" s="101"/>
      <c r="C82" s="101"/>
      <c r="D82" s="102"/>
      <c r="E82" s="102"/>
      <c r="F82" s="102"/>
      <c r="G82" s="102"/>
      <c r="H82" s="103"/>
      <c r="I82" s="78"/>
      <c r="J82" s="143"/>
      <c r="K82" s="99"/>
      <c r="L82" s="78"/>
    </row>
    <row r="83" spans="1:12" x14ac:dyDescent="0.2">
      <c r="A83" s="104"/>
      <c r="B83" s="105"/>
      <c r="C83" s="106" t="s">
        <v>183</v>
      </c>
      <c r="D83" s="107" t="s">
        <v>174</v>
      </c>
      <c r="E83" s="107" t="s">
        <v>175</v>
      </c>
      <c r="F83" s="107" t="s">
        <v>176</v>
      </c>
      <c r="G83" s="107" t="s">
        <v>177</v>
      </c>
      <c r="H83" s="108" t="s">
        <v>178</v>
      </c>
      <c r="I83" s="78"/>
      <c r="J83" s="143"/>
      <c r="K83" s="99"/>
      <c r="L83" s="78"/>
    </row>
    <row r="84" spans="1:12" x14ac:dyDescent="0.2">
      <c r="A84" s="143" t="s">
        <v>184</v>
      </c>
      <c r="B84" s="78" t="s">
        <v>116</v>
      </c>
      <c r="C84" s="109" t="s">
        <v>185</v>
      </c>
      <c r="D84" s="110">
        <f>C75</f>
        <v>1000</v>
      </c>
      <c r="E84" s="110">
        <f>D86</f>
        <v>800</v>
      </c>
      <c r="F84" s="110">
        <f>E86</f>
        <v>600</v>
      </c>
      <c r="G84" s="110">
        <f>F86</f>
        <v>400</v>
      </c>
      <c r="H84" s="111">
        <f>G86</f>
        <v>200</v>
      </c>
      <c r="I84" s="78"/>
      <c r="J84" s="167" t="s">
        <v>186</v>
      </c>
      <c r="K84" s="168"/>
      <c r="L84" s="78"/>
    </row>
    <row r="85" spans="1:12" x14ac:dyDescent="0.2">
      <c r="A85" s="143" t="s">
        <v>187</v>
      </c>
      <c r="B85" s="78" t="s">
        <v>118</v>
      </c>
      <c r="C85" s="109" t="s">
        <v>185</v>
      </c>
      <c r="D85" s="110">
        <f>$D$84*$C$76</f>
        <v>200</v>
      </c>
      <c r="E85" s="110">
        <f>$D$84*$C$76</f>
        <v>200</v>
      </c>
      <c r="F85" s="110">
        <f>$D$84*$C$76</f>
        <v>200</v>
      </c>
      <c r="G85" s="110">
        <f>$D$84*$C$76</f>
        <v>200</v>
      </c>
      <c r="H85" s="111">
        <f>$D$84*$C$76</f>
        <v>200</v>
      </c>
      <c r="I85" s="78"/>
      <c r="J85" s="169" t="s">
        <v>188</v>
      </c>
      <c r="K85" s="170"/>
      <c r="L85" s="78"/>
    </row>
    <row r="86" spans="1:12" x14ac:dyDescent="0.2">
      <c r="A86" s="143" t="s">
        <v>189</v>
      </c>
      <c r="B86" s="78" t="s">
        <v>119</v>
      </c>
      <c r="C86" s="109" t="s">
        <v>185</v>
      </c>
      <c r="D86" s="110">
        <f>D84-D85</f>
        <v>800</v>
      </c>
      <c r="E86" s="110">
        <f>E84-E85</f>
        <v>600</v>
      </c>
      <c r="F86" s="110">
        <f>F84-F85</f>
        <v>400</v>
      </c>
      <c r="G86" s="110">
        <f>G84-G85</f>
        <v>200</v>
      </c>
      <c r="H86" s="111">
        <f>H84-H85</f>
        <v>0</v>
      </c>
      <c r="I86" s="78"/>
      <c r="J86" s="171" t="s">
        <v>190</v>
      </c>
      <c r="K86" s="172"/>
      <c r="L86" s="78"/>
    </row>
    <row r="87" spans="1:12" x14ac:dyDescent="0.2">
      <c r="A87" s="143" t="s">
        <v>191</v>
      </c>
      <c r="B87" s="78" t="s">
        <v>120</v>
      </c>
      <c r="C87" s="109" t="s">
        <v>185</v>
      </c>
      <c r="D87" s="110">
        <f>AVERAGE(D84,D86)</f>
        <v>900</v>
      </c>
      <c r="E87" s="110">
        <f>AVERAGE(E84,E86)</f>
        <v>700</v>
      </c>
      <c r="F87" s="110">
        <f>AVERAGE(F84,F86)</f>
        <v>500</v>
      </c>
      <c r="G87" s="110">
        <f>AVERAGE(G84,G86)</f>
        <v>300</v>
      </c>
      <c r="H87" s="111">
        <f>AVERAGE(H84,H86)</f>
        <v>100</v>
      </c>
      <c r="I87" s="78"/>
      <c r="J87" s="171" t="s">
        <v>192</v>
      </c>
      <c r="K87" s="172"/>
      <c r="L87" s="78"/>
    </row>
    <row r="88" spans="1:12" x14ac:dyDescent="0.2">
      <c r="A88" s="143" t="s">
        <v>193</v>
      </c>
      <c r="B88" s="78" t="s">
        <v>106</v>
      </c>
      <c r="C88" s="109" t="s">
        <v>185</v>
      </c>
      <c r="D88" s="110">
        <f>(D87*($C$73))+D85</f>
        <v>226.28</v>
      </c>
      <c r="E88" s="110">
        <f>(E87*($C$73))+E85</f>
        <v>220.44</v>
      </c>
      <c r="F88" s="110">
        <f>(F87*($C$73))+F85</f>
        <v>214.6</v>
      </c>
      <c r="G88" s="110">
        <f>(G87*($C$73))+G85</f>
        <v>208.76</v>
      </c>
      <c r="H88" s="111">
        <f>(H87*($C$73))+H85</f>
        <v>202.92</v>
      </c>
      <c r="I88" s="78"/>
      <c r="J88" s="152" t="s">
        <v>194</v>
      </c>
      <c r="K88" s="153"/>
      <c r="L88" s="78"/>
    </row>
    <row r="89" spans="1:12" x14ac:dyDescent="0.2">
      <c r="A89" s="143" t="s">
        <v>195</v>
      </c>
      <c r="B89" s="78" t="s">
        <v>196</v>
      </c>
      <c r="C89" s="109" t="s">
        <v>185</v>
      </c>
      <c r="D89" s="110">
        <f>D88*D80</f>
        <v>218.62801932367151</v>
      </c>
      <c r="E89" s="110">
        <f>E88*E80</f>
        <v>205.78309878876988</v>
      </c>
      <c r="F89" s="110">
        <f>F88*F80</f>
        <v>193.55690463635759</v>
      </c>
      <c r="G89" s="110">
        <f>G88*G80</f>
        <v>181.92227945435397</v>
      </c>
      <c r="H89" s="111">
        <f>H88*H80</f>
        <v>170.85319501893173</v>
      </c>
      <c r="I89" s="78"/>
      <c r="J89" s="152" t="s">
        <v>197</v>
      </c>
      <c r="K89" s="153"/>
      <c r="L89" s="78"/>
    </row>
    <row r="90" spans="1:12" x14ac:dyDescent="0.2">
      <c r="A90" s="143"/>
      <c r="B90" s="78"/>
      <c r="C90" s="109"/>
      <c r="D90" s="110"/>
      <c r="E90" s="110"/>
      <c r="F90" s="110"/>
      <c r="G90" s="110"/>
      <c r="H90" s="111"/>
      <c r="I90" s="78"/>
      <c r="J90" s="143"/>
      <c r="K90" s="99"/>
      <c r="L90" s="78"/>
    </row>
    <row r="91" spans="1:12" x14ac:dyDescent="0.2">
      <c r="A91" s="143" t="s">
        <v>198</v>
      </c>
      <c r="B91" s="112" t="s">
        <v>199</v>
      </c>
      <c r="C91" s="113" t="s">
        <v>185</v>
      </c>
      <c r="D91" s="114">
        <f>SUM(D89:H89)</f>
        <v>970.74349722208467</v>
      </c>
      <c r="E91" s="110"/>
      <c r="F91" s="110"/>
      <c r="G91" s="110"/>
      <c r="H91" s="111"/>
      <c r="I91" s="78"/>
      <c r="J91" s="152" t="s">
        <v>200</v>
      </c>
      <c r="K91" s="153"/>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54" t="s">
        <v>201</v>
      </c>
      <c r="B95" s="155"/>
      <c r="C95" s="155"/>
      <c r="D95" s="155"/>
      <c r="E95" s="155"/>
      <c r="F95" s="155"/>
      <c r="G95" s="155"/>
      <c r="H95" s="156"/>
      <c r="I95" s="78"/>
      <c r="J95" s="79"/>
      <c r="K95" s="78"/>
      <c r="L95" s="78"/>
    </row>
    <row r="96" spans="1:12" x14ac:dyDescent="0.2">
      <c r="A96" s="157"/>
      <c r="B96" s="158"/>
      <c r="C96" s="158"/>
      <c r="D96" s="158"/>
      <c r="E96" s="158"/>
      <c r="F96" s="158"/>
      <c r="G96" s="158"/>
      <c r="H96" s="159"/>
      <c r="J96" s="78"/>
      <c r="K96" s="79"/>
      <c r="L96" s="78"/>
    </row>
    <row r="97" spans="1:8" x14ac:dyDescent="0.2">
      <c r="A97" s="157"/>
      <c r="B97" s="158"/>
      <c r="C97" s="158"/>
      <c r="D97" s="158"/>
      <c r="E97" s="158"/>
      <c r="F97" s="158"/>
      <c r="G97" s="158"/>
      <c r="H97" s="159"/>
    </row>
    <row r="98" spans="1:8" x14ac:dyDescent="0.2">
      <c r="A98" s="157"/>
      <c r="B98" s="158"/>
      <c r="C98" s="158"/>
      <c r="D98" s="158"/>
      <c r="E98" s="158"/>
      <c r="F98" s="158"/>
      <c r="G98" s="158"/>
      <c r="H98" s="159"/>
    </row>
    <row r="99" spans="1:8" x14ac:dyDescent="0.2">
      <c r="A99" s="157"/>
      <c r="B99" s="158"/>
      <c r="C99" s="158"/>
      <c r="D99" s="158"/>
      <c r="E99" s="158"/>
      <c r="F99" s="158"/>
      <c r="G99" s="158"/>
      <c r="H99" s="159"/>
    </row>
    <row r="100" spans="1:8" x14ac:dyDescent="0.2">
      <c r="A100" s="157"/>
      <c r="B100" s="158"/>
      <c r="C100" s="158"/>
      <c r="D100" s="158"/>
      <c r="E100" s="158"/>
      <c r="F100" s="158"/>
      <c r="G100" s="158"/>
      <c r="H100" s="159"/>
    </row>
    <row r="101" spans="1:8" x14ac:dyDescent="0.2">
      <c r="A101" s="157"/>
      <c r="B101" s="158"/>
      <c r="C101" s="158"/>
      <c r="D101" s="158"/>
      <c r="E101" s="158"/>
      <c r="F101" s="158"/>
      <c r="G101" s="158"/>
      <c r="H101" s="159"/>
    </row>
    <row r="102" spans="1:8" x14ac:dyDescent="0.2">
      <c r="A102" s="157"/>
      <c r="B102" s="158"/>
      <c r="C102" s="158"/>
      <c r="D102" s="158"/>
      <c r="E102" s="158"/>
      <c r="F102" s="158"/>
      <c r="G102" s="158"/>
      <c r="H102" s="159"/>
    </row>
    <row r="103" spans="1:8" x14ac:dyDescent="0.2">
      <c r="A103" s="157"/>
      <c r="B103" s="158"/>
      <c r="C103" s="158"/>
      <c r="D103" s="158"/>
      <c r="E103" s="158"/>
      <c r="F103" s="158"/>
      <c r="G103" s="158"/>
      <c r="H103" s="159"/>
    </row>
    <row r="104" spans="1:8" x14ac:dyDescent="0.2">
      <c r="A104" s="157"/>
      <c r="B104" s="158"/>
      <c r="C104" s="158"/>
      <c r="D104" s="158"/>
      <c r="E104" s="158"/>
      <c r="F104" s="158"/>
      <c r="G104" s="158"/>
      <c r="H104" s="159"/>
    </row>
    <row r="105" spans="1:8" x14ac:dyDescent="0.2">
      <c r="A105" s="157"/>
      <c r="B105" s="158"/>
      <c r="C105" s="158"/>
      <c r="D105" s="158"/>
      <c r="E105" s="158"/>
      <c r="F105" s="158"/>
      <c r="G105" s="158"/>
      <c r="H105" s="159"/>
    </row>
    <row r="106" spans="1:8" x14ac:dyDescent="0.2">
      <c r="A106" s="157"/>
      <c r="B106" s="158"/>
      <c r="C106" s="158"/>
      <c r="D106" s="158"/>
      <c r="E106" s="158"/>
      <c r="F106" s="158"/>
      <c r="G106" s="158"/>
      <c r="H106" s="159"/>
    </row>
    <row r="107" spans="1:8" x14ac:dyDescent="0.2">
      <c r="A107" s="157"/>
      <c r="B107" s="158"/>
      <c r="C107" s="158"/>
      <c r="D107" s="158"/>
      <c r="E107" s="158"/>
      <c r="F107" s="158"/>
      <c r="G107" s="158"/>
      <c r="H107" s="159"/>
    </row>
    <row r="108" spans="1:8" x14ac:dyDescent="0.2">
      <c r="A108" s="157"/>
      <c r="B108" s="158"/>
      <c r="C108" s="158"/>
      <c r="D108" s="158"/>
      <c r="E108" s="158"/>
      <c r="F108" s="158"/>
      <c r="G108" s="158"/>
      <c r="H108" s="159"/>
    </row>
    <row r="109" spans="1:8" x14ac:dyDescent="0.2">
      <c r="A109" s="157"/>
      <c r="B109" s="158"/>
      <c r="C109" s="158"/>
      <c r="D109" s="158"/>
      <c r="E109" s="158"/>
      <c r="F109" s="158"/>
      <c r="G109" s="158"/>
      <c r="H109" s="159"/>
    </row>
    <row r="110" spans="1:8" x14ac:dyDescent="0.2">
      <c r="A110" s="157"/>
      <c r="B110" s="158"/>
      <c r="C110" s="158"/>
      <c r="D110" s="158"/>
      <c r="E110" s="158"/>
      <c r="F110" s="158"/>
      <c r="G110" s="158"/>
      <c r="H110" s="159"/>
    </row>
    <row r="111" spans="1:8" x14ac:dyDescent="0.2">
      <c r="A111" s="157"/>
      <c r="B111" s="158"/>
      <c r="C111" s="158"/>
      <c r="D111" s="158"/>
      <c r="E111" s="158"/>
      <c r="F111" s="158"/>
      <c r="G111" s="158"/>
      <c r="H111" s="159"/>
    </row>
    <row r="112" spans="1:8"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ht="15" thickBot="1" x14ac:dyDescent="0.25">
      <c r="A119" s="160"/>
      <c r="B119" s="161"/>
      <c r="C119" s="161"/>
      <c r="D119" s="161"/>
      <c r="E119" s="161"/>
      <c r="F119" s="161"/>
      <c r="G119" s="161"/>
      <c r="H119" s="162"/>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FEB62FD9-599C-4AF0-B303-6BA0BD3606A0}">
      <formula1>INDIRECT(IFERROR(RIGHT(#REF!,LEN(#REF!)-FIND(" ",#REF!)),#REF!)&amp;"Subs")</formula1>
    </dataValidation>
    <dataValidation type="list" allowBlank="1" showInputMessage="1" showErrorMessage="1" sqref="E31:F45" xr:uid="{F46C85C0-9F29-4E8D-9C47-D1E8211E9FBF}">
      <formula1>INDIRECT(IFERROR(RIGHT($B31,LEN($B31)-FIND(" ",$B31)),$B31)&amp;"Subs")</formula1>
    </dataValidation>
    <dataValidation type="list" allowBlank="1" showInputMessage="1" showErrorMessage="1" sqref="G29:G63 G12:G13 G16:G18 G25:G27" xr:uid="{2082C293-1C84-4B31-896E-11CE0C8E16DF}">
      <formula1>"Fixed,Variable"</formula1>
    </dataValidation>
    <dataValidation type="list" allowBlank="1" showInputMessage="1" showErrorMessage="1" sqref="E63:E65 D29:D65 D12:D13 D16:D27" xr:uid="{6002CBFD-173E-47D8-B5CB-FC640F10E638}">
      <formula1>Variables</formula1>
    </dataValidation>
  </dataValidations>
  <hyperlinks>
    <hyperlink ref="F3" location="'TITLE PAGE'!A1" display="Back to title page" xr:uid="{64369AE2-A2AC-43F8-9E80-F01D3EE8F39B}"/>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B971F-D969-4695-8B20-C3482837A694}">
  <sheetPr codeName="Sheet23"/>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245</v>
      </c>
      <c r="C8" t="s">
        <v>246</v>
      </c>
      <c r="D8" s="27" t="s">
        <v>104</v>
      </c>
      <c r="E8" s="28"/>
      <c r="G8" s="29" t="s">
        <v>105</v>
      </c>
      <c r="H8" s="30"/>
      <c r="I8" s="31"/>
      <c r="J8" s="31"/>
      <c r="K8" s="31"/>
      <c r="L8" s="31"/>
      <c r="M8" s="31"/>
      <c r="N8" s="118">
        <f>'[4]EA Tables'!$G$68/1000000</f>
        <v>9.8224477662955554E-4</v>
      </c>
      <c r="O8" s="118">
        <f>'[4]EA Tables'!$G$68/1000000</f>
        <v>9.8224477662955554E-4</v>
      </c>
      <c r="P8" s="118">
        <f>'[4]EA Tables'!$G$68/1000000</f>
        <v>9.8224477662955554E-4</v>
      </c>
      <c r="Q8" s="118">
        <f>'[4]EA Tables'!$G$68/1000000</f>
        <v>9.8224477662955554E-4</v>
      </c>
      <c r="R8" s="118">
        <f>'[4]EA Tables'!$G$68/1000000</f>
        <v>9.8224477662955554E-4</v>
      </c>
      <c r="S8" s="118">
        <f>'[4]EA Tables'!$M$68/1000000</f>
        <v>2.1689461413655279E-3</v>
      </c>
      <c r="T8" s="118">
        <f>'[4]EA Tables'!$M$68/1000000</f>
        <v>2.1689461413655279E-3</v>
      </c>
      <c r="U8" s="118">
        <f>'[4]EA Tables'!$M$68/1000000</f>
        <v>2.1689461413655279E-3</v>
      </c>
      <c r="V8" s="118">
        <f>'[4]EA Tables'!$M$68/1000000</f>
        <v>2.1689461413655279E-3</v>
      </c>
      <c r="W8" s="118">
        <f>'[4]EA Tables'!$M$68/1000000</f>
        <v>2.1689461413655279E-3</v>
      </c>
      <c r="X8" s="118">
        <f>'[4]EA Tables'!$S$68/1000000</f>
        <v>1.2967362561263204E-3</v>
      </c>
      <c r="Y8" s="118">
        <f>'[4]EA Tables'!$S$68/1000000</f>
        <v>1.2967362561263204E-3</v>
      </c>
      <c r="Z8" s="118">
        <f>'[4]EA Tables'!$S$68/1000000</f>
        <v>1.2967362561263204E-3</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1"/>
      <c r="N9" s="133">
        <f>N24</f>
        <v>0</v>
      </c>
      <c r="O9" s="133">
        <f t="shared" ref="O9:BQ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28"/>
      <c r="G10" s="29" t="s">
        <v>105</v>
      </c>
      <c r="H10" s="30"/>
      <c r="I10" s="31"/>
      <c r="J10" s="31"/>
      <c r="K10" s="31"/>
      <c r="L10" s="31"/>
      <c r="M10" s="31"/>
      <c r="N10" s="134">
        <f>$E$10</f>
        <v>3.5000000000000003E-2</v>
      </c>
      <c r="O10" s="134">
        <f t="shared" ref="O10:BQ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1"/>
      <c r="N11" s="135">
        <f>1/(1+N10)</f>
        <v>0.96618357487922713</v>
      </c>
      <c r="O11" s="135">
        <f t="shared" ref="O11:BQ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4"/>
      <c r="N14" s="41">
        <f>IF((N8+N9)*N11&lt;&gt;0,(N8+N9)*N11,"")</f>
        <v>9.4902876969039191E-4</v>
      </c>
      <c r="O14" s="41">
        <f t="shared" ref="O14:BZ14" si="3">IF((O8+O9)*O11&lt;&gt;0,(O8+O9)*O11,"")</f>
        <v>9.4902876969039191E-4</v>
      </c>
      <c r="P14" s="41">
        <f t="shared" si="3"/>
        <v>9.4902876969039191E-4</v>
      </c>
      <c r="Q14" s="41">
        <f t="shared" si="3"/>
        <v>9.4902876969039191E-4</v>
      </c>
      <c r="R14" s="41">
        <f>IF((R8+R9)*R11&lt;&gt;0,(R8+R9)*R11,"")</f>
        <v>9.4902876969039191E-4</v>
      </c>
      <c r="S14" s="41">
        <f t="shared" si="3"/>
        <v>2.0956001365850514E-3</v>
      </c>
      <c r="T14" s="41">
        <f t="shared" si="3"/>
        <v>2.0956001365850514E-3</v>
      </c>
      <c r="U14" s="41">
        <f>IF((U8+U9)*U11&lt;&gt;0,(U8+U9)*U11,"")</f>
        <v>2.0956001365850514E-3</v>
      </c>
      <c r="V14" s="41">
        <f t="shared" si="3"/>
        <v>2.0956001365850514E-3</v>
      </c>
      <c r="W14" s="41">
        <f t="shared" si="3"/>
        <v>2.0956001365850514E-3</v>
      </c>
      <c r="X14" s="41">
        <f t="shared" si="3"/>
        <v>1.2528852716196333E-3</v>
      </c>
      <c r="Y14" s="41">
        <f t="shared" si="3"/>
        <v>1.2528852716196333E-3</v>
      </c>
      <c r="Z14" s="41">
        <f t="shared" si="3"/>
        <v>1.2528852716196333E-3</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77"/>
      <c r="B15" s="36"/>
      <c r="C15" s="37"/>
      <c r="D15" s="38" t="s">
        <v>114</v>
      </c>
      <c r="E15" s="37"/>
      <c r="F15" s="37"/>
      <c r="G15" s="37" t="s">
        <v>101</v>
      </c>
      <c r="H15" s="178">
        <f>IF(SUM($M$14:$CO$14)&lt;&gt;0,SUM($M$14:$CO$14),"")</f>
        <v>1.8981800346236116E-2</v>
      </c>
      <c r="I15" s="179"/>
      <c r="J15" s="179"/>
      <c r="K15" s="179"/>
      <c r="L15" s="180"/>
    </row>
    <row r="16" spans="1:93" s="43" customFormat="1" ht="15.75" thickBot="1" x14ac:dyDescent="0.25">
      <c r="A16" s="44"/>
      <c r="B16" s="45"/>
      <c r="C16" s="45"/>
      <c r="D16" s="46"/>
      <c r="E16" s="45"/>
      <c r="F16" s="45"/>
      <c r="G16" s="45"/>
      <c r="H16" s="47">
        <f>H15</f>
        <v>1.8981800346236116E-2</v>
      </c>
      <c r="I16" s="48"/>
    </row>
    <row r="17" spans="1:93" s="43" customFormat="1" ht="15.75" thickBot="1" x14ac:dyDescent="0.25">
      <c r="A17" s="44"/>
      <c r="B17" s="45"/>
      <c r="C17" s="45"/>
      <c r="D17" s="46"/>
      <c r="E17" s="45"/>
      <c r="F17" s="45"/>
      <c r="G17" s="45"/>
      <c r="H17" s="178">
        <f>IF(SUM($M$14:$AL$14)&lt;&gt;0,SUM($M$14:$AL$14),"")</f>
        <v>1.8981800346236116E-2</v>
      </c>
      <c r="I17" s="179"/>
      <c r="J17" s="179"/>
      <c r="K17" s="179"/>
      <c r="L17" s="180"/>
      <c r="M17" s="43" t="s">
        <v>228</v>
      </c>
    </row>
    <row r="18" spans="1:93" s="43" customFormat="1" ht="15.75" thickBot="1" x14ac:dyDescent="0.25">
      <c r="A18" s="44"/>
      <c r="B18" s="45"/>
      <c r="C18" s="45"/>
      <c r="D18" s="46"/>
      <c r="E18" s="45"/>
      <c r="F18" s="45"/>
      <c r="G18" s="45"/>
      <c r="H18" s="123"/>
      <c r="I18" s="123"/>
      <c r="J18" s="123"/>
      <c r="K18" s="123"/>
      <c r="L18" s="123"/>
    </row>
    <row r="19" spans="1:93" s="43" customFormat="1" ht="18" x14ac:dyDescent="0.25">
      <c r="A19" s="44"/>
      <c r="B19" s="45"/>
      <c r="C19" s="45"/>
      <c r="D19" s="46"/>
      <c r="E19" s="124" t="s">
        <v>115</v>
      </c>
      <c r="F19" s="2"/>
      <c r="G19" s="2"/>
      <c r="H19" s="2">
        <f>H17</f>
        <v>1.8981800346236116E-2</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81" t="s">
        <v>123</v>
      </c>
      <c r="B27" s="182"/>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75" t="s">
        <v>124</v>
      </c>
      <c r="B29" s="61"/>
      <c r="C29" s="19"/>
      <c r="D29" s="19" t="s">
        <v>104</v>
      </c>
      <c r="E29" s="21" t="s">
        <v>125</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83"/>
      <c r="B30" s="64"/>
      <c r="C30" s="27"/>
      <c r="D30" s="27" t="s">
        <v>104</v>
      </c>
      <c r="E30" s="29" t="s">
        <v>125</v>
      </c>
      <c r="F30" s="29"/>
      <c r="G30" s="27" t="s">
        <v>126</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83"/>
      <c r="B31" s="64"/>
      <c r="C31" s="27"/>
      <c r="D31" s="27" t="s">
        <v>109</v>
      </c>
      <c r="E31" s="27" t="s">
        <v>127</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83"/>
      <c r="B32" s="64"/>
      <c r="C32" s="27"/>
      <c r="D32" s="27" t="s">
        <v>109</v>
      </c>
      <c r="E32" s="27" t="s">
        <v>128</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129</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130</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131</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132</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133</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134</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83"/>
      <c r="B39" s="64"/>
      <c r="C39" s="27"/>
      <c r="D39" s="27" t="s">
        <v>109</v>
      </c>
      <c r="E39" s="27" t="s">
        <v>135</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83"/>
      <c r="B40" s="64"/>
      <c r="C40" s="27"/>
      <c r="D40" s="27" t="s">
        <v>109</v>
      </c>
      <c r="E40" s="27" t="s">
        <v>136</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137</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138</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83"/>
      <c r="B43" s="64"/>
      <c r="C43" s="27"/>
      <c r="D43" s="27" t="s">
        <v>109</v>
      </c>
      <c r="E43" s="27" t="s">
        <v>139</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140</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141</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142</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143</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144</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145</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146</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147</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148</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149</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150</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151</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152</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153</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154</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155</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156</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157</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158</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159</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70"/>
      <c r="C64" s="32"/>
      <c r="D64" s="27" t="s">
        <v>160</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84"/>
      <c r="B65" s="71"/>
      <c r="C65" s="72"/>
      <c r="D65" s="73" t="s">
        <v>161</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73" t="s">
        <v>162</v>
      </c>
      <c r="B70" s="174"/>
      <c r="C70" s="77" t="s">
        <v>163</v>
      </c>
      <c r="D70" s="77" t="s">
        <v>163</v>
      </c>
      <c r="E70" s="78"/>
      <c r="F70" s="78"/>
      <c r="G70" s="78"/>
      <c r="H70" s="78"/>
      <c r="I70" s="78"/>
      <c r="J70" s="78"/>
      <c r="K70" s="79"/>
      <c r="L70" s="78"/>
    </row>
    <row r="71" spans="1:93" x14ac:dyDescent="0.2">
      <c r="A71" s="80" t="s">
        <v>164</v>
      </c>
      <c r="B71" s="81"/>
      <c r="C71" s="82"/>
      <c r="D71" s="43"/>
      <c r="E71" s="78"/>
      <c r="F71" s="78"/>
      <c r="G71" s="78"/>
      <c r="H71" s="78"/>
      <c r="I71" s="78"/>
      <c r="J71" s="78"/>
      <c r="K71" s="79"/>
      <c r="L71" s="78"/>
    </row>
    <row r="72" spans="1:93" x14ac:dyDescent="0.2">
      <c r="A72" s="83" t="s">
        <v>165</v>
      </c>
      <c r="B72" s="78" t="s">
        <v>166</v>
      </c>
      <c r="C72" s="84">
        <f>3.5%</f>
        <v>3.5000000000000003E-2</v>
      </c>
      <c r="D72" s="43"/>
      <c r="E72" s="78"/>
      <c r="F72" s="78"/>
      <c r="G72" s="78"/>
      <c r="H72" s="78"/>
      <c r="I72" s="78"/>
      <c r="J72" s="78"/>
      <c r="K72" s="79"/>
      <c r="L72" s="78"/>
    </row>
    <row r="73" spans="1:93" x14ac:dyDescent="0.2">
      <c r="A73" s="83" t="s">
        <v>167</v>
      </c>
      <c r="B73" s="78" t="s">
        <v>121</v>
      </c>
      <c r="C73" s="84">
        <v>2.92E-2</v>
      </c>
      <c r="D73" s="43"/>
      <c r="E73" s="78"/>
      <c r="F73" s="78"/>
      <c r="G73" s="78"/>
      <c r="H73" s="78"/>
      <c r="I73" s="78"/>
      <c r="J73" s="78"/>
      <c r="K73" s="79"/>
      <c r="L73" s="78"/>
    </row>
    <row r="74" spans="1:93" x14ac:dyDescent="0.2">
      <c r="A74" s="83" t="s">
        <v>168</v>
      </c>
      <c r="B74" s="78" t="s">
        <v>169</v>
      </c>
      <c r="C74" s="85">
        <v>5</v>
      </c>
      <c r="D74" s="43"/>
      <c r="E74" s="78"/>
      <c r="F74" s="78"/>
      <c r="G74" s="78"/>
      <c r="H74" s="78"/>
      <c r="I74" s="78"/>
      <c r="J74" s="78"/>
      <c r="K74" s="79"/>
      <c r="L74" s="78"/>
    </row>
    <row r="75" spans="1:93" x14ac:dyDescent="0.2">
      <c r="A75" s="83" t="s">
        <v>170</v>
      </c>
      <c r="B75" s="78" t="s">
        <v>171</v>
      </c>
      <c r="C75" s="86">
        <v>1000</v>
      </c>
      <c r="D75" s="43"/>
      <c r="E75" s="78"/>
      <c r="F75" s="78"/>
      <c r="G75" s="78"/>
      <c r="H75" s="78"/>
      <c r="I75" s="78"/>
      <c r="J75" s="78"/>
      <c r="K75" s="79"/>
      <c r="L75" s="78"/>
    </row>
    <row r="76" spans="1:93" x14ac:dyDescent="0.2">
      <c r="A76" s="87" t="s">
        <v>172</v>
      </c>
      <c r="B76" s="88" t="s">
        <v>173</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174</v>
      </c>
      <c r="E79" s="93" t="s">
        <v>175</v>
      </c>
      <c r="F79" s="93" t="s">
        <v>176</v>
      </c>
      <c r="G79" s="93" t="s">
        <v>177</v>
      </c>
      <c r="H79" s="94" t="s">
        <v>178</v>
      </c>
      <c r="I79" s="78"/>
      <c r="J79" s="163" t="s">
        <v>179</v>
      </c>
      <c r="K79" s="164"/>
      <c r="L79" s="78"/>
    </row>
    <row r="80" spans="1:93" ht="15" thickBot="1" x14ac:dyDescent="0.25">
      <c r="A80" s="95" t="s">
        <v>180</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65" t="s">
        <v>181</v>
      </c>
      <c r="K80" s="166"/>
      <c r="L80" s="78"/>
    </row>
    <row r="81" spans="1:12" ht="15" thickBot="1" x14ac:dyDescent="0.25">
      <c r="A81" s="79"/>
      <c r="B81" s="78"/>
      <c r="C81" s="78"/>
      <c r="D81" s="78"/>
      <c r="E81" s="78"/>
      <c r="F81" s="78"/>
      <c r="G81" s="78"/>
      <c r="H81" s="78"/>
      <c r="I81" s="78"/>
      <c r="J81" s="143"/>
      <c r="K81" s="99"/>
      <c r="L81" s="78"/>
    </row>
    <row r="82" spans="1:12" x14ac:dyDescent="0.2">
      <c r="A82" s="144" t="s">
        <v>182</v>
      </c>
      <c r="B82" s="101"/>
      <c r="C82" s="101"/>
      <c r="D82" s="102"/>
      <c r="E82" s="102"/>
      <c r="F82" s="102"/>
      <c r="G82" s="102"/>
      <c r="H82" s="103"/>
      <c r="I82" s="78"/>
      <c r="J82" s="143"/>
      <c r="K82" s="99"/>
      <c r="L82" s="78"/>
    </row>
    <row r="83" spans="1:12" x14ac:dyDescent="0.2">
      <c r="A83" s="104"/>
      <c r="B83" s="105"/>
      <c r="C83" s="106" t="s">
        <v>183</v>
      </c>
      <c r="D83" s="107" t="s">
        <v>174</v>
      </c>
      <c r="E83" s="107" t="s">
        <v>175</v>
      </c>
      <c r="F83" s="107" t="s">
        <v>176</v>
      </c>
      <c r="G83" s="107" t="s">
        <v>177</v>
      </c>
      <c r="H83" s="108" t="s">
        <v>178</v>
      </c>
      <c r="I83" s="78"/>
      <c r="J83" s="143"/>
      <c r="K83" s="99"/>
      <c r="L83" s="78"/>
    </row>
    <row r="84" spans="1:12" x14ac:dyDescent="0.2">
      <c r="A84" s="143" t="s">
        <v>184</v>
      </c>
      <c r="B84" s="78" t="s">
        <v>116</v>
      </c>
      <c r="C84" s="109" t="s">
        <v>185</v>
      </c>
      <c r="D84" s="110">
        <f>C75</f>
        <v>1000</v>
      </c>
      <c r="E84" s="110">
        <f>D86</f>
        <v>800</v>
      </c>
      <c r="F84" s="110">
        <f>E86</f>
        <v>600</v>
      </c>
      <c r="G84" s="110">
        <f>F86</f>
        <v>400</v>
      </c>
      <c r="H84" s="111">
        <f>G86</f>
        <v>200</v>
      </c>
      <c r="I84" s="78"/>
      <c r="J84" s="167" t="s">
        <v>186</v>
      </c>
      <c r="K84" s="168"/>
      <c r="L84" s="78"/>
    </row>
    <row r="85" spans="1:12" x14ac:dyDescent="0.2">
      <c r="A85" s="143" t="s">
        <v>187</v>
      </c>
      <c r="B85" s="78" t="s">
        <v>118</v>
      </c>
      <c r="C85" s="109" t="s">
        <v>185</v>
      </c>
      <c r="D85" s="110">
        <f>$D$84*$C$76</f>
        <v>200</v>
      </c>
      <c r="E85" s="110">
        <f>$D$84*$C$76</f>
        <v>200</v>
      </c>
      <c r="F85" s="110">
        <f>$D$84*$C$76</f>
        <v>200</v>
      </c>
      <c r="G85" s="110">
        <f>$D$84*$C$76</f>
        <v>200</v>
      </c>
      <c r="H85" s="111">
        <f>$D$84*$C$76</f>
        <v>200</v>
      </c>
      <c r="I85" s="78"/>
      <c r="J85" s="169" t="s">
        <v>188</v>
      </c>
      <c r="K85" s="170"/>
      <c r="L85" s="78"/>
    </row>
    <row r="86" spans="1:12" x14ac:dyDescent="0.2">
      <c r="A86" s="143" t="s">
        <v>189</v>
      </c>
      <c r="B86" s="78" t="s">
        <v>119</v>
      </c>
      <c r="C86" s="109" t="s">
        <v>185</v>
      </c>
      <c r="D86" s="110">
        <f>D84-D85</f>
        <v>800</v>
      </c>
      <c r="E86" s="110">
        <f>E84-E85</f>
        <v>600</v>
      </c>
      <c r="F86" s="110">
        <f>F84-F85</f>
        <v>400</v>
      </c>
      <c r="G86" s="110">
        <f>G84-G85</f>
        <v>200</v>
      </c>
      <c r="H86" s="111">
        <f>H84-H85</f>
        <v>0</v>
      </c>
      <c r="I86" s="78"/>
      <c r="J86" s="171" t="s">
        <v>190</v>
      </c>
      <c r="K86" s="172"/>
      <c r="L86" s="78"/>
    </row>
    <row r="87" spans="1:12" x14ac:dyDescent="0.2">
      <c r="A87" s="143" t="s">
        <v>191</v>
      </c>
      <c r="B87" s="78" t="s">
        <v>120</v>
      </c>
      <c r="C87" s="109" t="s">
        <v>185</v>
      </c>
      <c r="D87" s="110">
        <f>AVERAGE(D84,D86)</f>
        <v>900</v>
      </c>
      <c r="E87" s="110">
        <f>AVERAGE(E84,E86)</f>
        <v>700</v>
      </c>
      <c r="F87" s="110">
        <f>AVERAGE(F84,F86)</f>
        <v>500</v>
      </c>
      <c r="G87" s="110">
        <f>AVERAGE(G84,G86)</f>
        <v>300</v>
      </c>
      <c r="H87" s="111">
        <f>AVERAGE(H84,H86)</f>
        <v>100</v>
      </c>
      <c r="I87" s="78"/>
      <c r="J87" s="171" t="s">
        <v>192</v>
      </c>
      <c r="K87" s="172"/>
      <c r="L87" s="78"/>
    </row>
    <row r="88" spans="1:12" x14ac:dyDescent="0.2">
      <c r="A88" s="143" t="s">
        <v>193</v>
      </c>
      <c r="B88" s="78" t="s">
        <v>106</v>
      </c>
      <c r="C88" s="109" t="s">
        <v>185</v>
      </c>
      <c r="D88" s="110">
        <f>(D87*($C$73))+D85</f>
        <v>226.28</v>
      </c>
      <c r="E88" s="110">
        <f>(E87*($C$73))+E85</f>
        <v>220.44</v>
      </c>
      <c r="F88" s="110">
        <f>(F87*($C$73))+F85</f>
        <v>214.6</v>
      </c>
      <c r="G88" s="110">
        <f>(G87*($C$73))+G85</f>
        <v>208.76</v>
      </c>
      <c r="H88" s="111">
        <f>(H87*($C$73))+H85</f>
        <v>202.92</v>
      </c>
      <c r="I88" s="78"/>
      <c r="J88" s="152" t="s">
        <v>194</v>
      </c>
      <c r="K88" s="153"/>
      <c r="L88" s="78"/>
    </row>
    <row r="89" spans="1:12" x14ac:dyDescent="0.2">
      <c r="A89" s="143" t="s">
        <v>195</v>
      </c>
      <c r="B89" s="78" t="s">
        <v>196</v>
      </c>
      <c r="C89" s="109" t="s">
        <v>185</v>
      </c>
      <c r="D89" s="110">
        <f>D88*D80</f>
        <v>218.62801932367151</v>
      </c>
      <c r="E89" s="110">
        <f>E88*E80</f>
        <v>205.78309878876988</v>
      </c>
      <c r="F89" s="110">
        <f>F88*F80</f>
        <v>193.55690463635759</v>
      </c>
      <c r="G89" s="110">
        <f>G88*G80</f>
        <v>181.92227945435397</v>
      </c>
      <c r="H89" s="111">
        <f>H88*H80</f>
        <v>170.85319501893173</v>
      </c>
      <c r="I89" s="78"/>
      <c r="J89" s="152" t="s">
        <v>197</v>
      </c>
      <c r="K89" s="153"/>
      <c r="L89" s="78"/>
    </row>
    <row r="90" spans="1:12" x14ac:dyDescent="0.2">
      <c r="A90" s="143"/>
      <c r="B90" s="78"/>
      <c r="C90" s="109"/>
      <c r="D90" s="110"/>
      <c r="E90" s="110"/>
      <c r="F90" s="110"/>
      <c r="G90" s="110"/>
      <c r="H90" s="111"/>
      <c r="I90" s="78"/>
      <c r="J90" s="143"/>
      <c r="K90" s="99"/>
      <c r="L90" s="78"/>
    </row>
    <row r="91" spans="1:12" x14ac:dyDescent="0.2">
      <c r="A91" s="143" t="s">
        <v>198</v>
      </c>
      <c r="B91" s="112" t="s">
        <v>199</v>
      </c>
      <c r="C91" s="113" t="s">
        <v>185</v>
      </c>
      <c r="D91" s="114">
        <f>SUM(D89:H89)</f>
        <v>970.74349722208467</v>
      </c>
      <c r="E91" s="110"/>
      <c r="F91" s="110"/>
      <c r="G91" s="110"/>
      <c r="H91" s="111"/>
      <c r="I91" s="78"/>
      <c r="J91" s="152" t="s">
        <v>200</v>
      </c>
      <c r="K91" s="153"/>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54" t="s">
        <v>201</v>
      </c>
      <c r="B95" s="155"/>
      <c r="C95" s="155"/>
      <c r="D95" s="155"/>
      <c r="E95" s="155"/>
      <c r="F95" s="155"/>
      <c r="G95" s="155"/>
      <c r="H95" s="156"/>
      <c r="I95" s="78"/>
      <c r="J95" s="79"/>
      <c r="K95" s="78"/>
      <c r="L95" s="78"/>
    </row>
    <row r="96" spans="1:12" x14ac:dyDescent="0.2">
      <c r="A96" s="157"/>
      <c r="B96" s="158"/>
      <c r="C96" s="158"/>
      <c r="D96" s="158"/>
      <c r="E96" s="158"/>
      <c r="F96" s="158"/>
      <c r="G96" s="158"/>
      <c r="H96" s="159"/>
      <c r="J96" s="78"/>
      <c r="K96" s="79"/>
      <c r="L96" s="78"/>
    </row>
    <row r="97" spans="1:8" x14ac:dyDescent="0.2">
      <c r="A97" s="157"/>
      <c r="B97" s="158"/>
      <c r="C97" s="158"/>
      <c r="D97" s="158"/>
      <c r="E97" s="158"/>
      <c r="F97" s="158"/>
      <c r="G97" s="158"/>
      <c r="H97" s="159"/>
    </row>
    <row r="98" spans="1:8" x14ac:dyDescent="0.2">
      <c r="A98" s="157"/>
      <c r="B98" s="158"/>
      <c r="C98" s="158"/>
      <c r="D98" s="158"/>
      <c r="E98" s="158"/>
      <c r="F98" s="158"/>
      <c r="G98" s="158"/>
      <c r="H98" s="159"/>
    </row>
    <row r="99" spans="1:8" x14ac:dyDescent="0.2">
      <c r="A99" s="157"/>
      <c r="B99" s="158"/>
      <c r="C99" s="158"/>
      <c r="D99" s="158"/>
      <c r="E99" s="158"/>
      <c r="F99" s="158"/>
      <c r="G99" s="158"/>
      <c r="H99" s="159"/>
    </row>
    <row r="100" spans="1:8" x14ac:dyDescent="0.2">
      <c r="A100" s="157"/>
      <c r="B100" s="158"/>
      <c r="C100" s="158"/>
      <c r="D100" s="158"/>
      <c r="E100" s="158"/>
      <c r="F100" s="158"/>
      <c r="G100" s="158"/>
      <c r="H100" s="159"/>
    </row>
    <row r="101" spans="1:8" x14ac:dyDescent="0.2">
      <c r="A101" s="157"/>
      <c r="B101" s="158"/>
      <c r="C101" s="158"/>
      <c r="D101" s="158"/>
      <c r="E101" s="158"/>
      <c r="F101" s="158"/>
      <c r="G101" s="158"/>
      <c r="H101" s="159"/>
    </row>
    <row r="102" spans="1:8" x14ac:dyDescent="0.2">
      <c r="A102" s="157"/>
      <c r="B102" s="158"/>
      <c r="C102" s="158"/>
      <c r="D102" s="158"/>
      <c r="E102" s="158"/>
      <c r="F102" s="158"/>
      <c r="G102" s="158"/>
      <c r="H102" s="159"/>
    </row>
    <row r="103" spans="1:8" x14ac:dyDescent="0.2">
      <c r="A103" s="157"/>
      <c r="B103" s="158"/>
      <c r="C103" s="158"/>
      <c r="D103" s="158"/>
      <c r="E103" s="158"/>
      <c r="F103" s="158"/>
      <c r="G103" s="158"/>
      <c r="H103" s="159"/>
    </row>
    <row r="104" spans="1:8" x14ac:dyDescent="0.2">
      <c r="A104" s="157"/>
      <c r="B104" s="158"/>
      <c r="C104" s="158"/>
      <c r="D104" s="158"/>
      <c r="E104" s="158"/>
      <c r="F104" s="158"/>
      <c r="G104" s="158"/>
      <c r="H104" s="159"/>
    </row>
    <row r="105" spans="1:8" x14ac:dyDescent="0.2">
      <c r="A105" s="157"/>
      <c r="B105" s="158"/>
      <c r="C105" s="158"/>
      <c r="D105" s="158"/>
      <c r="E105" s="158"/>
      <c r="F105" s="158"/>
      <c r="G105" s="158"/>
      <c r="H105" s="159"/>
    </row>
    <row r="106" spans="1:8" x14ac:dyDescent="0.2">
      <c r="A106" s="157"/>
      <c r="B106" s="158"/>
      <c r="C106" s="158"/>
      <c r="D106" s="158"/>
      <c r="E106" s="158"/>
      <c r="F106" s="158"/>
      <c r="G106" s="158"/>
      <c r="H106" s="159"/>
    </row>
    <row r="107" spans="1:8" x14ac:dyDescent="0.2">
      <c r="A107" s="157"/>
      <c r="B107" s="158"/>
      <c r="C107" s="158"/>
      <c r="D107" s="158"/>
      <c r="E107" s="158"/>
      <c r="F107" s="158"/>
      <c r="G107" s="158"/>
      <c r="H107" s="159"/>
    </row>
    <row r="108" spans="1:8" x14ac:dyDescent="0.2">
      <c r="A108" s="157"/>
      <c r="B108" s="158"/>
      <c r="C108" s="158"/>
      <c r="D108" s="158"/>
      <c r="E108" s="158"/>
      <c r="F108" s="158"/>
      <c r="G108" s="158"/>
      <c r="H108" s="159"/>
    </row>
    <row r="109" spans="1:8" x14ac:dyDescent="0.2">
      <c r="A109" s="157"/>
      <c r="B109" s="158"/>
      <c r="C109" s="158"/>
      <c r="D109" s="158"/>
      <c r="E109" s="158"/>
      <c r="F109" s="158"/>
      <c r="G109" s="158"/>
      <c r="H109" s="159"/>
    </row>
    <row r="110" spans="1:8" x14ac:dyDescent="0.2">
      <c r="A110" s="157"/>
      <c r="B110" s="158"/>
      <c r="C110" s="158"/>
      <c r="D110" s="158"/>
      <c r="E110" s="158"/>
      <c r="F110" s="158"/>
      <c r="G110" s="158"/>
      <c r="H110" s="159"/>
    </row>
    <row r="111" spans="1:8" x14ac:dyDescent="0.2">
      <c r="A111" s="157"/>
      <c r="B111" s="158"/>
      <c r="C111" s="158"/>
      <c r="D111" s="158"/>
      <c r="E111" s="158"/>
      <c r="F111" s="158"/>
      <c r="G111" s="158"/>
      <c r="H111" s="159"/>
    </row>
    <row r="112" spans="1:8"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ht="15" thickBot="1" x14ac:dyDescent="0.25">
      <c r="A119" s="160"/>
      <c r="B119" s="161"/>
      <c r="C119" s="161"/>
      <c r="D119" s="161"/>
      <c r="E119" s="161"/>
      <c r="F119" s="161"/>
      <c r="G119" s="161"/>
      <c r="H119" s="162"/>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076C4203-AFB0-4D8D-97D6-2474E6247F3B}">
      <formula1>Variables</formula1>
    </dataValidation>
    <dataValidation type="list" allowBlank="1" showInputMessage="1" showErrorMessage="1" sqref="G29:G63 G12:G13 G16:G18 G25:G27" xr:uid="{B109F77C-BB89-4989-9BD9-3A474564AE30}">
      <formula1>"Fixed,Variable"</formula1>
    </dataValidation>
    <dataValidation type="list" allowBlank="1" showInputMessage="1" showErrorMessage="1" sqref="E31:F45" xr:uid="{34C07328-4A94-4678-AB75-FFDCA88C047F}">
      <formula1>INDIRECT(IFERROR(RIGHT($B31,LEN($B31)-FIND(" ",$B31)),$B31)&amp;"Subs")</formula1>
    </dataValidation>
    <dataValidation type="list" allowBlank="1" showInputMessage="1" showErrorMessage="1" sqref="E29:F30" xr:uid="{D6466202-F583-445E-A6EF-F9055C31C4DA}">
      <formula1>INDIRECT(IFERROR(RIGHT(#REF!,LEN(#REF!)-FIND(" ",#REF!)),#REF!)&amp;"Subs")</formula1>
    </dataValidation>
  </dataValidations>
  <hyperlinks>
    <hyperlink ref="F3" location="'TITLE PAGE'!A1" display="Back to title page" xr:uid="{990C3CBE-134C-4DE6-8CCB-DE78956B2601}"/>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2BEDF-C8D3-4E06-B580-2F792E9D922B}">
  <sheetPr codeName="Sheet24"/>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247</v>
      </c>
      <c r="C8" t="s">
        <v>248</v>
      </c>
      <c r="D8" s="27" t="s">
        <v>104</v>
      </c>
      <c r="E8" s="28"/>
      <c r="G8" s="29" t="s">
        <v>105</v>
      </c>
      <c r="H8" s="30"/>
      <c r="I8" s="31"/>
      <c r="J8" s="31"/>
      <c r="K8" s="31"/>
      <c r="L8" s="31"/>
      <c r="M8" s="31"/>
      <c r="N8" s="118">
        <f>'[4]EA Tables'!$G$69/1000000</f>
        <v>3.1508863043730575E-3</v>
      </c>
      <c r="O8" s="118">
        <f>'[4]EA Tables'!$G$69/1000000</f>
        <v>3.1508863043730575E-3</v>
      </c>
      <c r="P8" s="118">
        <f>'[4]EA Tables'!$G$69/1000000</f>
        <v>3.1508863043730575E-3</v>
      </c>
      <c r="Q8" s="118">
        <f>'[4]EA Tables'!$G$69/1000000</f>
        <v>3.1508863043730575E-3</v>
      </c>
      <c r="R8" s="118">
        <f>'[4]EA Tables'!$G$69/1000000</f>
        <v>3.1508863043730575E-3</v>
      </c>
      <c r="S8" s="118">
        <f>'[4]EA Tables'!$M$69/1000000</f>
        <v>9.2768494566113618E-3</v>
      </c>
      <c r="T8" s="118">
        <f>'[4]EA Tables'!$M$69/1000000</f>
        <v>9.2768494566113618E-3</v>
      </c>
      <c r="U8" s="118">
        <f>'[4]EA Tables'!$M$69/1000000</f>
        <v>9.2768494566113618E-3</v>
      </c>
      <c r="V8" s="118">
        <f>'[4]EA Tables'!$M$69/1000000</f>
        <v>9.2768494566113618E-3</v>
      </c>
      <c r="W8" s="118">
        <f>'[4]EA Tables'!$M$69/1000000</f>
        <v>9.2768494566113618E-3</v>
      </c>
      <c r="X8" s="118">
        <f>'[4]EA Tables'!$S$69/1000000</f>
        <v>3.1197940220913205E-3</v>
      </c>
      <c r="Y8" s="118">
        <f>'[4]EA Tables'!$S$69/1000000</f>
        <v>3.1197940220913205E-3</v>
      </c>
      <c r="Z8" s="118">
        <f>'[4]EA Tables'!$S$69/1000000</f>
        <v>3.1197940220913205E-3</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1"/>
      <c r="N9" s="133">
        <f>N24</f>
        <v>0</v>
      </c>
      <c r="O9" s="133">
        <f t="shared" ref="O9:BQ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28"/>
      <c r="G10" s="29" t="s">
        <v>105</v>
      </c>
      <c r="H10" s="30"/>
      <c r="I10" s="31"/>
      <c r="J10" s="31"/>
      <c r="K10" s="31"/>
      <c r="L10" s="31"/>
      <c r="M10" s="31"/>
      <c r="N10" s="134">
        <f>$E$10</f>
        <v>3.5000000000000003E-2</v>
      </c>
      <c r="O10" s="134">
        <f t="shared" ref="O10:BQ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1"/>
      <c r="N11" s="135">
        <f>1/(1+N10)</f>
        <v>0.96618357487922713</v>
      </c>
      <c r="O11" s="135">
        <f t="shared" ref="O11:BQ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4"/>
      <c r="N14" s="41">
        <f>IF((N8+N9)*N11&lt;&gt;0,(N8+N9)*N11,"")</f>
        <v>3.0443345935971572E-3</v>
      </c>
      <c r="O14" s="41">
        <f t="shared" ref="O14:BZ14" si="3">IF((O8+O9)*O11&lt;&gt;0,(O8+O9)*O11,"")</f>
        <v>3.0443345935971572E-3</v>
      </c>
      <c r="P14" s="41">
        <f t="shared" si="3"/>
        <v>3.0443345935971572E-3</v>
      </c>
      <c r="Q14" s="41">
        <f t="shared" si="3"/>
        <v>3.0443345935971572E-3</v>
      </c>
      <c r="R14" s="41">
        <f>IF((R8+R9)*R11&lt;&gt;0,(R8+R9)*R11,"")</f>
        <v>3.0443345935971572E-3</v>
      </c>
      <c r="S14" s="41">
        <f t="shared" si="3"/>
        <v>8.9631395716051818E-3</v>
      </c>
      <c r="T14" s="41">
        <f t="shared" si="3"/>
        <v>8.9631395716051818E-3</v>
      </c>
      <c r="U14" s="41">
        <f>IF((U8+U9)*U11&lt;&gt;0,(U8+U9)*U11,"")</f>
        <v>8.9631395716051818E-3</v>
      </c>
      <c r="V14" s="41">
        <f t="shared" si="3"/>
        <v>8.9631395716051818E-3</v>
      </c>
      <c r="W14" s="41">
        <f t="shared" si="3"/>
        <v>8.9631395716051818E-3</v>
      </c>
      <c r="X14" s="41">
        <f t="shared" si="3"/>
        <v>3.0142937411510346E-3</v>
      </c>
      <c r="Y14" s="41">
        <f t="shared" si="3"/>
        <v>3.0142937411510346E-3</v>
      </c>
      <c r="Z14" s="41">
        <f t="shared" si="3"/>
        <v>3.0142937411510346E-3</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77"/>
      <c r="B15" s="36"/>
      <c r="C15" s="37"/>
      <c r="D15" s="38" t="s">
        <v>114</v>
      </c>
      <c r="E15" s="37"/>
      <c r="F15" s="37"/>
      <c r="G15" s="37" t="s">
        <v>101</v>
      </c>
      <c r="H15" s="178">
        <f>IF(SUM($M$14:$CO$14)&lt;&gt;0,SUM($M$14:$CO$14),"")</f>
        <v>6.9080252049464788E-2</v>
      </c>
      <c r="I15" s="179"/>
      <c r="J15" s="179"/>
      <c r="K15" s="179"/>
      <c r="L15" s="180"/>
    </row>
    <row r="16" spans="1:93" s="43" customFormat="1" ht="15.75" thickBot="1" x14ac:dyDescent="0.25">
      <c r="A16" s="44"/>
      <c r="B16" s="45"/>
      <c r="C16" s="45"/>
      <c r="D16" s="46"/>
      <c r="E16" s="45"/>
      <c r="F16" s="45"/>
      <c r="G16" s="45"/>
      <c r="H16" s="47">
        <f>H15</f>
        <v>6.9080252049464788E-2</v>
      </c>
      <c r="I16" s="48"/>
    </row>
    <row r="17" spans="1:93" s="43" customFormat="1" ht="15.75" thickBot="1" x14ac:dyDescent="0.25">
      <c r="A17" s="44"/>
      <c r="B17" s="45"/>
      <c r="C17" s="45"/>
      <c r="D17" s="46"/>
      <c r="E17" s="45"/>
      <c r="F17" s="45"/>
      <c r="G17" s="45"/>
      <c r="H17" s="178">
        <f>IF(SUM($M$14:$AL$14)&lt;&gt;0,SUM($M$14:$AL$14),"")</f>
        <v>6.9080252049464788E-2</v>
      </c>
      <c r="I17" s="179"/>
      <c r="J17" s="179"/>
      <c r="K17" s="179"/>
      <c r="L17" s="180"/>
      <c r="M17" s="43" t="s">
        <v>228</v>
      </c>
    </row>
    <row r="18" spans="1:93" s="43" customFormat="1" ht="15.75" thickBot="1" x14ac:dyDescent="0.25">
      <c r="A18" s="44"/>
      <c r="B18" s="45"/>
      <c r="C18" s="45"/>
      <c r="D18" s="46"/>
      <c r="E18" s="45"/>
      <c r="F18" s="45"/>
      <c r="G18" s="45"/>
      <c r="H18" s="123"/>
      <c r="I18" s="123"/>
      <c r="J18" s="123"/>
      <c r="K18" s="123"/>
      <c r="L18" s="123"/>
    </row>
    <row r="19" spans="1:93" s="43" customFormat="1" ht="18" x14ac:dyDescent="0.25">
      <c r="A19" s="44"/>
      <c r="B19" s="45"/>
      <c r="C19" s="45"/>
      <c r="D19" s="46"/>
      <c r="E19" s="124" t="s">
        <v>115</v>
      </c>
      <c r="F19" s="2"/>
      <c r="G19" s="2"/>
      <c r="H19" s="2">
        <f>H17</f>
        <v>6.9080252049464788E-2</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81" t="s">
        <v>123</v>
      </c>
      <c r="B27" s="182"/>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75" t="s">
        <v>124</v>
      </c>
      <c r="B29" s="61"/>
      <c r="C29" s="19"/>
      <c r="D29" s="19" t="s">
        <v>104</v>
      </c>
      <c r="E29" s="21" t="s">
        <v>125</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83"/>
      <c r="B30" s="64"/>
      <c r="C30" s="27"/>
      <c r="D30" s="27" t="s">
        <v>104</v>
      </c>
      <c r="E30" s="29" t="s">
        <v>125</v>
      </c>
      <c r="F30" s="29"/>
      <c r="G30" s="27" t="s">
        <v>126</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83"/>
      <c r="B31" s="64"/>
      <c r="C31" s="27"/>
      <c r="D31" s="27" t="s">
        <v>109</v>
      </c>
      <c r="E31" s="27" t="s">
        <v>127</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83"/>
      <c r="B32" s="64"/>
      <c r="C32" s="27"/>
      <c r="D32" s="27" t="s">
        <v>109</v>
      </c>
      <c r="E32" s="27" t="s">
        <v>128</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129</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130</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131</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132</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133</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134</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83"/>
      <c r="B39" s="64"/>
      <c r="C39" s="27"/>
      <c r="D39" s="27" t="s">
        <v>109</v>
      </c>
      <c r="E39" s="27" t="s">
        <v>135</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83"/>
      <c r="B40" s="64"/>
      <c r="C40" s="27"/>
      <c r="D40" s="27" t="s">
        <v>109</v>
      </c>
      <c r="E40" s="27" t="s">
        <v>136</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137</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138</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83"/>
      <c r="B43" s="64"/>
      <c r="C43" s="27"/>
      <c r="D43" s="27" t="s">
        <v>109</v>
      </c>
      <c r="E43" s="27" t="s">
        <v>139</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140</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141</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142</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143</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144</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145</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146</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147</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148</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149</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150</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151</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152</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153</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154</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155</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156</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157</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158</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159</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70"/>
      <c r="C64" s="32"/>
      <c r="D64" s="27" t="s">
        <v>160</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84"/>
      <c r="B65" s="71"/>
      <c r="C65" s="72"/>
      <c r="D65" s="73" t="s">
        <v>161</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73" t="s">
        <v>162</v>
      </c>
      <c r="B70" s="174"/>
      <c r="C70" s="77" t="s">
        <v>163</v>
      </c>
      <c r="D70" s="77" t="s">
        <v>163</v>
      </c>
      <c r="E70" s="78"/>
      <c r="F70" s="78"/>
      <c r="G70" s="78"/>
      <c r="H70" s="78"/>
      <c r="I70" s="78"/>
      <c r="J70" s="78"/>
      <c r="K70" s="79"/>
      <c r="L70" s="78"/>
    </row>
    <row r="71" spans="1:93" x14ac:dyDescent="0.2">
      <c r="A71" s="80" t="s">
        <v>164</v>
      </c>
      <c r="B71" s="81"/>
      <c r="C71" s="82"/>
      <c r="D71" s="43"/>
      <c r="E71" s="78"/>
      <c r="F71" s="78"/>
      <c r="G71" s="78"/>
      <c r="H71" s="78"/>
      <c r="I71" s="78"/>
      <c r="J71" s="78"/>
      <c r="K71" s="79"/>
      <c r="L71" s="78"/>
    </row>
    <row r="72" spans="1:93" x14ac:dyDescent="0.2">
      <c r="A72" s="83" t="s">
        <v>165</v>
      </c>
      <c r="B72" s="78" t="s">
        <v>166</v>
      </c>
      <c r="C72" s="84">
        <f>3.5%</f>
        <v>3.5000000000000003E-2</v>
      </c>
      <c r="D72" s="43"/>
      <c r="E72" s="78"/>
      <c r="F72" s="78"/>
      <c r="G72" s="78"/>
      <c r="H72" s="78"/>
      <c r="I72" s="78"/>
      <c r="J72" s="78"/>
      <c r="K72" s="79"/>
      <c r="L72" s="78"/>
    </row>
    <row r="73" spans="1:93" x14ac:dyDescent="0.2">
      <c r="A73" s="83" t="s">
        <v>167</v>
      </c>
      <c r="B73" s="78" t="s">
        <v>121</v>
      </c>
      <c r="C73" s="84">
        <v>2.92E-2</v>
      </c>
      <c r="D73" s="43"/>
      <c r="E73" s="78"/>
      <c r="F73" s="78"/>
      <c r="G73" s="78"/>
      <c r="H73" s="78"/>
      <c r="I73" s="78"/>
      <c r="J73" s="78"/>
      <c r="K73" s="79"/>
      <c r="L73" s="78"/>
    </row>
    <row r="74" spans="1:93" x14ac:dyDescent="0.2">
      <c r="A74" s="83" t="s">
        <v>168</v>
      </c>
      <c r="B74" s="78" t="s">
        <v>169</v>
      </c>
      <c r="C74" s="85">
        <v>5</v>
      </c>
      <c r="D74" s="43"/>
      <c r="E74" s="78"/>
      <c r="F74" s="78"/>
      <c r="G74" s="78"/>
      <c r="H74" s="78"/>
      <c r="I74" s="78"/>
      <c r="J74" s="78"/>
      <c r="K74" s="79"/>
      <c r="L74" s="78"/>
    </row>
    <row r="75" spans="1:93" x14ac:dyDescent="0.2">
      <c r="A75" s="83" t="s">
        <v>170</v>
      </c>
      <c r="B75" s="78" t="s">
        <v>171</v>
      </c>
      <c r="C75" s="86">
        <v>1000</v>
      </c>
      <c r="D75" s="43"/>
      <c r="E75" s="78"/>
      <c r="F75" s="78"/>
      <c r="G75" s="78"/>
      <c r="H75" s="78"/>
      <c r="I75" s="78"/>
      <c r="J75" s="78"/>
      <c r="K75" s="79"/>
      <c r="L75" s="78"/>
    </row>
    <row r="76" spans="1:93" x14ac:dyDescent="0.2">
      <c r="A76" s="87" t="s">
        <v>172</v>
      </c>
      <c r="B76" s="88" t="s">
        <v>173</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174</v>
      </c>
      <c r="E79" s="93" t="s">
        <v>175</v>
      </c>
      <c r="F79" s="93" t="s">
        <v>176</v>
      </c>
      <c r="G79" s="93" t="s">
        <v>177</v>
      </c>
      <c r="H79" s="94" t="s">
        <v>178</v>
      </c>
      <c r="I79" s="78"/>
      <c r="J79" s="163" t="s">
        <v>179</v>
      </c>
      <c r="K79" s="164"/>
      <c r="L79" s="78"/>
    </row>
    <row r="80" spans="1:93" ht="15" thickBot="1" x14ac:dyDescent="0.25">
      <c r="A80" s="95" t="s">
        <v>180</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65" t="s">
        <v>181</v>
      </c>
      <c r="K80" s="166"/>
      <c r="L80" s="78"/>
    </row>
    <row r="81" spans="1:12" ht="15" thickBot="1" x14ac:dyDescent="0.25">
      <c r="A81" s="79"/>
      <c r="B81" s="78"/>
      <c r="C81" s="78"/>
      <c r="D81" s="78"/>
      <c r="E81" s="78"/>
      <c r="F81" s="78"/>
      <c r="G81" s="78"/>
      <c r="H81" s="78"/>
      <c r="I81" s="78"/>
      <c r="J81" s="143"/>
      <c r="K81" s="99"/>
      <c r="L81" s="78"/>
    </row>
    <row r="82" spans="1:12" x14ac:dyDescent="0.2">
      <c r="A82" s="144" t="s">
        <v>182</v>
      </c>
      <c r="B82" s="101"/>
      <c r="C82" s="101"/>
      <c r="D82" s="102"/>
      <c r="E82" s="102"/>
      <c r="F82" s="102"/>
      <c r="G82" s="102"/>
      <c r="H82" s="103"/>
      <c r="I82" s="78"/>
      <c r="J82" s="143"/>
      <c r="K82" s="99"/>
      <c r="L82" s="78"/>
    </row>
    <row r="83" spans="1:12" x14ac:dyDescent="0.2">
      <c r="A83" s="104"/>
      <c r="B83" s="105"/>
      <c r="C83" s="106" t="s">
        <v>183</v>
      </c>
      <c r="D83" s="107" t="s">
        <v>174</v>
      </c>
      <c r="E83" s="107" t="s">
        <v>175</v>
      </c>
      <c r="F83" s="107" t="s">
        <v>176</v>
      </c>
      <c r="G83" s="107" t="s">
        <v>177</v>
      </c>
      <c r="H83" s="108" t="s">
        <v>178</v>
      </c>
      <c r="I83" s="78"/>
      <c r="J83" s="143"/>
      <c r="K83" s="99"/>
      <c r="L83" s="78"/>
    </row>
    <row r="84" spans="1:12" x14ac:dyDescent="0.2">
      <c r="A84" s="143" t="s">
        <v>184</v>
      </c>
      <c r="B84" s="78" t="s">
        <v>116</v>
      </c>
      <c r="C84" s="109" t="s">
        <v>185</v>
      </c>
      <c r="D84" s="110">
        <f>C75</f>
        <v>1000</v>
      </c>
      <c r="E84" s="110">
        <f>D86</f>
        <v>800</v>
      </c>
      <c r="F84" s="110">
        <f>E86</f>
        <v>600</v>
      </c>
      <c r="G84" s="110">
        <f>F86</f>
        <v>400</v>
      </c>
      <c r="H84" s="111">
        <f>G86</f>
        <v>200</v>
      </c>
      <c r="I84" s="78"/>
      <c r="J84" s="167" t="s">
        <v>186</v>
      </c>
      <c r="K84" s="168"/>
      <c r="L84" s="78"/>
    </row>
    <row r="85" spans="1:12" x14ac:dyDescent="0.2">
      <c r="A85" s="143" t="s">
        <v>187</v>
      </c>
      <c r="B85" s="78" t="s">
        <v>118</v>
      </c>
      <c r="C85" s="109" t="s">
        <v>185</v>
      </c>
      <c r="D85" s="110">
        <f>$D$84*$C$76</f>
        <v>200</v>
      </c>
      <c r="E85" s="110">
        <f>$D$84*$C$76</f>
        <v>200</v>
      </c>
      <c r="F85" s="110">
        <f>$D$84*$C$76</f>
        <v>200</v>
      </c>
      <c r="G85" s="110">
        <f>$D$84*$C$76</f>
        <v>200</v>
      </c>
      <c r="H85" s="111">
        <f>$D$84*$C$76</f>
        <v>200</v>
      </c>
      <c r="I85" s="78"/>
      <c r="J85" s="169" t="s">
        <v>188</v>
      </c>
      <c r="K85" s="170"/>
      <c r="L85" s="78"/>
    </row>
    <row r="86" spans="1:12" x14ac:dyDescent="0.2">
      <c r="A86" s="143" t="s">
        <v>189</v>
      </c>
      <c r="B86" s="78" t="s">
        <v>119</v>
      </c>
      <c r="C86" s="109" t="s">
        <v>185</v>
      </c>
      <c r="D86" s="110">
        <f>D84-D85</f>
        <v>800</v>
      </c>
      <c r="E86" s="110">
        <f>E84-E85</f>
        <v>600</v>
      </c>
      <c r="F86" s="110">
        <f>F84-F85</f>
        <v>400</v>
      </c>
      <c r="G86" s="110">
        <f>G84-G85</f>
        <v>200</v>
      </c>
      <c r="H86" s="111">
        <f>H84-H85</f>
        <v>0</v>
      </c>
      <c r="I86" s="78"/>
      <c r="J86" s="171" t="s">
        <v>190</v>
      </c>
      <c r="K86" s="172"/>
      <c r="L86" s="78"/>
    </row>
    <row r="87" spans="1:12" x14ac:dyDescent="0.2">
      <c r="A87" s="143" t="s">
        <v>191</v>
      </c>
      <c r="B87" s="78" t="s">
        <v>120</v>
      </c>
      <c r="C87" s="109" t="s">
        <v>185</v>
      </c>
      <c r="D87" s="110">
        <f>AVERAGE(D84,D86)</f>
        <v>900</v>
      </c>
      <c r="E87" s="110">
        <f>AVERAGE(E84,E86)</f>
        <v>700</v>
      </c>
      <c r="F87" s="110">
        <f>AVERAGE(F84,F86)</f>
        <v>500</v>
      </c>
      <c r="G87" s="110">
        <f>AVERAGE(G84,G86)</f>
        <v>300</v>
      </c>
      <c r="H87" s="111">
        <f>AVERAGE(H84,H86)</f>
        <v>100</v>
      </c>
      <c r="I87" s="78"/>
      <c r="J87" s="171" t="s">
        <v>192</v>
      </c>
      <c r="K87" s="172"/>
      <c r="L87" s="78"/>
    </row>
    <row r="88" spans="1:12" x14ac:dyDescent="0.2">
      <c r="A88" s="143" t="s">
        <v>193</v>
      </c>
      <c r="B88" s="78" t="s">
        <v>106</v>
      </c>
      <c r="C88" s="109" t="s">
        <v>185</v>
      </c>
      <c r="D88" s="110">
        <f>(D87*($C$73))+D85</f>
        <v>226.28</v>
      </c>
      <c r="E88" s="110">
        <f>(E87*($C$73))+E85</f>
        <v>220.44</v>
      </c>
      <c r="F88" s="110">
        <f>(F87*($C$73))+F85</f>
        <v>214.6</v>
      </c>
      <c r="G88" s="110">
        <f>(G87*($C$73))+G85</f>
        <v>208.76</v>
      </c>
      <c r="H88" s="111">
        <f>(H87*($C$73))+H85</f>
        <v>202.92</v>
      </c>
      <c r="I88" s="78"/>
      <c r="J88" s="152" t="s">
        <v>194</v>
      </c>
      <c r="K88" s="153"/>
      <c r="L88" s="78"/>
    </row>
    <row r="89" spans="1:12" x14ac:dyDescent="0.2">
      <c r="A89" s="143" t="s">
        <v>195</v>
      </c>
      <c r="B89" s="78" t="s">
        <v>196</v>
      </c>
      <c r="C89" s="109" t="s">
        <v>185</v>
      </c>
      <c r="D89" s="110">
        <f>D88*D80</f>
        <v>218.62801932367151</v>
      </c>
      <c r="E89" s="110">
        <f>E88*E80</f>
        <v>205.78309878876988</v>
      </c>
      <c r="F89" s="110">
        <f>F88*F80</f>
        <v>193.55690463635759</v>
      </c>
      <c r="G89" s="110">
        <f>G88*G80</f>
        <v>181.92227945435397</v>
      </c>
      <c r="H89" s="111">
        <f>H88*H80</f>
        <v>170.85319501893173</v>
      </c>
      <c r="I89" s="78"/>
      <c r="J89" s="152" t="s">
        <v>197</v>
      </c>
      <c r="K89" s="153"/>
      <c r="L89" s="78"/>
    </row>
    <row r="90" spans="1:12" x14ac:dyDescent="0.2">
      <c r="A90" s="143"/>
      <c r="B90" s="78"/>
      <c r="C90" s="109"/>
      <c r="D90" s="110"/>
      <c r="E90" s="110"/>
      <c r="F90" s="110"/>
      <c r="G90" s="110"/>
      <c r="H90" s="111"/>
      <c r="I90" s="78"/>
      <c r="J90" s="143"/>
      <c r="K90" s="99"/>
      <c r="L90" s="78"/>
    </row>
    <row r="91" spans="1:12" x14ac:dyDescent="0.2">
      <c r="A91" s="143" t="s">
        <v>198</v>
      </c>
      <c r="B91" s="112" t="s">
        <v>199</v>
      </c>
      <c r="C91" s="113" t="s">
        <v>185</v>
      </c>
      <c r="D91" s="114">
        <f>SUM(D89:H89)</f>
        <v>970.74349722208467</v>
      </c>
      <c r="E91" s="110"/>
      <c r="F91" s="110"/>
      <c r="G91" s="110"/>
      <c r="H91" s="111"/>
      <c r="I91" s="78"/>
      <c r="J91" s="152" t="s">
        <v>200</v>
      </c>
      <c r="K91" s="153"/>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54" t="s">
        <v>201</v>
      </c>
      <c r="B95" s="155"/>
      <c r="C95" s="155"/>
      <c r="D95" s="155"/>
      <c r="E95" s="155"/>
      <c r="F95" s="155"/>
      <c r="G95" s="155"/>
      <c r="H95" s="156"/>
      <c r="I95" s="78"/>
      <c r="J95" s="79"/>
      <c r="K95" s="78"/>
      <c r="L95" s="78"/>
    </row>
    <row r="96" spans="1:12" x14ac:dyDescent="0.2">
      <c r="A96" s="157"/>
      <c r="B96" s="158"/>
      <c r="C96" s="158"/>
      <c r="D96" s="158"/>
      <c r="E96" s="158"/>
      <c r="F96" s="158"/>
      <c r="G96" s="158"/>
      <c r="H96" s="159"/>
      <c r="J96" s="78"/>
      <c r="K96" s="79"/>
      <c r="L96" s="78"/>
    </row>
    <row r="97" spans="1:8" x14ac:dyDescent="0.2">
      <c r="A97" s="157"/>
      <c r="B97" s="158"/>
      <c r="C97" s="158"/>
      <c r="D97" s="158"/>
      <c r="E97" s="158"/>
      <c r="F97" s="158"/>
      <c r="G97" s="158"/>
      <c r="H97" s="159"/>
    </row>
    <row r="98" spans="1:8" x14ac:dyDescent="0.2">
      <c r="A98" s="157"/>
      <c r="B98" s="158"/>
      <c r="C98" s="158"/>
      <c r="D98" s="158"/>
      <c r="E98" s="158"/>
      <c r="F98" s="158"/>
      <c r="G98" s="158"/>
      <c r="H98" s="159"/>
    </row>
    <row r="99" spans="1:8" x14ac:dyDescent="0.2">
      <c r="A99" s="157"/>
      <c r="B99" s="158"/>
      <c r="C99" s="158"/>
      <c r="D99" s="158"/>
      <c r="E99" s="158"/>
      <c r="F99" s="158"/>
      <c r="G99" s="158"/>
      <c r="H99" s="159"/>
    </row>
    <row r="100" spans="1:8" x14ac:dyDescent="0.2">
      <c r="A100" s="157"/>
      <c r="B100" s="158"/>
      <c r="C100" s="158"/>
      <c r="D100" s="158"/>
      <c r="E100" s="158"/>
      <c r="F100" s="158"/>
      <c r="G100" s="158"/>
      <c r="H100" s="159"/>
    </row>
    <row r="101" spans="1:8" x14ac:dyDescent="0.2">
      <c r="A101" s="157"/>
      <c r="B101" s="158"/>
      <c r="C101" s="158"/>
      <c r="D101" s="158"/>
      <c r="E101" s="158"/>
      <c r="F101" s="158"/>
      <c r="G101" s="158"/>
      <c r="H101" s="159"/>
    </row>
    <row r="102" spans="1:8" x14ac:dyDescent="0.2">
      <c r="A102" s="157"/>
      <c r="B102" s="158"/>
      <c r="C102" s="158"/>
      <c r="D102" s="158"/>
      <c r="E102" s="158"/>
      <c r="F102" s="158"/>
      <c r="G102" s="158"/>
      <c r="H102" s="159"/>
    </row>
    <row r="103" spans="1:8" x14ac:dyDescent="0.2">
      <c r="A103" s="157"/>
      <c r="B103" s="158"/>
      <c r="C103" s="158"/>
      <c r="D103" s="158"/>
      <c r="E103" s="158"/>
      <c r="F103" s="158"/>
      <c r="G103" s="158"/>
      <c r="H103" s="159"/>
    </row>
    <row r="104" spans="1:8" x14ac:dyDescent="0.2">
      <c r="A104" s="157"/>
      <c r="B104" s="158"/>
      <c r="C104" s="158"/>
      <c r="D104" s="158"/>
      <c r="E104" s="158"/>
      <c r="F104" s="158"/>
      <c r="G104" s="158"/>
      <c r="H104" s="159"/>
    </row>
    <row r="105" spans="1:8" x14ac:dyDescent="0.2">
      <c r="A105" s="157"/>
      <c r="B105" s="158"/>
      <c r="C105" s="158"/>
      <c r="D105" s="158"/>
      <c r="E105" s="158"/>
      <c r="F105" s="158"/>
      <c r="G105" s="158"/>
      <c r="H105" s="159"/>
    </row>
    <row r="106" spans="1:8" x14ac:dyDescent="0.2">
      <c r="A106" s="157"/>
      <c r="B106" s="158"/>
      <c r="C106" s="158"/>
      <c r="D106" s="158"/>
      <c r="E106" s="158"/>
      <c r="F106" s="158"/>
      <c r="G106" s="158"/>
      <c r="H106" s="159"/>
    </row>
    <row r="107" spans="1:8" x14ac:dyDescent="0.2">
      <c r="A107" s="157"/>
      <c r="B107" s="158"/>
      <c r="C107" s="158"/>
      <c r="D107" s="158"/>
      <c r="E107" s="158"/>
      <c r="F107" s="158"/>
      <c r="G107" s="158"/>
      <c r="H107" s="159"/>
    </row>
    <row r="108" spans="1:8" x14ac:dyDescent="0.2">
      <c r="A108" s="157"/>
      <c r="B108" s="158"/>
      <c r="C108" s="158"/>
      <c r="D108" s="158"/>
      <c r="E108" s="158"/>
      <c r="F108" s="158"/>
      <c r="G108" s="158"/>
      <c r="H108" s="159"/>
    </row>
    <row r="109" spans="1:8" x14ac:dyDescent="0.2">
      <c r="A109" s="157"/>
      <c r="B109" s="158"/>
      <c r="C109" s="158"/>
      <c r="D109" s="158"/>
      <c r="E109" s="158"/>
      <c r="F109" s="158"/>
      <c r="G109" s="158"/>
      <c r="H109" s="159"/>
    </row>
    <row r="110" spans="1:8" x14ac:dyDescent="0.2">
      <c r="A110" s="157"/>
      <c r="B110" s="158"/>
      <c r="C110" s="158"/>
      <c r="D110" s="158"/>
      <c r="E110" s="158"/>
      <c r="F110" s="158"/>
      <c r="G110" s="158"/>
      <c r="H110" s="159"/>
    </row>
    <row r="111" spans="1:8" x14ac:dyDescent="0.2">
      <c r="A111" s="157"/>
      <c r="B111" s="158"/>
      <c r="C111" s="158"/>
      <c r="D111" s="158"/>
      <c r="E111" s="158"/>
      <c r="F111" s="158"/>
      <c r="G111" s="158"/>
      <c r="H111" s="159"/>
    </row>
    <row r="112" spans="1:8"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ht="15" thickBot="1" x14ac:dyDescent="0.25">
      <c r="A119" s="160"/>
      <c r="B119" s="161"/>
      <c r="C119" s="161"/>
      <c r="D119" s="161"/>
      <c r="E119" s="161"/>
      <c r="F119" s="161"/>
      <c r="G119" s="161"/>
      <c r="H119" s="162"/>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20FC2ECB-C15F-4396-AE84-B53719D7B493}">
      <formula1>INDIRECT(IFERROR(RIGHT(#REF!,LEN(#REF!)-FIND(" ",#REF!)),#REF!)&amp;"Subs")</formula1>
    </dataValidation>
    <dataValidation type="list" allowBlank="1" showInputMessage="1" showErrorMessage="1" sqref="E31:F45" xr:uid="{82A9B0CE-AF0B-4E69-AC4B-7ABFB7C4B8B2}">
      <formula1>INDIRECT(IFERROR(RIGHT($B31,LEN($B31)-FIND(" ",$B31)),$B31)&amp;"Subs")</formula1>
    </dataValidation>
    <dataValidation type="list" allowBlank="1" showInputMessage="1" showErrorMessage="1" sqref="G29:G63 G12:G13 G16:G18 G25:G27" xr:uid="{FC5D6829-1283-4EFE-AF5A-79601D3FF5E2}">
      <formula1>"Fixed,Variable"</formula1>
    </dataValidation>
    <dataValidation type="list" allowBlank="1" showInputMessage="1" showErrorMessage="1" sqref="E63:E65 D29:D65 D12:D13 D16:D27" xr:uid="{FB31BEA9-2E31-41BF-8D8E-37E8F6F9ED3F}">
      <formula1>Variables</formula1>
    </dataValidation>
  </dataValidations>
  <hyperlinks>
    <hyperlink ref="F3" location="'TITLE PAGE'!A1" display="Back to title page" xr:uid="{AB3D06EB-A4EE-4551-9A31-13AD64764592}"/>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B9DC4-D61D-45A5-8966-4A95538FF6AC}">
  <sheetPr codeName="Sheet25"/>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249</v>
      </c>
      <c r="C8" t="s">
        <v>250</v>
      </c>
      <c r="D8" s="27" t="s">
        <v>104</v>
      </c>
      <c r="E8" s="28"/>
      <c r="G8" s="29" t="s">
        <v>105</v>
      </c>
      <c r="H8" s="30"/>
      <c r="I8" s="31"/>
      <c r="J8" s="31"/>
      <c r="K8" s="31"/>
      <c r="L8" s="31"/>
      <c r="M8" s="31"/>
      <c r="N8" s="118">
        <f>'[4]EA Tables'!$G$70/1000000</f>
        <v>3.3054299568054515E-2</v>
      </c>
      <c r="O8" s="118">
        <f>'[4]EA Tables'!$G$70/1000000</f>
        <v>3.3054299568054515E-2</v>
      </c>
      <c r="P8" s="118">
        <f>'[4]EA Tables'!$G$70/1000000</f>
        <v>3.3054299568054515E-2</v>
      </c>
      <c r="Q8" s="118">
        <f>'[4]EA Tables'!$G$70/1000000</f>
        <v>3.3054299568054515E-2</v>
      </c>
      <c r="R8" s="118">
        <f>'[4]EA Tables'!$G$70/1000000</f>
        <v>3.3054299568054515E-2</v>
      </c>
      <c r="S8" s="118">
        <f>'[4]EA Tables'!$M$70/1000000</f>
        <v>9.0560339401729639E-2</v>
      </c>
      <c r="T8" s="118">
        <f>'[4]EA Tables'!$M$70/1000000</f>
        <v>9.0560339401729639E-2</v>
      </c>
      <c r="U8" s="118">
        <f>'[4]EA Tables'!$M$70/1000000</f>
        <v>9.0560339401729639E-2</v>
      </c>
      <c r="V8" s="118">
        <f>'[4]EA Tables'!$M$70/1000000</f>
        <v>9.0560339401729639E-2</v>
      </c>
      <c r="W8" s="118">
        <f>'[4]EA Tables'!$M$70/1000000</f>
        <v>9.0560339401729639E-2</v>
      </c>
      <c r="X8" s="118">
        <f>'[4]EA Tables'!$S$70/1000000</f>
        <v>4.3637502270905043E-2</v>
      </c>
      <c r="Y8" s="118">
        <f>'[4]EA Tables'!$S$70/1000000</f>
        <v>4.3637502270905043E-2</v>
      </c>
      <c r="Z8" s="118">
        <f>'[4]EA Tables'!$S$70/1000000</f>
        <v>4.3637502270905043E-2</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1"/>
      <c r="N9" s="133">
        <f>N24</f>
        <v>0</v>
      </c>
      <c r="O9" s="133">
        <f t="shared" ref="O9:BQ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28"/>
      <c r="G10" s="29" t="s">
        <v>105</v>
      </c>
      <c r="H10" s="30"/>
      <c r="I10" s="31"/>
      <c r="J10" s="31"/>
      <c r="K10" s="31"/>
      <c r="L10" s="31"/>
      <c r="M10" s="31"/>
      <c r="N10" s="134">
        <f>$E$10</f>
        <v>3.5000000000000003E-2</v>
      </c>
      <c r="O10" s="134">
        <f t="shared" ref="O10:BQ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1"/>
      <c r="N11" s="135">
        <f>1/(1+N10)</f>
        <v>0.96618357487922713</v>
      </c>
      <c r="O11" s="135">
        <f t="shared" ref="O11:BQ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4"/>
      <c r="N14" s="41">
        <f>IF((N8+N9)*N11&lt;&gt;0,(N8+N9)*N11,"")</f>
        <v>3.1936521321791804E-2</v>
      </c>
      <c r="O14" s="41">
        <f t="shared" ref="O14:BZ14" si="3">IF((O8+O9)*O11&lt;&gt;0,(O8+O9)*O11,"")</f>
        <v>3.1936521321791804E-2</v>
      </c>
      <c r="P14" s="41">
        <f t="shared" si="3"/>
        <v>3.1936521321791804E-2</v>
      </c>
      <c r="Q14" s="41">
        <f t="shared" si="3"/>
        <v>3.1936521321791804E-2</v>
      </c>
      <c r="R14" s="41">
        <f>IF((R8+R9)*R11&lt;&gt;0,(R8+R9)*R11,"")</f>
        <v>3.1936521321791804E-2</v>
      </c>
      <c r="S14" s="41">
        <f t="shared" si="3"/>
        <v>8.7497912465439268E-2</v>
      </c>
      <c r="T14" s="41">
        <f t="shared" si="3"/>
        <v>8.7497912465439268E-2</v>
      </c>
      <c r="U14" s="41">
        <f>IF((U8+U9)*U11&lt;&gt;0,(U8+U9)*U11,"")</f>
        <v>8.7497912465439268E-2</v>
      </c>
      <c r="V14" s="41">
        <f t="shared" si="3"/>
        <v>8.7497912465439268E-2</v>
      </c>
      <c r="W14" s="41">
        <f t="shared" si="3"/>
        <v>8.7497912465439268E-2</v>
      </c>
      <c r="X14" s="41">
        <f t="shared" si="3"/>
        <v>4.216183794290343E-2</v>
      </c>
      <c r="Y14" s="41">
        <f t="shared" si="3"/>
        <v>4.216183794290343E-2</v>
      </c>
      <c r="Z14" s="41">
        <f t="shared" si="3"/>
        <v>4.216183794290343E-2</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77"/>
      <c r="B15" s="36"/>
      <c r="C15" s="37"/>
      <c r="D15" s="38" t="s">
        <v>114</v>
      </c>
      <c r="E15" s="37"/>
      <c r="F15" s="37"/>
      <c r="G15" s="37" t="s">
        <v>101</v>
      </c>
      <c r="H15" s="178">
        <f>IF(SUM($M$14:$CO$14)&lt;&gt;0,SUM($M$14:$CO$14),"")</f>
        <v>0.72365768276486553</v>
      </c>
      <c r="I15" s="179"/>
      <c r="J15" s="179"/>
      <c r="K15" s="179"/>
      <c r="L15" s="180"/>
    </row>
    <row r="16" spans="1:93" s="43" customFormat="1" ht="15.75" thickBot="1" x14ac:dyDescent="0.25">
      <c r="A16" s="44"/>
      <c r="B16" s="45"/>
      <c r="C16" s="45"/>
      <c r="D16" s="46"/>
      <c r="E16" s="45"/>
      <c r="F16" s="45"/>
      <c r="G16" s="45"/>
      <c r="H16" s="47">
        <f>H15</f>
        <v>0.72365768276486553</v>
      </c>
      <c r="I16" s="48"/>
    </row>
    <row r="17" spans="1:93" s="43" customFormat="1" ht="15.75" thickBot="1" x14ac:dyDescent="0.25">
      <c r="A17" s="44"/>
      <c r="B17" s="45"/>
      <c r="C17" s="45"/>
      <c r="D17" s="46"/>
      <c r="E17" s="45"/>
      <c r="F17" s="45"/>
      <c r="G17" s="45"/>
      <c r="H17" s="178">
        <f>IF(SUM($M$14:$AL$14)&lt;&gt;0,SUM($M$14:$AL$14),"")</f>
        <v>0.72365768276486553</v>
      </c>
      <c r="I17" s="179"/>
      <c r="J17" s="179"/>
      <c r="K17" s="179"/>
      <c r="L17" s="180"/>
      <c r="M17" s="43" t="s">
        <v>228</v>
      </c>
    </row>
    <row r="18" spans="1:93" s="43" customFormat="1" ht="15.75" thickBot="1" x14ac:dyDescent="0.25">
      <c r="A18" s="44"/>
      <c r="B18" s="45"/>
      <c r="C18" s="45"/>
      <c r="D18" s="46"/>
      <c r="E18" s="45"/>
      <c r="F18" s="45"/>
      <c r="G18" s="45"/>
      <c r="H18" s="123"/>
      <c r="I18" s="123"/>
      <c r="J18" s="123"/>
      <c r="K18" s="123"/>
      <c r="L18" s="123"/>
    </row>
    <row r="19" spans="1:93" s="43" customFormat="1" ht="18" x14ac:dyDescent="0.25">
      <c r="A19" s="44"/>
      <c r="B19" s="45"/>
      <c r="C19" s="45"/>
      <c r="D19" s="46"/>
      <c r="E19" s="124" t="s">
        <v>115</v>
      </c>
      <c r="F19" s="2"/>
      <c r="G19" s="2"/>
      <c r="H19" s="2">
        <f>H17</f>
        <v>0.72365768276486553</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81" t="s">
        <v>123</v>
      </c>
      <c r="B27" s="182"/>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75" t="s">
        <v>124</v>
      </c>
      <c r="B29" s="61"/>
      <c r="C29" s="19"/>
      <c r="D29" s="19" t="s">
        <v>104</v>
      </c>
      <c r="E29" s="21" t="s">
        <v>125</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83"/>
      <c r="B30" s="64"/>
      <c r="C30" s="27"/>
      <c r="D30" s="27" t="s">
        <v>104</v>
      </c>
      <c r="E30" s="29" t="s">
        <v>125</v>
      </c>
      <c r="F30" s="29"/>
      <c r="G30" s="27" t="s">
        <v>126</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83"/>
      <c r="B31" s="64"/>
      <c r="C31" s="27"/>
      <c r="D31" s="27" t="s">
        <v>109</v>
      </c>
      <c r="E31" s="27" t="s">
        <v>127</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83"/>
      <c r="B32" s="64"/>
      <c r="C32" s="27"/>
      <c r="D32" s="27" t="s">
        <v>109</v>
      </c>
      <c r="E32" s="27" t="s">
        <v>128</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129</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130</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131</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132</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133</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134</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83"/>
      <c r="B39" s="64"/>
      <c r="C39" s="27"/>
      <c r="D39" s="27" t="s">
        <v>109</v>
      </c>
      <c r="E39" s="27" t="s">
        <v>135</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83"/>
      <c r="B40" s="64"/>
      <c r="C40" s="27"/>
      <c r="D40" s="27" t="s">
        <v>109</v>
      </c>
      <c r="E40" s="27" t="s">
        <v>136</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137</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138</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83"/>
      <c r="B43" s="64"/>
      <c r="C43" s="27"/>
      <c r="D43" s="27" t="s">
        <v>109</v>
      </c>
      <c r="E43" s="27" t="s">
        <v>139</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140</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141</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142</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143</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144</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145</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146</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147</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148</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149</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150</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151</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152</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153</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154</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155</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156</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157</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158</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159</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70"/>
      <c r="C64" s="32"/>
      <c r="D64" s="27" t="s">
        <v>160</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84"/>
      <c r="B65" s="71"/>
      <c r="C65" s="72"/>
      <c r="D65" s="73" t="s">
        <v>161</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73" t="s">
        <v>162</v>
      </c>
      <c r="B70" s="174"/>
      <c r="C70" s="77" t="s">
        <v>163</v>
      </c>
      <c r="D70" s="77" t="s">
        <v>163</v>
      </c>
      <c r="E70" s="78"/>
      <c r="F70" s="78"/>
      <c r="G70" s="78"/>
      <c r="H70" s="78"/>
      <c r="I70" s="78"/>
      <c r="J70" s="78"/>
      <c r="K70" s="79"/>
      <c r="L70" s="78"/>
    </row>
    <row r="71" spans="1:93" x14ac:dyDescent="0.2">
      <c r="A71" s="80" t="s">
        <v>164</v>
      </c>
      <c r="B71" s="81"/>
      <c r="C71" s="82"/>
      <c r="D71" s="43"/>
      <c r="E71" s="78"/>
      <c r="F71" s="78"/>
      <c r="G71" s="78"/>
      <c r="H71" s="78"/>
      <c r="I71" s="78"/>
      <c r="J71" s="78"/>
      <c r="K71" s="79"/>
      <c r="L71" s="78"/>
    </row>
    <row r="72" spans="1:93" x14ac:dyDescent="0.2">
      <c r="A72" s="83" t="s">
        <v>165</v>
      </c>
      <c r="B72" s="78" t="s">
        <v>166</v>
      </c>
      <c r="C72" s="84">
        <f>3.5%</f>
        <v>3.5000000000000003E-2</v>
      </c>
      <c r="D72" s="43"/>
      <c r="E72" s="78"/>
      <c r="F72" s="78"/>
      <c r="G72" s="78"/>
      <c r="H72" s="78"/>
      <c r="I72" s="78"/>
      <c r="J72" s="78"/>
      <c r="K72" s="79"/>
      <c r="L72" s="78"/>
    </row>
    <row r="73" spans="1:93" x14ac:dyDescent="0.2">
      <c r="A73" s="83" t="s">
        <v>167</v>
      </c>
      <c r="B73" s="78" t="s">
        <v>121</v>
      </c>
      <c r="C73" s="84">
        <v>2.92E-2</v>
      </c>
      <c r="D73" s="43"/>
      <c r="E73" s="78"/>
      <c r="F73" s="78"/>
      <c r="G73" s="78"/>
      <c r="H73" s="78"/>
      <c r="I73" s="78"/>
      <c r="J73" s="78"/>
      <c r="K73" s="79"/>
      <c r="L73" s="78"/>
    </row>
    <row r="74" spans="1:93" x14ac:dyDescent="0.2">
      <c r="A74" s="83" t="s">
        <v>168</v>
      </c>
      <c r="B74" s="78" t="s">
        <v>169</v>
      </c>
      <c r="C74" s="85">
        <v>5</v>
      </c>
      <c r="D74" s="43"/>
      <c r="E74" s="78"/>
      <c r="F74" s="78"/>
      <c r="G74" s="78"/>
      <c r="H74" s="78"/>
      <c r="I74" s="78"/>
      <c r="J74" s="78"/>
      <c r="K74" s="79"/>
      <c r="L74" s="78"/>
    </row>
    <row r="75" spans="1:93" x14ac:dyDescent="0.2">
      <c r="A75" s="83" t="s">
        <v>170</v>
      </c>
      <c r="B75" s="78" t="s">
        <v>171</v>
      </c>
      <c r="C75" s="86">
        <v>1000</v>
      </c>
      <c r="D75" s="43"/>
      <c r="E75" s="78"/>
      <c r="F75" s="78"/>
      <c r="G75" s="78"/>
      <c r="H75" s="78"/>
      <c r="I75" s="78"/>
      <c r="J75" s="78"/>
      <c r="K75" s="79"/>
      <c r="L75" s="78"/>
    </row>
    <row r="76" spans="1:93" x14ac:dyDescent="0.2">
      <c r="A76" s="87" t="s">
        <v>172</v>
      </c>
      <c r="B76" s="88" t="s">
        <v>173</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174</v>
      </c>
      <c r="E79" s="93" t="s">
        <v>175</v>
      </c>
      <c r="F79" s="93" t="s">
        <v>176</v>
      </c>
      <c r="G79" s="93" t="s">
        <v>177</v>
      </c>
      <c r="H79" s="94" t="s">
        <v>178</v>
      </c>
      <c r="I79" s="78"/>
      <c r="J79" s="163" t="s">
        <v>179</v>
      </c>
      <c r="K79" s="164"/>
      <c r="L79" s="78"/>
    </row>
    <row r="80" spans="1:93" ht="15" thickBot="1" x14ac:dyDescent="0.25">
      <c r="A80" s="95" t="s">
        <v>180</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65" t="s">
        <v>181</v>
      </c>
      <c r="K80" s="166"/>
      <c r="L80" s="78"/>
    </row>
    <row r="81" spans="1:12" ht="15" thickBot="1" x14ac:dyDescent="0.25">
      <c r="A81" s="79"/>
      <c r="B81" s="78"/>
      <c r="C81" s="78"/>
      <c r="D81" s="78"/>
      <c r="E81" s="78"/>
      <c r="F81" s="78"/>
      <c r="G81" s="78"/>
      <c r="H81" s="78"/>
      <c r="I81" s="78"/>
      <c r="J81" s="143"/>
      <c r="K81" s="99"/>
      <c r="L81" s="78"/>
    </row>
    <row r="82" spans="1:12" x14ac:dyDescent="0.2">
      <c r="A82" s="144" t="s">
        <v>182</v>
      </c>
      <c r="B82" s="101"/>
      <c r="C82" s="101"/>
      <c r="D82" s="102"/>
      <c r="E82" s="102"/>
      <c r="F82" s="102"/>
      <c r="G82" s="102"/>
      <c r="H82" s="103"/>
      <c r="I82" s="78"/>
      <c r="J82" s="143"/>
      <c r="K82" s="99"/>
      <c r="L82" s="78"/>
    </row>
    <row r="83" spans="1:12" x14ac:dyDescent="0.2">
      <c r="A83" s="104"/>
      <c r="B83" s="105"/>
      <c r="C83" s="106" t="s">
        <v>183</v>
      </c>
      <c r="D83" s="107" t="s">
        <v>174</v>
      </c>
      <c r="E83" s="107" t="s">
        <v>175</v>
      </c>
      <c r="F83" s="107" t="s">
        <v>176</v>
      </c>
      <c r="G83" s="107" t="s">
        <v>177</v>
      </c>
      <c r="H83" s="108" t="s">
        <v>178</v>
      </c>
      <c r="I83" s="78"/>
      <c r="J83" s="143"/>
      <c r="K83" s="99"/>
      <c r="L83" s="78"/>
    </row>
    <row r="84" spans="1:12" x14ac:dyDescent="0.2">
      <c r="A84" s="143" t="s">
        <v>184</v>
      </c>
      <c r="B84" s="78" t="s">
        <v>116</v>
      </c>
      <c r="C84" s="109" t="s">
        <v>185</v>
      </c>
      <c r="D84" s="110">
        <f>C75</f>
        <v>1000</v>
      </c>
      <c r="E84" s="110">
        <f>D86</f>
        <v>800</v>
      </c>
      <c r="F84" s="110">
        <f>E86</f>
        <v>600</v>
      </c>
      <c r="G84" s="110">
        <f>F86</f>
        <v>400</v>
      </c>
      <c r="H84" s="111">
        <f>G86</f>
        <v>200</v>
      </c>
      <c r="I84" s="78"/>
      <c r="J84" s="167" t="s">
        <v>186</v>
      </c>
      <c r="K84" s="168"/>
      <c r="L84" s="78"/>
    </row>
    <row r="85" spans="1:12" x14ac:dyDescent="0.2">
      <c r="A85" s="143" t="s">
        <v>187</v>
      </c>
      <c r="B85" s="78" t="s">
        <v>118</v>
      </c>
      <c r="C85" s="109" t="s">
        <v>185</v>
      </c>
      <c r="D85" s="110">
        <f>$D$84*$C$76</f>
        <v>200</v>
      </c>
      <c r="E85" s="110">
        <f>$D$84*$C$76</f>
        <v>200</v>
      </c>
      <c r="F85" s="110">
        <f>$D$84*$C$76</f>
        <v>200</v>
      </c>
      <c r="G85" s="110">
        <f>$D$84*$C$76</f>
        <v>200</v>
      </c>
      <c r="H85" s="111">
        <f>$D$84*$C$76</f>
        <v>200</v>
      </c>
      <c r="I85" s="78"/>
      <c r="J85" s="169" t="s">
        <v>188</v>
      </c>
      <c r="K85" s="170"/>
      <c r="L85" s="78"/>
    </row>
    <row r="86" spans="1:12" x14ac:dyDescent="0.2">
      <c r="A86" s="143" t="s">
        <v>189</v>
      </c>
      <c r="B86" s="78" t="s">
        <v>119</v>
      </c>
      <c r="C86" s="109" t="s">
        <v>185</v>
      </c>
      <c r="D86" s="110">
        <f>D84-D85</f>
        <v>800</v>
      </c>
      <c r="E86" s="110">
        <f>E84-E85</f>
        <v>600</v>
      </c>
      <c r="F86" s="110">
        <f>F84-F85</f>
        <v>400</v>
      </c>
      <c r="G86" s="110">
        <f>G84-G85</f>
        <v>200</v>
      </c>
      <c r="H86" s="111">
        <f>H84-H85</f>
        <v>0</v>
      </c>
      <c r="I86" s="78"/>
      <c r="J86" s="171" t="s">
        <v>190</v>
      </c>
      <c r="K86" s="172"/>
      <c r="L86" s="78"/>
    </row>
    <row r="87" spans="1:12" x14ac:dyDescent="0.2">
      <c r="A87" s="143" t="s">
        <v>191</v>
      </c>
      <c r="B87" s="78" t="s">
        <v>120</v>
      </c>
      <c r="C87" s="109" t="s">
        <v>185</v>
      </c>
      <c r="D87" s="110">
        <f>AVERAGE(D84,D86)</f>
        <v>900</v>
      </c>
      <c r="E87" s="110">
        <f>AVERAGE(E84,E86)</f>
        <v>700</v>
      </c>
      <c r="F87" s="110">
        <f>AVERAGE(F84,F86)</f>
        <v>500</v>
      </c>
      <c r="G87" s="110">
        <f>AVERAGE(G84,G86)</f>
        <v>300</v>
      </c>
      <c r="H87" s="111">
        <f>AVERAGE(H84,H86)</f>
        <v>100</v>
      </c>
      <c r="I87" s="78"/>
      <c r="J87" s="171" t="s">
        <v>192</v>
      </c>
      <c r="K87" s="172"/>
      <c r="L87" s="78"/>
    </row>
    <row r="88" spans="1:12" x14ac:dyDescent="0.2">
      <c r="A88" s="143" t="s">
        <v>193</v>
      </c>
      <c r="B88" s="78" t="s">
        <v>106</v>
      </c>
      <c r="C88" s="109" t="s">
        <v>185</v>
      </c>
      <c r="D88" s="110">
        <f>(D87*($C$73))+D85</f>
        <v>226.28</v>
      </c>
      <c r="E88" s="110">
        <f>(E87*($C$73))+E85</f>
        <v>220.44</v>
      </c>
      <c r="F88" s="110">
        <f>(F87*($C$73))+F85</f>
        <v>214.6</v>
      </c>
      <c r="G88" s="110">
        <f>(G87*($C$73))+G85</f>
        <v>208.76</v>
      </c>
      <c r="H88" s="111">
        <f>(H87*($C$73))+H85</f>
        <v>202.92</v>
      </c>
      <c r="I88" s="78"/>
      <c r="J88" s="152" t="s">
        <v>194</v>
      </c>
      <c r="K88" s="153"/>
      <c r="L88" s="78"/>
    </row>
    <row r="89" spans="1:12" x14ac:dyDescent="0.2">
      <c r="A89" s="143" t="s">
        <v>195</v>
      </c>
      <c r="B89" s="78" t="s">
        <v>196</v>
      </c>
      <c r="C89" s="109" t="s">
        <v>185</v>
      </c>
      <c r="D89" s="110">
        <f>D88*D80</f>
        <v>218.62801932367151</v>
      </c>
      <c r="E89" s="110">
        <f>E88*E80</f>
        <v>205.78309878876988</v>
      </c>
      <c r="F89" s="110">
        <f>F88*F80</f>
        <v>193.55690463635759</v>
      </c>
      <c r="G89" s="110">
        <f>G88*G80</f>
        <v>181.92227945435397</v>
      </c>
      <c r="H89" s="111">
        <f>H88*H80</f>
        <v>170.85319501893173</v>
      </c>
      <c r="I89" s="78"/>
      <c r="J89" s="152" t="s">
        <v>197</v>
      </c>
      <c r="K89" s="153"/>
      <c r="L89" s="78"/>
    </row>
    <row r="90" spans="1:12" x14ac:dyDescent="0.2">
      <c r="A90" s="143"/>
      <c r="B90" s="78"/>
      <c r="C90" s="109"/>
      <c r="D90" s="110"/>
      <c r="E90" s="110"/>
      <c r="F90" s="110"/>
      <c r="G90" s="110"/>
      <c r="H90" s="111"/>
      <c r="I90" s="78"/>
      <c r="J90" s="143"/>
      <c r="K90" s="99"/>
      <c r="L90" s="78"/>
    </row>
    <row r="91" spans="1:12" x14ac:dyDescent="0.2">
      <c r="A91" s="143" t="s">
        <v>198</v>
      </c>
      <c r="B91" s="112" t="s">
        <v>199</v>
      </c>
      <c r="C91" s="113" t="s">
        <v>185</v>
      </c>
      <c r="D91" s="114">
        <f>SUM(D89:H89)</f>
        <v>970.74349722208467</v>
      </c>
      <c r="E91" s="110"/>
      <c r="F91" s="110"/>
      <c r="G91" s="110"/>
      <c r="H91" s="111"/>
      <c r="I91" s="78"/>
      <c r="J91" s="152" t="s">
        <v>200</v>
      </c>
      <c r="K91" s="153"/>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54" t="s">
        <v>201</v>
      </c>
      <c r="B95" s="155"/>
      <c r="C95" s="155"/>
      <c r="D95" s="155"/>
      <c r="E95" s="155"/>
      <c r="F95" s="155"/>
      <c r="G95" s="155"/>
      <c r="H95" s="156"/>
      <c r="I95" s="78"/>
      <c r="J95" s="79"/>
      <c r="K95" s="78"/>
      <c r="L95" s="78"/>
    </row>
    <row r="96" spans="1:12" x14ac:dyDescent="0.2">
      <c r="A96" s="157"/>
      <c r="B96" s="158"/>
      <c r="C96" s="158"/>
      <c r="D96" s="158"/>
      <c r="E96" s="158"/>
      <c r="F96" s="158"/>
      <c r="G96" s="158"/>
      <c r="H96" s="159"/>
      <c r="J96" s="78"/>
      <c r="K96" s="79"/>
      <c r="L96" s="78"/>
    </row>
    <row r="97" spans="1:8" x14ac:dyDescent="0.2">
      <c r="A97" s="157"/>
      <c r="B97" s="158"/>
      <c r="C97" s="158"/>
      <c r="D97" s="158"/>
      <c r="E97" s="158"/>
      <c r="F97" s="158"/>
      <c r="G97" s="158"/>
      <c r="H97" s="159"/>
    </row>
    <row r="98" spans="1:8" x14ac:dyDescent="0.2">
      <c r="A98" s="157"/>
      <c r="B98" s="158"/>
      <c r="C98" s="158"/>
      <c r="D98" s="158"/>
      <c r="E98" s="158"/>
      <c r="F98" s="158"/>
      <c r="G98" s="158"/>
      <c r="H98" s="159"/>
    </row>
    <row r="99" spans="1:8" x14ac:dyDescent="0.2">
      <c r="A99" s="157"/>
      <c r="B99" s="158"/>
      <c r="C99" s="158"/>
      <c r="D99" s="158"/>
      <c r="E99" s="158"/>
      <c r="F99" s="158"/>
      <c r="G99" s="158"/>
      <c r="H99" s="159"/>
    </row>
    <row r="100" spans="1:8" x14ac:dyDescent="0.2">
      <c r="A100" s="157"/>
      <c r="B100" s="158"/>
      <c r="C100" s="158"/>
      <c r="D100" s="158"/>
      <c r="E100" s="158"/>
      <c r="F100" s="158"/>
      <c r="G100" s="158"/>
      <c r="H100" s="159"/>
    </row>
    <row r="101" spans="1:8" x14ac:dyDescent="0.2">
      <c r="A101" s="157"/>
      <c r="B101" s="158"/>
      <c r="C101" s="158"/>
      <c r="D101" s="158"/>
      <c r="E101" s="158"/>
      <c r="F101" s="158"/>
      <c r="G101" s="158"/>
      <c r="H101" s="159"/>
    </row>
    <row r="102" spans="1:8" x14ac:dyDescent="0.2">
      <c r="A102" s="157"/>
      <c r="B102" s="158"/>
      <c r="C102" s="158"/>
      <c r="D102" s="158"/>
      <c r="E102" s="158"/>
      <c r="F102" s="158"/>
      <c r="G102" s="158"/>
      <c r="H102" s="159"/>
    </row>
    <row r="103" spans="1:8" x14ac:dyDescent="0.2">
      <c r="A103" s="157"/>
      <c r="B103" s="158"/>
      <c r="C103" s="158"/>
      <c r="D103" s="158"/>
      <c r="E103" s="158"/>
      <c r="F103" s="158"/>
      <c r="G103" s="158"/>
      <c r="H103" s="159"/>
    </row>
    <row r="104" spans="1:8" x14ac:dyDescent="0.2">
      <c r="A104" s="157"/>
      <c r="B104" s="158"/>
      <c r="C104" s="158"/>
      <c r="D104" s="158"/>
      <c r="E104" s="158"/>
      <c r="F104" s="158"/>
      <c r="G104" s="158"/>
      <c r="H104" s="159"/>
    </row>
    <row r="105" spans="1:8" x14ac:dyDescent="0.2">
      <c r="A105" s="157"/>
      <c r="B105" s="158"/>
      <c r="C105" s="158"/>
      <c r="D105" s="158"/>
      <c r="E105" s="158"/>
      <c r="F105" s="158"/>
      <c r="G105" s="158"/>
      <c r="H105" s="159"/>
    </row>
    <row r="106" spans="1:8" x14ac:dyDescent="0.2">
      <c r="A106" s="157"/>
      <c r="B106" s="158"/>
      <c r="C106" s="158"/>
      <c r="D106" s="158"/>
      <c r="E106" s="158"/>
      <c r="F106" s="158"/>
      <c r="G106" s="158"/>
      <c r="H106" s="159"/>
    </row>
    <row r="107" spans="1:8" x14ac:dyDescent="0.2">
      <c r="A107" s="157"/>
      <c r="B107" s="158"/>
      <c r="C107" s="158"/>
      <c r="D107" s="158"/>
      <c r="E107" s="158"/>
      <c r="F107" s="158"/>
      <c r="G107" s="158"/>
      <c r="H107" s="159"/>
    </row>
    <row r="108" spans="1:8" x14ac:dyDescent="0.2">
      <c r="A108" s="157"/>
      <c r="B108" s="158"/>
      <c r="C108" s="158"/>
      <c r="D108" s="158"/>
      <c r="E108" s="158"/>
      <c r="F108" s="158"/>
      <c r="G108" s="158"/>
      <c r="H108" s="159"/>
    </row>
    <row r="109" spans="1:8" x14ac:dyDescent="0.2">
      <c r="A109" s="157"/>
      <c r="B109" s="158"/>
      <c r="C109" s="158"/>
      <c r="D109" s="158"/>
      <c r="E109" s="158"/>
      <c r="F109" s="158"/>
      <c r="G109" s="158"/>
      <c r="H109" s="159"/>
    </row>
    <row r="110" spans="1:8" x14ac:dyDescent="0.2">
      <c r="A110" s="157"/>
      <c r="B110" s="158"/>
      <c r="C110" s="158"/>
      <c r="D110" s="158"/>
      <c r="E110" s="158"/>
      <c r="F110" s="158"/>
      <c r="G110" s="158"/>
      <c r="H110" s="159"/>
    </row>
    <row r="111" spans="1:8" x14ac:dyDescent="0.2">
      <c r="A111" s="157"/>
      <c r="B111" s="158"/>
      <c r="C111" s="158"/>
      <c r="D111" s="158"/>
      <c r="E111" s="158"/>
      <c r="F111" s="158"/>
      <c r="G111" s="158"/>
      <c r="H111" s="159"/>
    </row>
    <row r="112" spans="1:8"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ht="15" thickBot="1" x14ac:dyDescent="0.25">
      <c r="A119" s="160"/>
      <c r="B119" s="161"/>
      <c r="C119" s="161"/>
      <c r="D119" s="161"/>
      <c r="E119" s="161"/>
      <c r="F119" s="161"/>
      <c r="G119" s="161"/>
      <c r="H119" s="162"/>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85BC9BDE-7DCC-4535-9427-04820F703278}">
      <formula1>Variables</formula1>
    </dataValidation>
    <dataValidation type="list" allowBlank="1" showInputMessage="1" showErrorMessage="1" sqref="G29:G63 G12:G13 G16:G18 G25:G27" xr:uid="{19E22C82-EC63-4288-8D86-8380EA46F03B}">
      <formula1>"Fixed,Variable"</formula1>
    </dataValidation>
    <dataValidation type="list" allowBlank="1" showInputMessage="1" showErrorMessage="1" sqref="E31:F45" xr:uid="{BDD15EA9-B667-4940-B0E0-06E29B77FE7A}">
      <formula1>INDIRECT(IFERROR(RIGHT($B31,LEN($B31)-FIND(" ",$B31)),$B31)&amp;"Subs")</formula1>
    </dataValidation>
    <dataValidation type="list" allowBlank="1" showInputMessage="1" showErrorMessage="1" sqref="E29:F30" xr:uid="{81BE69FC-D43E-42CD-A02A-5DDAD0F58699}">
      <formula1>INDIRECT(IFERROR(RIGHT(#REF!,LEN(#REF!)-FIND(" ",#REF!)),#REF!)&amp;"Subs")</formula1>
    </dataValidation>
  </dataValidations>
  <hyperlinks>
    <hyperlink ref="F3" location="'TITLE PAGE'!A1" display="Back to title page" xr:uid="{73684548-A174-483E-B61E-68FEC893C060}"/>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270B1-0806-4760-BCC5-D67BB5FA8C92}">
  <sheetPr codeName="Sheet26"/>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251</v>
      </c>
      <c r="C8" t="s">
        <v>252</v>
      </c>
      <c r="D8" s="27" t="s">
        <v>104</v>
      </c>
      <c r="E8" s="28"/>
      <c r="G8" s="29" t="s">
        <v>105</v>
      </c>
      <c r="H8" s="30"/>
      <c r="I8" s="31"/>
      <c r="J8" s="31"/>
      <c r="K8" s="31"/>
      <c r="L8" s="31"/>
      <c r="M8" s="31"/>
      <c r="N8" s="118">
        <f>'[4]EA Tables'!$G$71/1000000</f>
        <v>1.245362923436417E-3</v>
      </c>
      <c r="O8" s="118">
        <f>'[4]EA Tables'!$G$71/1000000</f>
        <v>1.245362923436417E-3</v>
      </c>
      <c r="P8" s="118">
        <f>'[4]EA Tables'!$G$71/1000000</f>
        <v>1.245362923436417E-3</v>
      </c>
      <c r="Q8" s="118">
        <f>'[4]EA Tables'!$G$71/1000000</f>
        <v>1.245362923436417E-3</v>
      </c>
      <c r="R8" s="118">
        <f>'[4]EA Tables'!$G$71/1000000</f>
        <v>1.245362923436417E-3</v>
      </c>
      <c r="S8" s="118">
        <f>'[4]EA Tables'!$M$71/1000000</f>
        <v>4.5832518391455473E-3</v>
      </c>
      <c r="T8" s="118">
        <f>'[4]EA Tables'!$M$71/1000000</f>
        <v>4.5832518391455473E-3</v>
      </c>
      <c r="U8" s="118">
        <f>'[4]EA Tables'!$M$71/1000000</f>
        <v>4.5832518391455473E-3</v>
      </c>
      <c r="V8" s="118">
        <f>'[4]EA Tables'!$M$71/1000000</f>
        <v>4.5832518391455473E-3</v>
      </c>
      <c r="W8" s="118">
        <f>'[4]EA Tables'!$M$71/1000000</f>
        <v>4.5832518391455473E-3</v>
      </c>
      <c r="X8" s="118">
        <f>'[4]EA Tables'!$S$71/1000000</f>
        <v>8.2204929630514904E-3</v>
      </c>
      <c r="Y8" s="118">
        <f>'[4]EA Tables'!$S$71/1000000</f>
        <v>8.2204929630514904E-3</v>
      </c>
      <c r="Z8" s="118">
        <f>'[4]EA Tables'!$S$71/1000000</f>
        <v>8.2204929630514904E-3</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1"/>
      <c r="N9" s="133">
        <f>N24</f>
        <v>0</v>
      </c>
      <c r="O9" s="133">
        <f t="shared" ref="O9:BQ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28"/>
      <c r="G10" s="29" t="s">
        <v>105</v>
      </c>
      <c r="H10" s="30"/>
      <c r="I10" s="31"/>
      <c r="J10" s="31"/>
      <c r="K10" s="31"/>
      <c r="L10" s="31"/>
      <c r="M10" s="31"/>
      <c r="N10" s="134">
        <f>$E$10</f>
        <v>3.5000000000000003E-2</v>
      </c>
      <c r="O10" s="134">
        <f t="shared" ref="O10:BQ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1"/>
      <c r="N11" s="135">
        <f>1/(1+N10)</f>
        <v>0.96618357487922713</v>
      </c>
      <c r="O11" s="135">
        <f t="shared" ref="O11:BQ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4"/>
      <c r="N14" s="41">
        <f>IF((N8+N9)*N11&lt;&gt;0,(N8+N9)*N11,"")</f>
        <v>1.2032492013878426E-3</v>
      </c>
      <c r="O14" s="41">
        <f t="shared" ref="O14:BZ14" si="3">IF((O8+O9)*O11&lt;&gt;0,(O8+O9)*O11,"")</f>
        <v>1.2032492013878426E-3</v>
      </c>
      <c r="P14" s="41">
        <f t="shared" si="3"/>
        <v>1.2032492013878426E-3</v>
      </c>
      <c r="Q14" s="41">
        <f t="shared" si="3"/>
        <v>1.2032492013878426E-3</v>
      </c>
      <c r="R14" s="41">
        <f>IF((R8+R9)*R11&lt;&gt;0,(R8+R9)*R11,"")</f>
        <v>1.2032492013878426E-3</v>
      </c>
      <c r="S14" s="41">
        <f t="shared" si="3"/>
        <v>4.4282626465174373E-3</v>
      </c>
      <c r="T14" s="41">
        <f t="shared" si="3"/>
        <v>4.4282626465174373E-3</v>
      </c>
      <c r="U14" s="41">
        <f>IF((U8+U9)*U11&lt;&gt;0,(U8+U9)*U11,"")</f>
        <v>4.4282626465174373E-3</v>
      </c>
      <c r="V14" s="41">
        <f t="shared" si="3"/>
        <v>4.4282626465174373E-3</v>
      </c>
      <c r="W14" s="41">
        <f t="shared" si="3"/>
        <v>4.4282626465174373E-3</v>
      </c>
      <c r="X14" s="41">
        <f t="shared" si="3"/>
        <v>7.9425052783106201E-3</v>
      </c>
      <c r="Y14" s="41">
        <f t="shared" si="3"/>
        <v>7.9425052783106201E-3</v>
      </c>
      <c r="Z14" s="41">
        <f t="shared" si="3"/>
        <v>7.9425052783106201E-3</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77"/>
      <c r="B15" s="36"/>
      <c r="C15" s="37"/>
      <c r="D15" s="38" t="s">
        <v>114</v>
      </c>
      <c r="E15" s="37"/>
      <c r="F15" s="37"/>
      <c r="G15" s="37" t="s">
        <v>101</v>
      </c>
      <c r="H15" s="178">
        <f>IF(SUM($M$14:$CO$14)&lt;&gt;0,SUM($M$14:$CO$14),"")</f>
        <v>5.1985075074458265E-2</v>
      </c>
      <c r="I15" s="179"/>
      <c r="J15" s="179"/>
      <c r="K15" s="179"/>
      <c r="L15" s="180"/>
    </row>
    <row r="16" spans="1:93" s="43" customFormat="1" ht="15.75" thickBot="1" x14ac:dyDescent="0.25">
      <c r="A16" s="44"/>
      <c r="B16" s="45"/>
      <c r="C16" s="45"/>
      <c r="D16" s="46"/>
      <c r="E16" s="45"/>
      <c r="F16" s="45"/>
      <c r="G16" s="45"/>
      <c r="H16" s="47">
        <f>H15</f>
        <v>5.1985075074458265E-2</v>
      </c>
      <c r="I16" s="48"/>
    </row>
    <row r="17" spans="1:93" s="43" customFormat="1" ht="15.75" thickBot="1" x14ac:dyDescent="0.25">
      <c r="A17" s="44"/>
      <c r="B17" s="45"/>
      <c r="C17" s="45"/>
      <c r="D17" s="46"/>
      <c r="E17" s="45"/>
      <c r="F17" s="45"/>
      <c r="G17" s="45"/>
      <c r="H17" s="178">
        <f>IF(SUM($M$14:$AL$14)&lt;&gt;0,SUM($M$14:$AL$14),"")</f>
        <v>5.1985075074458265E-2</v>
      </c>
      <c r="I17" s="179"/>
      <c r="J17" s="179"/>
      <c r="K17" s="179"/>
      <c r="L17" s="180"/>
      <c r="M17" s="43" t="s">
        <v>228</v>
      </c>
    </row>
    <row r="18" spans="1:93" s="43" customFormat="1" ht="15.75" thickBot="1" x14ac:dyDescent="0.25">
      <c r="A18" s="44"/>
      <c r="B18" s="45"/>
      <c r="C18" s="45"/>
      <c r="D18" s="46"/>
      <c r="E18" s="45"/>
      <c r="F18" s="45"/>
      <c r="G18" s="45"/>
      <c r="H18" s="123"/>
      <c r="I18" s="123"/>
      <c r="J18" s="123"/>
      <c r="K18" s="123"/>
      <c r="L18" s="123"/>
    </row>
    <row r="19" spans="1:93" s="43" customFormat="1" ht="18" x14ac:dyDescent="0.25">
      <c r="A19" s="44"/>
      <c r="B19" s="45"/>
      <c r="C19" s="45"/>
      <c r="D19" s="46"/>
      <c r="E19" s="124" t="s">
        <v>115</v>
      </c>
      <c r="F19" s="2"/>
      <c r="G19" s="2"/>
      <c r="H19" s="2">
        <f>H17</f>
        <v>5.1985075074458265E-2</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81" t="s">
        <v>123</v>
      </c>
      <c r="B27" s="182"/>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75" t="s">
        <v>124</v>
      </c>
      <c r="B29" s="61"/>
      <c r="C29" s="19"/>
      <c r="D29" s="19" t="s">
        <v>104</v>
      </c>
      <c r="E29" s="21" t="s">
        <v>125</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83"/>
      <c r="B30" s="64"/>
      <c r="C30" s="27"/>
      <c r="D30" s="27" t="s">
        <v>104</v>
      </c>
      <c r="E30" s="29" t="s">
        <v>125</v>
      </c>
      <c r="F30" s="29"/>
      <c r="G30" s="27" t="s">
        <v>126</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83"/>
      <c r="B31" s="64"/>
      <c r="C31" s="27"/>
      <c r="D31" s="27" t="s">
        <v>109</v>
      </c>
      <c r="E31" s="27" t="s">
        <v>127</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83"/>
      <c r="B32" s="64"/>
      <c r="C32" s="27"/>
      <c r="D32" s="27" t="s">
        <v>109</v>
      </c>
      <c r="E32" s="27" t="s">
        <v>128</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129</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130</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131</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132</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133</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134</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83"/>
      <c r="B39" s="64"/>
      <c r="C39" s="27"/>
      <c r="D39" s="27" t="s">
        <v>109</v>
      </c>
      <c r="E39" s="27" t="s">
        <v>135</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83"/>
      <c r="B40" s="64"/>
      <c r="C40" s="27"/>
      <c r="D40" s="27" t="s">
        <v>109</v>
      </c>
      <c r="E40" s="27" t="s">
        <v>136</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137</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138</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83"/>
      <c r="B43" s="64"/>
      <c r="C43" s="27"/>
      <c r="D43" s="27" t="s">
        <v>109</v>
      </c>
      <c r="E43" s="27" t="s">
        <v>139</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140</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141</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142</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143</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144</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145</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146</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147</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148</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149</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150</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151</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152</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153</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154</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155</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156</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157</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158</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159</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70"/>
      <c r="C64" s="32"/>
      <c r="D64" s="27" t="s">
        <v>160</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84"/>
      <c r="B65" s="71"/>
      <c r="C65" s="72"/>
      <c r="D65" s="73" t="s">
        <v>161</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73" t="s">
        <v>162</v>
      </c>
      <c r="B70" s="174"/>
      <c r="C70" s="77" t="s">
        <v>163</v>
      </c>
      <c r="D70" s="77" t="s">
        <v>163</v>
      </c>
      <c r="E70" s="78"/>
      <c r="F70" s="78"/>
      <c r="G70" s="78"/>
      <c r="H70" s="78"/>
      <c r="I70" s="78"/>
      <c r="J70" s="78"/>
      <c r="K70" s="79"/>
      <c r="L70" s="78"/>
    </row>
    <row r="71" spans="1:93" x14ac:dyDescent="0.2">
      <c r="A71" s="80" t="s">
        <v>164</v>
      </c>
      <c r="B71" s="81"/>
      <c r="C71" s="82"/>
      <c r="D71" s="43"/>
      <c r="E71" s="78"/>
      <c r="F71" s="78"/>
      <c r="G71" s="78"/>
      <c r="H71" s="78"/>
      <c r="I71" s="78"/>
      <c r="J71" s="78"/>
      <c r="K71" s="79"/>
      <c r="L71" s="78"/>
    </row>
    <row r="72" spans="1:93" x14ac:dyDescent="0.2">
      <c r="A72" s="83" t="s">
        <v>165</v>
      </c>
      <c r="B72" s="78" t="s">
        <v>166</v>
      </c>
      <c r="C72" s="84">
        <f>3.5%</f>
        <v>3.5000000000000003E-2</v>
      </c>
      <c r="D72" s="43"/>
      <c r="E72" s="78"/>
      <c r="F72" s="78"/>
      <c r="G72" s="78"/>
      <c r="H72" s="78"/>
      <c r="I72" s="78"/>
      <c r="J72" s="78"/>
      <c r="K72" s="79"/>
      <c r="L72" s="78"/>
    </row>
    <row r="73" spans="1:93" x14ac:dyDescent="0.2">
      <c r="A73" s="83" t="s">
        <v>167</v>
      </c>
      <c r="B73" s="78" t="s">
        <v>121</v>
      </c>
      <c r="C73" s="84">
        <v>2.92E-2</v>
      </c>
      <c r="D73" s="43"/>
      <c r="E73" s="78"/>
      <c r="F73" s="78"/>
      <c r="G73" s="78"/>
      <c r="H73" s="78"/>
      <c r="I73" s="78"/>
      <c r="J73" s="78"/>
      <c r="K73" s="79"/>
      <c r="L73" s="78"/>
    </row>
    <row r="74" spans="1:93" x14ac:dyDescent="0.2">
      <c r="A74" s="83" t="s">
        <v>168</v>
      </c>
      <c r="B74" s="78" t="s">
        <v>169</v>
      </c>
      <c r="C74" s="85">
        <v>5</v>
      </c>
      <c r="D74" s="43"/>
      <c r="E74" s="78"/>
      <c r="F74" s="78"/>
      <c r="G74" s="78"/>
      <c r="H74" s="78"/>
      <c r="I74" s="78"/>
      <c r="J74" s="78"/>
      <c r="K74" s="79"/>
      <c r="L74" s="78"/>
    </row>
    <row r="75" spans="1:93" x14ac:dyDescent="0.2">
      <c r="A75" s="83" t="s">
        <v>170</v>
      </c>
      <c r="B75" s="78" t="s">
        <v>171</v>
      </c>
      <c r="C75" s="86">
        <v>1000</v>
      </c>
      <c r="D75" s="43"/>
      <c r="E75" s="78"/>
      <c r="F75" s="78"/>
      <c r="G75" s="78"/>
      <c r="H75" s="78"/>
      <c r="I75" s="78"/>
      <c r="J75" s="78"/>
      <c r="K75" s="79"/>
      <c r="L75" s="78"/>
    </row>
    <row r="76" spans="1:93" x14ac:dyDescent="0.2">
      <c r="A76" s="87" t="s">
        <v>172</v>
      </c>
      <c r="B76" s="88" t="s">
        <v>173</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174</v>
      </c>
      <c r="E79" s="93" t="s">
        <v>175</v>
      </c>
      <c r="F79" s="93" t="s">
        <v>176</v>
      </c>
      <c r="G79" s="93" t="s">
        <v>177</v>
      </c>
      <c r="H79" s="94" t="s">
        <v>178</v>
      </c>
      <c r="I79" s="78"/>
      <c r="J79" s="163" t="s">
        <v>179</v>
      </c>
      <c r="K79" s="164"/>
      <c r="L79" s="78"/>
    </row>
    <row r="80" spans="1:93" ht="15" thickBot="1" x14ac:dyDescent="0.25">
      <c r="A80" s="95" t="s">
        <v>180</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65" t="s">
        <v>181</v>
      </c>
      <c r="K80" s="166"/>
      <c r="L80" s="78"/>
    </row>
    <row r="81" spans="1:12" ht="15" thickBot="1" x14ac:dyDescent="0.25">
      <c r="A81" s="79"/>
      <c r="B81" s="78"/>
      <c r="C81" s="78"/>
      <c r="D81" s="78"/>
      <c r="E81" s="78"/>
      <c r="F81" s="78"/>
      <c r="G81" s="78"/>
      <c r="H81" s="78"/>
      <c r="I81" s="78"/>
      <c r="J81" s="143"/>
      <c r="K81" s="99"/>
      <c r="L81" s="78"/>
    </row>
    <row r="82" spans="1:12" x14ac:dyDescent="0.2">
      <c r="A82" s="144" t="s">
        <v>182</v>
      </c>
      <c r="B82" s="101"/>
      <c r="C82" s="101"/>
      <c r="D82" s="102"/>
      <c r="E82" s="102"/>
      <c r="F82" s="102"/>
      <c r="G82" s="102"/>
      <c r="H82" s="103"/>
      <c r="I82" s="78"/>
      <c r="J82" s="143"/>
      <c r="K82" s="99"/>
      <c r="L82" s="78"/>
    </row>
    <row r="83" spans="1:12" x14ac:dyDescent="0.2">
      <c r="A83" s="104"/>
      <c r="B83" s="105"/>
      <c r="C83" s="106" t="s">
        <v>183</v>
      </c>
      <c r="D83" s="107" t="s">
        <v>174</v>
      </c>
      <c r="E83" s="107" t="s">
        <v>175</v>
      </c>
      <c r="F83" s="107" t="s">
        <v>176</v>
      </c>
      <c r="G83" s="107" t="s">
        <v>177</v>
      </c>
      <c r="H83" s="108" t="s">
        <v>178</v>
      </c>
      <c r="I83" s="78"/>
      <c r="J83" s="143"/>
      <c r="K83" s="99"/>
      <c r="L83" s="78"/>
    </row>
    <row r="84" spans="1:12" x14ac:dyDescent="0.2">
      <c r="A84" s="143" t="s">
        <v>184</v>
      </c>
      <c r="B84" s="78" t="s">
        <v>116</v>
      </c>
      <c r="C84" s="109" t="s">
        <v>185</v>
      </c>
      <c r="D84" s="110">
        <f>C75</f>
        <v>1000</v>
      </c>
      <c r="E84" s="110">
        <f>D86</f>
        <v>800</v>
      </c>
      <c r="F84" s="110">
        <f>E86</f>
        <v>600</v>
      </c>
      <c r="G84" s="110">
        <f>F86</f>
        <v>400</v>
      </c>
      <c r="H84" s="111">
        <f>G86</f>
        <v>200</v>
      </c>
      <c r="I84" s="78"/>
      <c r="J84" s="167" t="s">
        <v>186</v>
      </c>
      <c r="K84" s="168"/>
      <c r="L84" s="78"/>
    </row>
    <row r="85" spans="1:12" x14ac:dyDescent="0.2">
      <c r="A85" s="143" t="s">
        <v>187</v>
      </c>
      <c r="B85" s="78" t="s">
        <v>118</v>
      </c>
      <c r="C85" s="109" t="s">
        <v>185</v>
      </c>
      <c r="D85" s="110">
        <f>$D$84*$C$76</f>
        <v>200</v>
      </c>
      <c r="E85" s="110">
        <f>$D$84*$C$76</f>
        <v>200</v>
      </c>
      <c r="F85" s="110">
        <f>$D$84*$C$76</f>
        <v>200</v>
      </c>
      <c r="G85" s="110">
        <f>$D$84*$C$76</f>
        <v>200</v>
      </c>
      <c r="H85" s="111">
        <f>$D$84*$C$76</f>
        <v>200</v>
      </c>
      <c r="I85" s="78"/>
      <c r="J85" s="169" t="s">
        <v>188</v>
      </c>
      <c r="K85" s="170"/>
      <c r="L85" s="78"/>
    </row>
    <row r="86" spans="1:12" x14ac:dyDescent="0.2">
      <c r="A86" s="143" t="s">
        <v>189</v>
      </c>
      <c r="B86" s="78" t="s">
        <v>119</v>
      </c>
      <c r="C86" s="109" t="s">
        <v>185</v>
      </c>
      <c r="D86" s="110">
        <f>D84-D85</f>
        <v>800</v>
      </c>
      <c r="E86" s="110">
        <f>E84-E85</f>
        <v>600</v>
      </c>
      <c r="F86" s="110">
        <f>F84-F85</f>
        <v>400</v>
      </c>
      <c r="G86" s="110">
        <f>G84-G85</f>
        <v>200</v>
      </c>
      <c r="H86" s="111">
        <f>H84-H85</f>
        <v>0</v>
      </c>
      <c r="I86" s="78"/>
      <c r="J86" s="171" t="s">
        <v>190</v>
      </c>
      <c r="K86" s="172"/>
      <c r="L86" s="78"/>
    </row>
    <row r="87" spans="1:12" x14ac:dyDescent="0.2">
      <c r="A87" s="143" t="s">
        <v>191</v>
      </c>
      <c r="B87" s="78" t="s">
        <v>120</v>
      </c>
      <c r="C87" s="109" t="s">
        <v>185</v>
      </c>
      <c r="D87" s="110">
        <f>AVERAGE(D84,D86)</f>
        <v>900</v>
      </c>
      <c r="E87" s="110">
        <f>AVERAGE(E84,E86)</f>
        <v>700</v>
      </c>
      <c r="F87" s="110">
        <f>AVERAGE(F84,F86)</f>
        <v>500</v>
      </c>
      <c r="G87" s="110">
        <f>AVERAGE(G84,G86)</f>
        <v>300</v>
      </c>
      <c r="H87" s="111">
        <f>AVERAGE(H84,H86)</f>
        <v>100</v>
      </c>
      <c r="I87" s="78"/>
      <c r="J87" s="171" t="s">
        <v>192</v>
      </c>
      <c r="K87" s="172"/>
      <c r="L87" s="78"/>
    </row>
    <row r="88" spans="1:12" x14ac:dyDescent="0.2">
      <c r="A88" s="143" t="s">
        <v>193</v>
      </c>
      <c r="B88" s="78" t="s">
        <v>106</v>
      </c>
      <c r="C88" s="109" t="s">
        <v>185</v>
      </c>
      <c r="D88" s="110">
        <f>(D87*($C$73))+D85</f>
        <v>226.28</v>
      </c>
      <c r="E88" s="110">
        <f>(E87*($C$73))+E85</f>
        <v>220.44</v>
      </c>
      <c r="F88" s="110">
        <f>(F87*($C$73))+F85</f>
        <v>214.6</v>
      </c>
      <c r="G88" s="110">
        <f>(G87*($C$73))+G85</f>
        <v>208.76</v>
      </c>
      <c r="H88" s="111">
        <f>(H87*($C$73))+H85</f>
        <v>202.92</v>
      </c>
      <c r="I88" s="78"/>
      <c r="J88" s="152" t="s">
        <v>194</v>
      </c>
      <c r="K88" s="153"/>
      <c r="L88" s="78"/>
    </row>
    <row r="89" spans="1:12" x14ac:dyDescent="0.2">
      <c r="A89" s="143" t="s">
        <v>195</v>
      </c>
      <c r="B89" s="78" t="s">
        <v>196</v>
      </c>
      <c r="C89" s="109" t="s">
        <v>185</v>
      </c>
      <c r="D89" s="110">
        <f>D88*D80</f>
        <v>218.62801932367151</v>
      </c>
      <c r="E89" s="110">
        <f>E88*E80</f>
        <v>205.78309878876988</v>
      </c>
      <c r="F89" s="110">
        <f>F88*F80</f>
        <v>193.55690463635759</v>
      </c>
      <c r="G89" s="110">
        <f>G88*G80</f>
        <v>181.92227945435397</v>
      </c>
      <c r="H89" s="111">
        <f>H88*H80</f>
        <v>170.85319501893173</v>
      </c>
      <c r="I89" s="78"/>
      <c r="J89" s="152" t="s">
        <v>197</v>
      </c>
      <c r="K89" s="153"/>
      <c r="L89" s="78"/>
    </row>
    <row r="90" spans="1:12" x14ac:dyDescent="0.2">
      <c r="A90" s="143"/>
      <c r="B90" s="78"/>
      <c r="C90" s="109"/>
      <c r="D90" s="110"/>
      <c r="E90" s="110"/>
      <c r="F90" s="110"/>
      <c r="G90" s="110"/>
      <c r="H90" s="111"/>
      <c r="I90" s="78"/>
      <c r="J90" s="143"/>
      <c r="K90" s="99"/>
      <c r="L90" s="78"/>
    </row>
    <row r="91" spans="1:12" x14ac:dyDescent="0.2">
      <c r="A91" s="143" t="s">
        <v>198</v>
      </c>
      <c r="B91" s="112" t="s">
        <v>199</v>
      </c>
      <c r="C91" s="113" t="s">
        <v>185</v>
      </c>
      <c r="D91" s="114">
        <f>SUM(D89:H89)</f>
        <v>970.74349722208467</v>
      </c>
      <c r="E91" s="110"/>
      <c r="F91" s="110"/>
      <c r="G91" s="110"/>
      <c r="H91" s="111"/>
      <c r="I91" s="78"/>
      <c r="J91" s="152" t="s">
        <v>200</v>
      </c>
      <c r="K91" s="153"/>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54" t="s">
        <v>201</v>
      </c>
      <c r="B95" s="155"/>
      <c r="C95" s="155"/>
      <c r="D95" s="155"/>
      <c r="E95" s="155"/>
      <c r="F95" s="155"/>
      <c r="G95" s="155"/>
      <c r="H95" s="156"/>
      <c r="I95" s="78"/>
      <c r="J95" s="79"/>
      <c r="K95" s="78"/>
      <c r="L95" s="78"/>
    </row>
    <row r="96" spans="1:12" x14ac:dyDescent="0.2">
      <c r="A96" s="157"/>
      <c r="B96" s="158"/>
      <c r="C96" s="158"/>
      <c r="D96" s="158"/>
      <c r="E96" s="158"/>
      <c r="F96" s="158"/>
      <c r="G96" s="158"/>
      <c r="H96" s="159"/>
      <c r="J96" s="78"/>
      <c r="K96" s="79"/>
      <c r="L96" s="78"/>
    </row>
    <row r="97" spans="1:8" x14ac:dyDescent="0.2">
      <c r="A97" s="157"/>
      <c r="B97" s="158"/>
      <c r="C97" s="158"/>
      <c r="D97" s="158"/>
      <c r="E97" s="158"/>
      <c r="F97" s="158"/>
      <c r="G97" s="158"/>
      <c r="H97" s="159"/>
    </row>
    <row r="98" spans="1:8" x14ac:dyDescent="0.2">
      <c r="A98" s="157"/>
      <c r="B98" s="158"/>
      <c r="C98" s="158"/>
      <c r="D98" s="158"/>
      <c r="E98" s="158"/>
      <c r="F98" s="158"/>
      <c r="G98" s="158"/>
      <c r="H98" s="159"/>
    </row>
    <row r="99" spans="1:8" x14ac:dyDescent="0.2">
      <c r="A99" s="157"/>
      <c r="B99" s="158"/>
      <c r="C99" s="158"/>
      <c r="D99" s="158"/>
      <c r="E99" s="158"/>
      <c r="F99" s="158"/>
      <c r="G99" s="158"/>
      <c r="H99" s="159"/>
    </row>
    <row r="100" spans="1:8" x14ac:dyDescent="0.2">
      <c r="A100" s="157"/>
      <c r="B100" s="158"/>
      <c r="C100" s="158"/>
      <c r="D100" s="158"/>
      <c r="E100" s="158"/>
      <c r="F100" s="158"/>
      <c r="G100" s="158"/>
      <c r="H100" s="159"/>
    </row>
    <row r="101" spans="1:8" x14ac:dyDescent="0.2">
      <c r="A101" s="157"/>
      <c r="B101" s="158"/>
      <c r="C101" s="158"/>
      <c r="D101" s="158"/>
      <c r="E101" s="158"/>
      <c r="F101" s="158"/>
      <c r="G101" s="158"/>
      <c r="H101" s="159"/>
    </row>
    <row r="102" spans="1:8" x14ac:dyDescent="0.2">
      <c r="A102" s="157"/>
      <c r="B102" s="158"/>
      <c r="C102" s="158"/>
      <c r="D102" s="158"/>
      <c r="E102" s="158"/>
      <c r="F102" s="158"/>
      <c r="G102" s="158"/>
      <c r="H102" s="159"/>
    </row>
    <row r="103" spans="1:8" x14ac:dyDescent="0.2">
      <c r="A103" s="157"/>
      <c r="B103" s="158"/>
      <c r="C103" s="158"/>
      <c r="D103" s="158"/>
      <c r="E103" s="158"/>
      <c r="F103" s="158"/>
      <c r="G103" s="158"/>
      <c r="H103" s="159"/>
    </row>
    <row r="104" spans="1:8" x14ac:dyDescent="0.2">
      <c r="A104" s="157"/>
      <c r="B104" s="158"/>
      <c r="C104" s="158"/>
      <c r="D104" s="158"/>
      <c r="E104" s="158"/>
      <c r="F104" s="158"/>
      <c r="G104" s="158"/>
      <c r="H104" s="159"/>
    </row>
    <row r="105" spans="1:8" x14ac:dyDescent="0.2">
      <c r="A105" s="157"/>
      <c r="B105" s="158"/>
      <c r="C105" s="158"/>
      <c r="D105" s="158"/>
      <c r="E105" s="158"/>
      <c r="F105" s="158"/>
      <c r="G105" s="158"/>
      <c r="H105" s="159"/>
    </row>
    <row r="106" spans="1:8" x14ac:dyDescent="0.2">
      <c r="A106" s="157"/>
      <c r="B106" s="158"/>
      <c r="C106" s="158"/>
      <c r="D106" s="158"/>
      <c r="E106" s="158"/>
      <c r="F106" s="158"/>
      <c r="G106" s="158"/>
      <c r="H106" s="159"/>
    </row>
    <row r="107" spans="1:8" x14ac:dyDescent="0.2">
      <c r="A107" s="157"/>
      <c r="B107" s="158"/>
      <c r="C107" s="158"/>
      <c r="D107" s="158"/>
      <c r="E107" s="158"/>
      <c r="F107" s="158"/>
      <c r="G107" s="158"/>
      <c r="H107" s="159"/>
    </row>
    <row r="108" spans="1:8" x14ac:dyDescent="0.2">
      <c r="A108" s="157"/>
      <c r="B108" s="158"/>
      <c r="C108" s="158"/>
      <c r="D108" s="158"/>
      <c r="E108" s="158"/>
      <c r="F108" s="158"/>
      <c r="G108" s="158"/>
      <c r="H108" s="159"/>
    </row>
    <row r="109" spans="1:8" x14ac:dyDescent="0.2">
      <c r="A109" s="157"/>
      <c r="B109" s="158"/>
      <c r="C109" s="158"/>
      <c r="D109" s="158"/>
      <c r="E109" s="158"/>
      <c r="F109" s="158"/>
      <c r="G109" s="158"/>
      <c r="H109" s="159"/>
    </row>
    <row r="110" spans="1:8" x14ac:dyDescent="0.2">
      <c r="A110" s="157"/>
      <c r="B110" s="158"/>
      <c r="C110" s="158"/>
      <c r="D110" s="158"/>
      <c r="E110" s="158"/>
      <c r="F110" s="158"/>
      <c r="G110" s="158"/>
      <c r="H110" s="159"/>
    </row>
    <row r="111" spans="1:8" x14ac:dyDescent="0.2">
      <c r="A111" s="157"/>
      <c r="B111" s="158"/>
      <c r="C111" s="158"/>
      <c r="D111" s="158"/>
      <c r="E111" s="158"/>
      <c r="F111" s="158"/>
      <c r="G111" s="158"/>
      <c r="H111" s="159"/>
    </row>
    <row r="112" spans="1:8"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ht="15" thickBot="1" x14ac:dyDescent="0.25">
      <c r="A119" s="160"/>
      <c r="B119" s="161"/>
      <c r="C119" s="161"/>
      <c r="D119" s="161"/>
      <c r="E119" s="161"/>
      <c r="F119" s="161"/>
      <c r="G119" s="161"/>
      <c r="H119" s="162"/>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BFD496BF-CD46-4664-8F7C-43C59B0CAE99}">
      <formula1>INDIRECT(IFERROR(RIGHT(#REF!,LEN(#REF!)-FIND(" ",#REF!)),#REF!)&amp;"Subs")</formula1>
    </dataValidation>
    <dataValidation type="list" allowBlank="1" showInputMessage="1" showErrorMessage="1" sqref="E31:F45" xr:uid="{D7AA6633-3ACA-4234-B658-FA01D13CBFBC}">
      <formula1>INDIRECT(IFERROR(RIGHT($B31,LEN($B31)-FIND(" ",$B31)),$B31)&amp;"Subs")</formula1>
    </dataValidation>
    <dataValidation type="list" allowBlank="1" showInputMessage="1" showErrorMessage="1" sqref="G29:G63 G12:G13 G16:G18 G25:G27" xr:uid="{4742F42F-DF56-40C5-8726-39E49E62743A}">
      <formula1>"Fixed,Variable"</formula1>
    </dataValidation>
    <dataValidation type="list" allowBlank="1" showInputMessage="1" showErrorMessage="1" sqref="E63:E65 D29:D65 D12:D13 D16:D27" xr:uid="{13FF1B1B-97C1-49FD-AB68-FEF9EA795059}">
      <formula1>Variables</formula1>
    </dataValidation>
  </dataValidations>
  <hyperlinks>
    <hyperlink ref="F3" location="'TITLE PAGE'!A1" display="Back to title page" xr:uid="{0E63D7FE-BE91-45A2-BD5D-8CF7662D4510}"/>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D65F8-97A0-4DF6-8F72-F7DDC2F1BAB5}">
  <sheetPr codeName="Sheet27"/>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253</v>
      </c>
      <c r="C8" t="s">
        <v>254</v>
      </c>
      <c r="D8" s="27" t="s">
        <v>104</v>
      </c>
      <c r="E8" s="28"/>
      <c r="G8" s="29" t="s">
        <v>105</v>
      </c>
      <c r="H8" s="30"/>
      <c r="I8" s="31"/>
      <c r="J8" s="31"/>
      <c r="K8" s="31"/>
      <c r="L8" s="31"/>
      <c r="M8" s="31"/>
      <c r="N8" s="118">
        <f>'[4]EA Tables'!$G$72/1000000</f>
        <v>3.3008022875011169E-3</v>
      </c>
      <c r="O8" s="118">
        <f>'[4]EA Tables'!$G$72/1000000</f>
        <v>3.3008022875011169E-3</v>
      </c>
      <c r="P8" s="118">
        <f>'[4]EA Tables'!$G$72/1000000</f>
        <v>3.3008022875011169E-3</v>
      </c>
      <c r="Q8" s="118">
        <f>'[4]EA Tables'!$G$72/1000000</f>
        <v>3.3008022875011169E-3</v>
      </c>
      <c r="R8" s="118">
        <f>'[4]EA Tables'!$G$72/1000000</f>
        <v>3.3008022875011169E-3</v>
      </c>
      <c r="S8" s="118">
        <f>'[4]EA Tables'!$M$72/1000000</f>
        <v>1.579212792607522E-2</v>
      </c>
      <c r="T8" s="118">
        <f>'[4]EA Tables'!$M$72/1000000</f>
        <v>1.579212792607522E-2</v>
      </c>
      <c r="U8" s="118">
        <f>'[4]EA Tables'!$M$72/1000000</f>
        <v>1.579212792607522E-2</v>
      </c>
      <c r="V8" s="118">
        <f>'[4]EA Tables'!$M$72/1000000</f>
        <v>1.579212792607522E-2</v>
      </c>
      <c r="W8" s="118">
        <f>'[4]EA Tables'!$M$72/1000000</f>
        <v>1.579212792607522E-2</v>
      </c>
      <c r="X8" s="118">
        <f>'[4]EA Tables'!$S$72/1000000</f>
        <v>4.3576408878391584E-3</v>
      </c>
      <c r="Y8" s="118">
        <f>'[4]EA Tables'!$S$72/1000000</f>
        <v>4.3576408878391584E-3</v>
      </c>
      <c r="Z8" s="118">
        <f>'[4]EA Tables'!$S$72/1000000</f>
        <v>4.3576408878391584E-3</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1"/>
      <c r="N9" s="133">
        <f>N24</f>
        <v>0</v>
      </c>
      <c r="O9" s="133">
        <f t="shared" ref="O9:BQ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28"/>
      <c r="G10" s="29" t="s">
        <v>105</v>
      </c>
      <c r="H10" s="30"/>
      <c r="I10" s="31"/>
      <c r="J10" s="31"/>
      <c r="K10" s="31"/>
      <c r="L10" s="31"/>
      <c r="M10" s="31"/>
      <c r="N10" s="134">
        <f>$E$10</f>
        <v>3.5000000000000003E-2</v>
      </c>
      <c r="O10" s="134">
        <f t="shared" ref="O10:BQ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1"/>
      <c r="N11" s="135">
        <f>1/(1+N10)</f>
        <v>0.96618357487922713</v>
      </c>
      <c r="O11" s="135">
        <f t="shared" ref="O11:BQ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4"/>
      <c r="N14" s="41">
        <f>IF((N8+N9)*N11&lt;&gt;0,(N8+N9)*N11,"")</f>
        <v>3.1891809541073598E-3</v>
      </c>
      <c r="O14" s="41">
        <f t="shared" ref="O14:BZ14" si="3">IF((O8+O9)*O11&lt;&gt;0,(O8+O9)*O11,"")</f>
        <v>3.1891809541073598E-3</v>
      </c>
      <c r="P14" s="41">
        <f t="shared" si="3"/>
        <v>3.1891809541073598E-3</v>
      </c>
      <c r="Q14" s="41">
        <f t="shared" si="3"/>
        <v>3.1891809541073598E-3</v>
      </c>
      <c r="R14" s="41">
        <f>IF((R8+R9)*R11&lt;&gt;0,(R8+R9)*R11,"")</f>
        <v>3.1891809541073598E-3</v>
      </c>
      <c r="S14" s="41">
        <f t="shared" si="3"/>
        <v>1.5258094614565431E-2</v>
      </c>
      <c r="T14" s="41">
        <f t="shared" si="3"/>
        <v>1.5258094614565431E-2</v>
      </c>
      <c r="U14" s="41">
        <f>IF((U8+U9)*U11&lt;&gt;0,(U8+U9)*U11,"")</f>
        <v>1.5258094614565431E-2</v>
      </c>
      <c r="V14" s="41">
        <f t="shared" si="3"/>
        <v>1.5258094614565431E-2</v>
      </c>
      <c r="W14" s="41">
        <f t="shared" si="3"/>
        <v>1.5258094614565431E-2</v>
      </c>
      <c r="X14" s="41">
        <f t="shared" si="3"/>
        <v>4.210281051052327E-3</v>
      </c>
      <c r="Y14" s="41">
        <f t="shared" si="3"/>
        <v>4.210281051052327E-3</v>
      </c>
      <c r="Z14" s="41">
        <f t="shared" si="3"/>
        <v>4.210281051052327E-3</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77"/>
      <c r="B15" s="36"/>
      <c r="C15" s="37"/>
      <c r="D15" s="38" t="s">
        <v>114</v>
      </c>
      <c r="E15" s="37"/>
      <c r="F15" s="37"/>
      <c r="G15" s="37" t="s">
        <v>101</v>
      </c>
      <c r="H15" s="178">
        <f>IF(SUM($M$14:$CO$14)&lt;&gt;0,SUM($M$14:$CO$14),"")</f>
        <v>0.10486722099652093</v>
      </c>
      <c r="I15" s="179"/>
      <c r="J15" s="179"/>
      <c r="K15" s="179"/>
      <c r="L15" s="180"/>
    </row>
    <row r="16" spans="1:93" s="43" customFormat="1" ht="15.75" thickBot="1" x14ac:dyDescent="0.25">
      <c r="A16" s="44"/>
      <c r="B16" s="45"/>
      <c r="C16" s="45"/>
      <c r="D16" s="46"/>
      <c r="E16" s="45"/>
      <c r="F16" s="45"/>
      <c r="G16" s="45"/>
      <c r="H16" s="47">
        <f>H15</f>
        <v>0.10486722099652093</v>
      </c>
      <c r="I16" s="48"/>
    </row>
    <row r="17" spans="1:93" s="43" customFormat="1" ht="15.75" thickBot="1" x14ac:dyDescent="0.25">
      <c r="A17" s="44"/>
      <c r="B17" s="45"/>
      <c r="C17" s="45"/>
      <c r="D17" s="46"/>
      <c r="E17" s="45"/>
      <c r="F17" s="45"/>
      <c r="G17" s="45"/>
      <c r="H17" s="178">
        <f>IF(SUM($M$14:$AL$14)&lt;&gt;0,SUM($M$14:$AL$14),"")</f>
        <v>0.10486722099652093</v>
      </c>
      <c r="I17" s="179"/>
      <c r="J17" s="179"/>
      <c r="K17" s="179"/>
      <c r="L17" s="180"/>
      <c r="M17" s="43" t="s">
        <v>228</v>
      </c>
    </row>
    <row r="18" spans="1:93" s="43" customFormat="1" ht="15.75" thickBot="1" x14ac:dyDescent="0.25">
      <c r="A18" s="44"/>
      <c r="B18" s="45"/>
      <c r="C18" s="45"/>
      <c r="D18" s="46"/>
      <c r="E18" s="45"/>
      <c r="F18" s="45"/>
      <c r="G18" s="45"/>
      <c r="H18" s="123"/>
      <c r="I18" s="123"/>
      <c r="J18" s="123"/>
      <c r="K18" s="123"/>
      <c r="L18" s="123"/>
    </row>
    <row r="19" spans="1:93" s="43" customFormat="1" ht="18" x14ac:dyDescent="0.25">
      <c r="A19" s="44"/>
      <c r="B19" s="45"/>
      <c r="C19" s="45"/>
      <c r="D19" s="46"/>
      <c r="E19" s="124" t="s">
        <v>115</v>
      </c>
      <c r="F19" s="2"/>
      <c r="G19" s="2"/>
      <c r="H19" s="2">
        <f>H17</f>
        <v>0.10486722099652093</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81" t="s">
        <v>123</v>
      </c>
      <c r="B27" s="182"/>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75" t="s">
        <v>124</v>
      </c>
      <c r="B29" s="61"/>
      <c r="C29" s="19"/>
      <c r="D29" s="19" t="s">
        <v>104</v>
      </c>
      <c r="E29" s="21" t="s">
        <v>125</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83"/>
      <c r="B30" s="64"/>
      <c r="C30" s="27"/>
      <c r="D30" s="27" t="s">
        <v>104</v>
      </c>
      <c r="E30" s="29" t="s">
        <v>125</v>
      </c>
      <c r="F30" s="29"/>
      <c r="G30" s="27" t="s">
        <v>126</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83"/>
      <c r="B31" s="64"/>
      <c r="C31" s="27"/>
      <c r="D31" s="27" t="s">
        <v>109</v>
      </c>
      <c r="E31" s="27" t="s">
        <v>127</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83"/>
      <c r="B32" s="64"/>
      <c r="C32" s="27"/>
      <c r="D32" s="27" t="s">
        <v>109</v>
      </c>
      <c r="E32" s="27" t="s">
        <v>128</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129</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130</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131</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132</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133</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134</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83"/>
      <c r="B39" s="64"/>
      <c r="C39" s="27"/>
      <c r="D39" s="27" t="s">
        <v>109</v>
      </c>
      <c r="E39" s="27" t="s">
        <v>135</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83"/>
      <c r="B40" s="64"/>
      <c r="C40" s="27"/>
      <c r="D40" s="27" t="s">
        <v>109</v>
      </c>
      <c r="E40" s="27" t="s">
        <v>136</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137</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138</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83"/>
      <c r="B43" s="64"/>
      <c r="C43" s="27"/>
      <c r="D43" s="27" t="s">
        <v>109</v>
      </c>
      <c r="E43" s="27" t="s">
        <v>139</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140</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141</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142</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143</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144</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145</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146</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147</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148</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149</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150</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151</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152</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153</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154</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155</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156</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157</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158</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159</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70"/>
      <c r="C64" s="32"/>
      <c r="D64" s="27" t="s">
        <v>160</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84"/>
      <c r="B65" s="71"/>
      <c r="C65" s="72"/>
      <c r="D65" s="73" t="s">
        <v>161</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73" t="s">
        <v>162</v>
      </c>
      <c r="B70" s="174"/>
      <c r="C70" s="77" t="s">
        <v>163</v>
      </c>
      <c r="D70" s="77" t="s">
        <v>163</v>
      </c>
      <c r="E70" s="78"/>
      <c r="F70" s="78"/>
      <c r="G70" s="78"/>
      <c r="H70" s="78"/>
      <c r="I70" s="78"/>
      <c r="J70" s="78"/>
      <c r="K70" s="79"/>
      <c r="L70" s="78"/>
    </row>
    <row r="71" spans="1:93" x14ac:dyDescent="0.2">
      <c r="A71" s="80" t="s">
        <v>164</v>
      </c>
      <c r="B71" s="81"/>
      <c r="C71" s="82"/>
      <c r="D71" s="43"/>
      <c r="E71" s="78"/>
      <c r="F71" s="78"/>
      <c r="G71" s="78"/>
      <c r="H71" s="78"/>
      <c r="I71" s="78"/>
      <c r="J71" s="78"/>
      <c r="K71" s="79"/>
      <c r="L71" s="78"/>
    </row>
    <row r="72" spans="1:93" x14ac:dyDescent="0.2">
      <c r="A72" s="83" t="s">
        <v>165</v>
      </c>
      <c r="B72" s="78" t="s">
        <v>166</v>
      </c>
      <c r="C72" s="84">
        <f>3.5%</f>
        <v>3.5000000000000003E-2</v>
      </c>
      <c r="D72" s="43"/>
      <c r="E72" s="78"/>
      <c r="F72" s="78"/>
      <c r="G72" s="78"/>
      <c r="H72" s="78"/>
      <c r="I72" s="78"/>
      <c r="J72" s="78"/>
      <c r="K72" s="79"/>
      <c r="L72" s="78"/>
    </row>
    <row r="73" spans="1:93" x14ac:dyDescent="0.2">
      <c r="A73" s="83" t="s">
        <v>167</v>
      </c>
      <c r="B73" s="78" t="s">
        <v>121</v>
      </c>
      <c r="C73" s="84">
        <v>2.92E-2</v>
      </c>
      <c r="D73" s="43"/>
      <c r="E73" s="78"/>
      <c r="F73" s="78"/>
      <c r="G73" s="78"/>
      <c r="H73" s="78"/>
      <c r="I73" s="78"/>
      <c r="J73" s="78"/>
      <c r="K73" s="79"/>
      <c r="L73" s="78"/>
    </row>
    <row r="74" spans="1:93" x14ac:dyDescent="0.2">
      <c r="A74" s="83" t="s">
        <v>168</v>
      </c>
      <c r="B74" s="78" t="s">
        <v>169</v>
      </c>
      <c r="C74" s="85">
        <v>5</v>
      </c>
      <c r="D74" s="43"/>
      <c r="E74" s="78"/>
      <c r="F74" s="78"/>
      <c r="G74" s="78"/>
      <c r="H74" s="78"/>
      <c r="I74" s="78"/>
      <c r="J74" s="78"/>
      <c r="K74" s="79"/>
      <c r="L74" s="78"/>
    </row>
    <row r="75" spans="1:93" x14ac:dyDescent="0.2">
      <c r="A75" s="83" t="s">
        <v>170</v>
      </c>
      <c r="B75" s="78" t="s">
        <v>171</v>
      </c>
      <c r="C75" s="86">
        <v>1000</v>
      </c>
      <c r="D75" s="43"/>
      <c r="E75" s="78"/>
      <c r="F75" s="78"/>
      <c r="G75" s="78"/>
      <c r="H75" s="78"/>
      <c r="I75" s="78"/>
      <c r="J75" s="78"/>
      <c r="K75" s="79"/>
      <c r="L75" s="78"/>
    </row>
    <row r="76" spans="1:93" x14ac:dyDescent="0.2">
      <c r="A76" s="87" t="s">
        <v>172</v>
      </c>
      <c r="B76" s="88" t="s">
        <v>173</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174</v>
      </c>
      <c r="E79" s="93" t="s">
        <v>175</v>
      </c>
      <c r="F79" s="93" t="s">
        <v>176</v>
      </c>
      <c r="G79" s="93" t="s">
        <v>177</v>
      </c>
      <c r="H79" s="94" t="s">
        <v>178</v>
      </c>
      <c r="I79" s="78"/>
      <c r="J79" s="163" t="s">
        <v>179</v>
      </c>
      <c r="K79" s="164"/>
      <c r="L79" s="78"/>
    </row>
    <row r="80" spans="1:93" ht="15" thickBot="1" x14ac:dyDescent="0.25">
      <c r="A80" s="95" t="s">
        <v>180</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65" t="s">
        <v>181</v>
      </c>
      <c r="K80" s="166"/>
      <c r="L80" s="78"/>
    </row>
    <row r="81" spans="1:12" ht="15" thickBot="1" x14ac:dyDescent="0.25">
      <c r="A81" s="79"/>
      <c r="B81" s="78"/>
      <c r="C81" s="78"/>
      <c r="D81" s="78"/>
      <c r="E81" s="78"/>
      <c r="F81" s="78"/>
      <c r="G81" s="78"/>
      <c r="H81" s="78"/>
      <c r="I81" s="78"/>
      <c r="J81" s="143"/>
      <c r="K81" s="99"/>
      <c r="L81" s="78"/>
    </row>
    <row r="82" spans="1:12" x14ac:dyDescent="0.2">
      <c r="A82" s="144" t="s">
        <v>182</v>
      </c>
      <c r="B82" s="101"/>
      <c r="C82" s="101"/>
      <c r="D82" s="102"/>
      <c r="E82" s="102"/>
      <c r="F82" s="102"/>
      <c r="G82" s="102"/>
      <c r="H82" s="103"/>
      <c r="I82" s="78"/>
      <c r="J82" s="143"/>
      <c r="K82" s="99"/>
      <c r="L82" s="78"/>
    </row>
    <row r="83" spans="1:12" x14ac:dyDescent="0.2">
      <c r="A83" s="104"/>
      <c r="B83" s="105"/>
      <c r="C83" s="106" t="s">
        <v>183</v>
      </c>
      <c r="D83" s="107" t="s">
        <v>174</v>
      </c>
      <c r="E83" s="107" t="s">
        <v>175</v>
      </c>
      <c r="F83" s="107" t="s">
        <v>176</v>
      </c>
      <c r="G83" s="107" t="s">
        <v>177</v>
      </c>
      <c r="H83" s="108" t="s">
        <v>178</v>
      </c>
      <c r="I83" s="78"/>
      <c r="J83" s="143"/>
      <c r="K83" s="99"/>
      <c r="L83" s="78"/>
    </row>
    <row r="84" spans="1:12" x14ac:dyDescent="0.2">
      <c r="A84" s="143" t="s">
        <v>184</v>
      </c>
      <c r="B84" s="78" t="s">
        <v>116</v>
      </c>
      <c r="C84" s="109" t="s">
        <v>185</v>
      </c>
      <c r="D84" s="110">
        <f>C75</f>
        <v>1000</v>
      </c>
      <c r="E84" s="110">
        <f>D86</f>
        <v>800</v>
      </c>
      <c r="F84" s="110">
        <f>E86</f>
        <v>600</v>
      </c>
      <c r="G84" s="110">
        <f>F86</f>
        <v>400</v>
      </c>
      <c r="H84" s="111">
        <f>G86</f>
        <v>200</v>
      </c>
      <c r="I84" s="78"/>
      <c r="J84" s="167" t="s">
        <v>186</v>
      </c>
      <c r="K84" s="168"/>
      <c r="L84" s="78"/>
    </row>
    <row r="85" spans="1:12" x14ac:dyDescent="0.2">
      <c r="A85" s="143" t="s">
        <v>187</v>
      </c>
      <c r="B85" s="78" t="s">
        <v>118</v>
      </c>
      <c r="C85" s="109" t="s">
        <v>185</v>
      </c>
      <c r="D85" s="110">
        <f>$D$84*$C$76</f>
        <v>200</v>
      </c>
      <c r="E85" s="110">
        <f>$D$84*$C$76</f>
        <v>200</v>
      </c>
      <c r="F85" s="110">
        <f>$D$84*$C$76</f>
        <v>200</v>
      </c>
      <c r="G85" s="110">
        <f>$D$84*$C$76</f>
        <v>200</v>
      </c>
      <c r="H85" s="111">
        <f>$D$84*$C$76</f>
        <v>200</v>
      </c>
      <c r="I85" s="78"/>
      <c r="J85" s="169" t="s">
        <v>188</v>
      </c>
      <c r="K85" s="170"/>
      <c r="L85" s="78"/>
    </row>
    <row r="86" spans="1:12" x14ac:dyDescent="0.2">
      <c r="A86" s="143" t="s">
        <v>189</v>
      </c>
      <c r="B86" s="78" t="s">
        <v>119</v>
      </c>
      <c r="C86" s="109" t="s">
        <v>185</v>
      </c>
      <c r="D86" s="110">
        <f>D84-D85</f>
        <v>800</v>
      </c>
      <c r="E86" s="110">
        <f>E84-E85</f>
        <v>600</v>
      </c>
      <c r="F86" s="110">
        <f>F84-F85</f>
        <v>400</v>
      </c>
      <c r="G86" s="110">
        <f>G84-G85</f>
        <v>200</v>
      </c>
      <c r="H86" s="111">
        <f>H84-H85</f>
        <v>0</v>
      </c>
      <c r="I86" s="78"/>
      <c r="J86" s="171" t="s">
        <v>190</v>
      </c>
      <c r="K86" s="172"/>
      <c r="L86" s="78"/>
    </row>
    <row r="87" spans="1:12" x14ac:dyDescent="0.2">
      <c r="A87" s="143" t="s">
        <v>191</v>
      </c>
      <c r="B87" s="78" t="s">
        <v>120</v>
      </c>
      <c r="C87" s="109" t="s">
        <v>185</v>
      </c>
      <c r="D87" s="110">
        <f>AVERAGE(D84,D86)</f>
        <v>900</v>
      </c>
      <c r="E87" s="110">
        <f>AVERAGE(E84,E86)</f>
        <v>700</v>
      </c>
      <c r="F87" s="110">
        <f>AVERAGE(F84,F86)</f>
        <v>500</v>
      </c>
      <c r="G87" s="110">
        <f>AVERAGE(G84,G86)</f>
        <v>300</v>
      </c>
      <c r="H87" s="111">
        <f>AVERAGE(H84,H86)</f>
        <v>100</v>
      </c>
      <c r="I87" s="78"/>
      <c r="J87" s="171" t="s">
        <v>192</v>
      </c>
      <c r="K87" s="172"/>
      <c r="L87" s="78"/>
    </row>
    <row r="88" spans="1:12" x14ac:dyDescent="0.2">
      <c r="A88" s="143" t="s">
        <v>193</v>
      </c>
      <c r="B88" s="78" t="s">
        <v>106</v>
      </c>
      <c r="C88" s="109" t="s">
        <v>185</v>
      </c>
      <c r="D88" s="110">
        <f>(D87*($C$73))+D85</f>
        <v>226.28</v>
      </c>
      <c r="E88" s="110">
        <f>(E87*($C$73))+E85</f>
        <v>220.44</v>
      </c>
      <c r="F88" s="110">
        <f>(F87*($C$73))+F85</f>
        <v>214.6</v>
      </c>
      <c r="G88" s="110">
        <f>(G87*($C$73))+G85</f>
        <v>208.76</v>
      </c>
      <c r="H88" s="111">
        <f>(H87*($C$73))+H85</f>
        <v>202.92</v>
      </c>
      <c r="I88" s="78"/>
      <c r="J88" s="152" t="s">
        <v>194</v>
      </c>
      <c r="K88" s="153"/>
      <c r="L88" s="78"/>
    </row>
    <row r="89" spans="1:12" x14ac:dyDescent="0.2">
      <c r="A89" s="143" t="s">
        <v>195</v>
      </c>
      <c r="B89" s="78" t="s">
        <v>196</v>
      </c>
      <c r="C89" s="109" t="s">
        <v>185</v>
      </c>
      <c r="D89" s="110">
        <f>D88*D80</f>
        <v>218.62801932367151</v>
      </c>
      <c r="E89" s="110">
        <f>E88*E80</f>
        <v>205.78309878876988</v>
      </c>
      <c r="F89" s="110">
        <f>F88*F80</f>
        <v>193.55690463635759</v>
      </c>
      <c r="G89" s="110">
        <f>G88*G80</f>
        <v>181.92227945435397</v>
      </c>
      <c r="H89" s="111">
        <f>H88*H80</f>
        <v>170.85319501893173</v>
      </c>
      <c r="I89" s="78"/>
      <c r="J89" s="152" t="s">
        <v>197</v>
      </c>
      <c r="K89" s="153"/>
      <c r="L89" s="78"/>
    </row>
    <row r="90" spans="1:12" x14ac:dyDescent="0.2">
      <c r="A90" s="143"/>
      <c r="B90" s="78"/>
      <c r="C90" s="109"/>
      <c r="D90" s="110"/>
      <c r="E90" s="110"/>
      <c r="F90" s="110"/>
      <c r="G90" s="110"/>
      <c r="H90" s="111"/>
      <c r="I90" s="78"/>
      <c r="J90" s="143"/>
      <c r="K90" s="99"/>
      <c r="L90" s="78"/>
    </row>
    <row r="91" spans="1:12" x14ac:dyDescent="0.2">
      <c r="A91" s="143" t="s">
        <v>198</v>
      </c>
      <c r="B91" s="112" t="s">
        <v>199</v>
      </c>
      <c r="C91" s="113" t="s">
        <v>185</v>
      </c>
      <c r="D91" s="114">
        <f>SUM(D89:H89)</f>
        <v>970.74349722208467</v>
      </c>
      <c r="E91" s="110"/>
      <c r="F91" s="110"/>
      <c r="G91" s="110"/>
      <c r="H91" s="111"/>
      <c r="I91" s="78"/>
      <c r="J91" s="152" t="s">
        <v>200</v>
      </c>
      <c r="K91" s="153"/>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54" t="s">
        <v>201</v>
      </c>
      <c r="B95" s="155"/>
      <c r="C95" s="155"/>
      <c r="D95" s="155"/>
      <c r="E95" s="155"/>
      <c r="F95" s="155"/>
      <c r="G95" s="155"/>
      <c r="H95" s="156"/>
      <c r="I95" s="78"/>
      <c r="J95" s="79"/>
      <c r="K95" s="78"/>
      <c r="L95" s="78"/>
    </row>
    <row r="96" spans="1:12" x14ac:dyDescent="0.2">
      <c r="A96" s="157"/>
      <c r="B96" s="158"/>
      <c r="C96" s="158"/>
      <c r="D96" s="158"/>
      <c r="E96" s="158"/>
      <c r="F96" s="158"/>
      <c r="G96" s="158"/>
      <c r="H96" s="159"/>
      <c r="J96" s="78"/>
      <c r="K96" s="79"/>
      <c r="L96" s="78"/>
    </row>
    <row r="97" spans="1:8" x14ac:dyDescent="0.2">
      <c r="A97" s="157"/>
      <c r="B97" s="158"/>
      <c r="C97" s="158"/>
      <c r="D97" s="158"/>
      <c r="E97" s="158"/>
      <c r="F97" s="158"/>
      <c r="G97" s="158"/>
      <c r="H97" s="159"/>
    </row>
    <row r="98" spans="1:8" x14ac:dyDescent="0.2">
      <c r="A98" s="157"/>
      <c r="B98" s="158"/>
      <c r="C98" s="158"/>
      <c r="D98" s="158"/>
      <c r="E98" s="158"/>
      <c r="F98" s="158"/>
      <c r="G98" s="158"/>
      <c r="H98" s="159"/>
    </row>
    <row r="99" spans="1:8" x14ac:dyDescent="0.2">
      <c r="A99" s="157"/>
      <c r="B99" s="158"/>
      <c r="C99" s="158"/>
      <c r="D99" s="158"/>
      <c r="E99" s="158"/>
      <c r="F99" s="158"/>
      <c r="G99" s="158"/>
      <c r="H99" s="159"/>
    </row>
    <row r="100" spans="1:8" x14ac:dyDescent="0.2">
      <c r="A100" s="157"/>
      <c r="B100" s="158"/>
      <c r="C100" s="158"/>
      <c r="D100" s="158"/>
      <c r="E100" s="158"/>
      <c r="F100" s="158"/>
      <c r="G100" s="158"/>
      <c r="H100" s="159"/>
    </row>
    <row r="101" spans="1:8" x14ac:dyDescent="0.2">
      <c r="A101" s="157"/>
      <c r="B101" s="158"/>
      <c r="C101" s="158"/>
      <c r="D101" s="158"/>
      <c r="E101" s="158"/>
      <c r="F101" s="158"/>
      <c r="G101" s="158"/>
      <c r="H101" s="159"/>
    </row>
    <row r="102" spans="1:8" x14ac:dyDescent="0.2">
      <c r="A102" s="157"/>
      <c r="B102" s="158"/>
      <c r="C102" s="158"/>
      <c r="D102" s="158"/>
      <c r="E102" s="158"/>
      <c r="F102" s="158"/>
      <c r="G102" s="158"/>
      <c r="H102" s="159"/>
    </row>
    <row r="103" spans="1:8" x14ac:dyDescent="0.2">
      <c r="A103" s="157"/>
      <c r="B103" s="158"/>
      <c r="C103" s="158"/>
      <c r="D103" s="158"/>
      <c r="E103" s="158"/>
      <c r="F103" s="158"/>
      <c r="G103" s="158"/>
      <c r="H103" s="159"/>
    </row>
    <row r="104" spans="1:8" x14ac:dyDescent="0.2">
      <c r="A104" s="157"/>
      <c r="B104" s="158"/>
      <c r="C104" s="158"/>
      <c r="D104" s="158"/>
      <c r="E104" s="158"/>
      <c r="F104" s="158"/>
      <c r="G104" s="158"/>
      <c r="H104" s="159"/>
    </row>
    <row r="105" spans="1:8" x14ac:dyDescent="0.2">
      <c r="A105" s="157"/>
      <c r="B105" s="158"/>
      <c r="C105" s="158"/>
      <c r="D105" s="158"/>
      <c r="E105" s="158"/>
      <c r="F105" s="158"/>
      <c r="G105" s="158"/>
      <c r="H105" s="159"/>
    </row>
    <row r="106" spans="1:8" x14ac:dyDescent="0.2">
      <c r="A106" s="157"/>
      <c r="B106" s="158"/>
      <c r="C106" s="158"/>
      <c r="D106" s="158"/>
      <c r="E106" s="158"/>
      <c r="F106" s="158"/>
      <c r="G106" s="158"/>
      <c r="H106" s="159"/>
    </row>
    <row r="107" spans="1:8" x14ac:dyDescent="0.2">
      <c r="A107" s="157"/>
      <c r="B107" s="158"/>
      <c r="C107" s="158"/>
      <c r="D107" s="158"/>
      <c r="E107" s="158"/>
      <c r="F107" s="158"/>
      <c r="G107" s="158"/>
      <c r="H107" s="159"/>
    </row>
    <row r="108" spans="1:8" x14ac:dyDescent="0.2">
      <c r="A108" s="157"/>
      <c r="B108" s="158"/>
      <c r="C108" s="158"/>
      <c r="D108" s="158"/>
      <c r="E108" s="158"/>
      <c r="F108" s="158"/>
      <c r="G108" s="158"/>
      <c r="H108" s="159"/>
    </row>
    <row r="109" spans="1:8" x14ac:dyDescent="0.2">
      <c r="A109" s="157"/>
      <c r="B109" s="158"/>
      <c r="C109" s="158"/>
      <c r="D109" s="158"/>
      <c r="E109" s="158"/>
      <c r="F109" s="158"/>
      <c r="G109" s="158"/>
      <c r="H109" s="159"/>
    </row>
    <row r="110" spans="1:8" x14ac:dyDescent="0.2">
      <c r="A110" s="157"/>
      <c r="B110" s="158"/>
      <c r="C110" s="158"/>
      <c r="D110" s="158"/>
      <c r="E110" s="158"/>
      <c r="F110" s="158"/>
      <c r="G110" s="158"/>
      <c r="H110" s="159"/>
    </row>
    <row r="111" spans="1:8" x14ac:dyDescent="0.2">
      <c r="A111" s="157"/>
      <c r="B111" s="158"/>
      <c r="C111" s="158"/>
      <c r="D111" s="158"/>
      <c r="E111" s="158"/>
      <c r="F111" s="158"/>
      <c r="G111" s="158"/>
      <c r="H111" s="159"/>
    </row>
    <row r="112" spans="1:8"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ht="15" thickBot="1" x14ac:dyDescent="0.25">
      <c r="A119" s="160"/>
      <c r="B119" s="161"/>
      <c r="C119" s="161"/>
      <c r="D119" s="161"/>
      <c r="E119" s="161"/>
      <c r="F119" s="161"/>
      <c r="G119" s="161"/>
      <c r="H119" s="162"/>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F9C522E6-2097-4CCD-8D12-92D996CBB4CC}">
      <formula1>Variables</formula1>
    </dataValidation>
    <dataValidation type="list" allowBlank="1" showInputMessage="1" showErrorMessage="1" sqref="G29:G63 G12:G13 G16:G18 G25:G27" xr:uid="{4AD9925F-E1D5-41D0-8487-A2FF85B08F3C}">
      <formula1>"Fixed,Variable"</formula1>
    </dataValidation>
    <dataValidation type="list" allowBlank="1" showInputMessage="1" showErrorMessage="1" sqref="E31:F45" xr:uid="{BEC53D21-F02E-455B-B71E-CDF9A15D39DC}">
      <formula1>INDIRECT(IFERROR(RIGHT($B31,LEN($B31)-FIND(" ",$B31)),$B31)&amp;"Subs")</formula1>
    </dataValidation>
    <dataValidation type="list" allowBlank="1" showInputMessage="1" showErrorMessage="1" sqref="E29:F30" xr:uid="{18D47E7A-31C7-499D-87FC-9D4C3A911EFB}">
      <formula1>INDIRECT(IFERROR(RIGHT(#REF!,LEN(#REF!)-FIND(" ",#REF!)),#REF!)&amp;"Subs")</formula1>
    </dataValidation>
  </dataValidations>
  <hyperlinks>
    <hyperlink ref="F3" location="'TITLE PAGE'!A1" display="Back to title page" xr:uid="{B6600354-8926-4438-8206-384D30C3168C}"/>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5DF7F-32D3-404C-8FAA-66DBDBA3CAD2}">
  <sheetPr codeName="Sheet28"/>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255</v>
      </c>
      <c r="C8" t="s">
        <v>256</v>
      </c>
      <c r="D8" s="27" t="s">
        <v>104</v>
      </c>
      <c r="E8" s="28"/>
      <c r="G8" s="29" t="s">
        <v>105</v>
      </c>
      <c r="H8" s="30"/>
      <c r="I8" s="31"/>
      <c r="J8" s="31"/>
      <c r="K8" s="31"/>
      <c r="L8" s="31"/>
      <c r="M8" s="31"/>
      <c r="N8" s="118">
        <f>'[4]EA Tables'!$G$73/1000000</f>
        <v>5.5293728649618991E-2</v>
      </c>
      <c r="O8" s="118">
        <f>'[4]EA Tables'!$G$73/1000000</f>
        <v>5.5293728649618991E-2</v>
      </c>
      <c r="P8" s="118">
        <f>'[4]EA Tables'!$G$73/1000000</f>
        <v>5.5293728649618991E-2</v>
      </c>
      <c r="Q8" s="118">
        <f>'[4]EA Tables'!$G$73/1000000</f>
        <v>5.5293728649618991E-2</v>
      </c>
      <c r="R8" s="118">
        <f>'[4]EA Tables'!$G$73/1000000</f>
        <v>5.5293728649618991E-2</v>
      </c>
      <c r="S8" s="118">
        <f>'[4]EA Tables'!$M$73/1000000</f>
        <v>8.4204812774367546E-2</v>
      </c>
      <c r="T8" s="118">
        <f>'[4]EA Tables'!$M$73/1000000</f>
        <v>8.4204812774367546E-2</v>
      </c>
      <c r="U8" s="118">
        <f>'[4]EA Tables'!$M$73/1000000</f>
        <v>8.4204812774367546E-2</v>
      </c>
      <c r="V8" s="118">
        <f>'[4]EA Tables'!$M$73/1000000</f>
        <v>8.4204812774367546E-2</v>
      </c>
      <c r="W8" s="118">
        <f>'[4]EA Tables'!$M$73/1000000</f>
        <v>8.4204812774367546E-2</v>
      </c>
      <c r="X8" s="118">
        <f>'[4]EA Tables'!$S$73/1000000</f>
        <v>8.3066085464701886E-2</v>
      </c>
      <c r="Y8" s="118">
        <f>'[4]EA Tables'!$S$73/1000000</f>
        <v>8.3066085464701886E-2</v>
      </c>
      <c r="Z8" s="118">
        <f>'[4]EA Tables'!$S$73/1000000</f>
        <v>8.3066085464701886E-2</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1"/>
      <c r="N9" s="133">
        <f>N24</f>
        <v>0</v>
      </c>
      <c r="O9" s="133">
        <f t="shared" ref="O9:BQ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28"/>
      <c r="G10" s="29" t="s">
        <v>105</v>
      </c>
      <c r="H10" s="30"/>
      <c r="I10" s="31"/>
      <c r="J10" s="31"/>
      <c r="K10" s="31"/>
      <c r="L10" s="31"/>
      <c r="M10" s="31"/>
      <c r="N10" s="134">
        <f>$E$10</f>
        <v>3.5000000000000003E-2</v>
      </c>
      <c r="O10" s="134">
        <f t="shared" ref="O10:BQ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1"/>
      <c r="N11" s="135">
        <f>1/(1+N10)</f>
        <v>0.96618357487922713</v>
      </c>
      <c r="O11" s="135">
        <f t="shared" ref="O11:BQ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4"/>
      <c r="N14" s="41">
        <f>IF((N8+N9)*N11&lt;&gt;0,(N8+N9)*N11,"")</f>
        <v>5.3423892415090816E-2</v>
      </c>
      <c r="O14" s="41">
        <f t="shared" ref="O14:BZ14" si="3">IF((O8+O9)*O11&lt;&gt;0,(O8+O9)*O11,"")</f>
        <v>5.3423892415090816E-2</v>
      </c>
      <c r="P14" s="41">
        <f t="shared" si="3"/>
        <v>5.3423892415090816E-2</v>
      </c>
      <c r="Q14" s="41">
        <f t="shared" si="3"/>
        <v>5.3423892415090816E-2</v>
      </c>
      <c r="R14" s="41">
        <f>IF((R8+R9)*R11&lt;&gt;0,(R8+R9)*R11,"")</f>
        <v>5.3423892415090816E-2</v>
      </c>
      <c r="S14" s="41">
        <f t="shared" si="3"/>
        <v>8.1357307028374445E-2</v>
      </c>
      <c r="T14" s="41">
        <f t="shared" si="3"/>
        <v>8.1357307028374445E-2</v>
      </c>
      <c r="U14" s="41">
        <f>IF((U8+U9)*U11&lt;&gt;0,(U8+U9)*U11,"")</f>
        <v>8.1357307028374445E-2</v>
      </c>
      <c r="V14" s="41">
        <f t="shared" si="3"/>
        <v>8.1357307028374445E-2</v>
      </c>
      <c r="W14" s="41">
        <f t="shared" si="3"/>
        <v>8.1357307028374445E-2</v>
      </c>
      <c r="X14" s="41">
        <f t="shared" si="3"/>
        <v>8.0257087405509075E-2</v>
      </c>
      <c r="Y14" s="41">
        <f t="shared" si="3"/>
        <v>8.0257087405509075E-2</v>
      </c>
      <c r="Z14" s="41">
        <f t="shared" si="3"/>
        <v>8.0257087405509075E-2</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77"/>
      <c r="B15" s="36"/>
      <c r="C15" s="37"/>
      <c r="D15" s="38" t="s">
        <v>114</v>
      </c>
      <c r="E15" s="37"/>
      <c r="F15" s="37"/>
      <c r="G15" s="37" t="s">
        <v>101</v>
      </c>
      <c r="H15" s="178">
        <f>IF(SUM($M$14:$CO$14)&lt;&gt;0,SUM($M$14:$CO$14),"")</f>
        <v>0.91467725943385347</v>
      </c>
      <c r="I15" s="179"/>
      <c r="J15" s="179"/>
      <c r="K15" s="179"/>
      <c r="L15" s="180"/>
    </row>
    <row r="16" spans="1:93" s="43" customFormat="1" ht="15.75" thickBot="1" x14ac:dyDescent="0.25">
      <c r="A16" s="44"/>
      <c r="B16" s="45"/>
      <c r="C16" s="45"/>
      <c r="D16" s="46"/>
      <c r="E16" s="45"/>
      <c r="F16" s="45"/>
      <c r="G16" s="45"/>
      <c r="H16" s="47">
        <f>H15</f>
        <v>0.91467725943385347</v>
      </c>
      <c r="I16" s="48"/>
    </row>
    <row r="17" spans="1:93" s="43" customFormat="1" ht="15.75" thickBot="1" x14ac:dyDescent="0.25">
      <c r="A17" s="44"/>
      <c r="B17" s="45"/>
      <c r="C17" s="45"/>
      <c r="D17" s="46"/>
      <c r="E17" s="45"/>
      <c r="F17" s="45"/>
      <c r="G17" s="45"/>
      <c r="H17" s="178">
        <f>IF(SUM($M$14:$AL$14)&lt;&gt;0,SUM($M$14:$AL$14),"")</f>
        <v>0.91467725943385347</v>
      </c>
      <c r="I17" s="179"/>
      <c r="J17" s="179"/>
      <c r="K17" s="179"/>
      <c r="L17" s="180"/>
      <c r="M17" s="43" t="s">
        <v>228</v>
      </c>
    </row>
    <row r="18" spans="1:93" s="43" customFormat="1" ht="15.75" thickBot="1" x14ac:dyDescent="0.25">
      <c r="A18" s="44"/>
      <c r="B18" s="45"/>
      <c r="C18" s="45"/>
      <c r="D18" s="46"/>
      <c r="E18" s="45"/>
      <c r="F18" s="45"/>
      <c r="G18" s="45"/>
      <c r="H18" s="123"/>
      <c r="I18" s="123"/>
      <c r="J18" s="123"/>
      <c r="K18" s="123"/>
      <c r="L18" s="123"/>
    </row>
    <row r="19" spans="1:93" s="43" customFormat="1" ht="18" x14ac:dyDescent="0.25">
      <c r="A19" s="44"/>
      <c r="B19" s="45"/>
      <c r="C19" s="45"/>
      <c r="D19" s="46"/>
      <c r="E19" s="124" t="s">
        <v>115</v>
      </c>
      <c r="F19" s="2"/>
      <c r="G19" s="2"/>
      <c r="H19" s="2">
        <f>H17</f>
        <v>0.91467725943385347</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81" t="s">
        <v>123</v>
      </c>
      <c r="B27" s="182"/>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75" t="s">
        <v>124</v>
      </c>
      <c r="B29" s="61"/>
      <c r="C29" s="19"/>
      <c r="D29" s="19" t="s">
        <v>104</v>
      </c>
      <c r="E29" s="21" t="s">
        <v>125</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83"/>
      <c r="B30" s="64"/>
      <c r="C30" s="27"/>
      <c r="D30" s="27" t="s">
        <v>104</v>
      </c>
      <c r="E30" s="29" t="s">
        <v>125</v>
      </c>
      <c r="F30" s="29"/>
      <c r="G30" s="27" t="s">
        <v>126</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83"/>
      <c r="B31" s="64"/>
      <c r="C31" s="27"/>
      <c r="D31" s="27" t="s">
        <v>109</v>
      </c>
      <c r="E31" s="27" t="s">
        <v>127</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83"/>
      <c r="B32" s="64"/>
      <c r="C32" s="27"/>
      <c r="D32" s="27" t="s">
        <v>109</v>
      </c>
      <c r="E32" s="27" t="s">
        <v>128</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129</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130</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131</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132</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133</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134</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83"/>
      <c r="B39" s="64"/>
      <c r="C39" s="27"/>
      <c r="D39" s="27" t="s">
        <v>109</v>
      </c>
      <c r="E39" s="27" t="s">
        <v>135</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83"/>
      <c r="B40" s="64"/>
      <c r="C40" s="27"/>
      <c r="D40" s="27" t="s">
        <v>109</v>
      </c>
      <c r="E40" s="27" t="s">
        <v>136</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137</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138</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83"/>
      <c r="B43" s="64"/>
      <c r="C43" s="27"/>
      <c r="D43" s="27" t="s">
        <v>109</v>
      </c>
      <c r="E43" s="27" t="s">
        <v>139</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140</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141</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142</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143</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144</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145</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146</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147</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148</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149</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150</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151</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152</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153</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154</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155</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156</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157</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158</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159</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70"/>
      <c r="C64" s="32"/>
      <c r="D64" s="27" t="s">
        <v>160</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84"/>
      <c r="B65" s="71"/>
      <c r="C65" s="72"/>
      <c r="D65" s="73" t="s">
        <v>161</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73" t="s">
        <v>162</v>
      </c>
      <c r="B70" s="174"/>
      <c r="C70" s="77" t="s">
        <v>163</v>
      </c>
      <c r="D70" s="77" t="s">
        <v>163</v>
      </c>
      <c r="E70" s="78"/>
      <c r="F70" s="78"/>
      <c r="G70" s="78"/>
      <c r="H70" s="78"/>
      <c r="I70" s="78"/>
      <c r="J70" s="78"/>
      <c r="K70" s="79"/>
      <c r="L70" s="78"/>
    </row>
    <row r="71" spans="1:93" x14ac:dyDescent="0.2">
      <c r="A71" s="80" t="s">
        <v>164</v>
      </c>
      <c r="B71" s="81"/>
      <c r="C71" s="82"/>
      <c r="D71" s="43"/>
      <c r="E71" s="78"/>
      <c r="F71" s="78"/>
      <c r="G71" s="78"/>
      <c r="H71" s="78"/>
      <c r="I71" s="78"/>
      <c r="J71" s="78"/>
      <c r="K71" s="79"/>
      <c r="L71" s="78"/>
    </row>
    <row r="72" spans="1:93" x14ac:dyDescent="0.2">
      <c r="A72" s="83" t="s">
        <v>165</v>
      </c>
      <c r="B72" s="78" t="s">
        <v>166</v>
      </c>
      <c r="C72" s="84">
        <f>3.5%</f>
        <v>3.5000000000000003E-2</v>
      </c>
      <c r="D72" s="43"/>
      <c r="E72" s="78"/>
      <c r="F72" s="78"/>
      <c r="G72" s="78"/>
      <c r="H72" s="78"/>
      <c r="I72" s="78"/>
      <c r="J72" s="78"/>
      <c r="K72" s="79"/>
      <c r="L72" s="78"/>
    </row>
    <row r="73" spans="1:93" x14ac:dyDescent="0.2">
      <c r="A73" s="83" t="s">
        <v>167</v>
      </c>
      <c r="B73" s="78" t="s">
        <v>121</v>
      </c>
      <c r="C73" s="84">
        <v>2.92E-2</v>
      </c>
      <c r="D73" s="43"/>
      <c r="E73" s="78"/>
      <c r="F73" s="78"/>
      <c r="G73" s="78"/>
      <c r="H73" s="78"/>
      <c r="I73" s="78"/>
      <c r="J73" s="78"/>
      <c r="K73" s="79"/>
      <c r="L73" s="78"/>
    </row>
    <row r="74" spans="1:93" x14ac:dyDescent="0.2">
      <c r="A74" s="83" t="s">
        <v>168</v>
      </c>
      <c r="B74" s="78" t="s">
        <v>169</v>
      </c>
      <c r="C74" s="85">
        <v>5</v>
      </c>
      <c r="D74" s="43"/>
      <c r="E74" s="78"/>
      <c r="F74" s="78"/>
      <c r="G74" s="78"/>
      <c r="H74" s="78"/>
      <c r="I74" s="78"/>
      <c r="J74" s="78"/>
      <c r="K74" s="79"/>
      <c r="L74" s="78"/>
    </row>
    <row r="75" spans="1:93" x14ac:dyDescent="0.2">
      <c r="A75" s="83" t="s">
        <v>170</v>
      </c>
      <c r="B75" s="78" t="s">
        <v>171</v>
      </c>
      <c r="C75" s="86">
        <v>1000</v>
      </c>
      <c r="D75" s="43"/>
      <c r="E75" s="78"/>
      <c r="F75" s="78"/>
      <c r="G75" s="78"/>
      <c r="H75" s="78"/>
      <c r="I75" s="78"/>
      <c r="J75" s="78"/>
      <c r="K75" s="79"/>
      <c r="L75" s="78"/>
    </row>
    <row r="76" spans="1:93" x14ac:dyDescent="0.2">
      <c r="A76" s="87" t="s">
        <v>172</v>
      </c>
      <c r="B76" s="88" t="s">
        <v>173</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174</v>
      </c>
      <c r="E79" s="93" t="s">
        <v>175</v>
      </c>
      <c r="F79" s="93" t="s">
        <v>176</v>
      </c>
      <c r="G79" s="93" t="s">
        <v>177</v>
      </c>
      <c r="H79" s="94" t="s">
        <v>178</v>
      </c>
      <c r="I79" s="78"/>
      <c r="J79" s="163" t="s">
        <v>179</v>
      </c>
      <c r="K79" s="164"/>
      <c r="L79" s="78"/>
    </row>
    <row r="80" spans="1:93" ht="15" thickBot="1" x14ac:dyDescent="0.25">
      <c r="A80" s="95" t="s">
        <v>180</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65" t="s">
        <v>181</v>
      </c>
      <c r="K80" s="166"/>
      <c r="L80" s="78"/>
    </row>
    <row r="81" spans="1:12" ht="15" thickBot="1" x14ac:dyDescent="0.25">
      <c r="A81" s="79"/>
      <c r="B81" s="78"/>
      <c r="C81" s="78"/>
      <c r="D81" s="78"/>
      <c r="E81" s="78"/>
      <c r="F81" s="78"/>
      <c r="G81" s="78"/>
      <c r="H81" s="78"/>
      <c r="I81" s="78"/>
      <c r="J81" s="143"/>
      <c r="K81" s="99"/>
      <c r="L81" s="78"/>
    </row>
    <row r="82" spans="1:12" x14ac:dyDescent="0.2">
      <c r="A82" s="144" t="s">
        <v>182</v>
      </c>
      <c r="B82" s="101"/>
      <c r="C82" s="101"/>
      <c r="D82" s="102"/>
      <c r="E82" s="102"/>
      <c r="F82" s="102"/>
      <c r="G82" s="102"/>
      <c r="H82" s="103"/>
      <c r="I82" s="78"/>
      <c r="J82" s="143"/>
      <c r="K82" s="99"/>
      <c r="L82" s="78"/>
    </row>
    <row r="83" spans="1:12" x14ac:dyDescent="0.2">
      <c r="A83" s="104"/>
      <c r="B83" s="105"/>
      <c r="C83" s="106" t="s">
        <v>183</v>
      </c>
      <c r="D83" s="107" t="s">
        <v>174</v>
      </c>
      <c r="E83" s="107" t="s">
        <v>175</v>
      </c>
      <c r="F83" s="107" t="s">
        <v>176</v>
      </c>
      <c r="G83" s="107" t="s">
        <v>177</v>
      </c>
      <c r="H83" s="108" t="s">
        <v>178</v>
      </c>
      <c r="I83" s="78"/>
      <c r="J83" s="143"/>
      <c r="K83" s="99"/>
      <c r="L83" s="78"/>
    </row>
    <row r="84" spans="1:12" x14ac:dyDescent="0.2">
      <c r="A84" s="143" t="s">
        <v>184</v>
      </c>
      <c r="B84" s="78" t="s">
        <v>116</v>
      </c>
      <c r="C84" s="109" t="s">
        <v>185</v>
      </c>
      <c r="D84" s="110">
        <f>C75</f>
        <v>1000</v>
      </c>
      <c r="E84" s="110">
        <f>D86</f>
        <v>800</v>
      </c>
      <c r="F84" s="110">
        <f>E86</f>
        <v>600</v>
      </c>
      <c r="G84" s="110">
        <f>F86</f>
        <v>400</v>
      </c>
      <c r="H84" s="111">
        <f>G86</f>
        <v>200</v>
      </c>
      <c r="I84" s="78"/>
      <c r="J84" s="167" t="s">
        <v>186</v>
      </c>
      <c r="K84" s="168"/>
      <c r="L84" s="78"/>
    </row>
    <row r="85" spans="1:12" x14ac:dyDescent="0.2">
      <c r="A85" s="143" t="s">
        <v>187</v>
      </c>
      <c r="B85" s="78" t="s">
        <v>118</v>
      </c>
      <c r="C85" s="109" t="s">
        <v>185</v>
      </c>
      <c r="D85" s="110">
        <f>$D$84*$C$76</f>
        <v>200</v>
      </c>
      <c r="E85" s="110">
        <f>$D$84*$C$76</f>
        <v>200</v>
      </c>
      <c r="F85" s="110">
        <f>$D$84*$C$76</f>
        <v>200</v>
      </c>
      <c r="G85" s="110">
        <f>$D$84*$C$76</f>
        <v>200</v>
      </c>
      <c r="H85" s="111">
        <f>$D$84*$C$76</f>
        <v>200</v>
      </c>
      <c r="I85" s="78"/>
      <c r="J85" s="169" t="s">
        <v>188</v>
      </c>
      <c r="K85" s="170"/>
      <c r="L85" s="78"/>
    </row>
    <row r="86" spans="1:12" x14ac:dyDescent="0.2">
      <c r="A86" s="143" t="s">
        <v>189</v>
      </c>
      <c r="B86" s="78" t="s">
        <v>119</v>
      </c>
      <c r="C86" s="109" t="s">
        <v>185</v>
      </c>
      <c r="D86" s="110">
        <f>D84-D85</f>
        <v>800</v>
      </c>
      <c r="E86" s="110">
        <f>E84-E85</f>
        <v>600</v>
      </c>
      <c r="F86" s="110">
        <f>F84-F85</f>
        <v>400</v>
      </c>
      <c r="G86" s="110">
        <f>G84-G85</f>
        <v>200</v>
      </c>
      <c r="H86" s="111">
        <f>H84-H85</f>
        <v>0</v>
      </c>
      <c r="I86" s="78"/>
      <c r="J86" s="171" t="s">
        <v>190</v>
      </c>
      <c r="K86" s="172"/>
      <c r="L86" s="78"/>
    </row>
    <row r="87" spans="1:12" x14ac:dyDescent="0.2">
      <c r="A87" s="143" t="s">
        <v>191</v>
      </c>
      <c r="B87" s="78" t="s">
        <v>120</v>
      </c>
      <c r="C87" s="109" t="s">
        <v>185</v>
      </c>
      <c r="D87" s="110">
        <f>AVERAGE(D84,D86)</f>
        <v>900</v>
      </c>
      <c r="E87" s="110">
        <f>AVERAGE(E84,E86)</f>
        <v>700</v>
      </c>
      <c r="F87" s="110">
        <f>AVERAGE(F84,F86)</f>
        <v>500</v>
      </c>
      <c r="G87" s="110">
        <f>AVERAGE(G84,G86)</f>
        <v>300</v>
      </c>
      <c r="H87" s="111">
        <f>AVERAGE(H84,H86)</f>
        <v>100</v>
      </c>
      <c r="I87" s="78"/>
      <c r="J87" s="171" t="s">
        <v>192</v>
      </c>
      <c r="K87" s="172"/>
      <c r="L87" s="78"/>
    </row>
    <row r="88" spans="1:12" x14ac:dyDescent="0.2">
      <c r="A88" s="143" t="s">
        <v>193</v>
      </c>
      <c r="B88" s="78" t="s">
        <v>106</v>
      </c>
      <c r="C88" s="109" t="s">
        <v>185</v>
      </c>
      <c r="D88" s="110">
        <f>(D87*($C$73))+D85</f>
        <v>226.28</v>
      </c>
      <c r="E88" s="110">
        <f>(E87*($C$73))+E85</f>
        <v>220.44</v>
      </c>
      <c r="F88" s="110">
        <f>(F87*($C$73))+F85</f>
        <v>214.6</v>
      </c>
      <c r="G88" s="110">
        <f>(G87*($C$73))+G85</f>
        <v>208.76</v>
      </c>
      <c r="H88" s="111">
        <f>(H87*($C$73))+H85</f>
        <v>202.92</v>
      </c>
      <c r="I88" s="78"/>
      <c r="J88" s="152" t="s">
        <v>194</v>
      </c>
      <c r="K88" s="153"/>
      <c r="L88" s="78"/>
    </row>
    <row r="89" spans="1:12" x14ac:dyDescent="0.2">
      <c r="A89" s="143" t="s">
        <v>195</v>
      </c>
      <c r="B89" s="78" t="s">
        <v>196</v>
      </c>
      <c r="C89" s="109" t="s">
        <v>185</v>
      </c>
      <c r="D89" s="110">
        <f>D88*D80</f>
        <v>218.62801932367151</v>
      </c>
      <c r="E89" s="110">
        <f>E88*E80</f>
        <v>205.78309878876988</v>
      </c>
      <c r="F89" s="110">
        <f>F88*F80</f>
        <v>193.55690463635759</v>
      </c>
      <c r="G89" s="110">
        <f>G88*G80</f>
        <v>181.92227945435397</v>
      </c>
      <c r="H89" s="111">
        <f>H88*H80</f>
        <v>170.85319501893173</v>
      </c>
      <c r="I89" s="78"/>
      <c r="J89" s="152" t="s">
        <v>197</v>
      </c>
      <c r="K89" s="153"/>
      <c r="L89" s="78"/>
    </row>
    <row r="90" spans="1:12" x14ac:dyDescent="0.2">
      <c r="A90" s="143"/>
      <c r="B90" s="78"/>
      <c r="C90" s="109"/>
      <c r="D90" s="110"/>
      <c r="E90" s="110"/>
      <c r="F90" s="110"/>
      <c r="G90" s="110"/>
      <c r="H90" s="111"/>
      <c r="I90" s="78"/>
      <c r="J90" s="143"/>
      <c r="K90" s="99"/>
      <c r="L90" s="78"/>
    </row>
    <row r="91" spans="1:12" x14ac:dyDescent="0.2">
      <c r="A91" s="143" t="s">
        <v>198</v>
      </c>
      <c r="B91" s="112" t="s">
        <v>199</v>
      </c>
      <c r="C91" s="113" t="s">
        <v>185</v>
      </c>
      <c r="D91" s="114">
        <f>SUM(D89:H89)</f>
        <v>970.74349722208467</v>
      </c>
      <c r="E91" s="110"/>
      <c r="F91" s="110"/>
      <c r="G91" s="110"/>
      <c r="H91" s="111"/>
      <c r="I91" s="78"/>
      <c r="J91" s="152" t="s">
        <v>200</v>
      </c>
      <c r="K91" s="153"/>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54" t="s">
        <v>201</v>
      </c>
      <c r="B95" s="155"/>
      <c r="C95" s="155"/>
      <c r="D95" s="155"/>
      <c r="E95" s="155"/>
      <c r="F95" s="155"/>
      <c r="G95" s="155"/>
      <c r="H95" s="156"/>
      <c r="I95" s="78"/>
      <c r="J95" s="79"/>
      <c r="K95" s="78"/>
      <c r="L95" s="78"/>
    </row>
    <row r="96" spans="1:12" x14ac:dyDescent="0.2">
      <c r="A96" s="157"/>
      <c r="B96" s="158"/>
      <c r="C96" s="158"/>
      <c r="D96" s="158"/>
      <c r="E96" s="158"/>
      <c r="F96" s="158"/>
      <c r="G96" s="158"/>
      <c r="H96" s="159"/>
      <c r="J96" s="78"/>
      <c r="K96" s="79"/>
      <c r="L96" s="78"/>
    </row>
    <row r="97" spans="1:8" x14ac:dyDescent="0.2">
      <c r="A97" s="157"/>
      <c r="B97" s="158"/>
      <c r="C97" s="158"/>
      <c r="D97" s="158"/>
      <c r="E97" s="158"/>
      <c r="F97" s="158"/>
      <c r="G97" s="158"/>
      <c r="H97" s="159"/>
    </row>
    <row r="98" spans="1:8" x14ac:dyDescent="0.2">
      <c r="A98" s="157"/>
      <c r="B98" s="158"/>
      <c r="C98" s="158"/>
      <c r="D98" s="158"/>
      <c r="E98" s="158"/>
      <c r="F98" s="158"/>
      <c r="G98" s="158"/>
      <c r="H98" s="159"/>
    </row>
    <row r="99" spans="1:8" x14ac:dyDescent="0.2">
      <c r="A99" s="157"/>
      <c r="B99" s="158"/>
      <c r="C99" s="158"/>
      <c r="D99" s="158"/>
      <c r="E99" s="158"/>
      <c r="F99" s="158"/>
      <c r="G99" s="158"/>
      <c r="H99" s="159"/>
    </row>
    <row r="100" spans="1:8" x14ac:dyDescent="0.2">
      <c r="A100" s="157"/>
      <c r="B100" s="158"/>
      <c r="C100" s="158"/>
      <c r="D100" s="158"/>
      <c r="E100" s="158"/>
      <c r="F100" s="158"/>
      <c r="G100" s="158"/>
      <c r="H100" s="159"/>
    </row>
    <row r="101" spans="1:8" x14ac:dyDescent="0.2">
      <c r="A101" s="157"/>
      <c r="B101" s="158"/>
      <c r="C101" s="158"/>
      <c r="D101" s="158"/>
      <c r="E101" s="158"/>
      <c r="F101" s="158"/>
      <c r="G101" s="158"/>
      <c r="H101" s="159"/>
    </row>
    <row r="102" spans="1:8" x14ac:dyDescent="0.2">
      <c r="A102" s="157"/>
      <c r="B102" s="158"/>
      <c r="C102" s="158"/>
      <c r="D102" s="158"/>
      <c r="E102" s="158"/>
      <c r="F102" s="158"/>
      <c r="G102" s="158"/>
      <c r="H102" s="159"/>
    </row>
    <row r="103" spans="1:8" x14ac:dyDescent="0.2">
      <c r="A103" s="157"/>
      <c r="B103" s="158"/>
      <c r="C103" s="158"/>
      <c r="D103" s="158"/>
      <c r="E103" s="158"/>
      <c r="F103" s="158"/>
      <c r="G103" s="158"/>
      <c r="H103" s="159"/>
    </row>
    <row r="104" spans="1:8" x14ac:dyDescent="0.2">
      <c r="A104" s="157"/>
      <c r="B104" s="158"/>
      <c r="C104" s="158"/>
      <c r="D104" s="158"/>
      <c r="E104" s="158"/>
      <c r="F104" s="158"/>
      <c r="G104" s="158"/>
      <c r="H104" s="159"/>
    </row>
    <row r="105" spans="1:8" x14ac:dyDescent="0.2">
      <c r="A105" s="157"/>
      <c r="B105" s="158"/>
      <c r="C105" s="158"/>
      <c r="D105" s="158"/>
      <c r="E105" s="158"/>
      <c r="F105" s="158"/>
      <c r="G105" s="158"/>
      <c r="H105" s="159"/>
    </row>
    <row r="106" spans="1:8" x14ac:dyDescent="0.2">
      <c r="A106" s="157"/>
      <c r="B106" s="158"/>
      <c r="C106" s="158"/>
      <c r="D106" s="158"/>
      <c r="E106" s="158"/>
      <c r="F106" s="158"/>
      <c r="G106" s="158"/>
      <c r="H106" s="159"/>
    </row>
    <row r="107" spans="1:8" x14ac:dyDescent="0.2">
      <c r="A107" s="157"/>
      <c r="B107" s="158"/>
      <c r="C107" s="158"/>
      <c r="D107" s="158"/>
      <c r="E107" s="158"/>
      <c r="F107" s="158"/>
      <c r="G107" s="158"/>
      <c r="H107" s="159"/>
    </row>
    <row r="108" spans="1:8" x14ac:dyDescent="0.2">
      <c r="A108" s="157"/>
      <c r="B108" s="158"/>
      <c r="C108" s="158"/>
      <c r="D108" s="158"/>
      <c r="E108" s="158"/>
      <c r="F108" s="158"/>
      <c r="G108" s="158"/>
      <c r="H108" s="159"/>
    </row>
    <row r="109" spans="1:8" x14ac:dyDescent="0.2">
      <c r="A109" s="157"/>
      <c r="B109" s="158"/>
      <c r="C109" s="158"/>
      <c r="D109" s="158"/>
      <c r="E109" s="158"/>
      <c r="F109" s="158"/>
      <c r="G109" s="158"/>
      <c r="H109" s="159"/>
    </row>
    <row r="110" spans="1:8" x14ac:dyDescent="0.2">
      <c r="A110" s="157"/>
      <c r="B110" s="158"/>
      <c r="C110" s="158"/>
      <c r="D110" s="158"/>
      <c r="E110" s="158"/>
      <c r="F110" s="158"/>
      <c r="G110" s="158"/>
      <c r="H110" s="159"/>
    </row>
    <row r="111" spans="1:8" x14ac:dyDescent="0.2">
      <c r="A111" s="157"/>
      <c r="B111" s="158"/>
      <c r="C111" s="158"/>
      <c r="D111" s="158"/>
      <c r="E111" s="158"/>
      <c r="F111" s="158"/>
      <c r="G111" s="158"/>
      <c r="H111" s="159"/>
    </row>
    <row r="112" spans="1:8"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ht="15" thickBot="1" x14ac:dyDescent="0.25">
      <c r="A119" s="160"/>
      <c r="B119" s="161"/>
      <c r="C119" s="161"/>
      <c r="D119" s="161"/>
      <c r="E119" s="161"/>
      <c r="F119" s="161"/>
      <c r="G119" s="161"/>
      <c r="H119" s="162"/>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C05E6422-C17B-4542-8B0B-AE748FBD2054}">
      <formula1>INDIRECT(IFERROR(RIGHT(#REF!,LEN(#REF!)-FIND(" ",#REF!)),#REF!)&amp;"Subs")</formula1>
    </dataValidation>
    <dataValidation type="list" allowBlank="1" showInputMessage="1" showErrorMessage="1" sqref="E31:F45" xr:uid="{3C10A11D-1A9F-42D8-A1A1-5D363700C8B2}">
      <formula1>INDIRECT(IFERROR(RIGHT($B31,LEN($B31)-FIND(" ",$B31)),$B31)&amp;"Subs")</formula1>
    </dataValidation>
    <dataValidation type="list" allowBlank="1" showInputMessage="1" showErrorMessage="1" sqref="G29:G63 G12:G13 G16:G18 G25:G27" xr:uid="{00E30890-7A22-4C2D-8A5F-EF647438DC1D}">
      <formula1>"Fixed,Variable"</formula1>
    </dataValidation>
    <dataValidation type="list" allowBlank="1" showInputMessage="1" showErrorMessage="1" sqref="E63:E65 D29:D65 D12:D13 D16:D27" xr:uid="{78502DE1-F4EF-421D-9FB1-056217B52AC9}">
      <formula1>Variables</formula1>
    </dataValidation>
  </dataValidations>
  <hyperlinks>
    <hyperlink ref="F3" location="'TITLE PAGE'!A1" display="Back to title page" xr:uid="{8B2D10ED-0653-47AD-8B5A-A23A36247281}"/>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08DBD-E76D-4F91-8503-3D5BFE8B6BD2}">
  <dimension ref="A1:CO123"/>
  <sheetViews>
    <sheetView topLeftCell="U5" zoomScale="85" zoomScaleNormal="85" workbookViewId="0">
      <selection activeCell="N8" sqref="N8:AL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3" width="10.7109375" style="2"/>
    <col min="14" max="14" width="13.28515625" style="2" bestFit="1" customWidth="1"/>
    <col min="15"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279</v>
      </c>
      <c r="C8" t="s">
        <v>280</v>
      </c>
      <c r="D8" s="27" t="s">
        <v>104</v>
      </c>
      <c r="E8" s="28"/>
      <c r="F8" s="140"/>
      <c r="G8" s="29" t="s">
        <v>105</v>
      </c>
      <c r="H8" s="30"/>
      <c r="I8" s="31"/>
      <c r="J8" s="31"/>
      <c r="K8" s="31"/>
      <c r="L8" s="31"/>
      <c r="M8" s="32"/>
      <c r="N8" s="119">
        <f>('[1]2030 onwards to 2080'!$E$13/5/1000000)*'[1]2030 onwards to 2080'!$H$5</f>
        <v>9.1890874642700203E-3</v>
      </c>
      <c r="O8" s="119">
        <f>('[1]2030 onwards to 2080'!$E$13/5/1000000)*'[1]2030 onwards to 2080'!$H$5</f>
        <v>9.1890874642700203E-3</v>
      </c>
      <c r="P8" s="119">
        <f>('[1]2030 onwards to 2080'!$E$13/5/1000000)*'[1]2030 onwards to 2080'!$H$5</f>
        <v>9.1890874642700203E-3</v>
      </c>
      <c r="Q8" s="119">
        <f>('[1]2030 onwards to 2080'!$E$13/5/1000000)*'[1]2030 onwards to 2080'!$H$5</f>
        <v>9.1890874642700203E-3</v>
      </c>
      <c r="R8" s="119">
        <f>('[1]2030 onwards to 2080'!$E$13/5/1000000)*'[1]2030 onwards to 2080'!$H$5</f>
        <v>9.1890874642700203E-3</v>
      </c>
      <c r="S8" s="120">
        <f>('[1]2030 onwards to 2080'!$J$13/5/1000000)*'[1]2030 onwards to 2080'!$H$5</f>
        <v>8.2992542905554623E-3</v>
      </c>
      <c r="T8" s="120">
        <f>('[1]2030 onwards to 2080'!$J$13/5/1000000)*'[1]2030 onwards to 2080'!$H$5</f>
        <v>8.2992542905554623E-3</v>
      </c>
      <c r="U8" s="120">
        <f>('[1]2030 onwards to 2080'!$J$13/5/1000000)*'[1]2030 onwards to 2080'!$H$5</f>
        <v>8.2992542905554623E-3</v>
      </c>
      <c r="V8" s="120">
        <f>('[1]2030 onwards to 2080'!$J$13/5/1000000)*'[1]2030 onwards to 2080'!$H$5</f>
        <v>8.2992542905554623E-3</v>
      </c>
      <c r="W8" s="120">
        <f>('[1]2030 onwards to 2080'!$J$13/5/1000000)*'[1]2030 onwards to 2080'!$H$5</f>
        <v>8.2992542905554623E-3</v>
      </c>
      <c r="X8" s="121">
        <f>('[1]2030 onwards to 2080'!$P$13/5/1000000)*'[1]2030 onwards to 2080'!$H$5</f>
        <v>7.7384938655179307E-3</v>
      </c>
      <c r="Y8" s="121">
        <f>('[1]2030 onwards to 2080'!$P$13/5/1000000)*'[1]2030 onwards to 2080'!$H$5</f>
        <v>7.7384938655179307E-3</v>
      </c>
      <c r="Z8" s="121">
        <f>('[1]2030 onwards to 2080'!$P$13/5/1000000)*'[1]2030 onwards to 2080'!$H$5</f>
        <v>7.7384938655179307E-3</v>
      </c>
      <c r="AA8" s="121">
        <f>('[1]2030 onwards to 2080'!$P$13/5/1000000)*'[1]2030 onwards to 2080'!$H$5</f>
        <v>7.7384938655179307E-3</v>
      </c>
      <c r="AB8" s="121">
        <f>('[1]2030 onwards to 2080'!$P$13/5/1000000)*'[1]2030 onwards to 2080'!$H$5</f>
        <v>7.7384938655179307E-3</v>
      </c>
      <c r="AC8" s="121">
        <f>('[1]2030 onwards to 2080'!$V$13/5/1000000)*'[1]2030 onwards to 2080'!$H$5</f>
        <v>7.327269553823742E-3</v>
      </c>
      <c r="AD8" s="121">
        <f>('[1]2030 onwards to 2080'!$V$13/5/1000000)*'[1]2030 onwards to 2080'!$H$5</f>
        <v>7.327269553823742E-3</v>
      </c>
      <c r="AE8" s="121">
        <f>('[1]2030 onwards to 2080'!$V$13/5/1000000)*'[1]2030 onwards to 2080'!$H$5</f>
        <v>7.327269553823742E-3</v>
      </c>
      <c r="AF8" s="121">
        <f>('[1]2030 onwards to 2080'!$V$13/5/1000000)*'[1]2030 onwards to 2080'!$H$5</f>
        <v>7.327269553823742E-3</v>
      </c>
      <c r="AG8" s="121">
        <f>('[1]2030 onwards to 2080'!$V$13/5/1000000)*'[1]2030 onwards to 2080'!$H$5</f>
        <v>7.327269553823742E-3</v>
      </c>
      <c r="AH8" s="121">
        <f>('[1]2030 onwards to 2080'!$AB$13/5/1000000)*'[1]2030 onwards to 2080'!$H$5</f>
        <v>7.0281973271370561E-3</v>
      </c>
      <c r="AI8" s="121">
        <f>('[1]2030 onwards to 2080'!$AB$13/5/1000000)*'[1]2030 onwards to 2080'!$H$5</f>
        <v>7.0281973271370561E-3</v>
      </c>
      <c r="AJ8" s="121">
        <f>('[1]2030 onwards to 2080'!$AB$13/5/1000000)*'[1]2030 onwards to 2080'!$H$5</f>
        <v>7.0281973271370561E-3</v>
      </c>
      <c r="AK8" s="121">
        <f>('[1]2030 onwards to 2080'!$AB$13/5/1000000)*'[1]2030 onwards to 2080'!$H$5</f>
        <v>7.0281973271370561E-3</v>
      </c>
      <c r="AL8" s="121">
        <f>('[1]2030 onwards to 2080'!$AB$13/5/1000000)*'[1]2030 onwards to 2080'!$H$5</f>
        <v>7.0281973271370561E-3</v>
      </c>
      <c r="AM8" s="121"/>
      <c r="AN8" s="121"/>
      <c r="AO8" s="121"/>
      <c r="AP8" s="121"/>
      <c r="AQ8" s="121"/>
      <c r="AR8" s="119"/>
      <c r="AS8" s="119"/>
      <c r="AT8" s="119"/>
      <c r="AU8" s="119"/>
      <c r="AV8" s="119"/>
      <c r="AW8" s="121"/>
      <c r="AX8" s="121"/>
      <c r="AY8" s="121"/>
      <c r="AZ8" s="121"/>
      <c r="BA8" s="121"/>
      <c r="BB8" s="121"/>
      <c r="BC8" s="121"/>
      <c r="BD8" s="121"/>
      <c r="BE8" s="121"/>
      <c r="BF8" s="121"/>
      <c r="BG8" s="121"/>
      <c r="BH8" s="121"/>
      <c r="BI8" s="121"/>
      <c r="BJ8" s="121"/>
      <c r="BK8" s="121"/>
      <c r="BL8" s="121"/>
      <c r="BM8" s="121"/>
      <c r="BN8" s="121"/>
      <c r="BO8" s="121"/>
      <c r="BP8" s="121"/>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132"/>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8.8783453761062999E-3</v>
      </c>
      <c r="O14" s="41">
        <f t="shared" ref="O14:BZ14" si="3">IF((O8+O9)*O11&lt;&gt;0,(O8+O9)*O11,"")</f>
        <v>8.8783453761062999E-3</v>
      </c>
      <c r="P14" s="41">
        <f t="shared" si="3"/>
        <v>8.8783453761062999E-3</v>
      </c>
      <c r="Q14" s="41">
        <f t="shared" si="3"/>
        <v>8.8783453761062999E-3</v>
      </c>
      <c r="R14" s="41">
        <f t="shared" si="3"/>
        <v>8.8783453761062999E-3</v>
      </c>
      <c r="S14" s="41">
        <f t="shared" si="3"/>
        <v>8.0186031792806398E-3</v>
      </c>
      <c r="T14" s="41">
        <f t="shared" si="3"/>
        <v>8.0186031792806398E-3</v>
      </c>
      <c r="U14" s="41">
        <f t="shared" si="3"/>
        <v>8.0186031792806398E-3</v>
      </c>
      <c r="V14" s="41">
        <f t="shared" si="3"/>
        <v>8.0186031792806398E-3</v>
      </c>
      <c r="W14" s="41">
        <f t="shared" si="3"/>
        <v>8.0186031792806398E-3</v>
      </c>
      <c r="X14" s="41">
        <f t="shared" si="3"/>
        <v>7.4768056671670833E-3</v>
      </c>
      <c r="Y14" s="41">
        <f t="shared" si="3"/>
        <v>7.4768056671670833E-3</v>
      </c>
      <c r="Z14" s="41">
        <f t="shared" si="3"/>
        <v>7.4768056671670833E-3</v>
      </c>
      <c r="AA14" s="41">
        <f t="shared" si="3"/>
        <v>7.4768056671670833E-3</v>
      </c>
      <c r="AB14" s="41">
        <f t="shared" si="3"/>
        <v>7.4768056671670833E-3</v>
      </c>
      <c r="AC14" s="41">
        <f t="shared" si="3"/>
        <v>7.0794874916171426E-3</v>
      </c>
      <c r="AD14" s="41">
        <f t="shared" si="3"/>
        <v>7.0794874916171426E-3</v>
      </c>
      <c r="AE14" s="41">
        <f t="shared" si="3"/>
        <v>7.0794874916171426E-3</v>
      </c>
      <c r="AF14" s="41">
        <f t="shared" si="3"/>
        <v>7.0794874916171426E-3</v>
      </c>
      <c r="AG14" s="41">
        <f t="shared" si="3"/>
        <v>7.0794874916171426E-3</v>
      </c>
      <c r="AH14" s="41">
        <f t="shared" si="3"/>
        <v>6.7905288184899101E-3</v>
      </c>
      <c r="AI14" s="41">
        <f t="shared" si="3"/>
        <v>6.7905288184899101E-3</v>
      </c>
      <c r="AJ14" s="41">
        <f t="shared" si="3"/>
        <v>6.7905288184899101E-3</v>
      </c>
      <c r="AK14" s="41">
        <f t="shared" si="3"/>
        <v>6.7905288184899101E-3</v>
      </c>
      <c r="AL14" s="41">
        <f t="shared" si="3"/>
        <v>6.7905288184899101E-3</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0.19121885266330535</v>
      </c>
      <c r="I15" s="179"/>
      <c r="J15" s="179"/>
      <c r="K15" s="179"/>
      <c r="L15" s="180"/>
    </row>
    <row r="16" spans="1:93" s="43" customFormat="1" ht="15" x14ac:dyDescent="0.2">
      <c r="A16" s="44"/>
      <c r="B16" s="45"/>
      <c r="C16" s="45"/>
      <c r="D16" s="46"/>
      <c r="E16" s="45"/>
      <c r="F16" s="45"/>
      <c r="G16" s="45"/>
      <c r="H16" s="47">
        <f>H15</f>
        <v>0.19121885266330535</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H19" s="2"/>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 x14ac:dyDescent="0.2">
      <c r="A28" s="44"/>
      <c r="B28" s="45"/>
      <c r="C28" s="45"/>
      <c r="D28" s="46"/>
      <c r="E28" s="45"/>
      <c r="F28" s="45"/>
      <c r="G28" s="45"/>
      <c r="H28" s="47"/>
      <c r="I28" s="48"/>
    </row>
    <row r="29" spans="1:93" s="43" customFormat="1" ht="15" x14ac:dyDescent="0.2">
      <c r="A29" s="44"/>
      <c r="B29" s="45"/>
      <c r="C29" s="45"/>
      <c r="D29" s="46"/>
      <c r="E29" s="45"/>
      <c r="F29" s="45"/>
      <c r="G29" s="45"/>
      <c r="H29" s="47"/>
      <c r="I29" s="48"/>
    </row>
    <row r="30" spans="1:93" s="43" customFormat="1" ht="15.75" thickBot="1" x14ac:dyDescent="0.25">
      <c r="A30" s="44"/>
      <c r="B30" s="45"/>
      <c r="C30" s="45"/>
      <c r="D30" s="46"/>
      <c r="E30" s="45"/>
      <c r="F30" s="45"/>
      <c r="G30" s="45"/>
      <c r="H30" s="47"/>
      <c r="I30" s="48"/>
    </row>
    <row r="31" spans="1:93" ht="15.75" thickBot="1" x14ac:dyDescent="0.25">
      <c r="A31" s="181" t="s">
        <v>123</v>
      </c>
      <c r="B31" s="182"/>
      <c r="C31" s="49"/>
      <c r="D31" s="50"/>
      <c r="E31" s="49"/>
      <c r="F31" s="49"/>
      <c r="G31" s="49"/>
      <c r="H31" s="51"/>
      <c r="I31" s="52"/>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row>
    <row r="32" spans="1:93" ht="129.75" thickBot="1" x14ac:dyDescent="0.25">
      <c r="A32" s="54" t="s">
        <v>6</v>
      </c>
      <c r="B32" s="55" t="s">
        <v>7</v>
      </c>
      <c r="C32" s="56" t="s">
        <v>8</v>
      </c>
      <c r="D32" s="56" t="s">
        <v>9</v>
      </c>
      <c r="E32" s="56" t="s">
        <v>10</v>
      </c>
      <c r="F32" s="56" t="s">
        <v>11</v>
      </c>
      <c r="G32" s="57"/>
      <c r="H32" s="58" t="s">
        <v>13</v>
      </c>
      <c r="I32" s="59" t="s">
        <v>14</v>
      </c>
      <c r="J32" s="59" t="s">
        <v>15</v>
      </c>
      <c r="K32" s="59" t="s">
        <v>16</v>
      </c>
      <c r="L32" s="59" t="s">
        <v>17</v>
      </c>
      <c r="M32" s="59" t="s">
        <v>18</v>
      </c>
      <c r="N32" s="59" t="s">
        <v>19</v>
      </c>
      <c r="O32" s="59" t="s">
        <v>20</v>
      </c>
      <c r="P32" s="59" t="s">
        <v>21</v>
      </c>
      <c r="Q32" s="59" t="s">
        <v>22</v>
      </c>
      <c r="R32" s="59" t="s">
        <v>23</v>
      </c>
      <c r="S32" s="59" t="s">
        <v>24</v>
      </c>
      <c r="T32" s="59" t="s">
        <v>25</v>
      </c>
      <c r="U32" s="59" t="s">
        <v>26</v>
      </c>
      <c r="V32" s="59" t="s">
        <v>27</v>
      </c>
      <c r="W32" s="59" t="s">
        <v>28</v>
      </c>
      <c r="X32" s="59" t="s">
        <v>29</v>
      </c>
      <c r="Y32" s="59" t="s">
        <v>30</v>
      </c>
      <c r="Z32" s="59" t="s">
        <v>31</v>
      </c>
      <c r="AA32" s="59" t="s">
        <v>32</v>
      </c>
      <c r="AB32" s="59" t="s">
        <v>33</v>
      </c>
      <c r="AC32" s="59" t="s">
        <v>34</v>
      </c>
      <c r="AD32" s="59" t="s">
        <v>35</v>
      </c>
      <c r="AE32" s="59" t="s">
        <v>36</v>
      </c>
      <c r="AF32" s="59" t="s">
        <v>37</v>
      </c>
      <c r="AG32" s="59" t="s">
        <v>38</v>
      </c>
      <c r="AH32" s="59" t="s">
        <v>39</v>
      </c>
      <c r="AI32" s="59" t="s">
        <v>40</v>
      </c>
      <c r="AJ32" s="59" t="s">
        <v>41</v>
      </c>
      <c r="AK32" s="59" t="s">
        <v>42</v>
      </c>
      <c r="AL32" s="59" t="s">
        <v>43</v>
      </c>
      <c r="AM32" s="59" t="s">
        <v>44</v>
      </c>
      <c r="AN32" s="59" t="s">
        <v>45</v>
      </c>
      <c r="AO32" s="59" t="s">
        <v>46</v>
      </c>
      <c r="AP32" s="59" t="s">
        <v>47</v>
      </c>
      <c r="AQ32" s="59" t="s">
        <v>48</v>
      </c>
      <c r="AR32" s="59" t="s">
        <v>49</v>
      </c>
      <c r="AS32" s="59" t="s">
        <v>50</v>
      </c>
      <c r="AT32" s="59" t="s">
        <v>51</v>
      </c>
      <c r="AU32" s="59" t="s">
        <v>52</v>
      </c>
      <c r="AV32" s="59" t="s">
        <v>53</v>
      </c>
      <c r="AW32" s="59" t="s">
        <v>54</v>
      </c>
      <c r="AX32" s="59" t="s">
        <v>55</v>
      </c>
      <c r="AY32" s="59" t="s">
        <v>56</v>
      </c>
      <c r="AZ32" s="59" t="s">
        <v>57</v>
      </c>
      <c r="BA32" s="59" t="s">
        <v>58</v>
      </c>
      <c r="BB32" s="59" t="s">
        <v>59</v>
      </c>
      <c r="BC32" s="59" t="s">
        <v>60</v>
      </c>
      <c r="BD32" s="59" t="s">
        <v>61</v>
      </c>
      <c r="BE32" s="59" t="s">
        <v>62</v>
      </c>
      <c r="BF32" s="59" t="s">
        <v>63</v>
      </c>
      <c r="BG32" s="59" t="s">
        <v>64</v>
      </c>
      <c r="BH32" s="59" t="s">
        <v>65</v>
      </c>
      <c r="BI32" s="59" t="s">
        <v>66</v>
      </c>
      <c r="BJ32" s="59" t="s">
        <v>67</v>
      </c>
      <c r="BK32" s="59" t="s">
        <v>68</v>
      </c>
      <c r="BL32" s="59" t="s">
        <v>69</v>
      </c>
      <c r="BM32" s="59" t="s">
        <v>70</v>
      </c>
      <c r="BN32" s="59" t="s">
        <v>71</v>
      </c>
      <c r="BO32" s="59" t="s">
        <v>72</v>
      </c>
      <c r="BP32" s="59" t="s">
        <v>73</v>
      </c>
      <c r="BQ32" s="59" t="s">
        <v>74</v>
      </c>
      <c r="BR32" s="59" t="s">
        <v>75</v>
      </c>
      <c r="BS32" s="59" t="s">
        <v>76</v>
      </c>
      <c r="BT32" s="59" t="s">
        <v>77</v>
      </c>
      <c r="BU32" s="59" t="s">
        <v>78</v>
      </c>
      <c r="BV32" s="59" t="s">
        <v>79</v>
      </c>
      <c r="BW32" s="59" t="s">
        <v>80</v>
      </c>
      <c r="BX32" s="59" t="s">
        <v>81</v>
      </c>
      <c r="BY32" s="59" t="s">
        <v>82</v>
      </c>
      <c r="BZ32" s="59" t="s">
        <v>83</v>
      </c>
      <c r="CA32" s="59" t="s">
        <v>84</v>
      </c>
      <c r="CB32" s="59" t="s">
        <v>85</v>
      </c>
      <c r="CC32" s="59" t="s">
        <v>86</v>
      </c>
      <c r="CD32" s="59" t="s">
        <v>87</v>
      </c>
      <c r="CE32" s="59" t="s">
        <v>88</v>
      </c>
      <c r="CF32" s="59" t="s">
        <v>89</v>
      </c>
      <c r="CG32" s="59" t="s">
        <v>90</v>
      </c>
      <c r="CH32" s="59" t="s">
        <v>91</v>
      </c>
      <c r="CI32" s="59" t="s">
        <v>92</v>
      </c>
      <c r="CJ32" s="59" t="s">
        <v>93</v>
      </c>
      <c r="CK32" s="59" t="s">
        <v>94</v>
      </c>
      <c r="CL32" s="59" t="s">
        <v>95</v>
      </c>
      <c r="CM32" s="59" t="s">
        <v>96</v>
      </c>
      <c r="CN32" s="59" t="s">
        <v>97</v>
      </c>
      <c r="CO32" s="60" t="s">
        <v>98</v>
      </c>
    </row>
    <row r="33" spans="1:93" ht="15" x14ac:dyDescent="0.2">
      <c r="A33" s="175" t="s">
        <v>124</v>
      </c>
      <c r="B33" s="61"/>
      <c r="C33" s="19"/>
      <c r="D33" s="19" t="s">
        <v>104</v>
      </c>
      <c r="E33" s="21" t="s">
        <v>125</v>
      </c>
      <c r="F33" s="21"/>
      <c r="G33" s="19" t="s">
        <v>111</v>
      </c>
      <c r="H33" s="62"/>
      <c r="I33" s="63"/>
      <c r="J33" s="22"/>
      <c r="K33" s="23"/>
      <c r="L33" s="23"/>
      <c r="M33" s="23"/>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5"/>
    </row>
    <row r="34" spans="1:93" ht="15" x14ac:dyDescent="0.2">
      <c r="A34" s="183"/>
      <c r="B34" s="64"/>
      <c r="C34" s="27"/>
      <c r="D34" s="27" t="s">
        <v>104</v>
      </c>
      <c r="E34" s="29" t="s">
        <v>125</v>
      </c>
      <c r="F34" s="29"/>
      <c r="G34" s="27" t="s">
        <v>126</v>
      </c>
      <c r="H34" s="65"/>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127</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128</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129</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130</v>
      </c>
      <c r="F38" s="27"/>
      <c r="G38" s="27" t="s">
        <v>111</v>
      </c>
      <c r="H38" s="65"/>
      <c r="I38" s="66"/>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131</v>
      </c>
      <c r="F39" s="27"/>
      <c r="G39" s="27" t="s">
        <v>111</v>
      </c>
      <c r="H39" s="67"/>
      <c r="I39" s="66"/>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132</v>
      </c>
      <c r="F40" s="27"/>
      <c r="G40" s="27" t="s">
        <v>111</v>
      </c>
      <c r="H40" s="65"/>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ht="15" x14ac:dyDescent="0.2">
      <c r="A41" s="183"/>
      <c r="B41" s="64"/>
      <c r="C41" s="27"/>
      <c r="D41" s="27" t="s">
        <v>109</v>
      </c>
      <c r="E41" s="27" t="s">
        <v>133</v>
      </c>
      <c r="F41" s="27"/>
      <c r="G41" s="27" t="s">
        <v>111</v>
      </c>
      <c r="H41" s="67"/>
      <c r="I41" s="68"/>
      <c r="J41" s="30"/>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ht="15" x14ac:dyDescent="0.2">
      <c r="A42" s="183"/>
      <c r="B42" s="64"/>
      <c r="C42" s="27"/>
      <c r="D42" s="27" t="s">
        <v>109</v>
      </c>
      <c r="E42" s="27" t="s">
        <v>134</v>
      </c>
      <c r="F42" s="27"/>
      <c r="G42" s="27" t="s">
        <v>111</v>
      </c>
      <c r="H42" s="67"/>
      <c r="I42" s="68"/>
      <c r="J42" s="30"/>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135</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136</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137</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138</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ht="28.5" x14ac:dyDescent="0.2">
      <c r="A47" s="183"/>
      <c r="B47" s="64"/>
      <c r="C47" s="27"/>
      <c r="D47" s="27" t="s">
        <v>109</v>
      </c>
      <c r="E47" s="27" t="s">
        <v>139</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140</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141</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142</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143</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144</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145</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146</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147</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148</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149</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150</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151</v>
      </c>
      <c r="F59" s="27"/>
      <c r="G59" s="27" t="s">
        <v>111</v>
      </c>
      <c r="H59" s="69"/>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152</v>
      </c>
      <c r="F60" s="27"/>
      <c r="G60" s="27" t="s">
        <v>111</v>
      </c>
      <c r="H60" s="69"/>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153</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154</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155</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156</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109</v>
      </c>
      <c r="E65" s="27" t="s">
        <v>157</v>
      </c>
      <c r="F65" s="27"/>
      <c r="G65" s="27" t="s">
        <v>111</v>
      </c>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64"/>
      <c r="C66" s="27"/>
      <c r="D66" s="27" t="s">
        <v>109</v>
      </c>
      <c r="E66" s="27" t="s">
        <v>158</v>
      </c>
      <c r="F66" s="27"/>
      <c r="G66" s="27" t="s">
        <v>111</v>
      </c>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x14ac:dyDescent="0.2">
      <c r="A67" s="183"/>
      <c r="B67" s="64"/>
      <c r="C67" s="27"/>
      <c r="D67" s="27" t="s">
        <v>159</v>
      </c>
      <c r="E67" s="27"/>
      <c r="F67" s="27"/>
      <c r="G67" s="27"/>
      <c r="H67" s="31"/>
      <c r="I67" s="31"/>
      <c r="J67" s="31"/>
      <c r="K67" s="31"/>
      <c r="L67" s="31"/>
      <c r="M67" s="31"/>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3"/>
    </row>
    <row r="68" spans="1:93" x14ac:dyDescent="0.2">
      <c r="A68" s="183"/>
      <c r="B68" s="70"/>
      <c r="C68" s="32"/>
      <c r="D68" s="27" t="s">
        <v>160</v>
      </c>
      <c r="E68" s="27"/>
      <c r="F68" s="32"/>
      <c r="G68" s="32"/>
      <c r="H68" s="31"/>
      <c r="I68" s="31"/>
      <c r="J68" s="31"/>
      <c r="K68" s="31"/>
      <c r="L68" s="31"/>
      <c r="M68" s="31"/>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3"/>
    </row>
    <row r="69" spans="1:93" ht="15" thickBot="1" x14ac:dyDescent="0.25">
      <c r="A69" s="184"/>
      <c r="B69" s="71"/>
      <c r="C69" s="72"/>
      <c r="D69" s="73" t="s">
        <v>161</v>
      </c>
      <c r="E69" s="73"/>
      <c r="F69" s="72"/>
      <c r="G69" s="72"/>
      <c r="H69" s="74"/>
      <c r="I69" s="74"/>
      <c r="J69" s="74"/>
      <c r="K69" s="74"/>
      <c r="L69" s="74"/>
      <c r="M69" s="74"/>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42"/>
    </row>
    <row r="71" spans="1:93" ht="15" thickBot="1" x14ac:dyDescent="0.25"/>
    <row r="72" spans="1:93" ht="15" thickBot="1" x14ac:dyDescent="0.25">
      <c r="A72" s="75" t="s">
        <v>1</v>
      </c>
      <c r="B72" s="4" t="e">
        <f>#REF!</f>
        <v>#REF!</v>
      </c>
      <c r="C72" s="75" t="s">
        <v>3</v>
      </c>
      <c r="D72" s="76"/>
    </row>
    <row r="73" spans="1:93" ht="15" thickBot="1" x14ac:dyDescent="0.25">
      <c r="A73" s="9"/>
      <c r="B73" s="9"/>
      <c r="C73" s="9"/>
      <c r="D73" s="9"/>
    </row>
    <row r="74" spans="1:93" ht="15.75" thickBot="1" x14ac:dyDescent="0.25">
      <c r="A74" s="173" t="s">
        <v>162</v>
      </c>
      <c r="B74" s="174"/>
      <c r="C74" s="77" t="s">
        <v>163</v>
      </c>
      <c r="D74" s="77" t="s">
        <v>163</v>
      </c>
      <c r="E74" s="78"/>
      <c r="F74" s="78"/>
      <c r="G74" s="78"/>
      <c r="H74" s="78"/>
      <c r="I74" s="78"/>
      <c r="J74" s="78"/>
      <c r="K74" s="79"/>
      <c r="L74" s="78"/>
    </row>
    <row r="75" spans="1:93" x14ac:dyDescent="0.2">
      <c r="A75" s="80" t="s">
        <v>164</v>
      </c>
      <c r="B75" s="81"/>
      <c r="C75" s="82"/>
      <c r="D75" s="43"/>
      <c r="E75" s="78"/>
      <c r="F75" s="78"/>
      <c r="G75" s="78"/>
      <c r="H75" s="78"/>
      <c r="I75" s="78"/>
      <c r="J75" s="78"/>
      <c r="K75" s="79"/>
      <c r="L75" s="78"/>
    </row>
    <row r="76" spans="1:93" x14ac:dyDescent="0.2">
      <c r="A76" s="83" t="s">
        <v>165</v>
      </c>
      <c r="B76" s="78" t="s">
        <v>166</v>
      </c>
      <c r="C76" s="84">
        <f>3.5%</f>
        <v>3.5000000000000003E-2</v>
      </c>
      <c r="D76" s="43"/>
      <c r="E76" s="78"/>
      <c r="F76" s="78"/>
      <c r="G76" s="78"/>
      <c r="H76" s="78"/>
      <c r="I76" s="78"/>
      <c r="J76" s="78"/>
      <c r="K76" s="79"/>
      <c r="L76" s="78"/>
    </row>
    <row r="77" spans="1:93" x14ac:dyDescent="0.2">
      <c r="A77" s="83" t="s">
        <v>167</v>
      </c>
      <c r="B77" s="78" t="s">
        <v>121</v>
      </c>
      <c r="C77" s="84">
        <v>2.92E-2</v>
      </c>
      <c r="D77" s="43"/>
      <c r="E77" s="78"/>
      <c r="F77" s="78"/>
      <c r="G77" s="78"/>
      <c r="H77" s="78"/>
      <c r="I77" s="78"/>
      <c r="J77" s="78"/>
      <c r="K77" s="79"/>
      <c r="L77" s="78"/>
    </row>
    <row r="78" spans="1:93" x14ac:dyDescent="0.2">
      <c r="A78" s="83" t="s">
        <v>168</v>
      </c>
      <c r="B78" s="78" t="s">
        <v>169</v>
      </c>
      <c r="C78" s="85">
        <v>5</v>
      </c>
      <c r="D78" s="43"/>
      <c r="E78" s="78"/>
      <c r="F78" s="78"/>
      <c r="G78" s="78"/>
      <c r="H78" s="78"/>
      <c r="I78" s="78"/>
      <c r="J78" s="78"/>
      <c r="K78" s="79"/>
      <c r="L78" s="78"/>
    </row>
    <row r="79" spans="1:93" x14ac:dyDescent="0.2">
      <c r="A79" s="83" t="s">
        <v>170</v>
      </c>
      <c r="B79" s="78" t="s">
        <v>171</v>
      </c>
      <c r="C79" s="86">
        <v>1000</v>
      </c>
      <c r="D79" s="43"/>
      <c r="E79" s="78"/>
      <c r="F79" s="78"/>
      <c r="G79" s="78"/>
      <c r="H79" s="78"/>
      <c r="I79" s="78"/>
      <c r="J79" s="78"/>
      <c r="K79" s="79"/>
      <c r="L79" s="78"/>
    </row>
    <row r="80" spans="1:93" x14ac:dyDescent="0.2">
      <c r="A80" s="87" t="s">
        <v>172</v>
      </c>
      <c r="B80" s="88" t="s">
        <v>173</v>
      </c>
      <c r="C80" s="89">
        <f>1/C78</f>
        <v>0.2</v>
      </c>
      <c r="D80" s="43"/>
      <c r="E80" s="78"/>
      <c r="F80" s="78"/>
      <c r="G80" s="78"/>
      <c r="H80" s="78"/>
      <c r="I80" s="78"/>
      <c r="J80" s="78"/>
      <c r="K80" s="79"/>
      <c r="L80" s="78"/>
    </row>
    <row r="81" spans="1:12" x14ac:dyDescent="0.2">
      <c r="A81" s="79"/>
      <c r="B81" s="78"/>
      <c r="C81" s="78"/>
      <c r="D81" s="78"/>
      <c r="E81" s="78"/>
      <c r="F81" s="78"/>
      <c r="G81" s="78"/>
      <c r="H81" s="78"/>
      <c r="I81" s="78"/>
      <c r="J81" s="78"/>
      <c r="K81" s="79"/>
      <c r="L81" s="78"/>
    </row>
    <row r="82" spans="1:12" ht="15" thickBot="1" x14ac:dyDescent="0.25">
      <c r="A82" s="79"/>
      <c r="B82" s="78"/>
      <c r="C82" s="78"/>
      <c r="D82" s="90">
        <v>1</v>
      </c>
      <c r="E82" s="90">
        <v>2</v>
      </c>
      <c r="F82" s="90">
        <v>3</v>
      </c>
      <c r="G82" s="90">
        <v>4</v>
      </c>
      <c r="H82" s="90">
        <v>5</v>
      </c>
      <c r="J82" s="78"/>
      <c r="K82" s="79"/>
      <c r="L82" s="78"/>
    </row>
    <row r="83" spans="1:12" x14ac:dyDescent="0.2">
      <c r="A83" s="91"/>
      <c r="B83" s="92"/>
      <c r="C83" s="92"/>
      <c r="D83" s="93" t="s">
        <v>174</v>
      </c>
      <c r="E83" s="93" t="s">
        <v>175</v>
      </c>
      <c r="F83" s="93" t="s">
        <v>176</v>
      </c>
      <c r="G83" s="93" t="s">
        <v>177</v>
      </c>
      <c r="H83" s="94" t="s">
        <v>178</v>
      </c>
      <c r="I83" s="78"/>
      <c r="J83" s="163" t="s">
        <v>179</v>
      </c>
      <c r="K83" s="164"/>
      <c r="L83" s="78"/>
    </row>
    <row r="84" spans="1:12" ht="15" thickBot="1" x14ac:dyDescent="0.25">
      <c r="A84" s="95" t="s">
        <v>180</v>
      </c>
      <c r="B84" s="96" t="s">
        <v>108</v>
      </c>
      <c r="C84" s="96"/>
      <c r="D84" s="97">
        <f>1/((1+$C$76)^(D82))</f>
        <v>0.96618357487922713</v>
      </c>
      <c r="E84" s="97">
        <f t="shared" ref="E84:H84" si="15">1/((1+$C$76)^(E82))</f>
        <v>0.93351070036640305</v>
      </c>
      <c r="F84" s="97">
        <f t="shared" si="15"/>
        <v>0.90194270566802237</v>
      </c>
      <c r="G84" s="97">
        <f t="shared" si="15"/>
        <v>0.87144222769857238</v>
      </c>
      <c r="H84" s="97">
        <f t="shared" si="15"/>
        <v>0.84197316685852419</v>
      </c>
      <c r="I84" s="78"/>
      <c r="J84" s="165" t="s">
        <v>181</v>
      </c>
      <c r="K84" s="166"/>
      <c r="L84" s="78"/>
    </row>
    <row r="85" spans="1:12" ht="15" thickBot="1" x14ac:dyDescent="0.25">
      <c r="A85" s="79"/>
      <c r="B85" s="78"/>
      <c r="C85" s="78"/>
      <c r="D85" s="78"/>
      <c r="E85" s="78"/>
      <c r="F85" s="78"/>
      <c r="G85" s="78"/>
      <c r="H85" s="78"/>
      <c r="I85" s="78"/>
      <c r="J85" s="145"/>
      <c r="K85" s="99"/>
      <c r="L85" s="78"/>
    </row>
    <row r="86" spans="1:12" x14ac:dyDescent="0.2">
      <c r="A86" s="146" t="s">
        <v>182</v>
      </c>
      <c r="B86" s="101"/>
      <c r="C86" s="101"/>
      <c r="D86" s="102"/>
      <c r="E86" s="102"/>
      <c r="F86" s="102"/>
      <c r="G86" s="102"/>
      <c r="H86" s="103"/>
      <c r="I86" s="78"/>
      <c r="J86" s="145"/>
      <c r="K86" s="99"/>
      <c r="L86" s="78"/>
    </row>
    <row r="87" spans="1:12" x14ac:dyDescent="0.2">
      <c r="A87" s="104"/>
      <c r="B87" s="105"/>
      <c r="C87" s="106" t="s">
        <v>183</v>
      </c>
      <c r="D87" s="107" t="s">
        <v>174</v>
      </c>
      <c r="E87" s="107" t="s">
        <v>175</v>
      </c>
      <c r="F87" s="107" t="s">
        <v>176</v>
      </c>
      <c r="G87" s="107" t="s">
        <v>177</v>
      </c>
      <c r="H87" s="108" t="s">
        <v>178</v>
      </c>
      <c r="I87" s="78"/>
      <c r="J87" s="145"/>
      <c r="K87" s="99"/>
      <c r="L87" s="78"/>
    </row>
    <row r="88" spans="1:12" x14ac:dyDescent="0.2">
      <c r="A88" s="145" t="s">
        <v>184</v>
      </c>
      <c r="B88" s="78" t="s">
        <v>116</v>
      </c>
      <c r="C88" s="109" t="s">
        <v>185</v>
      </c>
      <c r="D88" s="110">
        <f>C79</f>
        <v>1000</v>
      </c>
      <c r="E88" s="110">
        <f>D90</f>
        <v>800</v>
      </c>
      <c r="F88" s="110">
        <f>E90</f>
        <v>600</v>
      </c>
      <c r="G88" s="110">
        <f>F90</f>
        <v>400</v>
      </c>
      <c r="H88" s="111">
        <f>G90</f>
        <v>200</v>
      </c>
      <c r="I88" s="78"/>
      <c r="J88" s="167" t="s">
        <v>186</v>
      </c>
      <c r="K88" s="168"/>
      <c r="L88" s="78"/>
    </row>
    <row r="89" spans="1:12" x14ac:dyDescent="0.2">
      <c r="A89" s="145" t="s">
        <v>187</v>
      </c>
      <c r="B89" s="78" t="s">
        <v>118</v>
      </c>
      <c r="C89" s="109" t="s">
        <v>185</v>
      </c>
      <c r="D89" s="110">
        <f>$D$88*$C$80</f>
        <v>200</v>
      </c>
      <c r="E89" s="110">
        <f>$D$88*$C$80</f>
        <v>200</v>
      </c>
      <c r="F89" s="110">
        <f>$D$88*$C$80</f>
        <v>200</v>
      </c>
      <c r="G89" s="110">
        <f>$D$88*$C$80</f>
        <v>200</v>
      </c>
      <c r="H89" s="111">
        <f>$D$88*$C$80</f>
        <v>200</v>
      </c>
      <c r="I89" s="78"/>
      <c r="J89" s="169" t="s">
        <v>188</v>
      </c>
      <c r="K89" s="170"/>
      <c r="L89" s="78"/>
    </row>
    <row r="90" spans="1:12" x14ac:dyDescent="0.2">
      <c r="A90" s="145" t="s">
        <v>189</v>
      </c>
      <c r="B90" s="78" t="s">
        <v>119</v>
      </c>
      <c r="C90" s="109" t="s">
        <v>185</v>
      </c>
      <c r="D90" s="110">
        <f>D88-D89</f>
        <v>800</v>
      </c>
      <c r="E90" s="110">
        <f>E88-E89</f>
        <v>600</v>
      </c>
      <c r="F90" s="110">
        <f>F88-F89</f>
        <v>400</v>
      </c>
      <c r="G90" s="110">
        <f>G88-G89</f>
        <v>200</v>
      </c>
      <c r="H90" s="111">
        <f>H88-H89</f>
        <v>0</v>
      </c>
      <c r="I90" s="78"/>
      <c r="J90" s="171" t="s">
        <v>190</v>
      </c>
      <c r="K90" s="172"/>
      <c r="L90" s="78"/>
    </row>
    <row r="91" spans="1:12" x14ac:dyDescent="0.2">
      <c r="A91" s="145" t="s">
        <v>191</v>
      </c>
      <c r="B91" s="78" t="s">
        <v>120</v>
      </c>
      <c r="C91" s="109" t="s">
        <v>185</v>
      </c>
      <c r="D91" s="110">
        <f>AVERAGE(D88,D90)</f>
        <v>900</v>
      </c>
      <c r="E91" s="110">
        <f>AVERAGE(E88,E90)</f>
        <v>700</v>
      </c>
      <c r="F91" s="110">
        <f>AVERAGE(F88,F90)</f>
        <v>500</v>
      </c>
      <c r="G91" s="110">
        <f>AVERAGE(G88,G90)</f>
        <v>300</v>
      </c>
      <c r="H91" s="111">
        <f>AVERAGE(H88,H90)</f>
        <v>100</v>
      </c>
      <c r="I91" s="78"/>
      <c r="J91" s="171" t="s">
        <v>192</v>
      </c>
      <c r="K91" s="172"/>
      <c r="L91" s="78"/>
    </row>
    <row r="92" spans="1:12" x14ac:dyDescent="0.2">
      <c r="A92" s="145" t="s">
        <v>193</v>
      </c>
      <c r="B92" s="78" t="s">
        <v>106</v>
      </c>
      <c r="C92" s="109" t="s">
        <v>185</v>
      </c>
      <c r="D92" s="110">
        <f>(D91*($C$77))+D89</f>
        <v>226.28</v>
      </c>
      <c r="E92" s="110">
        <f>(E91*($C$77))+E89</f>
        <v>220.44</v>
      </c>
      <c r="F92" s="110">
        <f>(F91*($C$77))+F89</f>
        <v>214.6</v>
      </c>
      <c r="G92" s="110">
        <f>(G91*($C$77))+G89</f>
        <v>208.76</v>
      </c>
      <c r="H92" s="111">
        <f>(H91*($C$77))+H89</f>
        <v>202.92</v>
      </c>
      <c r="I92" s="78"/>
      <c r="J92" s="152" t="s">
        <v>194</v>
      </c>
      <c r="K92" s="153"/>
      <c r="L92" s="78"/>
    </row>
    <row r="93" spans="1:12" x14ac:dyDescent="0.2">
      <c r="A93" s="145" t="s">
        <v>195</v>
      </c>
      <c r="B93" s="78" t="s">
        <v>196</v>
      </c>
      <c r="C93" s="109" t="s">
        <v>185</v>
      </c>
      <c r="D93" s="110">
        <f>D92*D84</f>
        <v>218.62801932367151</v>
      </c>
      <c r="E93" s="110">
        <f>E92*E84</f>
        <v>205.78309878876988</v>
      </c>
      <c r="F93" s="110">
        <f>F92*F84</f>
        <v>193.55690463635759</v>
      </c>
      <c r="G93" s="110">
        <f>G92*G84</f>
        <v>181.92227945435397</v>
      </c>
      <c r="H93" s="111">
        <f>H92*H84</f>
        <v>170.85319501893173</v>
      </c>
      <c r="I93" s="78"/>
      <c r="J93" s="152" t="s">
        <v>197</v>
      </c>
      <c r="K93" s="153"/>
      <c r="L93" s="78"/>
    </row>
    <row r="94" spans="1:12" x14ac:dyDescent="0.2">
      <c r="A94" s="145"/>
      <c r="B94" s="78"/>
      <c r="C94" s="109"/>
      <c r="D94" s="110"/>
      <c r="E94" s="110"/>
      <c r="F94" s="110"/>
      <c r="G94" s="110"/>
      <c r="H94" s="111"/>
      <c r="I94" s="78"/>
      <c r="J94" s="145"/>
      <c r="K94" s="99"/>
      <c r="L94" s="78"/>
    </row>
    <row r="95" spans="1:12" x14ac:dyDescent="0.2">
      <c r="A95" s="145" t="s">
        <v>198</v>
      </c>
      <c r="B95" s="112" t="s">
        <v>199</v>
      </c>
      <c r="C95" s="113" t="s">
        <v>185</v>
      </c>
      <c r="D95" s="114">
        <f>SUM(D93:H93)</f>
        <v>970.74349722208467</v>
      </c>
      <c r="E95" s="110"/>
      <c r="F95" s="110"/>
      <c r="G95" s="110"/>
      <c r="H95" s="111"/>
      <c r="I95" s="78"/>
      <c r="J95" s="152" t="s">
        <v>200</v>
      </c>
      <c r="K95" s="153"/>
      <c r="L95" s="78"/>
    </row>
    <row r="96" spans="1:12" ht="15" thickBot="1" x14ac:dyDescent="0.25">
      <c r="A96" s="115"/>
      <c r="B96" s="96"/>
      <c r="C96" s="116"/>
      <c r="D96" s="96"/>
      <c r="E96" s="96"/>
      <c r="F96" s="96"/>
      <c r="G96" s="96"/>
      <c r="H96" s="117"/>
      <c r="I96" s="78"/>
      <c r="J96" s="95"/>
      <c r="K96" s="117"/>
      <c r="L96" s="78"/>
    </row>
    <row r="97" spans="1:12" x14ac:dyDescent="0.2">
      <c r="A97" s="79"/>
      <c r="B97" s="78"/>
      <c r="C97" s="78"/>
      <c r="D97" s="78"/>
      <c r="E97" s="78"/>
      <c r="F97" s="78"/>
      <c r="G97" s="78"/>
      <c r="H97" s="78"/>
      <c r="I97" s="78"/>
      <c r="J97" s="79"/>
      <c r="K97" s="78"/>
      <c r="L97" s="78"/>
    </row>
    <row r="98" spans="1:12" ht="15" thickBot="1" x14ac:dyDescent="0.25">
      <c r="A98" s="79"/>
      <c r="B98" s="78"/>
      <c r="C98" s="78"/>
      <c r="D98" s="78"/>
      <c r="E98" s="78"/>
      <c r="F98" s="78"/>
      <c r="G98" s="78"/>
      <c r="H98" s="78"/>
      <c r="I98" s="78"/>
      <c r="J98" s="79"/>
      <c r="K98" s="78"/>
      <c r="L98" s="78"/>
    </row>
    <row r="99" spans="1:12" x14ac:dyDescent="0.2">
      <c r="A99" s="154" t="s">
        <v>201</v>
      </c>
      <c r="B99" s="155"/>
      <c r="C99" s="155"/>
      <c r="D99" s="155"/>
      <c r="E99" s="155"/>
      <c r="F99" s="155"/>
      <c r="G99" s="155"/>
      <c r="H99" s="156"/>
      <c r="I99" s="78"/>
      <c r="J99" s="79"/>
      <c r="K99" s="78"/>
      <c r="L99" s="78"/>
    </row>
    <row r="100" spans="1:12" x14ac:dyDescent="0.2">
      <c r="A100" s="157"/>
      <c r="B100" s="158"/>
      <c r="C100" s="158"/>
      <c r="D100" s="158"/>
      <c r="E100" s="158"/>
      <c r="F100" s="158"/>
      <c r="G100" s="158"/>
      <c r="H100" s="159"/>
      <c r="J100" s="78"/>
      <c r="K100" s="79"/>
      <c r="L100" s="78"/>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x14ac:dyDescent="0.2">
      <c r="A121" s="157"/>
      <c r="B121" s="158"/>
      <c r="C121" s="158"/>
      <c r="D121" s="158"/>
      <c r="E121" s="158"/>
      <c r="F121" s="158"/>
      <c r="G121" s="158"/>
      <c r="H121" s="159"/>
    </row>
    <row r="122" spans="1:8" x14ac:dyDescent="0.2">
      <c r="A122" s="157"/>
      <c r="B122" s="158"/>
      <c r="C122" s="158"/>
      <c r="D122" s="158"/>
      <c r="E122" s="158"/>
      <c r="F122" s="158"/>
      <c r="G122" s="158"/>
      <c r="H122" s="159"/>
    </row>
    <row r="123" spans="1:8" ht="15" thickBot="1" x14ac:dyDescent="0.25">
      <c r="A123" s="160"/>
      <c r="B123" s="161"/>
      <c r="C123" s="161"/>
      <c r="D123" s="161"/>
      <c r="E123" s="161"/>
      <c r="F123" s="161"/>
      <c r="G123" s="161"/>
      <c r="H123" s="162"/>
    </row>
  </sheetData>
  <mergeCells count="16">
    <mergeCell ref="A74:B74"/>
    <mergeCell ref="A5:B5"/>
    <mergeCell ref="A7:A15"/>
    <mergeCell ref="H15:L15"/>
    <mergeCell ref="A31:B31"/>
    <mergeCell ref="A33:A69"/>
    <mergeCell ref="J92:K92"/>
    <mergeCell ref="J93:K93"/>
    <mergeCell ref="J95:K95"/>
    <mergeCell ref="A99:H123"/>
    <mergeCell ref="J83:K83"/>
    <mergeCell ref="J84:K84"/>
    <mergeCell ref="J88:K88"/>
    <mergeCell ref="J89:K89"/>
    <mergeCell ref="J90:K90"/>
    <mergeCell ref="J91:K91"/>
  </mergeCells>
  <dataValidations count="4">
    <dataValidation type="list" allowBlank="1" showInputMessage="1" showErrorMessage="1" sqref="E33:F34" xr:uid="{09305141-C670-46CE-8233-0B32342A789A}">
      <formula1>INDIRECT(IFERROR(RIGHT(#REF!,LEN(#REF!)-FIND(" ",#REF!)),#REF!)&amp;"Subs")</formula1>
    </dataValidation>
    <dataValidation type="list" allowBlank="1" showInputMessage="1" showErrorMessage="1" sqref="E35:F49" xr:uid="{6A43824B-0747-4F26-8BFE-EB9B64E233FD}">
      <formula1>INDIRECT(IFERROR(RIGHT($B35,LEN($B35)-FIND(" ",$B35)),$B35)&amp;"Subs")</formula1>
    </dataValidation>
    <dataValidation type="list" allowBlank="1" showInputMessage="1" showErrorMessage="1" sqref="G33:G67 G12:G13 G16:G18 G26:G31" xr:uid="{4DA8CBC7-23DD-44B7-A69A-C4FB78893C26}">
      <formula1>"Fixed,Variable"</formula1>
    </dataValidation>
    <dataValidation type="list" allowBlank="1" showInputMessage="1" showErrorMessage="1" sqref="E67:E69 D33:D69 D12:D13 D16:D31" xr:uid="{FEA598D6-8182-422D-B0A8-33F10057DC54}">
      <formula1>Variables</formula1>
    </dataValidation>
  </dataValidations>
  <hyperlinks>
    <hyperlink ref="F3" location="'TITLE PAGE'!A1" display="Back to title page" xr:uid="{76EB2902-1DF6-44BC-A451-97681C3DC77B}"/>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B423D-CAAB-4698-8DBB-F31A492926EC}">
  <sheetPr codeName="Sheet29"/>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257</v>
      </c>
      <c r="C8" t="s">
        <v>258</v>
      </c>
      <c r="D8" s="27" t="s">
        <v>104</v>
      </c>
      <c r="E8" s="28"/>
      <c r="G8" s="29" t="s">
        <v>105</v>
      </c>
      <c r="H8" s="30"/>
      <c r="I8" s="31"/>
      <c r="J8" s="31"/>
      <c r="K8" s="31"/>
      <c r="L8" s="31"/>
      <c r="M8" s="31"/>
      <c r="N8" s="118">
        <f>'[4]EA Tables'!$G$74/1000000</f>
        <v>8.3893933123559868E-3</v>
      </c>
      <c r="O8" s="118">
        <f>'[4]EA Tables'!$G$74/1000000</f>
        <v>8.3893933123559868E-3</v>
      </c>
      <c r="P8" s="118">
        <f>'[4]EA Tables'!$G$74/1000000</f>
        <v>8.3893933123559868E-3</v>
      </c>
      <c r="Q8" s="118">
        <f>'[4]EA Tables'!$G$74/1000000</f>
        <v>8.3893933123559868E-3</v>
      </c>
      <c r="R8" s="118">
        <f>'[4]EA Tables'!$G$74/1000000</f>
        <v>8.3893933123559868E-3</v>
      </c>
      <c r="S8" s="118">
        <f>'[4]EA Tables'!$M$74/1000000</f>
        <v>1.0665942951419885E-2</v>
      </c>
      <c r="T8" s="118">
        <f>'[4]EA Tables'!$M$74/1000000</f>
        <v>1.0665942951419885E-2</v>
      </c>
      <c r="U8" s="118">
        <f>'[4]EA Tables'!$M$74/1000000</f>
        <v>1.0665942951419885E-2</v>
      </c>
      <c r="V8" s="118">
        <f>'[4]EA Tables'!$M$74/1000000</f>
        <v>1.0665942951419885E-2</v>
      </c>
      <c r="W8" s="118">
        <f>'[4]EA Tables'!$M$74/1000000</f>
        <v>1.0665942951419885E-2</v>
      </c>
      <c r="X8" s="118">
        <f>'[4]EA Tables'!$S$74/1000000</f>
        <v>2.2654386944918694E-2</v>
      </c>
      <c r="Y8" s="118">
        <f>'[4]EA Tables'!$S$74/1000000</f>
        <v>2.2654386944918694E-2</v>
      </c>
      <c r="Z8" s="118">
        <f>'[4]EA Tables'!$S$74/1000000</f>
        <v>2.2654386944918694E-2</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1"/>
      <c r="N9" s="133">
        <f>N24</f>
        <v>0</v>
      </c>
      <c r="O9" s="133">
        <f t="shared" ref="O9:BQ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28"/>
      <c r="G10" s="29" t="s">
        <v>105</v>
      </c>
      <c r="H10" s="30"/>
      <c r="I10" s="31"/>
      <c r="J10" s="31"/>
      <c r="K10" s="31"/>
      <c r="L10" s="31"/>
      <c r="M10" s="31"/>
      <c r="N10" s="134">
        <f>$E$10</f>
        <v>3.5000000000000003E-2</v>
      </c>
      <c r="O10" s="134">
        <f t="shared" ref="O10:BQ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1"/>
      <c r="N11" s="135">
        <f>1/(1+N10)</f>
        <v>0.96618357487922713</v>
      </c>
      <c r="O11" s="135">
        <f t="shared" ref="O11:BQ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4"/>
      <c r="N14" s="41">
        <f>IF((N8+N9)*N11&lt;&gt;0,(N8+N9)*N11,"")</f>
        <v>8.1056940215999875E-3</v>
      </c>
      <c r="O14" s="41">
        <f t="shared" ref="O14:BZ14" si="3">IF((O8+O9)*O11&lt;&gt;0,(O8+O9)*O11,"")</f>
        <v>8.1056940215999875E-3</v>
      </c>
      <c r="P14" s="41">
        <f t="shared" si="3"/>
        <v>8.1056940215999875E-3</v>
      </c>
      <c r="Q14" s="41">
        <f t="shared" si="3"/>
        <v>8.1056940215999875E-3</v>
      </c>
      <c r="R14" s="41">
        <f>IF((R8+R9)*R11&lt;&gt;0,(R8+R9)*R11,"")</f>
        <v>8.1056940215999875E-3</v>
      </c>
      <c r="S14" s="41">
        <f t="shared" si="3"/>
        <v>1.0305258890260759E-2</v>
      </c>
      <c r="T14" s="41">
        <f t="shared" si="3"/>
        <v>1.0305258890260759E-2</v>
      </c>
      <c r="U14" s="41">
        <f>IF((U8+U9)*U11&lt;&gt;0,(U8+U9)*U11,"")</f>
        <v>1.0305258890260759E-2</v>
      </c>
      <c r="V14" s="41">
        <f t="shared" si="3"/>
        <v>1.0305258890260759E-2</v>
      </c>
      <c r="W14" s="41">
        <f t="shared" si="3"/>
        <v>1.0305258890260759E-2</v>
      </c>
      <c r="X14" s="41">
        <f t="shared" si="3"/>
        <v>2.1888296565138837E-2</v>
      </c>
      <c r="Y14" s="41">
        <f t="shared" si="3"/>
        <v>2.1888296565138837E-2</v>
      </c>
      <c r="Z14" s="41">
        <f t="shared" si="3"/>
        <v>2.1888296565138837E-2</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77"/>
      <c r="B15" s="36"/>
      <c r="C15" s="37"/>
      <c r="D15" s="38" t="s">
        <v>114</v>
      </c>
      <c r="E15" s="37"/>
      <c r="F15" s="37"/>
      <c r="G15" s="37" t="s">
        <v>101</v>
      </c>
      <c r="H15" s="178">
        <f>IF(SUM($M$14:$CO$14)&lt;&gt;0,SUM($M$14:$CO$14),"")</f>
        <v>0.15771965425472026</v>
      </c>
      <c r="I15" s="179"/>
      <c r="J15" s="179"/>
      <c r="K15" s="179"/>
      <c r="L15" s="180"/>
    </row>
    <row r="16" spans="1:93" s="43" customFormat="1" ht="15.75" thickBot="1" x14ac:dyDescent="0.25">
      <c r="A16" s="44"/>
      <c r="B16" s="45"/>
      <c r="C16" s="45"/>
      <c r="D16" s="46"/>
      <c r="E16" s="45"/>
      <c r="F16" s="45"/>
      <c r="G16" s="45"/>
      <c r="H16" s="47">
        <f>H15</f>
        <v>0.15771965425472026</v>
      </c>
      <c r="I16" s="48"/>
    </row>
    <row r="17" spans="1:93" s="43" customFormat="1" ht="15.75" thickBot="1" x14ac:dyDescent="0.25">
      <c r="A17" s="44"/>
      <c r="B17" s="45"/>
      <c r="C17" s="45"/>
      <c r="D17" s="46"/>
      <c r="E17" s="45"/>
      <c r="F17" s="45"/>
      <c r="G17" s="45"/>
      <c r="H17" s="178">
        <f>IF(SUM($M$14:$AL$14)&lt;&gt;0,SUM($M$14:$AL$14),"")</f>
        <v>0.15771965425472026</v>
      </c>
      <c r="I17" s="179"/>
      <c r="J17" s="179"/>
      <c r="K17" s="179"/>
      <c r="L17" s="180"/>
      <c r="M17" s="43" t="s">
        <v>228</v>
      </c>
    </row>
    <row r="18" spans="1:93" s="43" customFormat="1" ht="15.75" thickBot="1" x14ac:dyDescent="0.25">
      <c r="A18" s="44"/>
      <c r="B18" s="45"/>
      <c r="C18" s="45"/>
      <c r="D18" s="46"/>
      <c r="E18" s="45"/>
      <c r="F18" s="45"/>
      <c r="G18" s="45"/>
      <c r="H18" s="123"/>
      <c r="I18" s="123"/>
      <c r="J18" s="123"/>
      <c r="K18" s="123"/>
      <c r="L18" s="123"/>
    </row>
    <row r="19" spans="1:93" s="43" customFormat="1" ht="18" x14ac:dyDescent="0.25">
      <c r="A19" s="44"/>
      <c r="B19" s="45"/>
      <c r="C19" s="45"/>
      <c r="D19" s="46"/>
      <c r="E19" s="124" t="s">
        <v>115</v>
      </c>
      <c r="F19" s="2"/>
      <c r="G19" s="2"/>
      <c r="H19" s="2">
        <f>H17</f>
        <v>0.15771965425472026</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81" t="s">
        <v>123</v>
      </c>
      <c r="B27" s="182"/>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75" t="s">
        <v>124</v>
      </c>
      <c r="B29" s="61"/>
      <c r="C29" s="19"/>
      <c r="D29" s="19" t="s">
        <v>104</v>
      </c>
      <c r="E29" s="21" t="s">
        <v>125</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83"/>
      <c r="B30" s="64"/>
      <c r="C30" s="27"/>
      <c r="D30" s="27" t="s">
        <v>104</v>
      </c>
      <c r="E30" s="29" t="s">
        <v>125</v>
      </c>
      <c r="F30" s="29"/>
      <c r="G30" s="27" t="s">
        <v>126</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83"/>
      <c r="B31" s="64"/>
      <c r="C31" s="27"/>
      <c r="D31" s="27" t="s">
        <v>109</v>
      </c>
      <c r="E31" s="27" t="s">
        <v>127</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83"/>
      <c r="B32" s="64"/>
      <c r="C32" s="27"/>
      <c r="D32" s="27" t="s">
        <v>109</v>
      </c>
      <c r="E32" s="27" t="s">
        <v>128</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129</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130</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131</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132</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133</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134</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83"/>
      <c r="B39" s="64"/>
      <c r="C39" s="27"/>
      <c r="D39" s="27" t="s">
        <v>109</v>
      </c>
      <c r="E39" s="27" t="s">
        <v>135</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83"/>
      <c r="B40" s="64"/>
      <c r="C40" s="27"/>
      <c r="D40" s="27" t="s">
        <v>109</v>
      </c>
      <c r="E40" s="27" t="s">
        <v>136</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137</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138</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83"/>
      <c r="B43" s="64"/>
      <c r="C43" s="27"/>
      <c r="D43" s="27" t="s">
        <v>109</v>
      </c>
      <c r="E43" s="27" t="s">
        <v>139</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140</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141</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142</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143</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144</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145</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146</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147</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148</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149</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150</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151</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152</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153</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154</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155</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156</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157</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158</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159</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70"/>
      <c r="C64" s="32"/>
      <c r="D64" s="27" t="s">
        <v>160</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84"/>
      <c r="B65" s="71"/>
      <c r="C65" s="72"/>
      <c r="D65" s="73" t="s">
        <v>161</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73" t="s">
        <v>162</v>
      </c>
      <c r="B70" s="174"/>
      <c r="C70" s="77" t="s">
        <v>163</v>
      </c>
      <c r="D70" s="77" t="s">
        <v>163</v>
      </c>
      <c r="E70" s="78"/>
      <c r="F70" s="78"/>
      <c r="G70" s="78"/>
      <c r="H70" s="78"/>
      <c r="I70" s="78"/>
      <c r="J70" s="78"/>
      <c r="K70" s="79"/>
      <c r="L70" s="78"/>
    </row>
    <row r="71" spans="1:93" x14ac:dyDescent="0.2">
      <c r="A71" s="80" t="s">
        <v>164</v>
      </c>
      <c r="B71" s="81"/>
      <c r="C71" s="82"/>
      <c r="D71" s="43"/>
      <c r="E71" s="78"/>
      <c r="F71" s="78"/>
      <c r="G71" s="78"/>
      <c r="H71" s="78"/>
      <c r="I71" s="78"/>
      <c r="J71" s="78"/>
      <c r="K71" s="79"/>
      <c r="L71" s="78"/>
    </row>
    <row r="72" spans="1:93" x14ac:dyDescent="0.2">
      <c r="A72" s="83" t="s">
        <v>165</v>
      </c>
      <c r="B72" s="78" t="s">
        <v>166</v>
      </c>
      <c r="C72" s="84">
        <f>3.5%</f>
        <v>3.5000000000000003E-2</v>
      </c>
      <c r="D72" s="43"/>
      <c r="E72" s="78"/>
      <c r="F72" s="78"/>
      <c r="G72" s="78"/>
      <c r="H72" s="78"/>
      <c r="I72" s="78"/>
      <c r="J72" s="78"/>
      <c r="K72" s="79"/>
      <c r="L72" s="78"/>
    </row>
    <row r="73" spans="1:93" x14ac:dyDescent="0.2">
      <c r="A73" s="83" t="s">
        <v>167</v>
      </c>
      <c r="B73" s="78" t="s">
        <v>121</v>
      </c>
      <c r="C73" s="84">
        <v>2.92E-2</v>
      </c>
      <c r="D73" s="43"/>
      <c r="E73" s="78"/>
      <c r="F73" s="78"/>
      <c r="G73" s="78"/>
      <c r="H73" s="78"/>
      <c r="I73" s="78"/>
      <c r="J73" s="78"/>
      <c r="K73" s="79"/>
      <c r="L73" s="78"/>
    </row>
    <row r="74" spans="1:93" x14ac:dyDescent="0.2">
      <c r="A74" s="83" t="s">
        <v>168</v>
      </c>
      <c r="B74" s="78" t="s">
        <v>169</v>
      </c>
      <c r="C74" s="85">
        <v>5</v>
      </c>
      <c r="D74" s="43"/>
      <c r="E74" s="78"/>
      <c r="F74" s="78"/>
      <c r="G74" s="78"/>
      <c r="H74" s="78"/>
      <c r="I74" s="78"/>
      <c r="J74" s="78"/>
      <c r="K74" s="79"/>
      <c r="L74" s="78"/>
    </row>
    <row r="75" spans="1:93" x14ac:dyDescent="0.2">
      <c r="A75" s="83" t="s">
        <v>170</v>
      </c>
      <c r="B75" s="78" t="s">
        <v>171</v>
      </c>
      <c r="C75" s="86">
        <v>1000</v>
      </c>
      <c r="D75" s="43"/>
      <c r="E75" s="78"/>
      <c r="F75" s="78"/>
      <c r="G75" s="78"/>
      <c r="H75" s="78"/>
      <c r="I75" s="78"/>
      <c r="J75" s="78"/>
      <c r="K75" s="79"/>
      <c r="L75" s="78"/>
    </row>
    <row r="76" spans="1:93" x14ac:dyDescent="0.2">
      <c r="A76" s="87" t="s">
        <v>172</v>
      </c>
      <c r="B76" s="88" t="s">
        <v>173</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174</v>
      </c>
      <c r="E79" s="93" t="s">
        <v>175</v>
      </c>
      <c r="F79" s="93" t="s">
        <v>176</v>
      </c>
      <c r="G79" s="93" t="s">
        <v>177</v>
      </c>
      <c r="H79" s="94" t="s">
        <v>178</v>
      </c>
      <c r="I79" s="78"/>
      <c r="J79" s="163" t="s">
        <v>179</v>
      </c>
      <c r="K79" s="164"/>
      <c r="L79" s="78"/>
    </row>
    <row r="80" spans="1:93" ht="15" thickBot="1" x14ac:dyDescent="0.25">
      <c r="A80" s="95" t="s">
        <v>180</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65" t="s">
        <v>181</v>
      </c>
      <c r="K80" s="166"/>
      <c r="L80" s="78"/>
    </row>
    <row r="81" spans="1:12" ht="15" thickBot="1" x14ac:dyDescent="0.25">
      <c r="A81" s="79"/>
      <c r="B81" s="78"/>
      <c r="C81" s="78"/>
      <c r="D81" s="78"/>
      <c r="E81" s="78"/>
      <c r="F81" s="78"/>
      <c r="G81" s="78"/>
      <c r="H81" s="78"/>
      <c r="I81" s="78"/>
      <c r="J81" s="143"/>
      <c r="K81" s="99"/>
      <c r="L81" s="78"/>
    </row>
    <row r="82" spans="1:12" x14ac:dyDescent="0.2">
      <c r="A82" s="144" t="s">
        <v>182</v>
      </c>
      <c r="B82" s="101"/>
      <c r="C82" s="101"/>
      <c r="D82" s="102"/>
      <c r="E82" s="102"/>
      <c r="F82" s="102"/>
      <c r="G82" s="102"/>
      <c r="H82" s="103"/>
      <c r="I82" s="78"/>
      <c r="J82" s="143"/>
      <c r="K82" s="99"/>
      <c r="L82" s="78"/>
    </row>
    <row r="83" spans="1:12" x14ac:dyDescent="0.2">
      <c r="A83" s="104"/>
      <c r="B83" s="105"/>
      <c r="C83" s="106" t="s">
        <v>183</v>
      </c>
      <c r="D83" s="107" t="s">
        <v>174</v>
      </c>
      <c r="E83" s="107" t="s">
        <v>175</v>
      </c>
      <c r="F83" s="107" t="s">
        <v>176</v>
      </c>
      <c r="G83" s="107" t="s">
        <v>177</v>
      </c>
      <c r="H83" s="108" t="s">
        <v>178</v>
      </c>
      <c r="I83" s="78"/>
      <c r="J83" s="143"/>
      <c r="K83" s="99"/>
      <c r="L83" s="78"/>
    </row>
    <row r="84" spans="1:12" x14ac:dyDescent="0.2">
      <c r="A84" s="143" t="s">
        <v>184</v>
      </c>
      <c r="B84" s="78" t="s">
        <v>116</v>
      </c>
      <c r="C84" s="109" t="s">
        <v>185</v>
      </c>
      <c r="D84" s="110">
        <f>C75</f>
        <v>1000</v>
      </c>
      <c r="E84" s="110">
        <f>D86</f>
        <v>800</v>
      </c>
      <c r="F84" s="110">
        <f>E86</f>
        <v>600</v>
      </c>
      <c r="G84" s="110">
        <f>F86</f>
        <v>400</v>
      </c>
      <c r="H84" s="111">
        <f>G86</f>
        <v>200</v>
      </c>
      <c r="I84" s="78"/>
      <c r="J84" s="167" t="s">
        <v>186</v>
      </c>
      <c r="K84" s="168"/>
      <c r="L84" s="78"/>
    </row>
    <row r="85" spans="1:12" x14ac:dyDescent="0.2">
      <c r="A85" s="143" t="s">
        <v>187</v>
      </c>
      <c r="B85" s="78" t="s">
        <v>118</v>
      </c>
      <c r="C85" s="109" t="s">
        <v>185</v>
      </c>
      <c r="D85" s="110">
        <f>$D$84*$C$76</f>
        <v>200</v>
      </c>
      <c r="E85" s="110">
        <f>$D$84*$C$76</f>
        <v>200</v>
      </c>
      <c r="F85" s="110">
        <f>$D$84*$C$76</f>
        <v>200</v>
      </c>
      <c r="G85" s="110">
        <f>$D$84*$C$76</f>
        <v>200</v>
      </c>
      <c r="H85" s="111">
        <f>$D$84*$C$76</f>
        <v>200</v>
      </c>
      <c r="I85" s="78"/>
      <c r="J85" s="169" t="s">
        <v>188</v>
      </c>
      <c r="K85" s="170"/>
      <c r="L85" s="78"/>
    </row>
    <row r="86" spans="1:12" x14ac:dyDescent="0.2">
      <c r="A86" s="143" t="s">
        <v>189</v>
      </c>
      <c r="B86" s="78" t="s">
        <v>119</v>
      </c>
      <c r="C86" s="109" t="s">
        <v>185</v>
      </c>
      <c r="D86" s="110">
        <f>D84-D85</f>
        <v>800</v>
      </c>
      <c r="E86" s="110">
        <f>E84-E85</f>
        <v>600</v>
      </c>
      <c r="F86" s="110">
        <f>F84-F85</f>
        <v>400</v>
      </c>
      <c r="G86" s="110">
        <f>G84-G85</f>
        <v>200</v>
      </c>
      <c r="H86" s="111">
        <f>H84-H85</f>
        <v>0</v>
      </c>
      <c r="I86" s="78"/>
      <c r="J86" s="171" t="s">
        <v>190</v>
      </c>
      <c r="K86" s="172"/>
      <c r="L86" s="78"/>
    </row>
    <row r="87" spans="1:12" x14ac:dyDescent="0.2">
      <c r="A87" s="143" t="s">
        <v>191</v>
      </c>
      <c r="B87" s="78" t="s">
        <v>120</v>
      </c>
      <c r="C87" s="109" t="s">
        <v>185</v>
      </c>
      <c r="D87" s="110">
        <f>AVERAGE(D84,D86)</f>
        <v>900</v>
      </c>
      <c r="E87" s="110">
        <f>AVERAGE(E84,E86)</f>
        <v>700</v>
      </c>
      <c r="F87" s="110">
        <f>AVERAGE(F84,F86)</f>
        <v>500</v>
      </c>
      <c r="G87" s="110">
        <f>AVERAGE(G84,G86)</f>
        <v>300</v>
      </c>
      <c r="H87" s="111">
        <f>AVERAGE(H84,H86)</f>
        <v>100</v>
      </c>
      <c r="I87" s="78"/>
      <c r="J87" s="171" t="s">
        <v>192</v>
      </c>
      <c r="K87" s="172"/>
      <c r="L87" s="78"/>
    </row>
    <row r="88" spans="1:12" x14ac:dyDescent="0.2">
      <c r="A88" s="143" t="s">
        <v>193</v>
      </c>
      <c r="B88" s="78" t="s">
        <v>106</v>
      </c>
      <c r="C88" s="109" t="s">
        <v>185</v>
      </c>
      <c r="D88" s="110">
        <f>(D87*($C$73))+D85</f>
        <v>226.28</v>
      </c>
      <c r="E88" s="110">
        <f>(E87*($C$73))+E85</f>
        <v>220.44</v>
      </c>
      <c r="F88" s="110">
        <f>(F87*($C$73))+F85</f>
        <v>214.6</v>
      </c>
      <c r="G88" s="110">
        <f>(G87*($C$73))+G85</f>
        <v>208.76</v>
      </c>
      <c r="H88" s="111">
        <f>(H87*($C$73))+H85</f>
        <v>202.92</v>
      </c>
      <c r="I88" s="78"/>
      <c r="J88" s="152" t="s">
        <v>194</v>
      </c>
      <c r="K88" s="153"/>
      <c r="L88" s="78"/>
    </row>
    <row r="89" spans="1:12" x14ac:dyDescent="0.2">
      <c r="A89" s="143" t="s">
        <v>195</v>
      </c>
      <c r="B89" s="78" t="s">
        <v>196</v>
      </c>
      <c r="C89" s="109" t="s">
        <v>185</v>
      </c>
      <c r="D89" s="110">
        <f>D88*D80</f>
        <v>218.62801932367151</v>
      </c>
      <c r="E89" s="110">
        <f>E88*E80</f>
        <v>205.78309878876988</v>
      </c>
      <c r="F89" s="110">
        <f>F88*F80</f>
        <v>193.55690463635759</v>
      </c>
      <c r="G89" s="110">
        <f>G88*G80</f>
        <v>181.92227945435397</v>
      </c>
      <c r="H89" s="111">
        <f>H88*H80</f>
        <v>170.85319501893173</v>
      </c>
      <c r="I89" s="78"/>
      <c r="J89" s="152" t="s">
        <v>197</v>
      </c>
      <c r="K89" s="153"/>
      <c r="L89" s="78"/>
    </row>
    <row r="90" spans="1:12" x14ac:dyDescent="0.2">
      <c r="A90" s="143"/>
      <c r="B90" s="78"/>
      <c r="C90" s="109"/>
      <c r="D90" s="110"/>
      <c r="E90" s="110"/>
      <c r="F90" s="110"/>
      <c r="G90" s="110"/>
      <c r="H90" s="111"/>
      <c r="I90" s="78"/>
      <c r="J90" s="143"/>
      <c r="K90" s="99"/>
      <c r="L90" s="78"/>
    </row>
    <row r="91" spans="1:12" x14ac:dyDescent="0.2">
      <c r="A91" s="143" t="s">
        <v>198</v>
      </c>
      <c r="B91" s="112" t="s">
        <v>199</v>
      </c>
      <c r="C91" s="113" t="s">
        <v>185</v>
      </c>
      <c r="D91" s="114">
        <f>SUM(D89:H89)</f>
        <v>970.74349722208467</v>
      </c>
      <c r="E91" s="110"/>
      <c r="F91" s="110"/>
      <c r="G91" s="110"/>
      <c r="H91" s="111"/>
      <c r="I91" s="78"/>
      <c r="J91" s="152" t="s">
        <v>200</v>
      </c>
      <c r="K91" s="153"/>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54" t="s">
        <v>201</v>
      </c>
      <c r="B95" s="155"/>
      <c r="C95" s="155"/>
      <c r="D95" s="155"/>
      <c r="E95" s="155"/>
      <c r="F95" s="155"/>
      <c r="G95" s="155"/>
      <c r="H95" s="156"/>
      <c r="I95" s="78"/>
      <c r="J95" s="79"/>
      <c r="K95" s="78"/>
      <c r="L95" s="78"/>
    </row>
    <row r="96" spans="1:12" x14ac:dyDescent="0.2">
      <c r="A96" s="157"/>
      <c r="B96" s="158"/>
      <c r="C96" s="158"/>
      <c r="D96" s="158"/>
      <c r="E96" s="158"/>
      <c r="F96" s="158"/>
      <c r="G96" s="158"/>
      <c r="H96" s="159"/>
      <c r="J96" s="78"/>
      <c r="K96" s="79"/>
      <c r="L96" s="78"/>
    </row>
    <row r="97" spans="1:8" x14ac:dyDescent="0.2">
      <c r="A97" s="157"/>
      <c r="B97" s="158"/>
      <c r="C97" s="158"/>
      <c r="D97" s="158"/>
      <c r="E97" s="158"/>
      <c r="F97" s="158"/>
      <c r="G97" s="158"/>
      <c r="H97" s="159"/>
    </row>
    <row r="98" spans="1:8" x14ac:dyDescent="0.2">
      <c r="A98" s="157"/>
      <c r="B98" s="158"/>
      <c r="C98" s="158"/>
      <c r="D98" s="158"/>
      <c r="E98" s="158"/>
      <c r="F98" s="158"/>
      <c r="G98" s="158"/>
      <c r="H98" s="159"/>
    </row>
    <row r="99" spans="1:8" x14ac:dyDescent="0.2">
      <c r="A99" s="157"/>
      <c r="B99" s="158"/>
      <c r="C99" s="158"/>
      <c r="D99" s="158"/>
      <c r="E99" s="158"/>
      <c r="F99" s="158"/>
      <c r="G99" s="158"/>
      <c r="H99" s="159"/>
    </row>
    <row r="100" spans="1:8" x14ac:dyDescent="0.2">
      <c r="A100" s="157"/>
      <c r="B100" s="158"/>
      <c r="C100" s="158"/>
      <c r="D100" s="158"/>
      <c r="E100" s="158"/>
      <c r="F100" s="158"/>
      <c r="G100" s="158"/>
      <c r="H100" s="159"/>
    </row>
    <row r="101" spans="1:8" x14ac:dyDescent="0.2">
      <c r="A101" s="157"/>
      <c r="B101" s="158"/>
      <c r="C101" s="158"/>
      <c r="D101" s="158"/>
      <c r="E101" s="158"/>
      <c r="F101" s="158"/>
      <c r="G101" s="158"/>
      <c r="H101" s="159"/>
    </row>
    <row r="102" spans="1:8" x14ac:dyDescent="0.2">
      <c r="A102" s="157"/>
      <c r="B102" s="158"/>
      <c r="C102" s="158"/>
      <c r="D102" s="158"/>
      <c r="E102" s="158"/>
      <c r="F102" s="158"/>
      <c r="G102" s="158"/>
      <c r="H102" s="159"/>
    </row>
    <row r="103" spans="1:8" x14ac:dyDescent="0.2">
      <c r="A103" s="157"/>
      <c r="B103" s="158"/>
      <c r="C103" s="158"/>
      <c r="D103" s="158"/>
      <c r="E103" s="158"/>
      <c r="F103" s="158"/>
      <c r="G103" s="158"/>
      <c r="H103" s="159"/>
    </row>
    <row r="104" spans="1:8" x14ac:dyDescent="0.2">
      <c r="A104" s="157"/>
      <c r="B104" s="158"/>
      <c r="C104" s="158"/>
      <c r="D104" s="158"/>
      <c r="E104" s="158"/>
      <c r="F104" s="158"/>
      <c r="G104" s="158"/>
      <c r="H104" s="159"/>
    </row>
    <row r="105" spans="1:8" x14ac:dyDescent="0.2">
      <c r="A105" s="157"/>
      <c r="B105" s="158"/>
      <c r="C105" s="158"/>
      <c r="D105" s="158"/>
      <c r="E105" s="158"/>
      <c r="F105" s="158"/>
      <c r="G105" s="158"/>
      <c r="H105" s="159"/>
    </row>
    <row r="106" spans="1:8" x14ac:dyDescent="0.2">
      <c r="A106" s="157"/>
      <c r="B106" s="158"/>
      <c r="C106" s="158"/>
      <c r="D106" s="158"/>
      <c r="E106" s="158"/>
      <c r="F106" s="158"/>
      <c r="G106" s="158"/>
      <c r="H106" s="159"/>
    </row>
    <row r="107" spans="1:8" x14ac:dyDescent="0.2">
      <c r="A107" s="157"/>
      <c r="B107" s="158"/>
      <c r="C107" s="158"/>
      <c r="D107" s="158"/>
      <c r="E107" s="158"/>
      <c r="F107" s="158"/>
      <c r="G107" s="158"/>
      <c r="H107" s="159"/>
    </row>
    <row r="108" spans="1:8" x14ac:dyDescent="0.2">
      <c r="A108" s="157"/>
      <c r="B108" s="158"/>
      <c r="C108" s="158"/>
      <c r="D108" s="158"/>
      <c r="E108" s="158"/>
      <c r="F108" s="158"/>
      <c r="G108" s="158"/>
      <c r="H108" s="159"/>
    </row>
    <row r="109" spans="1:8" x14ac:dyDescent="0.2">
      <c r="A109" s="157"/>
      <c r="B109" s="158"/>
      <c r="C109" s="158"/>
      <c r="D109" s="158"/>
      <c r="E109" s="158"/>
      <c r="F109" s="158"/>
      <c r="G109" s="158"/>
      <c r="H109" s="159"/>
    </row>
    <row r="110" spans="1:8" x14ac:dyDescent="0.2">
      <c r="A110" s="157"/>
      <c r="B110" s="158"/>
      <c r="C110" s="158"/>
      <c r="D110" s="158"/>
      <c r="E110" s="158"/>
      <c r="F110" s="158"/>
      <c r="G110" s="158"/>
      <c r="H110" s="159"/>
    </row>
    <row r="111" spans="1:8" x14ac:dyDescent="0.2">
      <c r="A111" s="157"/>
      <c r="B111" s="158"/>
      <c r="C111" s="158"/>
      <c r="D111" s="158"/>
      <c r="E111" s="158"/>
      <c r="F111" s="158"/>
      <c r="G111" s="158"/>
      <c r="H111" s="159"/>
    </row>
    <row r="112" spans="1:8"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ht="15" thickBot="1" x14ac:dyDescent="0.25">
      <c r="A119" s="160"/>
      <c r="B119" s="161"/>
      <c r="C119" s="161"/>
      <c r="D119" s="161"/>
      <c r="E119" s="161"/>
      <c r="F119" s="161"/>
      <c r="G119" s="161"/>
      <c r="H119" s="162"/>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68065072-CDEF-44FE-988F-7260D0AF41CB}">
      <formula1>Variables</formula1>
    </dataValidation>
    <dataValidation type="list" allowBlank="1" showInputMessage="1" showErrorMessage="1" sqref="G29:G63 G12:G13 G16:G18 G25:G27" xr:uid="{B02B63B6-34B9-4E93-A219-102CAEB43A9E}">
      <formula1>"Fixed,Variable"</formula1>
    </dataValidation>
    <dataValidation type="list" allowBlank="1" showInputMessage="1" showErrorMessage="1" sqref="E31:F45" xr:uid="{A775C070-9315-48E8-B0DB-1BE7AB839279}">
      <formula1>INDIRECT(IFERROR(RIGHT($B31,LEN($B31)-FIND(" ",$B31)),$B31)&amp;"Subs")</formula1>
    </dataValidation>
    <dataValidation type="list" allowBlank="1" showInputMessage="1" showErrorMessage="1" sqref="E29:F30" xr:uid="{526B1EE7-509A-478F-8273-FB5CB54B680B}">
      <formula1>INDIRECT(IFERROR(RIGHT(#REF!,LEN(#REF!)-FIND(" ",#REF!)),#REF!)&amp;"Subs")</formula1>
    </dataValidation>
  </dataValidations>
  <hyperlinks>
    <hyperlink ref="F3" location="'TITLE PAGE'!A1" display="Back to title page" xr:uid="{D3D9F9EF-BCA1-4AE9-802D-A6CA3E241329}"/>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6EF25-B7EE-415A-9490-426AE0AE0B0F}">
  <sheetPr codeName="Sheet30"/>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259</v>
      </c>
      <c r="C8" t="s">
        <v>260</v>
      </c>
      <c r="D8" s="27" t="s">
        <v>104</v>
      </c>
      <c r="E8" s="28"/>
      <c r="G8" s="29" t="s">
        <v>105</v>
      </c>
      <c r="H8" s="30"/>
      <c r="I8" s="31"/>
      <c r="J8" s="31"/>
      <c r="K8" s="31"/>
      <c r="L8" s="31"/>
      <c r="M8" s="31"/>
      <c r="N8" s="118">
        <f>'[4]EA Tables'!$G$75/1000000</f>
        <v>4.576032715830537E-3</v>
      </c>
      <c r="O8" s="118">
        <f>'[4]EA Tables'!$G$75/1000000</f>
        <v>4.576032715830537E-3</v>
      </c>
      <c r="P8" s="118">
        <f>'[4]EA Tables'!$G$75/1000000</f>
        <v>4.576032715830537E-3</v>
      </c>
      <c r="Q8" s="118">
        <f>'[4]EA Tables'!$G$75/1000000</f>
        <v>4.576032715830537E-3</v>
      </c>
      <c r="R8" s="118">
        <f>'[4]EA Tables'!$G$75/1000000</f>
        <v>4.576032715830537E-3</v>
      </c>
      <c r="S8" s="118">
        <f>'[4]EA Tables'!$M$75/1000000</f>
        <v>6.1750196034536181E-3</v>
      </c>
      <c r="T8" s="118">
        <f>'[4]EA Tables'!$M$75/1000000</f>
        <v>6.1750196034536181E-3</v>
      </c>
      <c r="U8" s="118">
        <f>'[4]EA Tables'!$M$75/1000000</f>
        <v>6.1750196034536181E-3</v>
      </c>
      <c r="V8" s="118">
        <f>'[4]EA Tables'!$M$75/1000000</f>
        <v>6.1750196034536181E-3</v>
      </c>
      <c r="W8" s="118">
        <f>'[4]EA Tables'!$M$75/1000000</f>
        <v>6.1750196034536181E-3</v>
      </c>
      <c r="X8" s="118">
        <f>'[4]EA Tables'!$S$75/1000000</f>
        <v>2.0137232839927727E-3</v>
      </c>
      <c r="Y8" s="118">
        <f>'[4]EA Tables'!$S$75/1000000</f>
        <v>2.0137232839927727E-3</v>
      </c>
      <c r="Z8" s="118">
        <f>'[4]EA Tables'!$S$75/1000000</f>
        <v>2.0137232839927727E-3</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1"/>
      <c r="N9" s="133">
        <f>N24</f>
        <v>0</v>
      </c>
      <c r="O9" s="133">
        <f t="shared" ref="O9:BQ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28"/>
      <c r="G10" s="29" t="s">
        <v>105</v>
      </c>
      <c r="H10" s="30"/>
      <c r="I10" s="31"/>
      <c r="J10" s="31"/>
      <c r="K10" s="31"/>
      <c r="L10" s="31"/>
      <c r="M10" s="31"/>
      <c r="N10" s="134">
        <f>$E$10</f>
        <v>3.5000000000000003E-2</v>
      </c>
      <c r="O10" s="134">
        <f t="shared" ref="O10:BQ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1"/>
      <c r="N11" s="135">
        <f>1/(1+N10)</f>
        <v>0.96618357487922713</v>
      </c>
      <c r="O11" s="135">
        <f t="shared" ref="O11:BQ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4"/>
      <c r="N14" s="41">
        <f>IF((N8+N9)*N11&lt;&gt;0,(N8+N9)*N11,"")</f>
        <v>4.4212876481454465E-3</v>
      </c>
      <c r="O14" s="41">
        <f t="shared" ref="O14:BZ14" si="3">IF((O8+O9)*O11&lt;&gt;0,(O8+O9)*O11,"")</f>
        <v>4.4212876481454465E-3</v>
      </c>
      <c r="P14" s="41">
        <f t="shared" si="3"/>
        <v>4.4212876481454465E-3</v>
      </c>
      <c r="Q14" s="41">
        <f t="shared" si="3"/>
        <v>4.4212876481454465E-3</v>
      </c>
      <c r="R14" s="41">
        <f>IF((R8+R9)*R11&lt;&gt;0,(R8+R9)*R11,"")</f>
        <v>4.4212876481454465E-3</v>
      </c>
      <c r="S14" s="41">
        <f t="shared" si="3"/>
        <v>5.966202515414124E-3</v>
      </c>
      <c r="T14" s="41">
        <f t="shared" si="3"/>
        <v>5.966202515414124E-3</v>
      </c>
      <c r="U14" s="41">
        <f>IF((U8+U9)*U11&lt;&gt;0,(U8+U9)*U11,"")</f>
        <v>5.966202515414124E-3</v>
      </c>
      <c r="V14" s="41">
        <f t="shared" si="3"/>
        <v>5.966202515414124E-3</v>
      </c>
      <c r="W14" s="41">
        <f t="shared" si="3"/>
        <v>5.966202515414124E-3</v>
      </c>
      <c r="X14" s="41">
        <f t="shared" si="3"/>
        <v>1.9456263613456743E-3</v>
      </c>
      <c r="Y14" s="41">
        <f t="shared" si="3"/>
        <v>1.9456263613456743E-3</v>
      </c>
      <c r="Z14" s="41">
        <f t="shared" si="3"/>
        <v>1.9456263613456743E-3</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77"/>
      <c r="B15" s="36"/>
      <c r="C15" s="37"/>
      <c r="D15" s="38" t="s">
        <v>114</v>
      </c>
      <c r="E15" s="37"/>
      <c r="F15" s="37"/>
      <c r="G15" s="37" t="s">
        <v>101</v>
      </c>
      <c r="H15" s="178">
        <f>IF(SUM($M$14:$CO$14)&lt;&gt;0,SUM($M$14:$CO$14),"")</f>
        <v>5.7774329901834877E-2</v>
      </c>
      <c r="I15" s="179"/>
      <c r="J15" s="179"/>
      <c r="K15" s="179"/>
      <c r="L15" s="180"/>
    </row>
    <row r="16" spans="1:93" s="43" customFormat="1" ht="15.75" thickBot="1" x14ac:dyDescent="0.25">
      <c r="A16" s="44"/>
      <c r="B16" s="45"/>
      <c r="C16" s="45"/>
      <c r="D16" s="46"/>
      <c r="E16" s="45"/>
      <c r="F16" s="45"/>
      <c r="G16" s="45"/>
      <c r="H16" s="47">
        <f>H15</f>
        <v>5.7774329901834877E-2</v>
      </c>
      <c r="I16" s="48"/>
    </row>
    <row r="17" spans="1:93" s="43" customFormat="1" ht="15.75" thickBot="1" x14ac:dyDescent="0.25">
      <c r="A17" s="44"/>
      <c r="B17" s="45"/>
      <c r="C17" s="45"/>
      <c r="D17" s="46"/>
      <c r="E17" s="45"/>
      <c r="F17" s="45"/>
      <c r="G17" s="45"/>
      <c r="H17" s="178">
        <f>IF(SUM($M$14:$AL$14)&lt;&gt;0,SUM($M$14:$AL$14),"")</f>
        <v>5.7774329901834877E-2</v>
      </c>
      <c r="I17" s="179"/>
      <c r="J17" s="179"/>
      <c r="K17" s="179"/>
      <c r="L17" s="180"/>
      <c r="M17" s="43" t="s">
        <v>228</v>
      </c>
    </row>
    <row r="18" spans="1:93" s="43" customFormat="1" ht="15.75" thickBot="1" x14ac:dyDescent="0.25">
      <c r="A18" s="44"/>
      <c r="B18" s="45"/>
      <c r="C18" s="45"/>
      <c r="D18" s="46"/>
      <c r="E18" s="45"/>
      <c r="F18" s="45"/>
      <c r="G18" s="45"/>
      <c r="H18" s="123"/>
      <c r="I18" s="123"/>
      <c r="J18" s="123"/>
      <c r="K18" s="123"/>
      <c r="L18" s="123"/>
    </row>
    <row r="19" spans="1:93" s="43" customFormat="1" ht="18" x14ac:dyDescent="0.25">
      <c r="A19" s="44"/>
      <c r="B19" s="45"/>
      <c r="C19" s="45"/>
      <c r="D19" s="46"/>
      <c r="E19" s="124" t="s">
        <v>115</v>
      </c>
      <c r="F19" s="2"/>
      <c r="G19" s="2"/>
      <c r="H19" s="2">
        <f>H17</f>
        <v>5.7774329901834877E-2</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81" t="s">
        <v>123</v>
      </c>
      <c r="B27" s="182"/>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75" t="s">
        <v>124</v>
      </c>
      <c r="B29" s="61"/>
      <c r="C29" s="19"/>
      <c r="D29" s="19" t="s">
        <v>104</v>
      </c>
      <c r="E29" s="21" t="s">
        <v>125</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83"/>
      <c r="B30" s="64"/>
      <c r="C30" s="27"/>
      <c r="D30" s="27" t="s">
        <v>104</v>
      </c>
      <c r="E30" s="29" t="s">
        <v>125</v>
      </c>
      <c r="F30" s="29"/>
      <c r="G30" s="27" t="s">
        <v>126</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83"/>
      <c r="B31" s="64"/>
      <c r="C31" s="27"/>
      <c r="D31" s="27" t="s">
        <v>109</v>
      </c>
      <c r="E31" s="27" t="s">
        <v>127</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83"/>
      <c r="B32" s="64"/>
      <c r="C32" s="27"/>
      <c r="D32" s="27" t="s">
        <v>109</v>
      </c>
      <c r="E32" s="27" t="s">
        <v>128</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129</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130</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131</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132</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133</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134</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83"/>
      <c r="B39" s="64"/>
      <c r="C39" s="27"/>
      <c r="D39" s="27" t="s">
        <v>109</v>
      </c>
      <c r="E39" s="27" t="s">
        <v>135</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83"/>
      <c r="B40" s="64"/>
      <c r="C40" s="27"/>
      <c r="D40" s="27" t="s">
        <v>109</v>
      </c>
      <c r="E40" s="27" t="s">
        <v>136</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137</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138</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83"/>
      <c r="B43" s="64"/>
      <c r="C43" s="27"/>
      <c r="D43" s="27" t="s">
        <v>109</v>
      </c>
      <c r="E43" s="27" t="s">
        <v>139</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140</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141</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142</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143</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144</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145</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146</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147</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148</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149</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150</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151</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152</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153</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154</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155</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156</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157</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158</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159</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70"/>
      <c r="C64" s="32"/>
      <c r="D64" s="27" t="s">
        <v>160</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84"/>
      <c r="B65" s="71"/>
      <c r="C65" s="72"/>
      <c r="D65" s="73" t="s">
        <v>161</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73" t="s">
        <v>162</v>
      </c>
      <c r="B70" s="174"/>
      <c r="C70" s="77" t="s">
        <v>163</v>
      </c>
      <c r="D70" s="77" t="s">
        <v>163</v>
      </c>
      <c r="E70" s="78"/>
      <c r="F70" s="78"/>
      <c r="G70" s="78"/>
      <c r="H70" s="78"/>
      <c r="I70" s="78"/>
      <c r="J70" s="78"/>
      <c r="K70" s="79"/>
      <c r="L70" s="78"/>
    </row>
    <row r="71" spans="1:93" x14ac:dyDescent="0.2">
      <c r="A71" s="80" t="s">
        <v>164</v>
      </c>
      <c r="B71" s="81"/>
      <c r="C71" s="82"/>
      <c r="D71" s="43"/>
      <c r="E71" s="78"/>
      <c r="F71" s="78"/>
      <c r="G71" s="78"/>
      <c r="H71" s="78"/>
      <c r="I71" s="78"/>
      <c r="J71" s="78"/>
      <c r="K71" s="79"/>
      <c r="L71" s="78"/>
    </row>
    <row r="72" spans="1:93" x14ac:dyDescent="0.2">
      <c r="A72" s="83" t="s">
        <v>165</v>
      </c>
      <c r="B72" s="78" t="s">
        <v>166</v>
      </c>
      <c r="C72" s="84">
        <f>3.5%</f>
        <v>3.5000000000000003E-2</v>
      </c>
      <c r="D72" s="43"/>
      <c r="E72" s="78"/>
      <c r="F72" s="78"/>
      <c r="G72" s="78"/>
      <c r="H72" s="78"/>
      <c r="I72" s="78"/>
      <c r="J72" s="78"/>
      <c r="K72" s="79"/>
      <c r="L72" s="78"/>
    </row>
    <row r="73" spans="1:93" x14ac:dyDescent="0.2">
      <c r="A73" s="83" t="s">
        <v>167</v>
      </c>
      <c r="B73" s="78" t="s">
        <v>121</v>
      </c>
      <c r="C73" s="84">
        <v>2.92E-2</v>
      </c>
      <c r="D73" s="43"/>
      <c r="E73" s="78"/>
      <c r="F73" s="78"/>
      <c r="G73" s="78"/>
      <c r="H73" s="78"/>
      <c r="I73" s="78"/>
      <c r="J73" s="78"/>
      <c r="K73" s="79"/>
      <c r="L73" s="78"/>
    </row>
    <row r="74" spans="1:93" x14ac:dyDescent="0.2">
      <c r="A74" s="83" t="s">
        <v>168</v>
      </c>
      <c r="B74" s="78" t="s">
        <v>169</v>
      </c>
      <c r="C74" s="85">
        <v>5</v>
      </c>
      <c r="D74" s="43"/>
      <c r="E74" s="78"/>
      <c r="F74" s="78"/>
      <c r="G74" s="78"/>
      <c r="H74" s="78"/>
      <c r="I74" s="78"/>
      <c r="J74" s="78"/>
      <c r="K74" s="79"/>
      <c r="L74" s="78"/>
    </row>
    <row r="75" spans="1:93" x14ac:dyDescent="0.2">
      <c r="A75" s="83" t="s">
        <v>170</v>
      </c>
      <c r="B75" s="78" t="s">
        <v>171</v>
      </c>
      <c r="C75" s="86">
        <v>1000</v>
      </c>
      <c r="D75" s="43"/>
      <c r="E75" s="78"/>
      <c r="F75" s="78"/>
      <c r="G75" s="78"/>
      <c r="H75" s="78"/>
      <c r="I75" s="78"/>
      <c r="J75" s="78"/>
      <c r="K75" s="79"/>
      <c r="L75" s="78"/>
    </row>
    <row r="76" spans="1:93" x14ac:dyDescent="0.2">
      <c r="A76" s="87" t="s">
        <v>172</v>
      </c>
      <c r="B76" s="88" t="s">
        <v>173</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174</v>
      </c>
      <c r="E79" s="93" t="s">
        <v>175</v>
      </c>
      <c r="F79" s="93" t="s">
        <v>176</v>
      </c>
      <c r="G79" s="93" t="s">
        <v>177</v>
      </c>
      <c r="H79" s="94" t="s">
        <v>178</v>
      </c>
      <c r="I79" s="78"/>
      <c r="J79" s="163" t="s">
        <v>179</v>
      </c>
      <c r="K79" s="164"/>
      <c r="L79" s="78"/>
    </row>
    <row r="80" spans="1:93" ht="15" thickBot="1" x14ac:dyDescent="0.25">
      <c r="A80" s="95" t="s">
        <v>180</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65" t="s">
        <v>181</v>
      </c>
      <c r="K80" s="166"/>
      <c r="L80" s="78"/>
    </row>
    <row r="81" spans="1:12" ht="15" thickBot="1" x14ac:dyDescent="0.25">
      <c r="A81" s="79"/>
      <c r="B81" s="78"/>
      <c r="C81" s="78"/>
      <c r="D81" s="78"/>
      <c r="E81" s="78"/>
      <c r="F81" s="78"/>
      <c r="G81" s="78"/>
      <c r="H81" s="78"/>
      <c r="I81" s="78"/>
      <c r="J81" s="143"/>
      <c r="K81" s="99"/>
      <c r="L81" s="78"/>
    </row>
    <row r="82" spans="1:12" x14ac:dyDescent="0.2">
      <c r="A82" s="144" t="s">
        <v>182</v>
      </c>
      <c r="B82" s="101"/>
      <c r="C82" s="101"/>
      <c r="D82" s="102"/>
      <c r="E82" s="102"/>
      <c r="F82" s="102"/>
      <c r="G82" s="102"/>
      <c r="H82" s="103"/>
      <c r="I82" s="78"/>
      <c r="J82" s="143"/>
      <c r="K82" s="99"/>
      <c r="L82" s="78"/>
    </row>
    <row r="83" spans="1:12" x14ac:dyDescent="0.2">
      <c r="A83" s="104"/>
      <c r="B83" s="105"/>
      <c r="C83" s="106" t="s">
        <v>183</v>
      </c>
      <c r="D83" s="107" t="s">
        <v>174</v>
      </c>
      <c r="E83" s="107" t="s">
        <v>175</v>
      </c>
      <c r="F83" s="107" t="s">
        <v>176</v>
      </c>
      <c r="G83" s="107" t="s">
        <v>177</v>
      </c>
      <c r="H83" s="108" t="s">
        <v>178</v>
      </c>
      <c r="I83" s="78"/>
      <c r="J83" s="143"/>
      <c r="K83" s="99"/>
      <c r="L83" s="78"/>
    </row>
    <row r="84" spans="1:12" x14ac:dyDescent="0.2">
      <c r="A84" s="143" t="s">
        <v>184</v>
      </c>
      <c r="B84" s="78" t="s">
        <v>116</v>
      </c>
      <c r="C84" s="109" t="s">
        <v>185</v>
      </c>
      <c r="D84" s="110">
        <f>C75</f>
        <v>1000</v>
      </c>
      <c r="E84" s="110">
        <f>D86</f>
        <v>800</v>
      </c>
      <c r="F84" s="110">
        <f>E86</f>
        <v>600</v>
      </c>
      <c r="G84" s="110">
        <f>F86</f>
        <v>400</v>
      </c>
      <c r="H84" s="111">
        <f>G86</f>
        <v>200</v>
      </c>
      <c r="I84" s="78"/>
      <c r="J84" s="167" t="s">
        <v>186</v>
      </c>
      <c r="K84" s="168"/>
      <c r="L84" s="78"/>
    </row>
    <row r="85" spans="1:12" x14ac:dyDescent="0.2">
      <c r="A85" s="143" t="s">
        <v>187</v>
      </c>
      <c r="B85" s="78" t="s">
        <v>118</v>
      </c>
      <c r="C85" s="109" t="s">
        <v>185</v>
      </c>
      <c r="D85" s="110">
        <f>$D$84*$C$76</f>
        <v>200</v>
      </c>
      <c r="E85" s="110">
        <f>$D$84*$C$76</f>
        <v>200</v>
      </c>
      <c r="F85" s="110">
        <f>$D$84*$C$76</f>
        <v>200</v>
      </c>
      <c r="G85" s="110">
        <f>$D$84*$C$76</f>
        <v>200</v>
      </c>
      <c r="H85" s="111">
        <f>$D$84*$C$76</f>
        <v>200</v>
      </c>
      <c r="I85" s="78"/>
      <c r="J85" s="169" t="s">
        <v>188</v>
      </c>
      <c r="K85" s="170"/>
      <c r="L85" s="78"/>
    </row>
    <row r="86" spans="1:12" x14ac:dyDescent="0.2">
      <c r="A86" s="143" t="s">
        <v>189</v>
      </c>
      <c r="B86" s="78" t="s">
        <v>119</v>
      </c>
      <c r="C86" s="109" t="s">
        <v>185</v>
      </c>
      <c r="D86" s="110">
        <f>D84-D85</f>
        <v>800</v>
      </c>
      <c r="E86" s="110">
        <f>E84-E85</f>
        <v>600</v>
      </c>
      <c r="F86" s="110">
        <f>F84-F85</f>
        <v>400</v>
      </c>
      <c r="G86" s="110">
        <f>G84-G85</f>
        <v>200</v>
      </c>
      <c r="H86" s="111">
        <f>H84-H85</f>
        <v>0</v>
      </c>
      <c r="I86" s="78"/>
      <c r="J86" s="171" t="s">
        <v>190</v>
      </c>
      <c r="K86" s="172"/>
      <c r="L86" s="78"/>
    </row>
    <row r="87" spans="1:12" x14ac:dyDescent="0.2">
      <c r="A87" s="143" t="s">
        <v>191</v>
      </c>
      <c r="B87" s="78" t="s">
        <v>120</v>
      </c>
      <c r="C87" s="109" t="s">
        <v>185</v>
      </c>
      <c r="D87" s="110">
        <f>AVERAGE(D84,D86)</f>
        <v>900</v>
      </c>
      <c r="E87" s="110">
        <f>AVERAGE(E84,E86)</f>
        <v>700</v>
      </c>
      <c r="F87" s="110">
        <f>AVERAGE(F84,F86)</f>
        <v>500</v>
      </c>
      <c r="G87" s="110">
        <f>AVERAGE(G84,G86)</f>
        <v>300</v>
      </c>
      <c r="H87" s="111">
        <f>AVERAGE(H84,H86)</f>
        <v>100</v>
      </c>
      <c r="I87" s="78"/>
      <c r="J87" s="171" t="s">
        <v>192</v>
      </c>
      <c r="K87" s="172"/>
      <c r="L87" s="78"/>
    </row>
    <row r="88" spans="1:12" x14ac:dyDescent="0.2">
      <c r="A88" s="143" t="s">
        <v>193</v>
      </c>
      <c r="B88" s="78" t="s">
        <v>106</v>
      </c>
      <c r="C88" s="109" t="s">
        <v>185</v>
      </c>
      <c r="D88" s="110">
        <f>(D87*($C$73))+D85</f>
        <v>226.28</v>
      </c>
      <c r="E88" s="110">
        <f>(E87*($C$73))+E85</f>
        <v>220.44</v>
      </c>
      <c r="F88" s="110">
        <f>(F87*($C$73))+F85</f>
        <v>214.6</v>
      </c>
      <c r="G88" s="110">
        <f>(G87*($C$73))+G85</f>
        <v>208.76</v>
      </c>
      <c r="H88" s="111">
        <f>(H87*($C$73))+H85</f>
        <v>202.92</v>
      </c>
      <c r="I88" s="78"/>
      <c r="J88" s="152" t="s">
        <v>194</v>
      </c>
      <c r="K88" s="153"/>
      <c r="L88" s="78"/>
    </row>
    <row r="89" spans="1:12" x14ac:dyDescent="0.2">
      <c r="A89" s="143" t="s">
        <v>195</v>
      </c>
      <c r="B89" s="78" t="s">
        <v>196</v>
      </c>
      <c r="C89" s="109" t="s">
        <v>185</v>
      </c>
      <c r="D89" s="110">
        <f>D88*D80</f>
        <v>218.62801932367151</v>
      </c>
      <c r="E89" s="110">
        <f>E88*E80</f>
        <v>205.78309878876988</v>
      </c>
      <c r="F89" s="110">
        <f>F88*F80</f>
        <v>193.55690463635759</v>
      </c>
      <c r="G89" s="110">
        <f>G88*G80</f>
        <v>181.92227945435397</v>
      </c>
      <c r="H89" s="111">
        <f>H88*H80</f>
        <v>170.85319501893173</v>
      </c>
      <c r="I89" s="78"/>
      <c r="J89" s="152" t="s">
        <v>197</v>
      </c>
      <c r="K89" s="153"/>
      <c r="L89" s="78"/>
    </row>
    <row r="90" spans="1:12" x14ac:dyDescent="0.2">
      <c r="A90" s="143"/>
      <c r="B90" s="78"/>
      <c r="C90" s="109"/>
      <c r="D90" s="110"/>
      <c r="E90" s="110"/>
      <c r="F90" s="110"/>
      <c r="G90" s="110"/>
      <c r="H90" s="111"/>
      <c r="I90" s="78"/>
      <c r="J90" s="143"/>
      <c r="K90" s="99"/>
      <c r="L90" s="78"/>
    </row>
    <row r="91" spans="1:12" x14ac:dyDescent="0.2">
      <c r="A91" s="143" t="s">
        <v>198</v>
      </c>
      <c r="B91" s="112" t="s">
        <v>199</v>
      </c>
      <c r="C91" s="113" t="s">
        <v>185</v>
      </c>
      <c r="D91" s="114">
        <f>SUM(D89:H89)</f>
        <v>970.74349722208467</v>
      </c>
      <c r="E91" s="110"/>
      <c r="F91" s="110"/>
      <c r="G91" s="110"/>
      <c r="H91" s="111"/>
      <c r="I91" s="78"/>
      <c r="J91" s="152" t="s">
        <v>200</v>
      </c>
      <c r="K91" s="153"/>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54" t="s">
        <v>201</v>
      </c>
      <c r="B95" s="155"/>
      <c r="C95" s="155"/>
      <c r="D95" s="155"/>
      <c r="E95" s="155"/>
      <c r="F95" s="155"/>
      <c r="G95" s="155"/>
      <c r="H95" s="156"/>
      <c r="I95" s="78"/>
      <c r="J95" s="79"/>
      <c r="K95" s="78"/>
      <c r="L95" s="78"/>
    </row>
    <row r="96" spans="1:12" x14ac:dyDescent="0.2">
      <c r="A96" s="157"/>
      <c r="B96" s="158"/>
      <c r="C96" s="158"/>
      <c r="D96" s="158"/>
      <c r="E96" s="158"/>
      <c r="F96" s="158"/>
      <c r="G96" s="158"/>
      <c r="H96" s="159"/>
      <c r="J96" s="78"/>
      <c r="K96" s="79"/>
      <c r="L96" s="78"/>
    </row>
    <row r="97" spans="1:8" x14ac:dyDescent="0.2">
      <c r="A97" s="157"/>
      <c r="B97" s="158"/>
      <c r="C97" s="158"/>
      <c r="D97" s="158"/>
      <c r="E97" s="158"/>
      <c r="F97" s="158"/>
      <c r="G97" s="158"/>
      <c r="H97" s="159"/>
    </row>
    <row r="98" spans="1:8" x14ac:dyDescent="0.2">
      <c r="A98" s="157"/>
      <c r="B98" s="158"/>
      <c r="C98" s="158"/>
      <c r="D98" s="158"/>
      <c r="E98" s="158"/>
      <c r="F98" s="158"/>
      <c r="G98" s="158"/>
      <c r="H98" s="159"/>
    </row>
    <row r="99" spans="1:8" x14ac:dyDescent="0.2">
      <c r="A99" s="157"/>
      <c r="B99" s="158"/>
      <c r="C99" s="158"/>
      <c r="D99" s="158"/>
      <c r="E99" s="158"/>
      <c r="F99" s="158"/>
      <c r="G99" s="158"/>
      <c r="H99" s="159"/>
    </row>
    <row r="100" spans="1:8" x14ac:dyDescent="0.2">
      <c r="A100" s="157"/>
      <c r="B100" s="158"/>
      <c r="C100" s="158"/>
      <c r="D100" s="158"/>
      <c r="E100" s="158"/>
      <c r="F100" s="158"/>
      <c r="G100" s="158"/>
      <c r="H100" s="159"/>
    </row>
    <row r="101" spans="1:8" x14ac:dyDescent="0.2">
      <c r="A101" s="157"/>
      <c r="B101" s="158"/>
      <c r="C101" s="158"/>
      <c r="D101" s="158"/>
      <c r="E101" s="158"/>
      <c r="F101" s="158"/>
      <c r="G101" s="158"/>
      <c r="H101" s="159"/>
    </row>
    <row r="102" spans="1:8" x14ac:dyDescent="0.2">
      <c r="A102" s="157"/>
      <c r="B102" s="158"/>
      <c r="C102" s="158"/>
      <c r="D102" s="158"/>
      <c r="E102" s="158"/>
      <c r="F102" s="158"/>
      <c r="G102" s="158"/>
      <c r="H102" s="159"/>
    </row>
    <row r="103" spans="1:8" x14ac:dyDescent="0.2">
      <c r="A103" s="157"/>
      <c r="B103" s="158"/>
      <c r="C103" s="158"/>
      <c r="D103" s="158"/>
      <c r="E103" s="158"/>
      <c r="F103" s="158"/>
      <c r="G103" s="158"/>
      <c r="H103" s="159"/>
    </row>
    <row r="104" spans="1:8" x14ac:dyDescent="0.2">
      <c r="A104" s="157"/>
      <c r="B104" s="158"/>
      <c r="C104" s="158"/>
      <c r="D104" s="158"/>
      <c r="E104" s="158"/>
      <c r="F104" s="158"/>
      <c r="G104" s="158"/>
      <c r="H104" s="159"/>
    </row>
    <row r="105" spans="1:8" x14ac:dyDescent="0.2">
      <c r="A105" s="157"/>
      <c r="B105" s="158"/>
      <c r="C105" s="158"/>
      <c r="D105" s="158"/>
      <c r="E105" s="158"/>
      <c r="F105" s="158"/>
      <c r="G105" s="158"/>
      <c r="H105" s="159"/>
    </row>
    <row r="106" spans="1:8" x14ac:dyDescent="0.2">
      <c r="A106" s="157"/>
      <c r="B106" s="158"/>
      <c r="C106" s="158"/>
      <c r="D106" s="158"/>
      <c r="E106" s="158"/>
      <c r="F106" s="158"/>
      <c r="G106" s="158"/>
      <c r="H106" s="159"/>
    </row>
    <row r="107" spans="1:8" x14ac:dyDescent="0.2">
      <c r="A107" s="157"/>
      <c r="B107" s="158"/>
      <c r="C107" s="158"/>
      <c r="D107" s="158"/>
      <c r="E107" s="158"/>
      <c r="F107" s="158"/>
      <c r="G107" s="158"/>
      <c r="H107" s="159"/>
    </row>
    <row r="108" spans="1:8" x14ac:dyDescent="0.2">
      <c r="A108" s="157"/>
      <c r="B108" s="158"/>
      <c r="C108" s="158"/>
      <c r="D108" s="158"/>
      <c r="E108" s="158"/>
      <c r="F108" s="158"/>
      <c r="G108" s="158"/>
      <c r="H108" s="159"/>
    </row>
    <row r="109" spans="1:8" x14ac:dyDescent="0.2">
      <c r="A109" s="157"/>
      <c r="B109" s="158"/>
      <c r="C109" s="158"/>
      <c r="D109" s="158"/>
      <c r="E109" s="158"/>
      <c r="F109" s="158"/>
      <c r="G109" s="158"/>
      <c r="H109" s="159"/>
    </row>
    <row r="110" spans="1:8" x14ac:dyDescent="0.2">
      <c r="A110" s="157"/>
      <c r="B110" s="158"/>
      <c r="C110" s="158"/>
      <c r="D110" s="158"/>
      <c r="E110" s="158"/>
      <c r="F110" s="158"/>
      <c r="G110" s="158"/>
      <c r="H110" s="159"/>
    </row>
    <row r="111" spans="1:8" x14ac:dyDescent="0.2">
      <c r="A111" s="157"/>
      <c r="B111" s="158"/>
      <c r="C111" s="158"/>
      <c r="D111" s="158"/>
      <c r="E111" s="158"/>
      <c r="F111" s="158"/>
      <c r="G111" s="158"/>
      <c r="H111" s="159"/>
    </row>
    <row r="112" spans="1:8"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ht="15" thickBot="1" x14ac:dyDescent="0.25">
      <c r="A119" s="160"/>
      <c r="B119" s="161"/>
      <c r="C119" s="161"/>
      <c r="D119" s="161"/>
      <c r="E119" s="161"/>
      <c r="F119" s="161"/>
      <c r="G119" s="161"/>
      <c r="H119" s="162"/>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BE2B2F67-8F77-4898-8C00-64AC202B073D}">
      <formula1>INDIRECT(IFERROR(RIGHT(#REF!,LEN(#REF!)-FIND(" ",#REF!)),#REF!)&amp;"Subs")</formula1>
    </dataValidation>
    <dataValidation type="list" allowBlank="1" showInputMessage="1" showErrorMessage="1" sqref="E31:F45" xr:uid="{1638EDF1-288F-4CC4-9CD0-7CFB3BC9C494}">
      <formula1>INDIRECT(IFERROR(RIGHT($B31,LEN($B31)-FIND(" ",$B31)),$B31)&amp;"Subs")</formula1>
    </dataValidation>
    <dataValidation type="list" allowBlank="1" showInputMessage="1" showErrorMessage="1" sqref="G29:G63 G12:G13 G16:G18 G25:G27" xr:uid="{89804663-CF6C-4668-9570-C7B98B26C466}">
      <formula1>"Fixed,Variable"</formula1>
    </dataValidation>
    <dataValidation type="list" allowBlank="1" showInputMessage="1" showErrorMessage="1" sqref="E63:E65 D29:D65 D12:D13 D16:D27" xr:uid="{5FB732D6-F164-4D3A-A51B-689763C8E47F}">
      <formula1>Variables</formula1>
    </dataValidation>
  </dataValidations>
  <hyperlinks>
    <hyperlink ref="F3" location="'TITLE PAGE'!A1" display="Back to title page" xr:uid="{2CD8AC96-6D6F-4DC4-B5B6-928C4687D0F5}"/>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5B0ED-FF80-464A-9623-0A038CEEAE51}">
  <sheetPr codeName="Sheet31"/>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261</v>
      </c>
      <c r="C8" t="s">
        <v>262</v>
      </c>
      <c r="D8" s="27" t="s">
        <v>104</v>
      </c>
      <c r="E8" s="28"/>
      <c r="G8" s="29" t="s">
        <v>105</v>
      </c>
      <c r="H8" s="30"/>
      <c r="I8" s="31"/>
      <c r="J8" s="31"/>
      <c r="K8" s="31"/>
      <c r="L8" s="31"/>
      <c r="M8" s="31"/>
      <c r="N8" s="118">
        <f>'[4]EA Tables'!$G$76/1000000</f>
        <v>6.9195371718284689E-3</v>
      </c>
      <c r="O8" s="118">
        <f>'[4]EA Tables'!$G$76/1000000</f>
        <v>6.9195371718284689E-3</v>
      </c>
      <c r="P8" s="118">
        <f>'[4]EA Tables'!$G$76/1000000</f>
        <v>6.9195371718284689E-3</v>
      </c>
      <c r="Q8" s="118">
        <f>'[4]EA Tables'!$G$76/1000000</f>
        <v>6.9195371718284689E-3</v>
      </c>
      <c r="R8" s="118">
        <f>'[4]EA Tables'!$G$76/1000000</f>
        <v>6.9195371718284689E-3</v>
      </c>
      <c r="S8" s="118">
        <f>'[4]EA Tables'!$M$76/1000000</f>
        <v>8.7310814144201058E-3</v>
      </c>
      <c r="T8" s="118">
        <f>'[4]EA Tables'!$M$76/1000000</f>
        <v>8.7310814144201058E-3</v>
      </c>
      <c r="U8" s="118">
        <f>'[4]EA Tables'!$M$76/1000000</f>
        <v>8.7310814144201058E-3</v>
      </c>
      <c r="V8" s="118">
        <f>'[4]EA Tables'!$M$76/1000000</f>
        <v>8.7310814144201058E-3</v>
      </c>
      <c r="W8" s="118">
        <f>'[4]EA Tables'!$M$76/1000000</f>
        <v>8.7310814144201058E-3</v>
      </c>
      <c r="X8" s="118">
        <f>'[4]EA Tables'!$S$76/1000000</f>
        <v>1.0440010113059941E-2</v>
      </c>
      <c r="Y8" s="118">
        <f>'[4]EA Tables'!$S$76/1000000</f>
        <v>1.0440010113059941E-2</v>
      </c>
      <c r="Z8" s="118">
        <f>'[4]EA Tables'!$S$76/1000000</f>
        <v>1.0440010113059941E-2</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1"/>
      <c r="N9" s="133">
        <f>N24</f>
        <v>0</v>
      </c>
      <c r="O9" s="133">
        <f t="shared" ref="O9:BQ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28"/>
      <c r="G10" s="29" t="s">
        <v>105</v>
      </c>
      <c r="H10" s="30"/>
      <c r="I10" s="31"/>
      <c r="J10" s="31"/>
      <c r="K10" s="31"/>
      <c r="L10" s="31"/>
      <c r="M10" s="31"/>
      <c r="N10" s="134">
        <f>$E$10</f>
        <v>3.5000000000000003E-2</v>
      </c>
      <c r="O10" s="134">
        <f t="shared" ref="O10:BQ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1"/>
      <c r="N11" s="135">
        <f>1/(1+N10)</f>
        <v>0.96618357487922713</v>
      </c>
      <c r="O11" s="135">
        <f t="shared" ref="O11:BQ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4"/>
      <c r="N14" s="41">
        <f>IF((N8+N9)*N11&lt;&gt;0,(N8+N9)*N11,"")</f>
        <v>6.685543161186927E-3</v>
      </c>
      <c r="O14" s="41">
        <f t="shared" ref="O14:BZ14" si="3">IF((O8+O9)*O11&lt;&gt;0,(O8+O9)*O11,"")</f>
        <v>6.685543161186927E-3</v>
      </c>
      <c r="P14" s="41">
        <f t="shared" si="3"/>
        <v>6.685543161186927E-3</v>
      </c>
      <c r="Q14" s="41">
        <f t="shared" si="3"/>
        <v>6.685543161186927E-3</v>
      </c>
      <c r="R14" s="41">
        <f>IF((R8+R9)*R11&lt;&gt;0,(R8+R9)*R11,"")</f>
        <v>6.685543161186927E-3</v>
      </c>
      <c r="S14" s="41">
        <f t="shared" si="3"/>
        <v>8.4358274535459958E-3</v>
      </c>
      <c r="T14" s="41">
        <f t="shared" si="3"/>
        <v>8.4358274535459958E-3</v>
      </c>
      <c r="U14" s="41">
        <f>IF((U8+U9)*U11&lt;&gt;0,(U8+U9)*U11,"")</f>
        <v>8.4358274535459958E-3</v>
      </c>
      <c r="V14" s="41">
        <f t="shared" si="3"/>
        <v>8.4358274535459958E-3</v>
      </c>
      <c r="W14" s="41">
        <f t="shared" si="3"/>
        <v>8.4358274535459958E-3</v>
      </c>
      <c r="X14" s="41">
        <f t="shared" si="3"/>
        <v>1.0086966292811538E-2</v>
      </c>
      <c r="Y14" s="41">
        <f t="shared" si="3"/>
        <v>1.0086966292811538E-2</v>
      </c>
      <c r="Z14" s="41">
        <f t="shared" si="3"/>
        <v>1.0086966292811538E-2</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77"/>
      <c r="B15" s="36"/>
      <c r="C15" s="37"/>
      <c r="D15" s="38" t="s">
        <v>114</v>
      </c>
      <c r="E15" s="37"/>
      <c r="F15" s="37"/>
      <c r="G15" s="37" t="s">
        <v>101</v>
      </c>
      <c r="H15" s="178">
        <f>IF(SUM($M$14:$CO$14)&lt;&gt;0,SUM($M$14:$CO$14),"")</f>
        <v>0.10586775195209926</v>
      </c>
      <c r="I15" s="179"/>
      <c r="J15" s="179"/>
      <c r="K15" s="179"/>
      <c r="L15" s="180"/>
    </row>
    <row r="16" spans="1:93" s="43" customFormat="1" ht="15.75" thickBot="1" x14ac:dyDescent="0.25">
      <c r="A16" s="44"/>
      <c r="B16" s="45"/>
      <c r="C16" s="45"/>
      <c r="D16" s="46"/>
      <c r="E16" s="45"/>
      <c r="F16" s="45"/>
      <c r="G16" s="45"/>
      <c r="H16" s="47">
        <f>H15</f>
        <v>0.10586775195209926</v>
      </c>
      <c r="I16" s="48"/>
    </row>
    <row r="17" spans="1:93" s="43" customFormat="1" ht="15.75" thickBot="1" x14ac:dyDescent="0.25">
      <c r="A17" s="44"/>
      <c r="B17" s="45"/>
      <c r="C17" s="45"/>
      <c r="D17" s="46"/>
      <c r="E17" s="45"/>
      <c r="F17" s="45"/>
      <c r="G17" s="45"/>
      <c r="H17" s="178">
        <f>IF(SUM($M$14:$AL$14)&lt;&gt;0,SUM($M$14:$AL$14),"")</f>
        <v>0.10586775195209926</v>
      </c>
      <c r="I17" s="179"/>
      <c r="J17" s="179"/>
      <c r="K17" s="179"/>
      <c r="L17" s="180"/>
      <c r="M17" s="43" t="s">
        <v>228</v>
      </c>
    </row>
    <row r="18" spans="1:93" s="43" customFormat="1" ht="15.75" thickBot="1" x14ac:dyDescent="0.25">
      <c r="A18" s="44"/>
      <c r="B18" s="45"/>
      <c r="C18" s="45"/>
      <c r="D18" s="46"/>
      <c r="E18" s="45"/>
      <c r="F18" s="45"/>
      <c r="G18" s="45"/>
      <c r="H18" s="123"/>
      <c r="I18" s="123"/>
      <c r="J18" s="123"/>
      <c r="K18" s="123"/>
      <c r="L18" s="123"/>
    </row>
    <row r="19" spans="1:93" s="43" customFormat="1" ht="18" x14ac:dyDescent="0.25">
      <c r="A19" s="44"/>
      <c r="B19" s="45"/>
      <c r="C19" s="45"/>
      <c r="D19" s="46"/>
      <c r="E19" s="124" t="s">
        <v>115</v>
      </c>
      <c r="F19" s="2"/>
      <c r="G19" s="2"/>
      <c r="H19" s="2">
        <f>H17</f>
        <v>0.10586775195209926</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81" t="s">
        <v>123</v>
      </c>
      <c r="B27" s="182"/>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75" t="s">
        <v>124</v>
      </c>
      <c r="B29" s="61"/>
      <c r="C29" s="19"/>
      <c r="D29" s="19" t="s">
        <v>104</v>
      </c>
      <c r="E29" s="21" t="s">
        <v>125</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83"/>
      <c r="B30" s="64"/>
      <c r="C30" s="27"/>
      <c r="D30" s="27" t="s">
        <v>104</v>
      </c>
      <c r="E30" s="29" t="s">
        <v>125</v>
      </c>
      <c r="F30" s="29"/>
      <c r="G30" s="27" t="s">
        <v>126</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83"/>
      <c r="B31" s="64"/>
      <c r="C31" s="27"/>
      <c r="D31" s="27" t="s">
        <v>109</v>
      </c>
      <c r="E31" s="27" t="s">
        <v>127</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83"/>
      <c r="B32" s="64"/>
      <c r="C32" s="27"/>
      <c r="D32" s="27" t="s">
        <v>109</v>
      </c>
      <c r="E32" s="27" t="s">
        <v>128</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129</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130</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131</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132</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133</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134</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83"/>
      <c r="B39" s="64"/>
      <c r="C39" s="27"/>
      <c r="D39" s="27" t="s">
        <v>109</v>
      </c>
      <c r="E39" s="27" t="s">
        <v>135</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83"/>
      <c r="B40" s="64"/>
      <c r="C40" s="27"/>
      <c r="D40" s="27" t="s">
        <v>109</v>
      </c>
      <c r="E40" s="27" t="s">
        <v>136</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137</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138</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83"/>
      <c r="B43" s="64"/>
      <c r="C43" s="27"/>
      <c r="D43" s="27" t="s">
        <v>109</v>
      </c>
      <c r="E43" s="27" t="s">
        <v>139</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140</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141</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142</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143</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144</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145</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146</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147</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148</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149</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150</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151</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152</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153</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154</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155</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156</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157</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158</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159</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70"/>
      <c r="C64" s="32"/>
      <c r="D64" s="27" t="s">
        <v>160</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84"/>
      <c r="B65" s="71"/>
      <c r="C65" s="72"/>
      <c r="D65" s="73" t="s">
        <v>161</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73" t="s">
        <v>162</v>
      </c>
      <c r="B70" s="174"/>
      <c r="C70" s="77" t="s">
        <v>163</v>
      </c>
      <c r="D70" s="77" t="s">
        <v>163</v>
      </c>
      <c r="E70" s="78"/>
      <c r="F70" s="78"/>
      <c r="G70" s="78"/>
      <c r="H70" s="78"/>
      <c r="I70" s="78"/>
      <c r="J70" s="78"/>
      <c r="K70" s="79"/>
      <c r="L70" s="78"/>
    </row>
    <row r="71" spans="1:93" x14ac:dyDescent="0.2">
      <c r="A71" s="80" t="s">
        <v>164</v>
      </c>
      <c r="B71" s="81"/>
      <c r="C71" s="82"/>
      <c r="D71" s="43"/>
      <c r="E71" s="78"/>
      <c r="F71" s="78"/>
      <c r="G71" s="78"/>
      <c r="H71" s="78"/>
      <c r="I71" s="78"/>
      <c r="J71" s="78"/>
      <c r="K71" s="79"/>
      <c r="L71" s="78"/>
    </row>
    <row r="72" spans="1:93" x14ac:dyDescent="0.2">
      <c r="A72" s="83" t="s">
        <v>165</v>
      </c>
      <c r="B72" s="78" t="s">
        <v>166</v>
      </c>
      <c r="C72" s="84">
        <f>3.5%</f>
        <v>3.5000000000000003E-2</v>
      </c>
      <c r="D72" s="43"/>
      <c r="E72" s="78"/>
      <c r="F72" s="78"/>
      <c r="G72" s="78"/>
      <c r="H72" s="78"/>
      <c r="I72" s="78"/>
      <c r="J72" s="78"/>
      <c r="K72" s="79"/>
      <c r="L72" s="78"/>
    </row>
    <row r="73" spans="1:93" x14ac:dyDescent="0.2">
      <c r="A73" s="83" t="s">
        <v>167</v>
      </c>
      <c r="B73" s="78" t="s">
        <v>121</v>
      </c>
      <c r="C73" s="84">
        <v>2.92E-2</v>
      </c>
      <c r="D73" s="43"/>
      <c r="E73" s="78"/>
      <c r="F73" s="78"/>
      <c r="G73" s="78"/>
      <c r="H73" s="78"/>
      <c r="I73" s="78"/>
      <c r="J73" s="78"/>
      <c r="K73" s="79"/>
      <c r="L73" s="78"/>
    </row>
    <row r="74" spans="1:93" x14ac:dyDescent="0.2">
      <c r="A74" s="83" t="s">
        <v>168</v>
      </c>
      <c r="B74" s="78" t="s">
        <v>169</v>
      </c>
      <c r="C74" s="85">
        <v>5</v>
      </c>
      <c r="D74" s="43"/>
      <c r="E74" s="78"/>
      <c r="F74" s="78"/>
      <c r="G74" s="78"/>
      <c r="H74" s="78"/>
      <c r="I74" s="78"/>
      <c r="J74" s="78"/>
      <c r="K74" s="79"/>
      <c r="L74" s="78"/>
    </row>
    <row r="75" spans="1:93" x14ac:dyDescent="0.2">
      <c r="A75" s="83" t="s">
        <v>170</v>
      </c>
      <c r="B75" s="78" t="s">
        <v>171</v>
      </c>
      <c r="C75" s="86">
        <v>1000</v>
      </c>
      <c r="D75" s="43"/>
      <c r="E75" s="78"/>
      <c r="F75" s="78"/>
      <c r="G75" s="78"/>
      <c r="H75" s="78"/>
      <c r="I75" s="78"/>
      <c r="J75" s="78"/>
      <c r="K75" s="79"/>
      <c r="L75" s="78"/>
    </row>
    <row r="76" spans="1:93" x14ac:dyDescent="0.2">
      <c r="A76" s="87" t="s">
        <v>172</v>
      </c>
      <c r="B76" s="88" t="s">
        <v>173</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174</v>
      </c>
      <c r="E79" s="93" t="s">
        <v>175</v>
      </c>
      <c r="F79" s="93" t="s">
        <v>176</v>
      </c>
      <c r="G79" s="93" t="s">
        <v>177</v>
      </c>
      <c r="H79" s="94" t="s">
        <v>178</v>
      </c>
      <c r="I79" s="78"/>
      <c r="J79" s="163" t="s">
        <v>179</v>
      </c>
      <c r="K79" s="164"/>
      <c r="L79" s="78"/>
    </row>
    <row r="80" spans="1:93" ht="15" thickBot="1" x14ac:dyDescent="0.25">
      <c r="A80" s="95" t="s">
        <v>180</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65" t="s">
        <v>181</v>
      </c>
      <c r="K80" s="166"/>
      <c r="L80" s="78"/>
    </row>
    <row r="81" spans="1:12" ht="15" thickBot="1" x14ac:dyDescent="0.25">
      <c r="A81" s="79"/>
      <c r="B81" s="78"/>
      <c r="C81" s="78"/>
      <c r="D81" s="78"/>
      <c r="E81" s="78"/>
      <c r="F81" s="78"/>
      <c r="G81" s="78"/>
      <c r="H81" s="78"/>
      <c r="I81" s="78"/>
      <c r="J81" s="143"/>
      <c r="K81" s="99"/>
      <c r="L81" s="78"/>
    </row>
    <row r="82" spans="1:12" x14ac:dyDescent="0.2">
      <c r="A82" s="144" t="s">
        <v>182</v>
      </c>
      <c r="B82" s="101"/>
      <c r="C82" s="101"/>
      <c r="D82" s="102"/>
      <c r="E82" s="102"/>
      <c r="F82" s="102"/>
      <c r="G82" s="102"/>
      <c r="H82" s="103"/>
      <c r="I82" s="78"/>
      <c r="J82" s="143"/>
      <c r="K82" s="99"/>
      <c r="L82" s="78"/>
    </row>
    <row r="83" spans="1:12" x14ac:dyDescent="0.2">
      <c r="A83" s="104"/>
      <c r="B83" s="105"/>
      <c r="C83" s="106" t="s">
        <v>183</v>
      </c>
      <c r="D83" s="107" t="s">
        <v>174</v>
      </c>
      <c r="E83" s="107" t="s">
        <v>175</v>
      </c>
      <c r="F83" s="107" t="s">
        <v>176</v>
      </c>
      <c r="G83" s="107" t="s">
        <v>177</v>
      </c>
      <c r="H83" s="108" t="s">
        <v>178</v>
      </c>
      <c r="I83" s="78"/>
      <c r="J83" s="143"/>
      <c r="K83" s="99"/>
      <c r="L83" s="78"/>
    </row>
    <row r="84" spans="1:12" x14ac:dyDescent="0.2">
      <c r="A84" s="143" t="s">
        <v>184</v>
      </c>
      <c r="B84" s="78" t="s">
        <v>116</v>
      </c>
      <c r="C84" s="109" t="s">
        <v>185</v>
      </c>
      <c r="D84" s="110">
        <f>C75</f>
        <v>1000</v>
      </c>
      <c r="E84" s="110">
        <f>D86</f>
        <v>800</v>
      </c>
      <c r="F84" s="110">
        <f>E86</f>
        <v>600</v>
      </c>
      <c r="G84" s="110">
        <f>F86</f>
        <v>400</v>
      </c>
      <c r="H84" s="111">
        <f>G86</f>
        <v>200</v>
      </c>
      <c r="I84" s="78"/>
      <c r="J84" s="167" t="s">
        <v>186</v>
      </c>
      <c r="K84" s="168"/>
      <c r="L84" s="78"/>
    </row>
    <row r="85" spans="1:12" x14ac:dyDescent="0.2">
      <c r="A85" s="143" t="s">
        <v>187</v>
      </c>
      <c r="B85" s="78" t="s">
        <v>118</v>
      </c>
      <c r="C85" s="109" t="s">
        <v>185</v>
      </c>
      <c r="D85" s="110">
        <f>$D$84*$C$76</f>
        <v>200</v>
      </c>
      <c r="E85" s="110">
        <f>$D$84*$C$76</f>
        <v>200</v>
      </c>
      <c r="F85" s="110">
        <f>$D$84*$C$76</f>
        <v>200</v>
      </c>
      <c r="G85" s="110">
        <f>$D$84*$C$76</f>
        <v>200</v>
      </c>
      <c r="H85" s="111">
        <f>$D$84*$C$76</f>
        <v>200</v>
      </c>
      <c r="I85" s="78"/>
      <c r="J85" s="169" t="s">
        <v>188</v>
      </c>
      <c r="K85" s="170"/>
      <c r="L85" s="78"/>
    </row>
    <row r="86" spans="1:12" x14ac:dyDescent="0.2">
      <c r="A86" s="143" t="s">
        <v>189</v>
      </c>
      <c r="B86" s="78" t="s">
        <v>119</v>
      </c>
      <c r="C86" s="109" t="s">
        <v>185</v>
      </c>
      <c r="D86" s="110">
        <f>D84-D85</f>
        <v>800</v>
      </c>
      <c r="E86" s="110">
        <f>E84-E85</f>
        <v>600</v>
      </c>
      <c r="F86" s="110">
        <f>F84-F85</f>
        <v>400</v>
      </c>
      <c r="G86" s="110">
        <f>G84-G85</f>
        <v>200</v>
      </c>
      <c r="H86" s="111">
        <f>H84-H85</f>
        <v>0</v>
      </c>
      <c r="I86" s="78"/>
      <c r="J86" s="171" t="s">
        <v>190</v>
      </c>
      <c r="K86" s="172"/>
      <c r="L86" s="78"/>
    </row>
    <row r="87" spans="1:12" x14ac:dyDescent="0.2">
      <c r="A87" s="143" t="s">
        <v>191</v>
      </c>
      <c r="B87" s="78" t="s">
        <v>120</v>
      </c>
      <c r="C87" s="109" t="s">
        <v>185</v>
      </c>
      <c r="D87" s="110">
        <f>AVERAGE(D84,D86)</f>
        <v>900</v>
      </c>
      <c r="E87" s="110">
        <f>AVERAGE(E84,E86)</f>
        <v>700</v>
      </c>
      <c r="F87" s="110">
        <f>AVERAGE(F84,F86)</f>
        <v>500</v>
      </c>
      <c r="G87" s="110">
        <f>AVERAGE(G84,G86)</f>
        <v>300</v>
      </c>
      <c r="H87" s="111">
        <f>AVERAGE(H84,H86)</f>
        <v>100</v>
      </c>
      <c r="I87" s="78"/>
      <c r="J87" s="171" t="s">
        <v>192</v>
      </c>
      <c r="K87" s="172"/>
      <c r="L87" s="78"/>
    </row>
    <row r="88" spans="1:12" x14ac:dyDescent="0.2">
      <c r="A88" s="143" t="s">
        <v>193</v>
      </c>
      <c r="B88" s="78" t="s">
        <v>106</v>
      </c>
      <c r="C88" s="109" t="s">
        <v>185</v>
      </c>
      <c r="D88" s="110">
        <f>(D87*($C$73))+D85</f>
        <v>226.28</v>
      </c>
      <c r="E88" s="110">
        <f>(E87*($C$73))+E85</f>
        <v>220.44</v>
      </c>
      <c r="F88" s="110">
        <f>(F87*($C$73))+F85</f>
        <v>214.6</v>
      </c>
      <c r="G88" s="110">
        <f>(G87*($C$73))+G85</f>
        <v>208.76</v>
      </c>
      <c r="H88" s="111">
        <f>(H87*($C$73))+H85</f>
        <v>202.92</v>
      </c>
      <c r="I88" s="78"/>
      <c r="J88" s="152" t="s">
        <v>194</v>
      </c>
      <c r="K88" s="153"/>
      <c r="L88" s="78"/>
    </row>
    <row r="89" spans="1:12" x14ac:dyDescent="0.2">
      <c r="A89" s="143" t="s">
        <v>195</v>
      </c>
      <c r="B89" s="78" t="s">
        <v>196</v>
      </c>
      <c r="C89" s="109" t="s">
        <v>185</v>
      </c>
      <c r="D89" s="110">
        <f>D88*D80</f>
        <v>218.62801932367151</v>
      </c>
      <c r="E89" s="110">
        <f>E88*E80</f>
        <v>205.78309878876988</v>
      </c>
      <c r="F89" s="110">
        <f>F88*F80</f>
        <v>193.55690463635759</v>
      </c>
      <c r="G89" s="110">
        <f>G88*G80</f>
        <v>181.92227945435397</v>
      </c>
      <c r="H89" s="111">
        <f>H88*H80</f>
        <v>170.85319501893173</v>
      </c>
      <c r="I89" s="78"/>
      <c r="J89" s="152" t="s">
        <v>197</v>
      </c>
      <c r="K89" s="153"/>
      <c r="L89" s="78"/>
    </row>
    <row r="90" spans="1:12" x14ac:dyDescent="0.2">
      <c r="A90" s="143"/>
      <c r="B90" s="78"/>
      <c r="C90" s="109"/>
      <c r="D90" s="110"/>
      <c r="E90" s="110"/>
      <c r="F90" s="110"/>
      <c r="G90" s="110"/>
      <c r="H90" s="111"/>
      <c r="I90" s="78"/>
      <c r="J90" s="143"/>
      <c r="K90" s="99"/>
      <c r="L90" s="78"/>
    </row>
    <row r="91" spans="1:12" x14ac:dyDescent="0.2">
      <c r="A91" s="143" t="s">
        <v>198</v>
      </c>
      <c r="B91" s="112" t="s">
        <v>199</v>
      </c>
      <c r="C91" s="113" t="s">
        <v>185</v>
      </c>
      <c r="D91" s="114">
        <f>SUM(D89:H89)</f>
        <v>970.74349722208467</v>
      </c>
      <c r="E91" s="110"/>
      <c r="F91" s="110"/>
      <c r="G91" s="110"/>
      <c r="H91" s="111"/>
      <c r="I91" s="78"/>
      <c r="J91" s="152" t="s">
        <v>200</v>
      </c>
      <c r="K91" s="153"/>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54" t="s">
        <v>201</v>
      </c>
      <c r="B95" s="155"/>
      <c r="C95" s="155"/>
      <c r="D95" s="155"/>
      <c r="E95" s="155"/>
      <c r="F95" s="155"/>
      <c r="G95" s="155"/>
      <c r="H95" s="156"/>
      <c r="I95" s="78"/>
      <c r="J95" s="79"/>
      <c r="K95" s="78"/>
      <c r="L95" s="78"/>
    </row>
    <row r="96" spans="1:12" x14ac:dyDescent="0.2">
      <c r="A96" s="157"/>
      <c r="B96" s="158"/>
      <c r="C96" s="158"/>
      <c r="D96" s="158"/>
      <c r="E96" s="158"/>
      <c r="F96" s="158"/>
      <c r="G96" s="158"/>
      <c r="H96" s="159"/>
      <c r="J96" s="78"/>
      <c r="K96" s="79"/>
      <c r="L96" s="78"/>
    </row>
    <row r="97" spans="1:8" x14ac:dyDescent="0.2">
      <c r="A97" s="157"/>
      <c r="B97" s="158"/>
      <c r="C97" s="158"/>
      <c r="D97" s="158"/>
      <c r="E97" s="158"/>
      <c r="F97" s="158"/>
      <c r="G97" s="158"/>
      <c r="H97" s="159"/>
    </row>
    <row r="98" spans="1:8" x14ac:dyDescent="0.2">
      <c r="A98" s="157"/>
      <c r="B98" s="158"/>
      <c r="C98" s="158"/>
      <c r="D98" s="158"/>
      <c r="E98" s="158"/>
      <c r="F98" s="158"/>
      <c r="G98" s="158"/>
      <c r="H98" s="159"/>
    </row>
    <row r="99" spans="1:8" x14ac:dyDescent="0.2">
      <c r="A99" s="157"/>
      <c r="B99" s="158"/>
      <c r="C99" s="158"/>
      <c r="D99" s="158"/>
      <c r="E99" s="158"/>
      <c r="F99" s="158"/>
      <c r="G99" s="158"/>
      <c r="H99" s="159"/>
    </row>
    <row r="100" spans="1:8" x14ac:dyDescent="0.2">
      <c r="A100" s="157"/>
      <c r="B100" s="158"/>
      <c r="C100" s="158"/>
      <c r="D100" s="158"/>
      <c r="E100" s="158"/>
      <c r="F100" s="158"/>
      <c r="G100" s="158"/>
      <c r="H100" s="159"/>
    </row>
    <row r="101" spans="1:8" x14ac:dyDescent="0.2">
      <c r="A101" s="157"/>
      <c r="B101" s="158"/>
      <c r="C101" s="158"/>
      <c r="D101" s="158"/>
      <c r="E101" s="158"/>
      <c r="F101" s="158"/>
      <c r="G101" s="158"/>
      <c r="H101" s="159"/>
    </row>
    <row r="102" spans="1:8" x14ac:dyDescent="0.2">
      <c r="A102" s="157"/>
      <c r="B102" s="158"/>
      <c r="C102" s="158"/>
      <c r="D102" s="158"/>
      <c r="E102" s="158"/>
      <c r="F102" s="158"/>
      <c r="G102" s="158"/>
      <c r="H102" s="159"/>
    </row>
    <row r="103" spans="1:8" x14ac:dyDescent="0.2">
      <c r="A103" s="157"/>
      <c r="B103" s="158"/>
      <c r="C103" s="158"/>
      <c r="D103" s="158"/>
      <c r="E103" s="158"/>
      <c r="F103" s="158"/>
      <c r="G103" s="158"/>
      <c r="H103" s="159"/>
    </row>
    <row r="104" spans="1:8" x14ac:dyDescent="0.2">
      <c r="A104" s="157"/>
      <c r="B104" s="158"/>
      <c r="C104" s="158"/>
      <c r="D104" s="158"/>
      <c r="E104" s="158"/>
      <c r="F104" s="158"/>
      <c r="G104" s="158"/>
      <c r="H104" s="159"/>
    </row>
    <row r="105" spans="1:8" x14ac:dyDescent="0.2">
      <c r="A105" s="157"/>
      <c r="B105" s="158"/>
      <c r="C105" s="158"/>
      <c r="D105" s="158"/>
      <c r="E105" s="158"/>
      <c r="F105" s="158"/>
      <c r="G105" s="158"/>
      <c r="H105" s="159"/>
    </row>
    <row r="106" spans="1:8" x14ac:dyDescent="0.2">
      <c r="A106" s="157"/>
      <c r="B106" s="158"/>
      <c r="C106" s="158"/>
      <c r="D106" s="158"/>
      <c r="E106" s="158"/>
      <c r="F106" s="158"/>
      <c r="G106" s="158"/>
      <c r="H106" s="159"/>
    </row>
    <row r="107" spans="1:8" x14ac:dyDescent="0.2">
      <c r="A107" s="157"/>
      <c r="B107" s="158"/>
      <c r="C107" s="158"/>
      <c r="D107" s="158"/>
      <c r="E107" s="158"/>
      <c r="F107" s="158"/>
      <c r="G107" s="158"/>
      <c r="H107" s="159"/>
    </row>
    <row r="108" spans="1:8" x14ac:dyDescent="0.2">
      <c r="A108" s="157"/>
      <c r="B108" s="158"/>
      <c r="C108" s="158"/>
      <c r="D108" s="158"/>
      <c r="E108" s="158"/>
      <c r="F108" s="158"/>
      <c r="G108" s="158"/>
      <c r="H108" s="159"/>
    </row>
    <row r="109" spans="1:8" x14ac:dyDescent="0.2">
      <c r="A109" s="157"/>
      <c r="B109" s="158"/>
      <c r="C109" s="158"/>
      <c r="D109" s="158"/>
      <c r="E109" s="158"/>
      <c r="F109" s="158"/>
      <c r="G109" s="158"/>
      <c r="H109" s="159"/>
    </row>
    <row r="110" spans="1:8" x14ac:dyDescent="0.2">
      <c r="A110" s="157"/>
      <c r="B110" s="158"/>
      <c r="C110" s="158"/>
      <c r="D110" s="158"/>
      <c r="E110" s="158"/>
      <c r="F110" s="158"/>
      <c r="G110" s="158"/>
      <c r="H110" s="159"/>
    </row>
    <row r="111" spans="1:8" x14ac:dyDescent="0.2">
      <c r="A111" s="157"/>
      <c r="B111" s="158"/>
      <c r="C111" s="158"/>
      <c r="D111" s="158"/>
      <c r="E111" s="158"/>
      <c r="F111" s="158"/>
      <c r="G111" s="158"/>
      <c r="H111" s="159"/>
    </row>
    <row r="112" spans="1:8"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ht="15" thickBot="1" x14ac:dyDescent="0.25">
      <c r="A119" s="160"/>
      <c r="B119" s="161"/>
      <c r="C119" s="161"/>
      <c r="D119" s="161"/>
      <c r="E119" s="161"/>
      <c r="F119" s="161"/>
      <c r="G119" s="161"/>
      <c r="H119" s="162"/>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90EB2691-B2E8-465D-8387-F406FBA2AEBF}">
      <formula1>Variables</formula1>
    </dataValidation>
    <dataValidation type="list" allowBlank="1" showInputMessage="1" showErrorMessage="1" sqref="G29:G63 G12:G13 G16:G18 G25:G27" xr:uid="{FEC717FC-959E-48D5-85DC-3BCEAA30FFF9}">
      <formula1>"Fixed,Variable"</formula1>
    </dataValidation>
    <dataValidation type="list" allowBlank="1" showInputMessage="1" showErrorMessage="1" sqref="E31:F45" xr:uid="{DE26D964-A607-4D04-8E74-5494C4D23A7C}">
      <formula1>INDIRECT(IFERROR(RIGHT($B31,LEN($B31)-FIND(" ",$B31)),$B31)&amp;"Subs")</formula1>
    </dataValidation>
    <dataValidation type="list" allowBlank="1" showInputMessage="1" showErrorMessage="1" sqref="E29:F30" xr:uid="{BD027F6E-5751-40D8-BFD1-7801F7189A17}">
      <formula1>INDIRECT(IFERROR(RIGHT(#REF!,LEN(#REF!)-FIND(" ",#REF!)),#REF!)&amp;"Subs")</formula1>
    </dataValidation>
  </dataValidations>
  <hyperlinks>
    <hyperlink ref="F3" location="'TITLE PAGE'!A1" display="Back to title page" xr:uid="{FAE05684-20F9-4063-9E10-99C7202ED83E}"/>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C59E7-7AC1-4698-ABF8-49A26DD9C0E7}">
  <sheetPr codeName="Sheet32"/>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263</v>
      </c>
      <c r="C8" t="s">
        <v>264</v>
      </c>
      <c r="D8" s="27" t="s">
        <v>104</v>
      </c>
      <c r="E8" s="28"/>
      <c r="G8" s="29" t="s">
        <v>105</v>
      </c>
      <c r="H8" s="30"/>
      <c r="I8" s="31"/>
      <c r="J8" s="31"/>
      <c r="K8" s="31"/>
      <c r="L8" s="31"/>
      <c r="M8" s="31"/>
      <c r="N8" s="118">
        <f>'[4]EA Tables'!$G$77/1000000</f>
        <v>3.8922901827582609E-2</v>
      </c>
      <c r="O8" s="118">
        <f>'[4]EA Tables'!$G$77/1000000</f>
        <v>3.8922901827582609E-2</v>
      </c>
      <c r="P8" s="118">
        <f>'[4]EA Tables'!$G$77/1000000</f>
        <v>3.8922901827582609E-2</v>
      </c>
      <c r="Q8" s="118">
        <f>'[4]EA Tables'!$G$77/1000000</f>
        <v>3.8922901827582609E-2</v>
      </c>
      <c r="R8" s="118">
        <f>'[4]EA Tables'!$G$77/1000000</f>
        <v>3.8922901827582609E-2</v>
      </c>
      <c r="S8" s="118">
        <f>'[4]EA Tables'!$M$77/1000000</f>
        <v>5.4834015410126884E-2</v>
      </c>
      <c r="T8" s="118">
        <f>'[4]EA Tables'!$M$77/1000000</f>
        <v>5.4834015410126884E-2</v>
      </c>
      <c r="U8" s="118">
        <f>'[4]EA Tables'!$M$77/1000000</f>
        <v>5.4834015410126884E-2</v>
      </c>
      <c r="V8" s="118">
        <f>'[4]EA Tables'!$M$77/1000000</f>
        <v>5.4834015410126884E-2</v>
      </c>
      <c r="W8" s="118">
        <f>'[4]EA Tables'!$M$77/1000000</f>
        <v>5.4834015410126884E-2</v>
      </c>
      <c r="X8" s="118">
        <f>'[4]EA Tables'!$S$77/1000000</f>
        <v>5.1385091775863014E-2</v>
      </c>
      <c r="Y8" s="118">
        <f>'[4]EA Tables'!$S$77/1000000</f>
        <v>5.1385091775863014E-2</v>
      </c>
      <c r="Z8" s="118">
        <f>'[4]EA Tables'!$S$77/1000000</f>
        <v>5.1385091775863014E-2</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1"/>
      <c r="N9" s="133">
        <f>N24</f>
        <v>0</v>
      </c>
      <c r="O9" s="133">
        <f t="shared" ref="O9:BQ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28"/>
      <c r="G10" s="29" t="s">
        <v>105</v>
      </c>
      <c r="H10" s="30"/>
      <c r="I10" s="31"/>
      <c r="J10" s="31"/>
      <c r="K10" s="31"/>
      <c r="L10" s="31"/>
      <c r="M10" s="31"/>
      <c r="N10" s="134">
        <f>$E$10</f>
        <v>3.5000000000000003E-2</v>
      </c>
      <c r="O10" s="134">
        <f t="shared" ref="O10:BQ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1"/>
      <c r="N11" s="135">
        <f>1/(1+N10)</f>
        <v>0.96618357487922713</v>
      </c>
      <c r="O11" s="135">
        <f t="shared" ref="O11:BQ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4"/>
      <c r="N14" s="41">
        <f>IF((N8+N9)*N11&lt;&gt;0,(N8+N9)*N11,"")</f>
        <v>3.760666843244697E-2</v>
      </c>
      <c r="O14" s="41">
        <f t="shared" ref="O14:BZ14" si="3">IF((O8+O9)*O11&lt;&gt;0,(O8+O9)*O11,"")</f>
        <v>3.760666843244697E-2</v>
      </c>
      <c r="P14" s="41">
        <f t="shared" si="3"/>
        <v>3.760666843244697E-2</v>
      </c>
      <c r="Q14" s="41">
        <f t="shared" si="3"/>
        <v>3.760666843244697E-2</v>
      </c>
      <c r="R14" s="41">
        <f>IF((R8+R9)*R11&lt;&gt;0,(R8+R9)*R11,"")</f>
        <v>3.760666843244697E-2</v>
      </c>
      <c r="S14" s="41">
        <f t="shared" si="3"/>
        <v>5.2979725033939024E-2</v>
      </c>
      <c r="T14" s="41">
        <f t="shared" si="3"/>
        <v>5.2979725033939024E-2</v>
      </c>
      <c r="U14" s="41">
        <f>IF((U8+U9)*U11&lt;&gt;0,(U8+U9)*U11,"")</f>
        <v>5.2979725033939024E-2</v>
      </c>
      <c r="V14" s="41">
        <f t="shared" si="3"/>
        <v>5.2979725033939024E-2</v>
      </c>
      <c r="W14" s="41">
        <f t="shared" si="3"/>
        <v>5.2979725033939024E-2</v>
      </c>
      <c r="X14" s="41">
        <f t="shared" si="3"/>
        <v>4.9647431667500498E-2</v>
      </c>
      <c r="Y14" s="41">
        <f t="shared" si="3"/>
        <v>4.9647431667500498E-2</v>
      </c>
      <c r="Z14" s="41">
        <f t="shared" si="3"/>
        <v>4.9647431667500498E-2</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77"/>
      <c r="B15" s="36"/>
      <c r="C15" s="37"/>
      <c r="D15" s="38" t="s">
        <v>114</v>
      </c>
      <c r="E15" s="37"/>
      <c r="F15" s="37"/>
      <c r="G15" s="37" t="s">
        <v>101</v>
      </c>
      <c r="H15" s="178">
        <f>IF(SUM($M$14:$CO$14)&lt;&gt;0,SUM($M$14:$CO$14),"")</f>
        <v>0.60187426233443142</v>
      </c>
      <c r="I15" s="179"/>
      <c r="J15" s="179"/>
      <c r="K15" s="179"/>
      <c r="L15" s="180"/>
    </row>
    <row r="16" spans="1:93" s="43" customFormat="1" ht="15.75" thickBot="1" x14ac:dyDescent="0.25">
      <c r="A16" s="44"/>
      <c r="B16" s="45"/>
      <c r="C16" s="45"/>
      <c r="D16" s="46"/>
      <c r="E16" s="45"/>
      <c r="F16" s="45"/>
      <c r="G16" s="45"/>
      <c r="H16" s="47">
        <f>H15</f>
        <v>0.60187426233443142</v>
      </c>
      <c r="I16" s="48"/>
    </row>
    <row r="17" spans="1:93" s="43" customFormat="1" ht="15.75" thickBot="1" x14ac:dyDescent="0.25">
      <c r="A17" s="44"/>
      <c r="B17" s="45"/>
      <c r="C17" s="45"/>
      <c r="D17" s="46"/>
      <c r="E17" s="45"/>
      <c r="F17" s="45"/>
      <c r="G17" s="45"/>
      <c r="H17" s="178">
        <f>IF(SUM($M$14:$AL$14)&lt;&gt;0,SUM($M$14:$AL$14),"")</f>
        <v>0.60187426233443142</v>
      </c>
      <c r="I17" s="179"/>
      <c r="J17" s="179"/>
      <c r="K17" s="179"/>
      <c r="L17" s="180"/>
      <c r="M17" s="43" t="s">
        <v>228</v>
      </c>
    </row>
    <row r="18" spans="1:93" s="43" customFormat="1" ht="15.75" thickBot="1" x14ac:dyDescent="0.25">
      <c r="A18" s="44"/>
      <c r="B18" s="45"/>
      <c r="C18" s="45"/>
      <c r="D18" s="46"/>
      <c r="E18" s="45"/>
      <c r="F18" s="45"/>
      <c r="G18" s="45"/>
      <c r="H18" s="123"/>
      <c r="I18" s="123"/>
      <c r="J18" s="123"/>
      <c r="K18" s="123"/>
      <c r="L18" s="123"/>
    </row>
    <row r="19" spans="1:93" s="43" customFormat="1" ht="18" x14ac:dyDescent="0.25">
      <c r="A19" s="44"/>
      <c r="B19" s="45"/>
      <c r="C19" s="45"/>
      <c r="D19" s="46"/>
      <c r="E19" s="124" t="s">
        <v>115</v>
      </c>
      <c r="F19" s="2"/>
      <c r="G19" s="2"/>
      <c r="H19" s="2">
        <f>H17</f>
        <v>0.60187426233443142</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81" t="s">
        <v>123</v>
      </c>
      <c r="B27" s="182"/>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75" t="s">
        <v>124</v>
      </c>
      <c r="B29" s="61"/>
      <c r="C29" s="19"/>
      <c r="D29" s="19" t="s">
        <v>104</v>
      </c>
      <c r="E29" s="21" t="s">
        <v>125</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83"/>
      <c r="B30" s="64"/>
      <c r="C30" s="27"/>
      <c r="D30" s="27" t="s">
        <v>104</v>
      </c>
      <c r="E30" s="29" t="s">
        <v>125</v>
      </c>
      <c r="F30" s="29"/>
      <c r="G30" s="27" t="s">
        <v>126</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83"/>
      <c r="B31" s="64"/>
      <c r="C31" s="27"/>
      <c r="D31" s="27" t="s">
        <v>109</v>
      </c>
      <c r="E31" s="27" t="s">
        <v>127</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83"/>
      <c r="B32" s="64"/>
      <c r="C32" s="27"/>
      <c r="D32" s="27" t="s">
        <v>109</v>
      </c>
      <c r="E32" s="27" t="s">
        <v>128</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129</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130</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131</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132</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133</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134</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83"/>
      <c r="B39" s="64"/>
      <c r="C39" s="27"/>
      <c r="D39" s="27" t="s">
        <v>109</v>
      </c>
      <c r="E39" s="27" t="s">
        <v>135</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83"/>
      <c r="B40" s="64"/>
      <c r="C40" s="27"/>
      <c r="D40" s="27" t="s">
        <v>109</v>
      </c>
      <c r="E40" s="27" t="s">
        <v>136</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137</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138</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83"/>
      <c r="B43" s="64"/>
      <c r="C43" s="27"/>
      <c r="D43" s="27" t="s">
        <v>109</v>
      </c>
      <c r="E43" s="27" t="s">
        <v>139</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140</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141</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142</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143</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144</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145</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146</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147</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148</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149</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150</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151</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152</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153</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154</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155</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156</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157</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158</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159</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70"/>
      <c r="C64" s="32"/>
      <c r="D64" s="27" t="s">
        <v>160</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84"/>
      <c r="B65" s="71"/>
      <c r="C65" s="72"/>
      <c r="D65" s="73" t="s">
        <v>161</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73" t="s">
        <v>162</v>
      </c>
      <c r="B70" s="174"/>
      <c r="C70" s="77" t="s">
        <v>163</v>
      </c>
      <c r="D70" s="77" t="s">
        <v>163</v>
      </c>
      <c r="E70" s="78"/>
      <c r="F70" s="78"/>
      <c r="G70" s="78"/>
      <c r="H70" s="78"/>
      <c r="I70" s="78"/>
      <c r="J70" s="78"/>
      <c r="K70" s="79"/>
      <c r="L70" s="78"/>
    </row>
    <row r="71" spans="1:93" x14ac:dyDescent="0.2">
      <c r="A71" s="80" t="s">
        <v>164</v>
      </c>
      <c r="B71" s="81"/>
      <c r="C71" s="82"/>
      <c r="D71" s="43"/>
      <c r="E71" s="78"/>
      <c r="F71" s="78"/>
      <c r="G71" s="78"/>
      <c r="H71" s="78"/>
      <c r="I71" s="78"/>
      <c r="J71" s="78"/>
      <c r="K71" s="79"/>
      <c r="L71" s="78"/>
    </row>
    <row r="72" spans="1:93" x14ac:dyDescent="0.2">
      <c r="A72" s="83" t="s">
        <v>165</v>
      </c>
      <c r="B72" s="78" t="s">
        <v>166</v>
      </c>
      <c r="C72" s="84">
        <f>3.5%</f>
        <v>3.5000000000000003E-2</v>
      </c>
      <c r="D72" s="43"/>
      <c r="E72" s="78"/>
      <c r="F72" s="78"/>
      <c r="G72" s="78"/>
      <c r="H72" s="78"/>
      <c r="I72" s="78"/>
      <c r="J72" s="78"/>
      <c r="K72" s="79"/>
      <c r="L72" s="78"/>
    </row>
    <row r="73" spans="1:93" x14ac:dyDescent="0.2">
      <c r="A73" s="83" t="s">
        <v>167</v>
      </c>
      <c r="B73" s="78" t="s">
        <v>121</v>
      </c>
      <c r="C73" s="84">
        <v>2.92E-2</v>
      </c>
      <c r="D73" s="43"/>
      <c r="E73" s="78"/>
      <c r="F73" s="78"/>
      <c r="G73" s="78"/>
      <c r="H73" s="78"/>
      <c r="I73" s="78"/>
      <c r="J73" s="78"/>
      <c r="K73" s="79"/>
      <c r="L73" s="78"/>
    </row>
    <row r="74" spans="1:93" x14ac:dyDescent="0.2">
      <c r="A74" s="83" t="s">
        <v>168</v>
      </c>
      <c r="B74" s="78" t="s">
        <v>169</v>
      </c>
      <c r="C74" s="85">
        <v>5</v>
      </c>
      <c r="D74" s="43"/>
      <c r="E74" s="78"/>
      <c r="F74" s="78"/>
      <c r="G74" s="78"/>
      <c r="H74" s="78"/>
      <c r="I74" s="78"/>
      <c r="J74" s="78"/>
      <c r="K74" s="79"/>
      <c r="L74" s="78"/>
    </row>
    <row r="75" spans="1:93" x14ac:dyDescent="0.2">
      <c r="A75" s="83" t="s">
        <v>170</v>
      </c>
      <c r="B75" s="78" t="s">
        <v>171</v>
      </c>
      <c r="C75" s="86">
        <v>1000</v>
      </c>
      <c r="D75" s="43"/>
      <c r="E75" s="78"/>
      <c r="F75" s="78"/>
      <c r="G75" s="78"/>
      <c r="H75" s="78"/>
      <c r="I75" s="78"/>
      <c r="J75" s="78"/>
      <c r="K75" s="79"/>
      <c r="L75" s="78"/>
    </row>
    <row r="76" spans="1:93" x14ac:dyDescent="0.2">
      <c r="A76" s="87" t="s">
        <v>172</v>
      </c>
      <c r="B76" s="88" t="s">
        <v>173</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174</v>
      </c>
      <c r="E79" s="93" t="s">
        <v>175</v>
      </c>
      <c r="F79" s="93" t="s">
        <v>176</v>
      </c>
      <c r="G79" s="93" t="s">
        <v>177</v>
      </c>
      <c r="H79" s="94" t="s">
        <v>178</v>
      </c>
      <c r="I79" s="78"/>
      <c r="J79" s="163" t="s">
        <v>179</v>
      </c>
      <c r="K79" s="164"/>
      <c r="L79" s="78"/>
    </row>
    <row r="80" spans="1:93" ht="15" thickBot="1" x14ac:dyDescent="0.25">
      <c r="A80" s="95" t="s">
        <v>180</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65" t="s">
        <v>181</v>
      </c>
      <c r="K80" s="166"/>
      <c r="L80" s="78"/>
    </row>
    <row r="81" spans="1:12" ht="15" thickBot="1" x14ac:dyDescent="0.25">
      <c r="A81" s="79"/>
      <c r="B81" s="78"/>
      <c r="C81" s="78"/>
      <c r="D81" s="78"/>
      <c r="E81" s="78"/>
      <c r="F81" s="78"/>
      <c r="G81" s="78"/>
      <c r="H81" s="78"/>
      <c r="I81" s="78"/>
      <c r="J81" s="143"/>
      <c r="K81" s="99"/>
      <c r="L81" s="78"/>
    </row>
    <row r="82" spans="1:12" x14ac:dyDescent="0.2">
      <c r="A82" s="144" t="s">
        <v>182</v>
      </c>
      <c r="B82" s="101"/>
      <c r="C82" s="101"/>
      <c r="D82" s="102"/>
      <c r="E82" s="102"/>
      <c r="F82" s="102"/>
      <c r="G82" s="102"/>
      <c r="H82" s="103"/>
      <c r="I82" s="78"/>
      <c r="J82" s="143"/>
      <c r="K82" s="99"/>
      <c r="L82" s="78"/>
    </row>
    <row r="83" spans="1:12" x14ac:dyDescent="0.2">
      <c r="A83" s="104"/>
      <c r="B83" s="105"/>
      <c r="C83" s="106" t="s">
        <v>183</v>
      </c>
      <c r="D83" s="107" t="s">
        <v>174</v>
      </c>
      <c r="E83" s="107" t="s">
        <v>175</v>
      </c>
      <c r="F83" s="107" t="s">
        <v>176</v>
      </c>
      <c r="G83" s="107" t="s">
        <v>177</v>
      </c>
      <c r="H83" s="108" t="s">
        <v>178</v>
      </c>
      <c r="I83" s="78"/>
      <c r="J83" s="143"/>
      <c r="K83" s="99"/>
      <c r="L83" s="78"/>
    </row>
    <row r="84" spans="1:12" x14ac:dyDescent="0.2">
      <c r="A84" s="143" t="s">
        <v>184</v>
      </c>
      <c r="B84" s="78" t="s">
        <v>116</v>
      </c>
      <c r="C84" s="109" t="s">
        <v>185</v>
      </c>
      <c r="D84" s="110">
        <f>C75</f>
        <v>1000</v>
      </c>
      <c r="E84" s="110">
        <f>D86</f>
        <v>800</v>
      </c>
      <c r="F84" s="110">
        <f>E86</f>
        <v>600</v>
      </c>
      <c r="G84" s="110">
        <f>F86</f>
        <v>400</v>
      </c>
      <c r="H84" s="111">
        <f>G86</f>
        <v>200</v>
      </c>
      <c r="I84" s="78"/>
      <c r="J84" s="167" t="s">
        <v>186</v>
      </c>
      <c r="K84" s="168"/>
      <c r="L84" s="78"/>
    </row>
    <row r="85" spans="1:12" x14ac:dyDescent="0.2">
      <c r="A85" s="143" t="s">
        <v>187</v>
      </c>
      <c r="B85" s="78" t="s">
        <v>118</v>
      </c>
      <c r="C85" s="109" t="s">
        <v>185</v>
      </c>
      <c r="D85" s="110">
        <f>$D$84*$C$76</f>
        <v>200</v>
      </c>
      <c r="E85" s="110">
        <f>$D$84*$C$76</f>
        <v>200</v>
      </c>
      <c r="F85" s="110">
        <f>$D$84*$C$76</f>
        <v>200</v>
      </c>
      <c r="G85" s="110">
        <f>$D$84*$C$76</f>
        <v>200</v>
      </c>
      <c r="H85" s="111">
        <f>$D$84*$C$76</f>
        <v>200</v>
      </c>
      <c r="I85" s="78"/>
      <c r="J85" s="169" t="s">
        <v>188</v>
      </c>
      <c r="K85" s="170"/>
      <c r="L85" s="78"/>
    </row>
    <row r="86" spans="1:12" x14ac:dyDescent="0.2">
      <c r="A86" s="143" t="s">
        <v>189</v>
      </c>
      <c r="B86" s="78" t="s">
        <v>119</v>
      </c>
      <c r="C86" s="109" t="s">
        <v>185</v>
      </c>
      <c r="D86" s="110">
        <f>D84-D85</f>
        <v>800</v>
      </c>
      <c r="E86" s="110">
        <f>E84-E85</f>
        <v>600</v>
      </c>
      <c r="F86" s="110">
        <f>F84-F85</f>
        <v>400</v>
      </c>
      <c r="G86" s="110">
        <f>G84-G85</f>
        <v>200</v>
      </c>
      <c r="H86" s="111">
        <f>H84-H85</f>
        <v>0</v>
      </c>
      <c r="I86" s="78"/>
      <c r="J86" s="171" t="s">
        <v>190</v>
      </c>
      <c r="K86" s="172"/>
      <c r="L86" s="78"/>
    </row>
    <row r="87" spans="1:12" x14ac:dyDescent="0.2">
      <c r="A87" s="143" t="s">
        <v>191</v>
      </c>
      <c r="B87" s="78" t="s">
        <v>120</v>
      </c>
      <c r="C87" s="109" t="s">
        <v>185</v>
      </c>
      <c r="D87" s="110">
        <f>AVERAGE(D84,D86)</f>
        <v>900</v>
      </c>
      <c r="E87" s="110">
        <f>AVERAGE(E84,E86)</f>
        <v>700</v>
      </c>
      <c r="F87" s="110">
        <f>AVERAGE(F84,F86)</f>
        <v>500</v>
      </c>
      <c r="G87" s="110">
        <f>AVERAGE(G84,G86)</f>
        <v>300</v>
      </c>
      <c r="H87" s="111">
        <f>AVERAGE(H84,H86)</f>
        <v>100</v>
      </c>
      <c r="I87" s="78"/>
      <c r="J87" s="171" t="s">
        <v>192</v>
      </c>
      <c r="K87" s="172"/>
      <c r="L87" s="78"/>
    </row>
    <row r="88" spans="1:12" x14ac:dyDescent="0.2">
      <c r="A88" s="143" t="s">
        <v>193</v>
      </c>
      <c r="B88" s="78" t="s">
        <v>106</v>
      </c>
      <c r="C88" s="109" t="s">
        <v>185</v>
      </c>
      <c r="D88" s="110">
        <f>(D87*($C$73))+D85</f>
        <v>226.28</v>
      </c>
      <c r="E88" s="110">
        <f>(E87*($C$73))+E85</f>
        <v>220.44</v>
      </c>
      <c r="F88" s="110">
        <f>(F87*($C$73))+F85</f>
        <v>214.6</v>
      </c>
      <c r="G88" s="110">
        <f>(G87*($C$73))+G85</f>
        <v>208.76</v>
      </c>
      <c r="H88" s="111">
        <f>(H87*($C$73))+H85</f>
        <v>202.92</v>
      </c>
      <c r="I88" s="78"/>
      <c r="J88" s="152" t="s">
        <v>194</v>
      </c>
      <c r="K88" s="153"/>
      <c r="L88" s="78"/>
    </row>
    <row r="89" spans="1:12" x14ac:dyDescent="0.2">
      <c r="A89" s="143" t="s">
        <v>195</v>
      </c>
      <c r="B89" s="78" t="s">
        <v>196</v>
      </c>
      <c r="C89" s="109" t="s">
        <v>185</v>
      </c>
      <c r="D89" s="110">
        <f>D88*D80</f>
        <v>218.62801932367151</v>
      </c>
      <c r="E89" s="110">
        <f>E88*E80</f>
        <v>205.78309878876988</v>
      </c>
      <c r="F89" s="110">
        <f>F88*F80</f>
        <v>193.55690463635759</v>
      </c>
      <c r="G89" s="110">
        <f>G88*G80</f>
        <v>181.92227945435397</v>
      </c>
      <c r="H89" s="111">
        <f>H88*H80</f>
        <v>170.85319501893173</v>
      </c>
      <c r="I89" s="78"/>
      <c r="J89" s="152" t="s">
        <v>197</v>
      </c>
      <c r="K89" s="153"/>
      <c r="L89" s="78"/>
    </row>
    <row r="90" spans="1:12" x14ac:dyDescent="0.2">
      <c r="A90" s="143"/>
      <c r="B90" s="78"/>
      <c r="C90" s="109"/>
      <c r="D90" s="110"/>
      <c r="E90" s="110"/>
      <c r="F90" s="110"/>
      <c r="G90" s="110"/>
      <c r="H90" s="111"/>
      <c r="I90" s="78"/>
      <c r="J90" s="143"/>
      <c r="K90" s="99"/>
      <c r="L90" s="78"/>
    </row>
    <row r="91" spans="1:12" x14ac:dyDescent="0.2">
      <c r="A91" s="143" t="s">
        <v>198</v>
      </c>
      <c r="B91" s="112" t="s">
        <v>199</v>
      </c>
      <c r="C91" s="113" t="s">
        <v>185</v>
      </c>
      <c r="D91" s="114">
        <f>SUM(D89:H89)</f>
        <v>970.74349722208467</v>
      </c>
      <c r="E91" s="110"/>
      <c r="F91" s="110"/>
      <c r="G91" s="110"/>
      <c r="H91" s="111"/>
      <c r="I91" s="78"/>
      <c r="J91" s="152" t="s">
        <v>200</v>
      </c>
      <c r="K91" s="153"/>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54" t="s">
        <v>201</v>
      </c>
      <c r="B95" s="155"/>
      <c r="C95" s="155"/>
      <c r="D95" s="155"/>
      <c r="E95" s="155"/>
      <c r="F95" s="155"/>
      <c r="G95" s="155"/>
      <c r="H95" s="156"/>
      <c r="I95" s="78"/>
      <c r="J95" s="79"/>
      <c r="K95" s="78"/>
      <c r="L95" s="78"/>
    </row>
    <row r="96" spans="1:12" x14ac:dyDescent="0.2">
      <c r="A96" s="157"/>
      <c r="B96" s="158"/>
      <c r="C96" s="158"/>
      <c r="D96" s="158"/>
      <c r="E96" s="158"/>
      <c r="F96" s="158"/>
      <c r="G96" s="158"/>
      <c r="H96" s="159"/>
      <c r="J96" s="78"/>
      <c r="K96" s="79"/>
      <c r="L96" s="78"/>
    </row>
    <row r="97" spans="1:8" x14ac:dyDescent="0.2">
      <c r="A97" s="157"/>
      <c r="B97" s="158"/>
      <c r="C97" s="158"/>
      <c r="D97" s="158"/>
      <c r="E97" s="158"/>
      <c r="F97" s="158"/>
      <c r="G97" s="158"/>
      <c r="H97" s="159"/>
    </row>
    <row r="98" spans="1:8" x14ac:dyDescent="0.2">
      <c r="A98" s="157"/>
      <c r="B98" s="158"/>
      <c r="C98" s="158"/>
      <c r="D98" s="158"/>
      <c r="E98" s="158"/>
      <c r="F98" s="158"/>
      <c r="G98" s="158"/>
      <c r="H98" s="159"/>
    </row>
    <row r="99" spans="1:8" x14ac:dyDescent="0.2">
      <c r="A99" s="157"/>
      <c r="B99" s="158"/>
      <c r="C99" s="158"/>
      <c r="D99" s="158"/>
      <c r="E99" s="158"/>
      <c r="F99" s="158"/>
      <c r="G99" s="158"/>
      <c r="H99" s="159"/>
    </row>
    <row r="100" spans="1:8" x14ac:dyDescent="0.2">
      <c r="A100" s="157"/>
      <c r="B100" s="158"/>
      <c r="C100" s="158"/>
      <c r="D100" s="158"/>
      <c r="E100" s="158"/>
      <c r="F100" s="158"/>
      <c r="G100" s="158"/>
      <c r="H100" s="159"/>
    </row>
    <row r="101" spans="1:8" x14ac:dyDescent="0.2">
      <c r="A101" s="157"/>
      <c r="B101" s="158"/>
      <c r="C101" s="158"/>
      <c r="D101" s="158"/>
      <c r="E101" s="158"/>
      <c r="F101" s="158"/>
      <c r="G101" s="158"/>
      <c r="H101" s="159"/>
    </row>
    <row r="102" spans="1:8" x14ac:dyDescent="0.2">
      <c r="A102" s="157"/>
      <c r="B102" s="158"/>
      <c r="C102" s="158"/>
      <c r="D102" s="158"/>
      <c r="E102" s="158"/>
      <c r="F102" s="158"/>
      <c r="G102" s="158"/>
      <c r="H102" s="159"/>
    </row>
    <row r="103" spans="1:8" x14ac:dyDescent="0.2">
      <c r="A103" s="157"/>
      <c r="B103" s="158"/>
      <c r="C103" s="158"/>
      <c r="D103" s="158"/>
      <c r="E103" s="158"/>
      <c r="F103" s="158"/>
      <c r="G103" s="158"/>
      <c r="H103" s="159"/>
    </row>
    <row r="104" spans="1:8" x14ac:dyDescent="0.2">
      <c r="A104" s="157"/>
      <c r="B104" s="158"/>
      <c r="C104" s="158"/>
      <c r="D104" s="158"/>
      <c r="E104" s="158"/>
      <c r="F104" s="158"/>
      <c r="G104" s="158"/>
      <c r="H104" s="159"/>
    </row>
    <row r="105" spans="1:8" x14ac:dyDescent="0.2">
      <c r="A105" s="157"/>
      <c r="B105" s="158"/>
      <c r="C105" s="158"/>
      <c r="D105" s="158"/>
      <c r="E105" s="158"/>
      <c r="F105" s="158"/>
      <c r="G105" s="158"/>
      <c r="H105" s="159"/>
    </row>
    <row r="106" spans="1:8" x14ac:dyDescent="0.2">
      <c r="A106" s="157"/>
      <c r="B106" s="158"/>
      <c r="C106" s="158"/>
      <c r="D106" s="158"/>
      <c r="E106" s="158"/>
      <c r="F106" s="158"/>
      <c r="G106" s="158"/>
      <c r="H106" s="159"/>
    </row>
    <row r="107" spans="1:8" x14ac:dyDescent="0.2">
      <c r="A107" s="157"/>
      <c r="B107" s="158"/>
      <c r="C107" s="158"/>
      <c r="D107" s="158"/>
      <c r="E107" s="158"/>
      <c r="F107" s="158"/>
      <c r="G107" s="158"/>
      <c r="H107" s="159"/>
    </row>
    <row r="108" spans="1:8" x14ac:dyDescent="0.2">
      <c r="A108" s="157"/>
      <c r="B108" s="158"/>
      <c r="C108" s="158"/>
      <c r="D108" s="158"/>
      <c r="E108" s="158"/>
      <c r="F108" s="158"/>
      <c r="G108" s="158"/>
      <c r="H108" s="159"/>
    </row>
    <row r="109" spans="1:8" x14ac:dyDescent="0.2">
      <c r="A109" s="157"/>
      <c r="B109" s="158"/>
      <c r="C109" s="158"/>
      <c r="D109" s="158"/>
      <c r="E109" s="158"/>
      <c r="F109" s="158"/>
      <c r="G109" s="158"/>
      <c r="H109" s="159"/>
    </row>
    <row r="110" spans="1:8" x14ac:dyDescent="0.2">
      <c r="A110" s="157"/>
      <c r="B110" s="158"/>
      <c r="C110" s="158"/>
      <c r="D110" s="158"/>
      <c r="E110" s="158"/>
      <c r="F110" s="158"/>
      <c r="G110" s="158"/>
      <c r="H110" s="159"/>
    </row>
    <row r="111" spans="1:8" x14ac:dyDescent="0.2">
      <c r="A111" s="157"/>
      <c r="B111" s="158"/>
      <c r="C111" s="158"/>
      <c r="D111" s="158"/>
      <c r="E111" s="158"/>
      <c r="F111" s="158"/>
      <c r="G111" s="158"/>
      <c r="H111" s="159"/>
    </row>
    <row r="112" spans="1:8"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ht="15" thickBot="1" x14ac:dyDescent="0.25">
      <c r="A119" s="160"/>
      <c r="B119" s="161"/>
      <c r="C119" s="161"/>
      <c r="D119" s="161"/>
      <c r="E119" s="161"/>
      <c r="F119" s="161"/>
      <c r="G119" s="161"/>
      <c r="H119" s="162"/>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30025539-F2C7-488C-BD90-E99C47998377}">
      <formula1>INDIRECT(IFERROR(RIGHT(#REF!,LEN(#REF!)-FIND(" ",#REF!)),#REF!)&amp;"Subs")</formula1>
    </dataValidation>
    <dataValidation type="list" allowBlank="1" showInputMessage="1" showErrorMessage="1" sqref="E31:F45" xr:uid="{B25366D6-4A36-4BEB-AC86-E53C03FCCF82}">
      <formula1>INDIRECT(IFERROR(RIGHT($B31,LEN($B31)-FIND(" ",$B31)),$B31)&amp;"Subs")</formula1>
    </dataValidation>
    <dataValidation type="list" allowBlank="1" showInputMessage="1" showErrorMessage="1" sqref="G29:G63 G12:G13 G16:G18 G25:G27" xr:uid="{22AB7E6B-547A-4ED2-BA54-AEAB183905B3}">
      <formula1>"Fixed,Variable"</formula1>
    </dataValidation>
    <dataValidation type="list" allowBlank="1" showInputMessage="1" showErrorMessage="1" sqref="E63:E65 D29:D65 D12:D13 D16:D27" xr:uid="{BE801307-6A91-4075-A704-BFCD56AB3821}">
      <formula1>Variables</formula1>
    </dataValidation>
  </dataValidations>
  <hyperlinks>
    <hyperlink ref="F3" location="'TITLE PAGE'!A1" display="Back to title page" xr:uid="{39DDF4CD-1702-4724-921F-74BA1377F09E}"/>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1D992-CF64-4E72-9839-F307035A77DF}">
  <sheetPr codeName="Sheet33"/>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265</v>
      </c>
      <c r="C8" t="s">
        <v>266</v>
      </c>
      <c r="D8" s="27" t="s">
        <v>104</v>
      </c>
      <c r="E8" s="28"/>
      <c r="G8" s="29" t="s">
        <v>105</v>
      </c>
      <c r="H8" s="30"/>
      <c r="I8" s="31"/>
      <c r="J8" s="31"/>
      <c r="K8" s="31"/>
      <c r="L8" s="31"/>
      <c r="M8" s="31"/>
      <c r="N8" s="118">
        <f>'[4]EA Tables'!$G$78/1000000</f>
        <v>0</v>
      </c>
      <c r="O8" s="118">
        <f>'[4]EA Tables'!$G$78/1000000</f>
        <v>0</v>
      </c>
      <c r="P8" s="118">
        <f>'[4]EA Tables'!$G$78/1000000</f>
        <v>0</v>
      </c>
      <c r="Q8" s="118">
        <f>'[4]EA Tables'!$G$78/1000000</f>
        <v>0</v>
      </c>
      <c r="R8" s="118">
        <f>'[4]EA Tables'!$G$78/1000000</f>
        <v>0</v>
      </c>
      <c r="S8" s="118">
        <f>'[4]EA Tables'!$M$78/1000000</f>
        <v>0</v>
      </c>
      <c r="T8" s="118">
        <f>'[4]EA Tables'!$M$78/1000000</f>
        <v>0</v>
      </c>
      <c r="U8" s="118">
        <f>'[4]EA Tables'!$M$78/1000000</f>
        <v>0</v>
      </c>
      <c r="V8" s="118">
        <f>'[4]EA Tables'!$M$78/1000000</f>
        <v>0</v>
      </c>
      <c r="W8" s="118">
        <f>'[4]EA Tables'!$M$78/1000000</f>
        <v>0</v>
      </c>
      <c r="X8" s="118">
        <f>'[4]EA Tables'!$S$78/1000000</f>
        <v>0</v>
      </c>
      <c r="Y8" s="118">
        <f>'[4]EA Tables'!$S$78/1000000</f>
        <v>0</v>
      </c>
      <c r="Z8" s="118">
        <f>'[4]EA Tables'!$S$78/1000000</f>
        <v>0</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1"/>
      <c r="N9" s="133">
        <f>N24</f>
        <v>0</v>
      </c>
      <c r="O9" s="133">
        <f t="shared" ref="O9:BQ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28"/>
      <c r="G10" s="29" t="s">
        <v>105</v>
      </c>
      <c r="H10" s="30"/>
      <c r="I10" s="31"/>
      <c r="J10" s="31"/>
      <c r="K10" s="31"/>
      <c r="L10" s="31"/>
      <c r="M10" s="31"/>
      <c r="N10" s="134">
        <f>$E$10</f>
        <v>3.5000000000000003E-2</v>
      </c>
      <c r="O10" s="134">
        <f t="shared" ref="O10:BQ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1"/>
      <c r="N11" s="135">
        <f>1/(1+N10)</f>
        <v>0.96618357487922713</v>
      </c>
      <c r="O11" s="135">
        <f t="shared" ref="O11:BQ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4"/>
      <c r="N14" s="41" t="str">
        <f>IF((N8+N9)*N11&lt;&gt;0,(N8+N9)*N11,"")</f>
        <v/>
      </c>
      <c r="O14" s="41" t="str">
        <f t="shared" ref="O14:BZ14" si="3">IF((O8+O9)*O11&lt;&gt;0,(O8+O9)*O11,"")</f>
        <v/>
      </c>
      <c r="P14" s="41" t="str">
        <f t="shared" si="3"/>
        <v/>
      </c>
      <c r="Q14" s="41" t="str">
        <f t="shared" si="3"/>
        <v/>
      </c>
      <c r="R14" s="41" t="str">
        <f>IF((R8+R9)*R11&lt;&gt;0,(R8+R9)*R11,"")</f>
        <v/>
      </c>
      <c r="S14" s="41" t="str">
        <f t="shared" si="3"/>
        <v/>
      </c>
      <c r="T14" s="41" t="str">
        <f t="shared" si="3"/>
        <v/>
      </c>
      <c r="U14" s="41" t="str">
        <f>IF((U8+U9)*U11&lt;&gt;0,(U8+U9)*U11,"")</f>
        <v/>
      </c>
      <c r="V14" s="41" t="str">
        <f t="shared" si="3"/>
        <v/>
      </c>
      <c r="W14" s="41" t="str">
        <f t="shared" si="3"/>
        <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77"/>
      <c r="B15" s="36"/>
      <c r="C15" s="37"/>
      <c r="D15" s="38" t="s">
        <v>114</v>
      </c>
      <c r="E15" s="37"/>
      <c r="F15" s="37"/>
      <c r="G15" s="37" t="s">
        <v>101</v>
      </c>
      <c r="H15" s="178" t="str">
        <f>IF(SUM($M$14:$CO$14)&lt;&gt;0,SUM($M$14:$CO$14),"")</f>
        <v/>
      </c>
      <c r="I15" s="179"/>
      <c r="J15" s="179"/>
      <c r="K15" s="179"/>
      <c r="L15" s="180"/>
    </row>
    <row r="16" spans="1:93" s="43" customFormat="1" ht="15.75" thickBot="1" x14ac:dyDescent="0.25">
      <c r="A16" s="44"/>
      <c r="B16" s="45"/>
      <c r="C16" s="45"/>
      <c r="D16" s="46"/>
      <c r="E16" s="45"/>
      <c r="F16" s="45"/>
      <c r="G16" s="45"/>
      <c r="H16" s="47" t="str">
        <f>H15</f>
        <v/>
      </c>
      <c r="I16" s="48"/>
    </row>
    <row r="17" spans="1:93" s="43" customFormat="1" ht="15.75" thickBot="1" x14ac:dyDescent="0.25">
      <c r="A17" s="44"/>
      <c r="B17" s="45"/>
      <c r="C17" s="45"/>
      <c r="D17" s="46"/>
      <c r="E17" s="45"/>
      <c r="F17" s="45"/>
      <c r="G17" s="45"/>
      <c r="H17" s="178" t="str">
        <f>IF(SUM($M$14:$AL$14)&lt;&gt;0,SUM($M$14:$AL$14),"")</f>
        <v/>
      </c>
      <c r="I17" s="179"/>
      <c r="J17" s="179"/>
      <c r="K17" s="179"/>
      <c r="L17" s="180"/>
      <c r="M17" s="43" t="s">
        <v>228</v>
      </c>
    </row>
    <row r="18" spans="1:93" s="43" customFormat="1" ht="15.75" thickBot="1" x14ac:dyDescent="0.25">
      <c r="A18" s="44"/>
      <c r="B18" s="45"/>
      <c r="C18" s="45"/>
      <c r="D18" s="46"/>
      <c r="E18" s="45"/>
      <c r="F18" s="45"/>
      <c r="G18" s="45"/>
      <c r="H18" s="123"/>
      <c r="I18" s="123"/>
      <c r="J18" s="123"/>
      <c r="K18" s="123"/>
      <c r="L18" s="123"/>
    </row>
    <row r="19" spans="1:93" s="43" customFormat="1" ht="18" x14ac:dyDescent="0.25">
      <c r="A19" s="44"/>
      <c r="B19" s="45"/>
      <c r="C19" s="45"/>
      <c r="D19" s="46"/>
      <c r="E19" s="124" t="s">
        <v>115</v>
      </c>
      <c r="F19" s="2"/>
      <c r="G19" s="2"/>
      <c r="H19" s="2" t="str">
        <f>H17</f>
        <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81" t="s">
        <v>123</v>
      </c>
      <c r="B27" s="182"/>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75" t="s">
        <v>124</v>
      </c>
      <c r="B29" s="61"/>
      <c r="C29" s="19"/>
      <c r="D29" s="19" t="s">
        <v>104</v>
      </c>
      <c r="E29" s="21" t="s">
        <v>125</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83"/>
      <c r="B30" s="64"/>
      <c r="C30" s="27"/>
      <c r="D30" s="27" t="s">
        <v>104</v>
      </c>
      <c r="E30" s="29" t="s">
        <v>125</v>
      </c>
      <c r="F30" s="29"/>
      <c r="G30" s="27" t="s">
        <v>126</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83"/>
      <c r="B31" s="64"/>
      <c r="C31" s="27"/>
      <c r="D31" s="27" t="s">
        <v>109</v>
      </c>
      <c r="E31" s="27" t="s">
        <v>127</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83"/>
      <c r="B32" s="64"/>
      <c r="C32" s="27"/>
      <c r="D32" s="27" t="s">
        <v>109</v>
      </c>
      <c r="E32" s="27" t="s">
        <v>128</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129</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130</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131</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132</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133</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134</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83"/>
      <c r="B39" s="64"/>
      <c r="C39" s="27"/>
      <c r="D39" s="27" t="s">
        <v>109</v>
      </c>
      <c r="E39" s="27" t="s">
        <v>135</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83"/>
      <c r="B40" s="64"/>
      <c r="C40" s="27"/>
      <c r="D40" s="27" t="s">
        <v>109</v>
      </c>
      <c r="E40" s="27" t="s">
        <v>136</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137</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138</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83"/>
      <c r="B43" s="64"/>
      <c r="C43" s="27"/>
      <c r="D43" s="27" t="s">
        <v>109</v>
      </c>
      <c r="E43" s="27" t="s">
        <v>139</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140</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141</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142</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143</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144</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145</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146</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147</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148</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149</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150</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151</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152</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153</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154</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155</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156</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157</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158</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159</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70"/>
      <c r="C64" s="32"/>
      <c r="D64" s="27" t="s">
        <v>160</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84"/>
      <c r="B65" s="71"/>
      <c r="C65" s="72"/>
      <c r="D65" s="73" t="s">
        <v>161</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73" t="s">
        <v>162</v>
      </c>
      <c r="B70" s="174"/>
      <c r="C70" s="77" t="s">
        <v>163</v>
      </c>
      <c r="D70" s="77" t="s">
        <v>163</v>
      </c>
      <c r="E70" s="78"/>
      <c r="F70" s="78"/>
      <c r="G70" s="78"/>
      <c r="H70" s="78"/>
      <c r="I70" s="78"/>
      <c r="J70" s="78"/>
      <c r="K70" s="79"/>
      <c r="L70" s="78"/>
    </row>
    <row r="71" spans="1:93" x14ac:dyDescent="0.2">
      <c r="A71" s="80" t="s">
        <v>164</v>
      </c>
      <c r="B71" s="81"/>
      <c r="C71" s="82"/>
      <c r="D71" s="43"/>
      <c r="E71" s="78"/>
      <c r="F71" s="78"/>
      <c r="G71" s="78"/>
      <c r="H71" s="78"/>
      <c r="I71" s="78"/>
      <c r="J71" s="78"/>
      <c r="K71" s="79"/>
      <c r="L71" s="78"/>
    </row>
    <row r="72" spans="1:93" x14ac:dyDescent="0.2">
      <c r="A72" s="83" t="s">
        <v>165</v>
      </c>
      <c r="B72" s="78" t="s">
        <v>166</v>
      </c>
      <c r="C72" s="84">
        <f>3.5%</f>
        <v>3.5000000000000003E-2</v>
      </c>
      <c r="D72" s="43"/>
      <c r="E72" s="78"/>
      <c r="F72" s="78"/>
      <c r="G72" s="78"/>
      <c r="H72" s="78"/>
      <c r="I72" s="78"/>
      <c r="J72" s="78"/>
      <c r="K72" s="79"/>
      <c r="L72" s="78"/>
    </row>
    <row r="73" spans="1:93" x14ac:dyDescent="0.2">
      <c r="A73" s="83" t="s">
        <v>167</v>
      </c>
      <c r="B73" s="78" t="s">
        <v>121</v>
      </c>
      <c r="C73" s="84">
        <v>2.92E-2</v>
      </c>
      <c r="D73" s="43"/>
      <c r="E73" s="78"/>
      <c r="F73" s="78"/>
      <c r="G73" s="78"/>
      <c r="H73" s="78"/>
      <c r="I73" s="78"/>
      <c r="J73" s="78"/>
      <c r="K73" s="79"/>
      <c r="L73" s="78"/>
    </row>
    <row r="74" spans="1:93" x14ac:dyDescent="0.2">
      <c r="A74" s="83" t="s">
        <v>168</v>
      </c>
      <c r="B74" s="78" t="s">
        <v>169</v>
      </c>
      <c r="C74" s="85">
        <v>5</v>
      </c>
      <c r="D74" s="43"/>
      <c r="E74" s="78"/>
      <c r="F74" s="78"/>
      <c r="G74" s="78"/>
      <c r="H74" s="78"/>
      <c r="I74" s="78"/>
      <c r="J74" s="78"/>
      <c r="K74" s="79"/>
      <c r="L74" s="78"/>
    </row>
    <row r="75" spans="1:93" x14ac:dyDescent="0.2">
      <c r="A75" s="83" t="s">
        <v>170</v>
      </c>
      <c r="B75" s="78" t="s">
        <v>171</v>
      </c>
      <c r="C75" s="86">
        <v>1000</v>
      </c>
      <c r="D75" s="43"/>
      <c r="E75" s="78"/>
      <c r="F75" s="78"/>
      <c r="G75" s="78"/>
      <c r="H75" s="78"/>
      <c r="I75" s="78"/>
      <c r="J75" s="78"/>
      <c r="K75" s="79"/>
      <c r="L75" s="78"/>
    </row>
    <row r="76" spans="1:93" x14ac:dyDescent="0.2">
      <c r="A76" s="87" t="s">
        <v>172</v>
      </c>
      <c r="B76" s="88" t="s">
        <v>173</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174</v>
      </c>
      <c r="E79" s="93" t="s">
        <v>175</v>
      </c>
      <c r="F79" s="93" t="s">
        <v>176</v>
      </c>
      <c r="G79" s="93" t="s">
        <v>177</v>
      </c>
      <c r="H79" s="94" t="s">
        <v>178</v>
      </c>
      <c r="I79" s="78"/>
      <c r="J79" s="163" t="s">
        <v>179</v>
      </c>
      <c r="K79" s="164"/>
      <c r="L79" s="78"/>
    </row>
    <row r="80" spans="1:93" ht="15" thickBot="1" x14ac:dyDescent="0.25">
      <c r="A80" s="95" t="s">
        <v>180</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65" t="s">
        <v>181</v>
      </c>
      <c r="K80" s="166"/>
      <c r="L80" s="78"/>
    </row>
    <row r="81" spans="1:12" ht="15" thickBot="1" x14ac:dyDescent="0.25">
      <c r="A81" s="79"/>
      <c r="B81" s="78"/>
      <c r="C81" s="78"/>
      <c r="D81" s="78"/>
      <c r="E81" s="78"/>
      <c r="F81" s="78"/>
      <c r="G81" s="78"/>
      <c r="H81" s="78"/>
      <c r="I81" s="78"/>
      <c r="J81" s="143"/>
      <c r="K81" s="99"/>
      <c r="L81" s="78"/>
    </row>
    <row r="82" spans="1:12" x14ac:dyDescent="0.2">
      <c r="A82" s="144" t="s">
        <v>182</v>
      </c>
      <c r="B82" s="101"/>
      <c r="C82" s="101"/>
      <c r="D82" s="102"/>
      <c r="E82" s="102"/>
      <c r="F82" s="102"/>
      <c r="G82" s="102"/>
      <c r="H82" s="103"/>
      <c r="I82" s="78"/>
      <c r="J82" s="143"/>
      <c r="K82" s="99"/>
      <c r="L82" s="78"/>
    </row>
    <row r="83" spans="1:12" x14ac:dyDescent="0.2">
      <c r="A83" s="104"/>
      <c r="B83" s="105"/>
      <c r="C83" s="106" t="s">
        <v>183</v>
      </c>
      <c r="D83" s="107" t="s">
        <v>174</v>
      </c>
      <c r="E83" s="107" t="s">
        <v>175</v>
      </c>
      <c r="F83" s="107" t="s">
        <v>176</v>
      </c>
      <c r="G83" s="107" t="s">
        <v>177</v>
      </c>
      <c r="H83" s="108" t="s">
        <v>178</v>
      </c>
      <c r="I83" s="78"/>
      <c r="J83" s="143"/>
      <c r="K83" s="99"/>
      <c r="L83" s="78"/>
    </row>
    <row r="84" spans="1:12" x14ac:dyDescent="0.2">
      <c r="A84" s="143" t="s">
        <v>184</v>
      </c>
      <c r="B84" s="78" t="s">
        <v>116</v>
      </c>
      <c r="C84" s="109" t="s">
        <v>185</v>
      </c>
      <c r="D84" s="110">
        <f>C75</f>
        <v>1000</v>
      </c>
      <c r="E84" s="110">
        <f>D86</f>
        <v>800</v>
      </c>
      <c r="F84" s="110">
        <f>E86</f>
        <v>600</v>
      </c>
      <c r="G84" s="110">
        <f>F86</f>
        <v>400</v>
      </c>
      <c r="H84" s="111">
        <f>G86</f>
        <v>200</v>
      </c>
      <c r="I84" s="78"/>
      <c r="J84" s="167" t="s">
        <v>186</v>
      </c>
      <c r="K84" s="168"/>
      <c r="L84" s="78"/>
    </row>
    <row r="85" spans="1:12" x14ac:dyDescent="0.2">
      <c r="A85" s="143" t="s">
        <v>187</v>
      </c>
      <c r="B85" s="78" t="s">
        <v>118</v>
      </c>
      <c r="C85" s="109" t="s">
        <v>185</v>
      </c>
      <c r="D85" s="110">
        <f>$D$84*$C$76</f>
        <v>200</v>
      </c>
      <c r="E85" s="110">
        <f>$D$84*$C$76</f>
        <v>200</v>
      </c>
      <c r="F85" s="110">
        <f>$D$84*$C$76</f>
        <v>200</v>
      </c>
      <c r="G85" s="110">
        <f>$D$84*$C$76</f>
        <v>200</v>
      </c>
      <c r="H85" s="111">
        <f>$D$84*$C$76</f>
        <v>200</v>
      </c>
      <c r="I85" s="78"/>
      <c r="J85" s="169" t="s">
        <v>188</v>
      </c>
      <c r="K85" s="170"/>
      <c r="L85" s="78"/>
    </row>
    <row r="86" spans="1:12" x14ac:dyDescent="0.2">
      <c r="A86" s="143" t="s">
        <v>189</v>
      </c>
      <c r="B86" s="78" t="s">
        <v>119</v>
      </c>
      <c r="C86" s="109" t="s">
        <v>185</v>
      </c>
      <c r="D86" s="110">
        <f>D84-D85</f>
        <v>800</v>
      </c>
      <c r="E86" s="110">
        <f>E84-E85</f>
        <v>600</v>
      </c>
      <c r="F86" s="110">
        <f>F84-F85</f>
        <v>400</v>
      </c>
      <c r="G86" s="110">
        <f>G84-G85</f>
        <v>200</v>
      </c>
      <c r="H86" s="111">
        <f>H84-H85</f>
        <v>0</v>
      </c>
      <c r="I86" s="78"/>
      <c r="J86" s="171" t="s">
        <v>190</v>
      </c>
      <c r="K86" s="172"/>
      <c r="L86" s="78"/>
    </row>
    <row r="87" spans="1:12" x14ac:dyDescent="0.2">
      <c r="A87" s="143" t="s">
        <v>191</v>
      </c>
      <c r="B87" s="78" t="s">
        <v>120</v>
      </c>
      <c r="C87" s="109" t="s">
        <v>185</v>
      </c>
      <c r="D87" s="110">
        <f>AVERAGE(D84,D86)</f>
        <v>900</v>
      </c>
      <c r="E87" s="110">
        <f>AVERAGE(E84,E86)</f>
        <v>700</v>
      </c>
      <c r="F87" s="110">
        <f>AVERAGE(F84,F86)</f>
        <v>500</v>
      </c>
      <c r="G87" s="110">
        <f>AVERAGE(G84,G86)</f>
        <v>300</v>
      </c>
      <c r="H87" s="111">
        <f>AVERAGE(H84,H86)</f>
        <v>100</v>
      </c>
      <c r="I87" s="78"/>
      <c r="J87" s="171" t="s">
        <v>192</v>
      </c>
      <c r="K87" s="172"/>
      <c r="L87" s="78"/>
    </row>
    <row r="88" spans="1:12" x14ac:dyDescent="0.2">
      <c r="A88" s="143" t="s">
        <v>193</v>
      </c>
      <c r="B88" s="78" t="s">
        <v>106</v>
      </c>
      <c r="C88" s="109" t="s">
        <v>185</v>
      </c>
      <c r="D88" s="110">
        <f>(D87*($C$73))+D85</f>
        <v>226.28</v>
      </c>
      <c r="E88" s="110">
        <f>(E87*($C$73))+E85</f>
        <v>220.44</v>
      </c>
      <c r="F88" s="110">
        <f>(F87*($C$73))+F85</f>
        <v>214.6</v>
      </c>
      <c r="G88" s="110">
        <f>(G87*($C$73))+G85</f>
        <v>208.76</v>
      </c>
      <c r="H88" s="111">
        <f>(H87*($C$73))+H85</f>
        <v>202.92</v>
      </c>
      <c r="I88" s="78"/>
      <c r="J88" s="152" t="s">
        <v>194</v>
      </c>
      <c r="K88" s="153"/>
      <c r="L88" s="78"/>
    </row>
    <row r="89" spans="1:12" x14ac:dyDescent="0.2">
      <c r="A89" s="143" t="s">
        <v>195</v>
      </c>
      <c r="B89" s="78" t="s">
        <v>196</v>
      </c>
      <c r="C89" s="109" t="s">
        <v>185</v>
      </c>
      <c r="D89" s="110">
        <f>D88*D80</f>
        <v>218.62801932367151</v>
      </c>
      <c r="E89" s="110">
        <f>E88*E80</f>
        <v>205.78309878876988</v>
      </c>
      <c r="F89" s="110">
        <f>F88*F80</f>
        <v>193.55690463635759</v>
      </c>
      <c r="G89" s="110">
        <f>G88*G80</f>
        <v>181.92227945435397</v>
      </c>
      <c r="H89" s="111">
        <f>H88*H80</f>
        <v>170.85319501893173</v>
      </c>
      <c r="I89" s="78"/>
      <c r="J89" s="152" t="s">
        <v>197</v>
      </c>
      <c r="K89" s="153"/>
      <c r="L89" s="78"/>
    </row>
    <row r="90" spans="1:12" x14ac:dyDescent="0.2">
      <c r="A90" s="143"/>
      <c r="B90" s="78"/>
      <c r="C90" s="109"/>
      <c r="D90" s="110"/>
      <c r="E90" s="110"/>
      <c r="F90" s="110"/>
      <c r="G90" s="110"/>
      <c r="H90" s="111"/>
      <c r="I90" s="78"/>
      <c r="J90" s="143"/>
      <c r="K90" s="99"/>
      <c r="L90" s="78"/>
    </row>
    <row r="91" spans="1:12" x14ac:dyDescent="0.2">
      <c r="A91" s="143" t="s">
        <v>198</v>
      </c>
      <c r="B91" s="112" t="s">
        <v>199</v>
      </c>
      <c r="C91" s="113" t="s">
        <v>185</v>
      </c>
      <c r="D91" s="114">
        <f>SUM(D89:H89)</f>
        <v>970.74349722208467</v>
      </c>
      <c r="E91" s="110"/>
      <c r="F91" s="110"/>
      <c r="G91" s="110"/>
      <c r="H91" s="111"/>
      <c r="I91" s="78"/>
      <c r="J91" s="152" t="s">
        <v>200</v>
      </c>
      <c r="K91" s="153"/>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54" t="s">
        <v>201</v>
      </c>
      <c r="B95" s="155"/>
      <c r="C95" s="155"/>
      <c r="D95" s="155"/>
      <c r="E95" s="155"/>
      <c r="F95" s="155"/>
      <c r="G95" s="155"/>
      <c r="H95" s="156"/>
      <c r="I95" s="78"/>
      <c r="J95" s="79"/>
      <c r="K95" s="78"/>
      <c r="L95" s="78"/>
    </row>
    <row r="96" spans="1:12" x14ac:dyDescent="0.2">
      <c r="A96" s="157"/>
      <c r="B96" s="158"/>
      <c r="C96" s="158"/>
      <c r="D96" s="158"/>
      <c r="E96" s="158"/>
      <c r="F96" s="158"/>
      <c r="G96" s="158"/>
      <c r="H96" s="159"/>
      <c r="J96" s="78"/>
      <c r="K96" s="79"/>
      <c r="L96" s="78"/>
    </row>
    <row r="97" spans="1:8" x14ac:dyDescent="0.2">
      <c r="A97" s="157"/>
      <c r="B97" s="158"/>
      <c r="C97" s="158"/>
      <c r="D97" s="158"/>
      <c r="E97" s="158"/>
      <c r="F97" s="158"/>
      <c r="G97" s="158"/>
      <c r="H97" s="159"/>
    </row>
    <row r="98" spans="1:8" x14ac:dyDescent="0.2">
      <c r="A98" s="157"/>
      <c r="B98" s="158"/>
      <c r="C98" s="158"/>
      <c r="D98" s="158"/>
      <c r="E98" s="158"/>
      <c r="F98" s="158"/>
      <c r="G98" s="158"/>
      <c r="H98" s="159"/>
    </row>
    <row r="99" spans="1:8" x14ac:dyDescent="0.2">
      <c r="A99" s="157"/>
      <c r="B99" s="158"/>
      <c r="C99" s="158"/>
      <c r="D99" s="158"/>
      <c r="E99" s="158"/>
      <c r="F99" s="158"/>
      <c r="G99" s="158"/>
      <c r="H99" s="159"/>
    </row>
    <row r="100" spans="1:8" x14ac:dyDescent="0.2">
      <c r="A100" s="157"/>
      <c r="B100" s="158"/>
      <c r="C100" s="158"/>
      <c r="D100" s="158"/>
      <c r="E100" s="158"/>
      <c r="F100" s="158"/>
      <c r="G100" s="158"/>
      <c r="H100" s="159"/>
    </row>
    <row r="101" spans="1:8" x14ac:dyDescent="0.2">
      <c r="A101" s="157"/>
      <c r="B101" s="158"/>
      <c r="C101" s="158"/>
      <c r="D101" s="158"/>
      <c r="E101" s="158"/>
      <c r="F101" s="158"/>
      <c r="G101" s="158"/>
      <c r="H101" s="159"/>
    </row>
    <row r="102" spans="1:8" x14ac:dyDescent="0.2">
      <c r="A102" s="157"/>
      <c r="B102" s="158"/>
      <c r="C102" s="158"/>
      <c r="D102" s="158"/>
      <c r="E102" s="158"/>
      <c r="F102" s="158"/>
      <c r="G102" s="158"/>
      <c r="H102" s="159"/>
    </row>
    <row r="103" spans="1:8" x14ac:dyDescent="0.2">
      <c r="A103" s="157"/>
      <c r="B103" s="158"/>
      <c r="C103" s="158"/>
      <c r="D103" s="158"/>
      <c r="E103" s="158"/>
      <c r="F103" s="158"/>
      <c r="G103" s="158"/>
      <c r="H103" s="159"/>
    </row>
    <row r="104" spans="1:8" x14ac:dyDescent="0.2">
      <c r="A104" s="157"/>
      <c r="B104" s="158"/>
      <c r="C104" s="158"/>
      <c r="D104" s="158"/>
      <c r="E104" s="158"/>
      <c r="F104" s="158"/>
      <c r="G104" s="158"/>
      <c r="H104" s="159"/>
    </row>
    <row r="105" spans="1:8" x14ac:dyDescent="0.2">
      <c r="A105" s="157"/>
      <c r="B105" s="158"/>
      <c r="C105" s="158"/>
      <c r="D105" s="158"/>
      <c r="E105" s="158"/>
      <c r="F105" s="158"/>
      <c r="G105" s="158"/>
      <c r="H105" s="159"/>
    </row>
    <row r="106" spans="1:8" x14ac:dyDescent="0.2">
      <c r="A106" s="157"/>
      <c r="B106" s="158"/>
      <c r="C106" s="158"/>
      <c r="D106" s="158"/>
      <c r="E106" s="158"/>
      <c r="F106" s="158"/>
      <c r="G106" s="158"/>
      <c r="H106" s="159"/>
    </row>
    <row r="107" spans="1:8" x14ac:dyDescent="0.2">
      <c r="A107" s="157"/>
      <c r="B107" s="158"/>
      <c r="C107" s="158"/>
      <c r="D107" s="158"/>
      <c r="E107" s="158"/>
      <c r="F107" s="158"/>
      <c r="G107" s="158"/>
      <c r="H107" s="159"/>
    </row>
    <row r="108" spans="1:8" x14ac:dyDescent="0.2">
      <c r="A108" s="157"/>
      <c r="B108" s="158"/>
      <c r="C108" s="158"/>
      <c r="D108" s="158"/>
      <c r="E108" s="158"/>
      <c r="F108" s="158"/>
      <c r="G108" s="158"/>
      <c r="H108" s="159"/>
    </row>
    <row r="109" spans="1:8" x14ac:dyDescent="0.2">
      <c r="A109" s="157"/>
      <c r="B109" s="158"/>
      <c r="C109" s="158"/>
      <c r="D109" s="158"/>
      <c r="E109" s="158"/>
      <c r="F109" s="158"/>
      <c r="G109" s="158"/>
      <c r="H109" s="159"/>
    </row>
    <row r="110" spans="1:8" x14ac:dyDescent="0.2">
      <c r="A110" s="157"/>
      <c r="B110" s="158"/>
      <c r="C110" s="158"/>
      <c r="D110" s="158"/>
      <c r="E110" s="158"/>
      <c r="F110" s="158"/>
      <c r="G110" s="158"/>
      <c r="H110" s="159"/>
    </row>
    <row r="111" spans="1:8" x14ac:dyDescent="0.2">
      <c r="A111" s="157"/>
      <c r="B111" s="158"/>
      <c r="C111" s="158"/>
      <c r="D111" s="158"/>
      <c r="E111" s="158"/>
      <c r="F111" s="158"/>
      <c r="G111" s="158"/>
      <c r="H111" s="159"/>
    </row>
    <row r="112" spans="1:8"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ht="15" thickBot="1" x14ac:dyDescent="0.25">
      <c r="A119" s="160"/>
      <c r="B119" s="161"/>
      <c r="C119" s="161"/>
      <c r="D119" s="161"/>
      <c r="E119" s="161"/>
      <c r="F119" s="161"/>
      <c r="G119" s="161"/>
      <c r="H119" s="162"/>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16E3E7DE-5F4F-439D-9715-33E196155FE2}">
      <formula1>Variables</formula1>
    </dataValidation>
    <dataValidation type="list" allowBlank="1" showInputMessage="1" showErrorMessage="1" sqref="G29:G63 G12:G13 G16:G18 G25:G27" xr:uid="{4DB7F343-CDDE-43D1-A4D3-8412C8F636A8}">
      <formula1>"Fixed,Variable"</formula1>
    </dataValidation>
    <dataValidation type="list" allowBlank="1" showInputMessage="1" showErrorMessage="1" sqref="E31:F45" xr:uid="{F1A6F661-BC75-45C5-A64F-95531BE2530B}">
      <formula1>INDIRECT(IFERROR(RIGHT($B31,LEN($B31)-FIND(" ",$B31)),$B31)&amp;"Subs")</formula1>
    </dataValidation>
    <dataValidation type="list" allowBlank="1" showInputMessage="1" showErrorMessage="1" sqref="E29:F30" xr:uid="{7A19E452-D4D8-4CE0-872E-2AD6E9F9251C}">
      <formula1>INDIRECT(IFERROR(RIGHT(#REF!,LEN(#REF!)-FIND(" ",#REF!)),#REF!)&amp;"Subs")</formula1>
    </dataValidation>
  </dataValidations>
  <hyperlinks>
    <hyperlink ref="F3" location="'TITLE PAGE'!A1" display="Back to title page" xr:uid="{F874D3BF-BD4D-4B45-9CC5-286CCA3434C3}"/>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D0D8-6391-42A7-9CFB-59BF54068DD0}">
  <sheetPr codeName="Sheet34"/>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267</v>
      </c>
      <c r="C8" t="s">
        <v>268</v>
      </c>
      <c r="D8" s="27" t="s">
        <v>104</v>
      </c>
      <c r="E8" s="28"/>
      <c r="G8" s="29" t="s">
        <v>105</v>
      </c>
      <c r="H8" s="30"/>
      <c r="I8" s="31"/>
      <c r="J8" s="31"/>
      <c r="K8" s="31"/>
      <c r="L8" s="31"/>
      <c r="M8" s="31"/>
      <c r="N8" s="118">
        <f>'[4]EA Tables'!$G$79/1000000</f>
        <v>8.7867138689885327E-2</v>
      </c>
      <c r="O8" s="118">
        <f>'[4]EA Tables'!$G$79/1000000</f>
        <v>8.7867138689885327E-2</v>
      </c>
      <c r="P8" s="118">
        <f>'[4]EA Tables'!$G$79/1000000</f>
        <v>8.7867138689885327E-2</v>
      </c>
      <c r="Q8" s="118">
        <f>'[4]EA Tables'!$G$79/1000000</f>
        <v>8.7867138689885327E-2</v>
      </c>
      <c r="R8" s="118">
        <f>'[4]EA Tables'!$G$79/1000000</f>
        <v>8.7867138689885327E-2</v>
      </c>
      <c r="S8" s="118">
        <f>'[4]EA Tables'!$M$79/1000000</f>
        <v>8.0843346429815791E-2</v>
      </c>
      <c r="T8" s="118">
        <f>'[4]EA Tables'!$M$79/1000000</f>
        <v>8.0843346429815791E-2</v>
      </c>
      <c r="U8" s="118">
        <f>'[4]EA Tables'!$M$79/1000000</f>
        <v>8.0843346429815791E-2</v>
      </c>
      <c r="V8" s="118">
        <f>'[4]EA Tables'!$M$79/1000000</f>
        <v>8.0843346429815791E-2</v>
      </c>
      <c r="W8" s="118">
        <f>'[4]EA Tables'!$M$79/1000000</f>
        <v>8.0843346429815791E-2</v>
      </c>
      <c r="X8" s="118">
        <f>'[4]EA Tables'!$S$79/1000000</f>
        <v>0.14500014045916587</v>
      </c>
      <c r="Y8" s="118">
        <f>'[4]EA Tables'!$S$79/1000000</f>
        <v>0.14500014045916587</v>
      </c>
      <c r="Z8" s="118">
        <f>'[4]EA Tables'!$S$79/1000000</f>
        <v>0.14500014045916587</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1"/>
      <c r="N9" s="133">
        <f>N24</f>
        <v>0</v>
      </c>
      <c r="O9" s="133">
        <f t="shared" ref="O9:BQ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28"/>
      <c r="G10" s="29" t="s">
        <v>105</v>
      </c>
      <c r="H10" s="30"/>
      <c r="I10" s="31"/>
      <c r="J10" s="31"/>
      <c r="K10" s="31"/>
      <c r="L10" s="31"/>
      <c r="M10" s="31"/>
      <c r="N10" s="134">
        <f>$E$10</f>
        <v>3.5000000000000003E-2</v>
      </c>
      <c r="O10" s="134">
        <f t="shared" ref="O10:BQ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1"/>
      <c r="N11" s="135">
        <f>1/(1+N10)</f>
        <v>0.96618357487922713</v>
      </c>
      <c r="O11" s="135">
        <f t="shared" ref="O11:BQ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4"/>
      <c r="N14" s="41">
        <f>IF((N8+N9)*N11&lt;&gt;0,(N8+N9)*N11,"")</f>
        <v>8.4895786173802251E-2</v>
      </c>
      <c r="O14" s="41">
        <f t="shared" ref="O14:BZ14" si="3">IF((O8+O9)*O11&lt;&gt;0,(O8+O9)*O11,"")</f>
        <v>8.4895786173802251E-2</v>
      </c>
      <c r="P14" s="41">
        <f t="shared" si="3"/>
        <v>8.4895786173802251E-2</v>
      </c>
      <c r="Q14" s="41">
        <f t="shared" si="3"/>
        <v>8.4895786173802251E-2</v>
      </c>
      <c r="R14" s="41">
        <f>IF((R8+R9)*R11&lt;&gt;0,(R8+R9)*R11,"")</f>
        <v>8.4895786173802251E-2</v>
      </c>
      <c r="S14" s="41">
        <f t="shared" si="3"/>
        <v>7.810951345875923E-2</v>
      </c>
      <c r="T14" s="41">
        <f t="shared" si="3"/>
        <v>7.810951345875923E-2</v>
      </c>
      <c r="U14" s="41">
        <f>IF((U8+U9)*U11&lt;&gt;0,(U8+U9)*U11,"")</f>
        <v>7.810951345875923E-2</v>
      </c>
      <c r="V14" s="41">
        <f t="shared" si="3"/>
        <v>7.810951345875923E-2</v>
      </c>
      <c r="W14" s="41">
        <f t="shared" si="3"/>
        <v>7.810951345875923E-2</v>
      </c>
      <c r="X14" s="41">
        <f t="shared" si="3"/>
        <v>0.14009675406682695</v>
      </c>
      <c r="Y14" s="41">
        <f t="shared" si="3"/>
        <v>0.14009675406682695</v>
      </c>
      <c r="Z14" s="41">
        <f t="shared" si="3"/>
        <v>0.14009675406682695</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77"/>
      <c r="B15" s="36"/>
      <c r="C15" s="37"/>
      <c r="D15" s="38" t="s">
        <v>114</v>
      </c>
      <c r="E15" s="37"/>
      <c r="F15" s="37"/>
      <c r="G15" s="37" t="s">
        <v>101</v>
      </c>
      <c r="H15" s="178">
        <f>IF(SUM($M$14:$CO$14)&lt;&gt;0,SUM($M$14:$CO$14),"")</f>
        <v>1.2353167603632884</v>
      </c>
      <c r="I15" s="179"/>
      <c r="J15" s="179"/>
      <c r="K15" s="179"/>
      <c r="L15" s="180"/>
    </row>
    <row r="16" spans="1:93" s="43" customFormat="1" ht="15.75" thickBot="1" x14ac:dyDescent="0.25">
      <c r="A16" s="44"/>
      <c r="B16" s="45"/>
      <c r="C16" s="45"/>
      <c r="D16" s="46"/>
      <c r="E16" s="45"/>
      <c r="F16" s="45"/>
      <c r="G16" s="45"/>
      <c r="H16" s="47">
        <f>H15</f>
        <v>1.2353167603632884</v>
      </c>
      <c r="I16" s="48"/>
    </row>
    <row r="17" spans="1:93" s="43" customFormat="1" ht="15.75" thickBot="1" x14ac:dyDescent="0.25">
      <c r="A17" s="44"/>
      <c r="B17" s="45"/>
      <c r="C17" s="45"/>
      <c r="D17" s="46"/>
      <c r="E17" s="45"/>
      <c r="F17" s="45"/>
      <c r="G17" s="45"/>
      <c r="H17" s="178">
        <f>IF(SUM($M$14:$AL$14)&lt;&gt;0,SUM($M$14:$AL$14),"")</f>
        <v>1.2353167603632884</v>
      </c>
      <c r="I17" s="179"/>
      <c r="J17" s="179"/>
      <c r="K17" s="179"/>
      <c r="L17" s="180"/>
      <c r="M17" s="43" t="s">
        <v>228</v>
      </c>
    </row>
    <row r="18" spans="1:93" s="43" customFormat="1" ht="15.75" thickBot="1" x14ac:dyDescent="0.25">
      <c r="A18" s="44"/>
      <c r="B18" s="45"/>
      <c r="C18" s="45"/>
      <c r="D18" s="46"/>
      <c r="E18" s="45"/>
      <c r="F18" s="45"/>
      <c r="G18" s="45"/>
      <c r="H18" s="123"/>
      <c r="I18" s="123"/>
      <c r="J18" s="123"/>
      <c r="K18" s="123"/>
      <c r="L18" s="123"/>
    </row>
    <row r="19" spans="1:93" s="43" customFormat="1" ht="18" x14ac:dyDescent="0.25">
      <c r="A19" s="44"/>
      <c r="B19" s="45"/>
      <c r="C19" s="45"/>
      <c r="D19" s="46"/>
      <c r="E19" s="124" t="s">
        <v>115</v>
      </c>
      <c r="F19" s="2"/>
      <c r="G19" s="2"/>
      <c r="H19" s="2">
        <f>H17</f>
        <v>1.2353167603632884</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81" t="s">
        <v>123</v>
      </c>
      <c r="B27" s="182"/>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75" t="s">
        <v>124</v>
      </c>
      <c r="B29" s="61"/>
      <c r="C29" s="19"/>
      <c r="D29" s="19" t="s">
        <v>104</v>
      </c>
      <c r="E29" s="21" t="s">
        <v>125</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83"/>
      <c r="B30" s="64"/>
      <c r="C30" s="27"/>
      <c r="D30" s="27" t="s">
        <v>104</v>
      </c>
      <c r="E30" s="29" t="s">
        <v>125</v>
      </c>
      <c r="F30" s="29"/>
      <c r="G30" s="27" t="s">
        <v>126</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83"/>
      <c r="B31" s="64"/>
      <c r="C31" s="27"/>
      <c r="D31" s="27" t="s">
        <v>109</v>
      </c>
      <c r="E31" s="27" t="s">
        <v>127</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83"/>
      <c r="B32" s="64"/>
      <c r="C32" s="27"/>
      <c r="D32" s="27" t="s">
        <v>109</v>
      </c>
      <c r="E32" s="27" t="s">
        <v>128</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129</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130</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131</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132</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133</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134</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83"/>
      <c r="B39" s="64"/>
      <c r="C39" s="27"/>
      <c r="D39" s="27" t="s">
        <v>109</v>
      </c>
      <c r="E39" s="27" t="s">
        <v>135</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83"/>
      <c r="B40" s="64"/>
      <c r="C40" s="27"/>
      <c r="D40" s="27" t="s">
        <v>109</v>
      </c>
      <c r="E40" s="27" t="s">
        <v>136</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137</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138</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83"/>
      <c r="B43" s="64"/>
      <c r="C43" s="27"/>
      <c r="D43" s="27" t="s">
        <v>109</v>
      </c>
      <c r="E43" s="27" t="s">
        <v>139</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140</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141</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142</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143</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144</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145</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146</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147</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148</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149</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150</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151</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152</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153</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154</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155</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156</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157</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158</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159</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70"/>
      <c r="C64" s="32"/>
      <c r="D64" s="27" t="s">
        <v>160</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84"/>
      <c r="B65" s="71"/>
      <c r="C65" s="72"/>
      <c r="D65" s="73" t="s">
        <v>161</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73" t="s">
        <v>162</v>
      </c>
      <c r="B70" s="174"/>
      <c r="C70" s="77" t="s">
        <v>163</v>
      </c>
      <c r="D70" s="77" t="s">
        <v>163</v>
      </c>
      <c r="E70" s="78"/>
      <c r="F70" s="78"/>
      <c r="G70" s="78"/>
      <c r="H70" s="78"/>
      <c r="I70" s="78"/>
      <c r="J70" s="78"/>
      <c r="K70" s="79"/>
      <c r="L70" s="78"/>
    </row>
    <row r="71" spans="1:93" x14ac:dyDescent="0.2">
      <c r="A71" s="80" t="s">
        <v>164</v>
      </c>
      <c r="B71" s="81"/>
      <c r="C71" s="82"/>
      <c r="D71" s="43"/>
      <c r="E71" s="78"/>
      <c r="F71" s="78"/>
      <c r="G71" s="78"/>
      <c r="H71" s="78"/>
      <c r="I71" s="78"/>
      <c r="J71" s="78"/>
      <c r="K71" s="79"/>
      <c r="L71" s="78"/>
    </row>
    <row r="72" spans="1:93" x14ac:dyDescent="0.2">
      <c r="A72" s="83" t="s">
        <v>165</v>
      </c>
      <c r="B72" s="78" t="s">
        <v>166</v>
      </c>
      <c r="C72" s="84">
        <f>3.5%</f>
        <v>3.5000000000000003E-2</v>
      </c>
      <c r="D72" s="43"/>
      <c r="E72" s="78"/>
      <c r="F72" s="78"/>
      <c r="G72" s="78"/>
      <c r="H72" s="78"/>
      <c r="I72" s="78"/>
      <c r="J72" s="78"/>
      <c r="K72" s="79"/>
      <c r="L72" s="78"/>
    </row>
    <row r="73" spans="1:93" x14ac:dyDescent="0.2">
      <c r="A73" s="83" t="s">
        <v>167</v>
      </c>
      <c r="B73" s="78" t="s">
        <v>121</v>
      </c>
      <c r="C73" s="84">
        <v>2.92E-2</v>
      </c>
      <c r="D73" s="43"/>
      <c r="E73" s="78"/>
      <c r="F73" s="78"/>
      <c r="G73" s="78"/>
      <c r="H73" s="78"/>
      <c r="I73" s="78"/>
      <c r="J73" s="78"/>
      <c r="K73" s="79"/>
      <c r="L73" s="78"/>
    </row>
    <row r="74" spans="1:93" x14ac:dyDescent="0.2">
      <c r="A74" s="83" t="s">
        <v>168</v>
      </c>
      <c r="B74" s="78" t="s">
        <v>169</v>
      </c>
      <c r="C74" s="85">
        <v>5</v>
      </c>
      <c r="D74" s="43"/>
      <c r="E74" s="78"/>
      <c r="F74" s="78"/>
      <c r="G74" s="78"/>
      <c r="H74" s="78"/>
      <c r="I74" s="78"/>
      <c r="J74" s="78"/>
      <c r="K74" s="79"/>
      <c r="L74" s="78"/>
    </row>
    <row r="75" spans="1:93" x14ac:dyDescent="0.2">
      <c r="A75" s="83" t="s">
        <v>170</v>
      </c>
      <c r="B75" s="78" t="s">
        <v>171</v>
      </c>
      <c r="C75" s="86">
        <v>1000</v>
      </c>
      <c r="D75" s="43"/>
      <c r="E75" s="78"/>
      <c r="F75" s="78"/>
      <c r="G75" s="78"/>
      <c r="H75" s="78"/>
      <c r="I75" s="78"/>
      <c r="J75" s="78"/>
      <c r="K75" s="79"/>
      <c r="L75" s="78"/>
    </row>
    <row r="76" spans="1:93" x14ac:dyDescent="0.2">
      <c r="A76" s="87" t="s">
        <v>172</v>
      </c>
      <c r="B76" s="88" t="s">
        <v>173</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174</v>
      </c>
      <c r="E79" s="93" t="s">
        <v>175</v>
      </c>
      <c r="F79" s="93" t="s">
        <v>176</v>
      </c>
      <c r="G79" s="93" t="s">
        <v>177</v>
      </c>
      <c r="H79" s="94" t="s">
        <v>178</v>
      </c>
      <c r="I79" s="78"/>
      <c r="J79" s="163" t="s">
        <v>179</v>
      </c>
      <c r="K79" s="164"/>
      <c r="L79" s="78"/>
    </row>
    <row r="80" spans="1:93" ht="15" thickBot="1" x14ac:dyDescent="0.25">
      <c r="A80" s="95" t="s">
        <v>180</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65" t="s">
        <v>181</v>
      </c>
      <c r="K80" s="166"/>
      <c r="L80" s="78"/>
    </row>
    <row r="81" spans="1:12" ht="15" thickBot="1" x14ac:dyDescent="0.25">
      <c r="A81" s="79"/>
      <c r="B81" s="78"/>
      <c r="C81" s="78"/>
      <c r="D81" s="78"/>
      <c r="E81" s="78"/>
      <c r="F81" s="78"/>
      <c r="G81" s="78"/>
      <c r="H81" s="78"/>
      <c r="I81" s="78"/>
      <c r="J81" s="143"/>
      <c r="K81" s="99"/>
      <c r="L81" s="78"/>
    </row>
    <row r="82" spans="1:12" x14ac:dyDescent="0.2">
      <c r="A82" s="144" t="s">
        <v>182</v>
      </c>
      <c r="B82" s="101"/>
      <c r="C82" s="101"/>
      <c r="D82" s="102"/>
      <c r="E82" s="102"/>
      <c r="F82" s="102"/>
      <c r="G82" s="102"/>
      <c r="H82" s="103"/>
      <c r="I82" s="78"/>
      <c r="J82" s="143"/>
      <c r="K82" s="99"/>
      <c r="L82" s="78"/>
    </row>
    <row r="83" spans="1:12" x14ac:dyDescent="0.2">
      <c r="A83" s="104"/>
      <c r="B83" s="105"/>
      <c r="C83" s="106" t="s">
        <v>183</v>
      </c>
      <c r="D83" s="107" t="s">
        <v>174</v>
      </c>
      <c r="E83" s="107" t="s">
        <v>175</v>
      </c>
      <c r="F83" s="107" t="s">
        <v>176</v>
      </c>
      <c r="G83" s="107" t="s">
        <v>177</v>
      </c>
      <c r="H83" s="108" t="s">
        <v>178</v>
      </c>
      <c r="I83" s="78"/>
      <c r="J83" s="143"/>
      <c r="K83" s="99"/>
      <c r="L83" s="78"/>
    </row>
    <row r="84" spans="1:12" x14ac:dyDescent="0.2">
      <c r="A84" s="143" t="s">
        <v>184</v>
      </c>
      <c r="B84" s="78" t="s">
        <v>116</v>
      </c>
      <c r="C84" s="109" t="s">
        <v>185</v>
      </c>
      <c r="D84" s="110">
        <f>C75</f>
        <v>1000</v>
      </c>
      <c r="E84" s="110">
        <f>D86</f>
        <v>800</v>
      </c>
      <c r="F84" s="110">
        <f>E86</f>
        <v>600</v>
      </c>
      <c r="G84" s="110">
        <f>F86</f>
        <v>400</v>
      </c>
      <c r="H84" s="111">
        <f>G86</f>
        <v>200</v>
      </c>
      <c r="I84" s="78"/>
      <c r="J84" s="167" t="s">
        <v>186</v>
      </c>
      <c r="K84" s="168"/>
      <c r="L84" s="78"/>
    </row>
    <row r="85" spans="1:12" x14ac:dyDescent="0.2">
      <c r="A85" s="143" t="s">
        <v>187</v>
      </c>
      <c r="B85" s="78" t="s">
        <v>118</v>
      </c>
      <c r="C85" s="109" t="s">
        <v>185</v>
      </c>
      <c r="D85" s="110">
        <f>$D$84*$C$76</f>
        <v>200</v>
      </c>
      <c r="E85" s="110">
        <f>$D$84*$C$76</f>
        <v>200</v>
      </c>
      <c r="F85" s="110">
        <f>$D$84*$C$76</f>
        <v>200</v>
      </c>
      <c r="G85" s="110">
        <f>$D$84*$C$76</f>
        <v>200</v>
      </c>
      <c r="H85" s="111">
        <f>$D$84*$C$76</f>
        <v>200</v>
      </c>
      <c r="I85" s="78"/>
      <c r="J85" s="169" t="s">
        <v>188</v>
      </c>
      <c r="K85" s="170"/>
      <c r="L85" s="78"/>
    </row>
    <row r="86" spans="1:12" x14ac:dyDescent="0.2">
      <c r="A86" s="143" t="s">
        <v>189</v>
      </c>
      <c r="B86" s="78" t="s">
        <v>119</v>
      </c>
      <c r="C86" s="109" t="s">
        <v>185</v>
      </c>
      <c r="D86" s="110">
        <f>D84-D85</f>
        <v>800</v>
      </c>
      <c r="E86" s="110">
        <f>E84-E85</f>
        <v>600</v>
      </c>
      <c r="F86" s="110">
        <f>F84-F85</f>
        <v>400</v>
      </c>
      <c r="G86" s="110">
        <f>G84-G85</f>
        <v>200</v>
      </c>
      <c r="H86" s="111">
        <f>H84-H85</f>
        <v>0</v>
      </c>
      <c r="I86" s="78"/>
      <c r="J86" s="171" t="s">
        <v>190</v>
      </c>
      <c r="K86" s="172"/>
      <c r="L86" s="78"/>
    </row>
    <row r="87" spans="1:12" x14ac:dyDescent="0.2">
      <c r="A87" s="143" t="s">
        <v>191</v>
      </c>
      <c r="B87" s="78" t="s">
        <v>120</v>
      </c>
      <c r="C87" s="109" t="s">
        <v>185</v>
      </c>
      <c r="D87" s="110">
        <f>AVERAGE(D84,D86)</f>
        <v>900</v>
      </c>
      <c r="E87" s="110">
        <f>AVERAGE(E84,E86)</f>
        <v>700</v>
      </c>
      <c r="F87" s="110">
        <f>AVERAGE(F84,F86)</f>
        <v>500</v>
      </c>
      <c r="G87" s="110">
        <f>AVERAGE(G84,G86)</f>
        <v>300</v>
      </c>
      <c r="H87" s="111">
        <f>AVERAGE(H84,H86)</f>
        <v>100</v>
      </c>
      <c r="I87" s="78"/>
      <c r="J87" s="171" t="s">
        <v>192</v>
      </c>
      <c r="K87" s="172"/>
      <c r="L87" s="78"/>
    </row>
    <row r="88" spans="1:12" x14ac:dyDescent="0.2">
      <c r="A88" s="143" t="s">
        <v>193</v>
      </c>
      <c r="B88" s="78" t="s">
        <v>106</v>
      </c>
      <c r="C88" s="109" t="s">
        <v>185</v>
      </c>
      <c r="D88" s="110">
        <f>(D87*($C$73))+D85</f>
        <v>226.28</v>
      </c>
      <c r="E88" s="110">
        <f>(E87*($C$73))+E85</f>
        <v>220.44</v>
      </c>
      <c r="F88" s="110">
        <f>(F87*($C$73))+F85</f>
        <v>214.6</v>
      </c>
      <c r="G88" s="110">
        <f>(G87*($C$73))+G85</f>
        <v>208.76</v>
      </c>
      <c r="H88" s="111">
        <f>(H87*($C$73))+H85</f>
        <v>202.92</v>
      </c>
      <c r="I88" s="78"/>
      <c r="J88" s="152" t="s">
        <v>194</v>
      </c>
      <c r="K88" s="153"/>
      <c r="L88" s="78"/>
    </row>
    <row r="89" spans="1:12" x14ac:dyDescent="0.2">
      <c r="A89" s="143" t="s">
        <v>195</v>
      </c>
      <c r="B89" s="78" t="s">
        <v>196</v>
      </c>
      <c r="C89" s="109" t="s">
        <v>185</v>
      </c>
      <c r="D89" s="110">
        <f>D88*D80</f>
        <v>218.62801932367151</v>
      </c>
      <c r="E89" s="110">
        <f>E88*E80</f>
        <v>205.78309878876988</v>
      </c>
      <c r="F89" s="110">
        <f>F88*F80</f>
        <v>193.55690463635759</v>
      </c>
      <c r="G89" s="110">
        <f>G88*G80</f>
        <v>181.92227945435397</v>
      </c>
      <c r="H89" s="111">
        <f>H88*H80</f>
        <v>170.85319501893173</v>
      </c>
      <c r="I89" s="78"/>
      <c r="J89" s="152" t="s">
        <v>197</v>
      </c>
      <c r="K89" s="153"/>
      <c r="L89" s="78"/>
    </row>
    <row r="90" spans="1:12" x14ac:dyDescent="0.2">
      <c r="A90" s="143"/>
      <c r="B90" s="78"/>
      <c r="C90" s="109"/>
      <c r="D90" s="110"/>
      <c r="E90" s="110"/>
      <c r="F90" s="110"/>
      <c r="G90" s="110"/>
      <c r="H90" s="111"/>
      <c r="I90" s="78"/>
      <c r="J90" s="143"/>
      <c r="K90" s="99"/>
      <c r="L90" s="78"/>
    </row>
    <row r="91" spans="1:12" x14ac:dyDescent="0.2">
      <c r="A91" s="143" t="s">
        <v>198</v>
      </c>
      <c r="B91" s="112" t="s">
        <v>199</v>
      </c>
      <c r="C91" s="113" t="s">
        <v>185</v>
      </c>
      <c r="D91" s="114">
        <f>SUM(D89:H89)</f>
        <v>970.74349722208467</v>
      </c>
      <c r="E91" s="110"/>
      <c r="F91" s="110"/>
      <c r="G91" s="110"/>
      <c r="H91" s="111"/>
      <c r="I91" s="78"/>
      <c r="J91" s="152" t="s">
        <v>200</v>
      </c>
      <c r="K91" s="153"/>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54" t="s">
        <v>201</v>
      </c>
      <c r="B95" s="155"/>
      <c r="C95" s="155"/>
      <c r="D95" s="155"/>
      <c r="E95" s="155"/>
      <c r="F95" s="155"/>
      <c r="G95" s="155"/>
      <c r="H95" s="156"/>
      <c r="I95" s="78"/>
      <c r="J95" s="79"/>
      <c r="K95" s="78"/>
      <c r="L95" s="78"/>
    </row>
    <row r="96" spans="1:12" x14ac:dyDescent="0.2">
      <c r="A96" s="157"/>
      <c r="B96" s="158"/>
      <c r="C96" s="158"/>
      <c r="D96" s="158"/>
      <c r="E96" s="158"/>
      <c r="F96" s="158"/>
      <c r="G96" s="158"/>
      <c r="H96" s="159"/>
      <c r="J96" s="78"/>
      <c r="K96" s="79"/>
      <c r="L96" s="78"/>
    </row>
    <row r="97" spans="1:8" x14ac:dyDescent="0.2">
      <c r="A97" s="157"/>
      <c r="B97" s="158"/>
      <c r="C97" s="158"/>
      <c r="D97" s="158"/>
      <c r="E97" s="158"/>
      <c r="F97" s="158"/>
      <c r="G97" s="158"/>
      <c r="H97" s="159"/>
    </row>
    <row r="98" spans="1:8" x14ac:dyDescent="0.2">
      <c r="A98" s="157"/>
      <c r="B98" s="158"/>
      <c r="C98" s="158"/>
      <c r="D98" s="158"/>
      <c r="E98" s="158"/>
      <c r="F98" s="158"/>
      <c r="G98" s="158"/>
      <c r="H98" s="159"/>
    </row>
    <row r="99" spans="1:8" x14ac:dyDescent="0.2">
      <c r="A99" s="157"/>
      <c r="B99" s="158"/>
      <c r="C99" s="158"/>
      <c r="D99" s="158"/>
      <c r="E99" s="158"/>
      <c r="F99" s="158"/>
      <c r="G99" s="158"/>
      <c r="H99" s="159"/>
    </row>
    <row r="100" spans="1:8" x14ac:dyDescent="0.2">
      <c r="A100" s="157"/>
      <c r="B100" s="158"/>
      <c r="C100" s="158"/>
      <c r="D100" s="158"/>
      <c r="E100" s="158"/>
      <c r="F100" s="158"/>
      <c r="G100" s="158"/>
      <c r="H100" s="159"/>
    </row>
    <row r="101" spans="1:8" x14ac:dyDescent="0.2">
      <c r="A101" s="157"/>
      <c r="B101" s="158"/>
      <c r="C101" s="158"/>
      <c r="D101" s="158"/>
      <c r="E101" s="158"/>
      <c r="F101" s="158"/>
      <c r="G101" s="158"/>
      <c r="H101" s="159"/>
    </row>
    <row r="102" spans="1:8" x14ac:dyDescent="0.2">
      <c r="A102" s="157"/>
      <c r="B102" s="158"/>
      <c r="C102" s="158"/>
      <c r="D102" s="158"/>
      <c r="E102" s="158"/>
      <c r="F102" s="158"/>
      <c r="G102" s="158"/>
      <c r="H102" s="159"/>
    </row>
    <row r="103" spans="1:8" x14ac:dyDescent="0.2">
      <c r="A103" s="157"/>
      <c r="B103" s="158"/>
      <c r="C103" s="158"/>
      <c r="D103" s="158"/>
      <c r="E103" s="158"/>
      <c r="F103" s="158"/>
      <c r="G103" s="158"/>
      <c r="H103" s="159"/>
    </row>
    <row r="104" spans="1:8" x14ac:dyDescent="0.2">
      <c r="A104" s="157"/>
      <c r="B104" s="158"/>
      <c r="C104" s="158"/>
      <c r="D104" s="158"/>
      <c r="E104" s="158"/>
      <c r="F104" s="158"/>
      <c r="G104" s="158"/>
      <c r="H104" s="159"/>
    </row>
    <row r="105" spans="1:8" x14ac:dyDescent="0.2">
      <c r="A105" s="157"/>
      <c r="B105" s="158"/>
      <c r="C105" s="158"/>
      <c r="D105" s="158"/>
      <c r="E105" s="158"/>
      <c r="F105" s="158"/>
      <c r="G105" s="158"/>
      <c r="H105" s="159"/>
    </row>
    <row r="106" spans="1:8" x14ac:dyDescent="0.2">
      <c r="A106" s="157"/>
      <c r="B106" s="158"/>
      <c r="C106" s="158"/>
      <c r="D106" s="158"/>
      <c r="E106" s="158"/>
      <c r="F106" s="158"/>
      <c r="G106" s="158"/>
      <c r="H106" s="159"/>
    </row>
    <row r="107" spans="1:8" x14ac:dyDescent="0.2">
      <c r="A107" s="157"/>
      <c r="B107" s="158"/>
      <c r="C107" s="158"/>
      <c r="D107" s="158"/>
      <c r="E107" s="158"/>
      <c r="F107" s="158"/>
      <c r="G107" s="158"/>
      <c r="H107" s="159"/>
    </row>
    <row r="108" spans="1:8" x14ac:dyDescent="0.2">
      <c r="A108" s="157"/>
      <c r="B108" s="158"/>
      <c r="C108" s="158"/>
      <c r="D108" s="158"/>
      <c r="E108" s="158"/>
      <c r="F108" s="158"/>
      <c r="G108" s="158"/>
      <c r="H108" s="159"/>
    </row>
    <row r="109" spans="1:8" x14ac:dyDescent="0.2">
      <c r="A109" s="157"/>
      <c r="B109" s="158"/>
      <c r="C109" s="158"/>
      <c r="D109" s="158"/>
      <c r="E109" s="158"/>
      <c r="F109" s="158"/>
      <c r="G109" s="158"/>
      <c r="H109" s="159"/>
    </row>
    <row r="110" spans="1:8" x14ac:dyDescent="0.2">
      <c r="A110" s="157"/>
      <c r="B110" s="158"/>
      <c r="C110" s="158"/>
      <c r="D110" s="158"/>
      <c r="E110" s="158"/>
      <c r="F110" s="158"/>
      <c r="G110" s="158"/>
      <c r="H110" s="159"/>
    </row>
    <row r="111" spans="1:8" x14ac:dyDescent="0.2">
      <c r="A111" s="157"/>
      <c r="B111" s="158"/>
      <c r="C111" s="158"/>
      <c r="D111" s="158"/>
      <c r="E111" s="158"/>
      <c r="F111" s="158"/>
      <c r="G111" s="158"/>
      <c r="H111" s="159"/>
    </row>
    <row r="112" spans="1:8"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ht="15" thickBot="1" x14ac:dyDescent="0.25">
      <c r="A119" s="160"/>
      <c r="B119" s="161"/>
      <c r="C119" s="161"/>
      <c r="D119" s="161"/>
      <c r="E119" s="161"/>
      <c r="F119" s="161"/>
      <c r="G119" s="161"/>
      <c r="H119" s="162"/>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729A2357-1E5E-4AAA-8F68-5BC489E60B58}">
      <formula1>INDIRECT(IFERROR(RIGHT(#REF!,LEN(#REF!)-FIND(" ",#REF!)),#REF!)&amp;"Subs")</formula1>
    </dataValidation>
    <dataValidation type="list" allowBlank="1" showInputMessage="1" showErrorMessage="1" sqref="E31:F45" xr:uid="{F14A80B8-53EF-4BB7-9864-E473B5FDF7C6}">
      <formula1>INDIRECT(IFERROR(RIGHT($B31,LEN($B31)-FIND(" ",$B31)),$B31)&amp;"Subs")</formula1>
    </dataValidation>
    <dataValidation type="list" allowBlank="1" showInputMessage="1" showErrorMessage="1" sqref="G29:G63 G12:G13 G16:G18 G25:G27" xr:uid="{A2189656-5391-44DF-A72E-B81334A3C65F}">
      <formula1>"Fixed,Variable"</formula1>
    </dataValidation>
    <dataValidation type="list" allowBlank="1" showInputMessage="1" showErrorMessage="1" sqref="E63:E65 D29:D65 D12:D13 D16:D27" xr:uid="{4E81EF98-3F6D-4A6D-8C2B-46B506CAD1A6}">
      <formula1>Variables</formula1>
    </dataValidation>
  </dataValidations>
  <hyperlinks>
    <hyperlink ref="F3" location="'TITLE PAGE'!A1" display="Back to title page" xr:uid="{A99F5C08-797D-4D35-B19A-D824DCC9B874}"/>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8DA9F-B7D0-4B65-9E2A-8FA70C4A9953}">
  <sheetPr codeName="Sheet35"/>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269</v>
      </c>
      <c r="C8" t="s">
        <v>270</v>
      </c>
      <c r="D8" s="27" t="s">
        <v>104</v>
      </c>
      <c r="E8" s="28"/>
      <c r="G8" s="29" t="s">
        <v>105</v>
      </c>
      <c r="H8" s="30"/>
      <c r="I8" s="31"/>
      <c r="J8" s="31"/>
      <c r="K8" s="31"/>
      <c r="L8" s="31"/>
      <c r="M8" s="31"/>
      <c r="N8" s="118">
        <f>'[4]EA Tables'!$G$80/1000000</f>
        <v>0</v>
      </c>
      <c r="O8" s="118">
        <f>'[4]EA Tables'!$G$80/1000000</f>
        <v>0</v>
      </c>
      <c r="P8" s="118">
        <f>'[4]EA Tables'!$G$80/1000000</f>
        <v>0</v>
      </c>
      <c r="Q8" s="118">
        <f>'[4]EA Tables'!$G$80/1000000</f>
        <v>0</v>
      </c>
      <c r="R8" s="118">
        <f>'[4]EA Tables'!$G$80/1000000</f>
        <v>0</v>
      </c>
      <c r="S8" s="118">
        <f>'[4]EA Tables'!$M$80/1000000</f>
        <v>0.15090843155223857</v>
      </c>
      <c r="T8" s="118">
        <f>'[4]EA Tables'!$M$80/1000000</f>
        <v>0.15090843155223857</v>
      </c>
      <c r="U8" s="118">
        <f>'[4]EA Tables'!$M$80/1000000</f>
        <v>0.15090843155223857</v>
      </c>
      <c r="V8" s="118">
        <f>'[4]EA Tables'!$M$80/1000000</f>
        <v>0.15090843155223857</v>
      </c>
      <c r="W8" s="118">
        <f>'[4]EA Tables'!$M$80/1000000</f>
        <v>0.15090843155223857</v>
      </c>
      <c r="X8" s="118">
        <f>'[4]EA Tables'!$S$80/1000000</f>
        <v>0</v>
      </c>
      <c r="Y8" s="118">
        <f>'[4]EA Tables'!$S$80/1000000</f>
        <v>0</v>
      </c>
      <c r="Z8" s="118">
        <f>'[4]EA Tables'!$S$80/1000000</f>
        <v>0</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1"/>
      <c r="N9" s="133">
        <f>N24</f>
        <v>0</v>
      </c>
      <c r="O9" s="133">
        <f t="shared" ref="O9:BQ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28"/>
      <c r="G10" s="29" t="s">
        <v>105</v>
      </c>
      <c r="H10" s="30"/>
      <c r="I10" s="31"/>
      <c r="J10" s="31"/>
      <c r="K10" s="31"/>
      <c r="L10" s="31"/>
      <c r="M10" s="31"/>
      <c r="N10" s="134">
        <f>$E$10</f>
        <v>3.5000000000000003E-2</v>
      </c>
      <c r="O10" s="134">
        <f t="shared" ref="O10:BQ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1"/>
      <c r="N11" s="135">
        <f>1/(1+N10)</f>
        <v>0.96618357487922713</v>
      </c>
      <c r="O11" s="135">
        <f t="shared" ref="O11:BQ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4"/>
      <c r="N14" s="41" t="str">
        <f>IF((N8+N9)*N11&lt;&gt;0,(N8+N9)*N11,"")</f>
        <v/>
      </c>
      <c r="O14" s="41" t="str">
        <f t="shared" ref="O14:BZ14" si="3">IF((O8+O9)*O11&lt;&gt;0,(O8+O9)*O11,"")</f>
        <v/>
      </c>
      <c r="P14" s="41" t="str">
        <f t="shared" si="3"/>
        <v/>
      </c>
      <c r="Q14" s="41" t="str">
        <f t="shared" si="3"/>
        <v/>
      </c>
      <c r="R14" s="41" t="str">
        <f>IF((R8+R9)*R11&lt;&gt;0,(R8+R9)*R11,"")</f>
        <v/>
      </c>
      <c r="S14" s="41">
        <f t="shared" si="3"/>
        <v>0.14580524787655902</v>
      </c>
      <c r="T14" s="41">
        <f t="shared" si="3"/>
        <v>0.14580524787655902</v>
      </c>
      <c r="U14" s="41">
        <f>IF((U8+U9)*U11&lt;&gt;0,(U8+U9)*U11,"")</f>
        <v>0.14580524787655902</v>
      </c>
      <c r="V14" s="41">
        <f t="shared" si="3"/>
        <v>0.14580524787655902</v>
      </c>
      <c r="W14" s="41">
        <f t="shared" si="3"/>
        <v>0.14580524787655902</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77"/>
      <c r="B15" s="36"/>
      <c r="C15" s="37"/>
      <c r="D15" s="38" t="s">
        <v>114</v>
      </c>
      <c r="E15" s="37"/>
      <c r="F15" s="37"/>
      <c r="G15" s="37" t="s">
        <v>101</v>
      </c>
      <c r="H15" s="178">
        <f>IF(SUM($M$14:$CO$14)&lt;&gt;0,SUM($M$14:$CO$14),"")</f>
        <v>0.72902623938279509</v>
      </c>
      <c r="I15" s="179"/>
      <c r="J15" s="179"/>
      <c r="K15" s="179"/>
      <c r="L15" s="180"/>
    </row>
    <row r="16" spans="1:93" s="43" customFormat="1" ht="15.75" thickBot="1" x14ac:dyDescent="0.25">
      <c r="A16" s="44"/>
      <c r="B16" s="45"/>
      <c r="C16" s="45"/>
      <c r="D16" s="46"/>
      <c r="E16" s="45"/>
      <c r="F16" s="45"/>
      <c r="G16" s="45"/>
      <c r="H16" s="47">
        <f>H15</f>
        <v>0.72902623938279509</v>
      </c>
      <c r="I16" s="48"/>
    </row>
    <row r="17" spans="1:93" s="43" customFormat="1" ht="15.75" thickBot="1" x14ac:dyDescent="0.25">
      <c r="A17" s="44"/>
      <c r="B17" s="45"/>
      <c r="C17" s="45"/>
      <c r="D17" s="46"/>
      <c r="E17" s="45"/>
      <c r="F17" s="45"/>
      <c r="G17" s="45"/>
      <c r="H17" s="178">
        <f>IF(SUM($M$14:$AL$14)&lt;&gt;0,SUM($M$14:$AL$14),"")</f>
        <v>0.72902623938279509</v>
      </c>
      <c r="I17" s="179"/>
      <c r="J17" s="179"/>
      <c r="K17" s="179"/>
      <c r="L17" s="180"/>
      <c r="M17" s="43" t="s">
        <v>228</v>
      </c>
    </row>
    <row r="18" spans="1:93" s="43" customFormat="1" ht="15.75" thickBot="1" x14ac:dyDescent="0.25">
      <c r="A18" s="44"/>
      <c r="B18" s="45"/>
      <c r="C18" s="45"/>
      <c r="D18" s="46"/>
      <c r="E18" s="45"/>
      <c r="F18" s="45"/>
      <c r="G18" s="45"/>
      <c r="H18" s="123"/>
      <c r="I18" s="123"/>
      <c r="J18" s="123"/>
      <c r="K18" s="123"/>
      <c r="L18" s="123"/>
    </row>
    <row r="19" spans="1:93" s="43" customFormat="1" ht="18" x14ac:dyDescent="0.25">
      <c r="A19" s="44"/>
      <c r="B19" s="45"/>
      <c r="C19" s="45"/>
      <c r="D19" s="46"/>
      <c r="E19" s="124" t="s">
        <v>115</v>
      </c>
      <c r="F19" s="2"/>
      <c r="G19" s="2"/>
      <c r="H19" s="2">
        <f>H17</f>
        <v>0.72902623938279509</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81" t="s">
        <v>123</v>
      </c>
      <c r="B27" s="182"/>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75" t="s">
        <v>124</v>
      </c>
      <c r="B29" s="61"/>
      <c r="C29" s="19"/>
      <c r="D29" s="19" t="s">
        <v>104</v>
      </c>
      <c r="E29" s="21" t="s">
        <v>125</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83"/>
      <c r="B30" s="64"/>
      <c r="C30" s="27"/>
      <c r="D30" s="27" t="s">
        <v>104</v>
      </c>
      <c r="E30" s="29" t="s">
        <v>125</v>
      </c>
      <c r="F30" s="29"/>
      <c r="G30" s="27" t="s">
        <v>126</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83"/>
      <c r="B31" s="64"/>
      <c r="C31" s="27"/>
      <c r="D31" s="27" t="s">
        <v>109</v>
      </c>
      <c r="E31" s="27" t="s">
        <v>127</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83"/>
      <c r="B32" s="64"/>
      <c r="C32" s="27"/>
      <c r="D32" s="27" t="s">
        <v>109</v>
      </c>
      <c r="E32" s="27" t="s">
        <v>128</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129</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130</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131</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132</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133</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134</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83"/>
      <c r="B39" s="64"/>
      <c r="C39" s="27"/>
      <c r="D39" s="27" t="s">
        <v>109</v>
      </c>
      <c r="E39" s="27" t="s">
        <v>135</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83"/>
      <c r="B40" s="64"/>
      <c r="C40" s="27"/>
      <c r="D40" s="27" t="s">
        <v>109</v>
      </c>
      <c r="E40" s="27" t="s">
        <v>136</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137</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138</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83"/>
      <c r="B43" s="64"/>
      <c r="C43" s="27"/>
      <c r="D43" s="27" t="s">
        <v>109</v>
      </c>
      <c r="E43" s="27" t="s">
        <v>139</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140</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141</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142</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143</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144</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145</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146</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147</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148</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149</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150</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151</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152</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153</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154</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155</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156</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157</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158</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159</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70"/>
      <c r="C64" s="32"/>
      <c r="D64" s="27" t="s">
        <v>160</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84"/>
      <c r="B65" s="71"/>
      <c r="C65" s="72"/>
      <c r="D65" s="73" t="s">
        <v>161</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73" t="s">
        <v>162</v>
      </c>
      <c r="B70" s="174"/>
      <c r="C70" s="77" t="s">
        <v>163</v>
      </c>
      <c r="D70" s="77" t="s">
        <v>163</v>
      </c>
      <c r="E70" s="78"/>
      <c r="F70" s="78"/>
      <c r="G70" s="78"/>
      <c r="H70" s="78"/>
      <c r="I70" s="78"/>
      <c r="J70" s="78"/>
      <c r="K70" s="79"/>
      <c r="L70" s="78"/>
    </row>
    <row r="71" spans="1:93" x14ac:dyDescent="0.2">
      <c r="A71" s="80" t="s">
        <v>164</v>
      </c>
      <c r="B71" s="81"/>
      <c r="C71" s="82"/>
      <c r="D71" s="43"/>
      <c r="E71" s="78"/>
      <c r="F71" s="78"/>
      <c r="G71" s="78"/>
      <c r="H71" s="78"/>
      <c r="I71" s="78"/>
      <c r="J71" s="78"/>
      <c r="K71" s="79"/>
      <c r="L71" s="78"/>
    </row>
    <row r="72" spans="1:93" x14ac:dyDescent="0.2">
      <c r="A72" s="83" t="s">
        <v>165</v>
      </c>
      <c r="B72" s="78" t="s">
        <v>166</v>
      </c>
      <c r="C72" s="84">
        <f>3.5%</f>
        <v>3.5000000000000003E-2</v>
      </c>
      <c r="D72" s="43"/>
      <c r="E72" s="78"/>
      <c r="F72" s="78"/>
      <c r="G72" s="78"/>
      <c r="H72" s="78"/>
      <c r="I72" s="78"/>
      <c r="J72" s="78"/>
      <c r="K72" s="79"/>
      <c r="L72" s="78"/>
    </row>
    <row r="73" spans="1:93" x14ac:dyDescent="0.2">
      <c r="A73" s="83" t="s">
        <v>167</v>
      </c>
      <c r="B73" s="78" t="s">
        <v>121</v>
      </c>
      <c r="C73" s="84">
        <v>2.92E-2</v>
      </c>
      <c r="D73" s="43"/>
      <c r="E73" s="78"/>
      <c r="F73" s="78"/>
      <c r="G73" s="78"/>
      <c r="H73" s="78"/>
      <c r="I73" s="78"/>
      <c r="J73" s="78"/>
      <c r="K73" s="79"/>
      <c r="L73" s="78"/>
    </row>
    <row r="74" spans="1:93" x14ac:dyDescent="0.2">
      <c r="A74" s="83" t="s">
        <v>168</v>
      </c>
      <c r="B74" s="78" t="s">
        <v>169</v>
      </c>
      <c r="C74" s="85">
        <v>5</v>
      </c>
      <c r="D74" s="43"/>
      <c r="E74" s="78"/>
      <c r="F74" s="78"/>
      <c r="G74" s="78"/>
      <c r="H74" s="78"/>
      <c r="I74" s="78"/>
      <c r="J74" s="78"/>
      <c r="K74" s="79"/>
      <c r="L74" s="78"/>
    </row>
    <row r="75" spans="1:93" x14ac:dyDescent="0.2">
      <c r="A75" s="83" t="s">
        <v>170</v>
      </c>
      <c r="B75" s="78" t="s">
        <v>171</v>
      </c>
      <c r="C75" s="86">
        <v>1000</v>
      </c>
      <c r="D75" s="43"/>
      <c r="E75" s="78"/>
      <c r="F75" s="78"/>
      <c r="G75" s="78"/>
      <c r="H75" s="78"/>
      <c r="I75" s="78"/>
      <c r="J75" s="78"/>
      <c r="K75" s="79"/>
      <c r="L75" s="78"/>
    </row>
    <row r="76" spans="1:93" x14ac:dyDescent="0.2">
      <c r="A76" s="87" t="s">
        <v>172</v>
      </c>
      <c r="B76" s="88" t="s">
        <v>173</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174</v>
      </c>
      <c r="E79" s="93" t="s">
        <v>175</v>
      </c>
      <c r="F79" s="93" t="s">
        <v>176</v>
      </c>
      <c r="G79" s="93" t="s">
        <v>177</v>
      </c>
      <c r="H79" s="94" t="s">
        <v>178</v>
      </c>
      <c r="I79" s="78"/>
      <c r="J79" s="163" t="s">
        <v>179</v>
      </c>
      <c r="K79" s="164"/>
      <c r="L79" s="78"/>
    </row>
    <row r="80" spans="1:93" ht="15" thickBot="1" x14ac:dyDescent="0.25">
      <c r="A80" s="95" t="s">
        <v>180</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65" t="s">
        <v>181</v>
      </c>
      <c r="K80" s="166"/>
      <c r="L80" s="78"/>
    </row>
    <row r="81" spans="1:12" ht="15" thickBot="1" x14ac:dyDescent="0.25">
      <c r="A81" s="79"/>
      <c r="B81" s="78"/>
      <c r="C81" s="78"/>
      <c r="D81" s="78"/>
      <c r="E81" s="78"/>
      <c r="F81" s="78"/>
      <c r="G81" s="78"/>
      <c r="H81" s="78"/>
      <c r="I81" s="78"/>
      <c r="J81" s="143"/>
      <c r="K81" s="99"/>
      <c r="L81" s="78"/>
    </row>
    <row r="82" spans="1:12" x14ac:dyDescent="0.2">
      <c r="A82" s="144" t="s">
        <v>182</v>
      </c>
      <c r="B82" s="101"/>
      <c r="C82" s="101"/>
      <c r="D82" s="102"/>
      <c r="E82" s="102"/>
      <c r="F82" s="102"/>
      <c r="G82" s="102"/>
      <c r="H82" s="103"/>
      <c r="I82" s="78"/>
      <c r="J82" s="143"/>
      <c r="K82" s="99"/>
      <c r="L82" s="78"/>
    </row>
    <row r="83" spans="1:12" x14ac:dyDescent="0.2">
      <c r="A83" s="104"/>
      <c r="B83" s="105"/>
      <c r="C83" s="106" t="s">
        <v>183</v>
      </c>
      <c r="D83" s="107" t="s">
        <v>174</v>
      </c>
      <c r="E83" s="107" t="s">
        <v>175</v>
      </c>
      <c r="F83" s="107" t="s">
        <v>176</v>
      </c>
      <c r="G83" s="107" t="s">
        <v>177</v>
      </c>
      <c r="H83" s="108" t="s">
        <v>178</v>
      </c>
      <c r="I83" s="78"/>
      <c r="J83" s="143"/>
      <c r="K83" s="99"/>
      <c r="L83" s="78"/>
    </row>
    <row r="84" spans="1:12" x14ac:dyDescent="0.2">
      <c r="A84" s="143" t="s">
        <v>184</v>
      </c>
      <c r="B84" s="78" t="s">
        <v>116</v>
      </c>
      <c r="C84" s="109" t="s">
        <v>185</v>
      </c>
      <c r="D84" s="110">
        <f>C75</f>
        <v>1000</v>
      </c>
      <c r="E84" s="110">
        <f>D86</f>
        <v>800</v>
      </c>
      <c r="F84" s="110">
        <f>E86</f>
        <v>600</v>
      </c>
      <c r="G84" s="110">
        <f>F86</f>
        <v>400</v>
      </c>
      <c r="H84" s="111">
        <f>G86</f>
        <v>200</v>
      </c>
      <c r="I84" s="78"/>
      <c r="J84" s="167" t="s">
        <v>186</v>
      </c>
      <c r="K84" s="168"/>
      <c r="L84" s="78"/>
    </row>
    <row r="85" spans="1:12" x14ac:dyDescent="0.2">
      <c r="A85" s="143" t="s">
        <v>187</v>
      </c>
      <c r="B85" s="78" t="s">
        <v>118</v>
      </c>
      <c r="C85" s="109" t="s">
        <v>185</v>
      </c>
      <c r="D85" s="110">
        <f>$D$84*$C$76</f>
        <v>200</v>
      </c>
      <c r="E85" s="110">
        <f>$D$84*$C$76</f>
        <v>200</v>
      </c>
      <c r="F85" s="110">
        <f>$D$84*$C$76</f>
        <v>200</v>
      </c>
      <c r="G85" s="110">
        <f>$D$84*$C$76</f>
        <v>200</v>
      </c>
      <c r="H85" s="111">
        <f>$D$84*$C$76</f>
        <v>200</v>
      </c>
      <c r="I85" s="78"/>
      <c r="J85" s="169" t="s">
        <v>188</v>
      </c>
      <c r="K85" s="170"/>
      <c r="L85" s="78"/>
    </row>
    <row r="86" spans="1:12" x14ac:dyDescent="0.2">
      <c r="A86" s="143" t="s">
        <v>189</v>
      </c>
      <c r="B86" s="78" t="s">
        <v>119</v>
      </c>
      <c r="C86" s="109" t="s">
        <v>185</v>
      </c>
      <c r="D86" s="110">
        <f>D84-D85</f>
        <v>800</v>
      </c>
      <c r="E86" s="110">
        <f>E84-E85</f>
        <v>600</v>
      </c>
      <c r="F86" s="110">
        <f>F84-F85</f>
        <v>400</v>
      </c>
      <c r="G86" s="110">
        <f>G84-G85</f>
        <v>200</v>
      </c>
      <c r="H86" s="111">
        <f>H84-H85</f>
        <v>0</v>
      </c>
      <c r="I86" s="78"/>
      <c r="J86" s="171" t="s">
        <v>190</v>
      </c>
      <c r="K86" s="172"/>
      <c r="L86" s="78"/>
    </row>
    <row r="87" spans="1:12" x14ac:dyDescent="0.2">
      <c r="A87" s="143" t="s">
        <v>191</v>
      </c>
      <c r="B87" s="78" t="s">
        <v>120</v>
      </c>
      <c r="C87" s="109" t="s">
        <v>185</v>
      </c>
      <c r="D87" s="110">
        <f>AVERAGE(D84,D86)</f>
        <v>900</v>
      </c>
      <c r="E87" s="110">
        <f>AVERAGE(E84,E86)</f>
        <v>700</v>
      </c>
      <c r="F87" s="110">
        <f>AVERAGE(F84,F86)</f>
        <v>500</v>
      </c>
      <c r="G87" s="110">
        <f>AVERAGE(G84,G86)</f>
        <v>300</v>
      </c>
      <c r="H87" s="111">
        <f>AVERAGE(H84,H86)</f>
        <v>100</v>
      </c>
      <c r="I87" s="78"/>
      <c r="J87" s="171" t="s">
        <v>192</v>
      </c>
      <c r="K87" s="172"/>
      <c r="L87" s="78"/>
    </row>
    <row r="88" spans="1:12" x14ac:dyDescent="0.2">
      <c r="A88" s="143" t="s">
        <v>193</v>
      </c>
      <c r="B88" s="78" t="s">
        <v>106</v>
      </c>
      <c r="C88" s="109" t="s">
        <v>185</v>
      </c>
      <c r="D88" s="110">
        <f>(D87*($C$73))+D85</f>
        <v>226.28</v>
      </c>
      <c r="E88" s="110">
        <f>(E87*($C$73))+E85</f>
        <v>220.44</v>
      </c>
      <c r="F88" s="110">
        <f>(F87*($C$73))+F85</f>
        <v>214.6</v>
      </c>
      <c r="G88" s="110">
        <f>(G87*($C$73))+G85</f>
        <v>208.76</v>
      </c>
      <c r="H88" s="111">
        <f>(H87*($C$73))+H85</f>
        <v>202.92</v>
      </c>
      <c r="I88" s="78"/>
      <c r="J88" s="152" t="s">
        <v>194</v>
      </c>
      <c r="K88" s="153"/>
      <c r="L88" s="78"/>
    </row>
    <row r="89" spans="1:12" x14ac:dyDescent="0.2">
      <c r="A89" s="143" t="s">
        <v>195</v>
      </c>
      <c r="B89" s="78" t="s">
        <v>196</v>
      </c>
      <c r="C89" s="109" t="s">
        <v>185</v>
      </c>
      <c r="D89" s="110">
        <f>D88*D80</f>
        <v>218.62801932367151</v>
      </c>
      <c r="E89" s="110">
        <f>E88*E80</f>
        <v>205.78309878876988</v>
      </c>
      <c r="F89" s="110">
        <f>F88*F80</f>
        <v>193.55690463635759</v>
      </c>
      <c r="G89" s="110">
        <f>G88*G80</f>
        <v>181.92227945435397</v>
      </c>
      <c r="H89" s="111">
        <f>H88*H80</f>
        <v>170.85319501893173</v>
      </c>
      <c r="I89" s="78"/>
      <c r="J89" s="152" t="s">
        <v>197</v>
      </c>
      <c r="K89" s="153"/>
      <c r="L89" s="78"/>
    </row>
    <row r="90" spans="1:12" x14ac:dyDescent="0.2">
      <c r="A90" s="143"/>
      <c r="B90" s="78"/>
      <c r="C90" s="109"/>
      <c r="D90" s="110"/>
      <c r="E90" s="110"/>
      <c r="F90" s="110"/>
      <c r="G90" s="110"/>
      <c r="H90" s="111"/>
      <c r="I90" s="78"/>
      <c r="J90" s="143"/>
      <c r="K90" s="99"/>
      <c r="L90" s="78"/>
    </row>
    <row r="91" spans="1:12" x14ac:dyDescent="0.2">
      <c r="A91" s="143" t="s">
        <v>198</v>
      </c>
      <c r="B91" s="112" t="s">
        <v>199</v>
      </c>
      <c r="C91" s="113" t="s">
        <v>185</v>
      </c>
      <c r="D91" s="114">
        <f>SUM(D89:H89)</f>
        <v>970.74349722208467</v>
      </c>
      <c r="E91" s="110"/>
      <c r="F91" s="110"/>
      <c r="G91" s="110"/>
      <c r="H91" s="111"/>
      <c r="I91" s="78"/>
      <c r="J91" s="152" t="s">
        <v>200</v>
      </c>
      <c r="K91" s="153"/>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54" t="s">
        <v>201</v>
      </c>
      <c r="B95" s="155"/>
      <c r="C95" s="155"/>
      <c r="D95" s="155"/>
      <c r="E95" s="155"/>
      <c r="F95" s="155"/>
      <c r="G95" s="155"/>
      <c r="H95" s="156"/>
      <c r="I95" s="78"/>
      <c r="J95" s="79"/>
      <c r="K95" s="78"/>
      <c r="L95" s="78"/>
    </row>
    <row r="96" spans="1:12" x14ac:dyDescent="0.2">
      <c r="A96" s="157"/>
      <c r="B96" s="158"/>
      <c r="C96" s="158"/>
      <c r="D96" s="158"/>
      <c r="E96" s="158"/>
      <c r="F96" s="158"/>
      <c r="G96" s="158"/>
      <c r="H96" s="159"/>
      <c r="J96" s="78"/>
      <c r="K96" s="79"/>
      <c r="L96" s="78"/>
    </row>
    <row r="97" spans="1:8" x14ac:dyDescent="0.2">
      <c r="A97" s="157"/>
      <c r="B97" s="158"/>
      <c r="C97" s="158"/>
      <c r="D97" s="158"/>
      <c r="E97" s="158"/>
      <c r="F97" s="158"/>
      <c r="G97" s="158"/>
      <c r="H97" s="159"/>
    </row>
    <row r="98" spans="1:8" x14ac:dyDescent="0.2">
      <c r="A98" s="157"/>
      <c r="B98" s="158"/>
      <c r="C98" s="158"/>
      <c r="D98" s="158"/>
      <c r="E98" s="158"/>
      <c r="F98" s="158"/>
      <c r="G98" s="158"/>
      <c r="H98" s="159"/>
    </row>
    <row r="99" spans="1:8" x14ac:dyDescent="0.2">
      <c r="A99" s="157"/>
      <c r="B99" s="158"/>
      <c r="C99" s="158"/>
      <c r="D99" s="158"/>
      <c r="E99" s="158"/>
      <c r="F99" s="158"/>
      <c r="G99" s="158"/>
      <c r="H99" s="159"/>
    </row>
    <row r="100" spans="1:8" x14ac:dyDescent="0.2">
      <c r="A100" s="157"/>
      <c r="B100" s="158"/>
      <c r="C100" s="158"/>
      <c r="D100" s="158"/>
      <c r="E100" s="158"/>
      <c r="F100" s="158"/>
      <c r="G100" s="158"/>
      <c r="H100" s="159"/>
    </row>
    <row r="101" spans="1:8" x14ac:dyDescent="0.2">
      <c r="A101" s="157"/>
      <c r="B101" s="158"/>
      <c r="C101" s="158"/>
      <c r="D101" s="158"/>
      <c r="E101" s="158"/>
      <c r="F101" s="158"/>
      <c r="G101" s="158"/>
      <c r="H101" s="159"/>
    </row>
    <row r="102" spans="1:8" x14ac:dyDescent="0.2">
      <c r="A102" s="157"/>
      <c r="B102" s="158"/>
      <c r="C102" s="158"/>
      <c r="D102" s="158"/>
      <c r="E102" s="158"/>
      <c r="F102" s="158"/>
      <c r="G102" s="158"/>
      <c r="H102" s="159"/>
    </row>
    <row r="103" spans="1:8" x14ac:dyDescent="0.2">
      <c r="A103" s="157"/>
      <c r="B103" s="158"/>
      <c r="C103" s="158"/>
      <c r="D103" s="158"/>
      <c r="E103" s="158"/>
      <c r="F103" s="158"/>
      <c r="G103" s="158"/>
      <c r="H103" s="159"/>
    </row>
    <row r="104" spans="1:8" x14ac:dyDescent="0.2">
      <c r="A104" s="157"/>
      <c r="B104" s="158"/>
      <c r="C104" s="158"/>
      <c r="D104" s="158"/>
      <c r="E104" s="158"/>
      <c r="F104" s="158"/>
      <c r="G104" s="158"/>
      <c r="H104" s="159"/>
    </row>
    <row r="105" spans="1:8" x14ac:dyDescent="0.2">
      <c r="A105" s="157"/>
      <c r="B105" s="158"/>
      <c r="C105" s="158"/>
      <c r="D105" s="158"/>
      <c r="E105" s="158"/>
      <c r="F105" s="158"/>
      <c r="G105" s="158"/>
      <c r="H105" s="159"/>
    </row>
    <row r="106" spans="1:8" x14ac:dyDescent="0.2">
      <c r="A106" s="157"/>
      <c r="B106" s="158"/>
      <c r="C106" s="158"/>
      <c r="D106" s="158"/>
      <c r="E106" s="158"/>
      <c r="F106" s="158"/>
      <c r="G106" s="158"/>
      <c r="H106" s="159"/>
    </row>
    <row r="107" spans="1:8" x14ac:dyDescent="0.2">
      <c r="A107" s="157"/>
      <c r="B107" s="158"/>
      <c r="C107" s="158"/>
      <c r="D107" s="158"/>
      <c r="E107" s="158"/>
      <c r="F107" s="158"/>
      <c r="G107" s="158"/>
      <c r="H107" s="159"/>
    </row>
    <row r="108" spans="1:8" x14ac:dyDescent="0.2">
      <c r="A108" s="157"/>
      <c r="B108" s="158"/>
      <c r="C108" s="158"/>
      <c r="D108" s="158"/>
      <c r="E108" s="158"/>
      <c r="F108" s="158"/>
      <c r="G108" s="158"/>
      <c r="H108" s="159"/>
    </row>
    <row r="109" spans="1:8" x14ac:dyDescent="0.2">
      <c r="A109" s="157"/>
      <c r="B109" s="158"/>
      <c r="C109" s="158"/>
      <c r="D109" s="158"/>
      <c r="E109" s="158"/>
      <c r="F109" s="158"/>
      <c r="G109" s="158"/>
      <c r="H109" s="159"/>
    </row>
    <row r="110" spans="1:8" x14ac:dyDescent="0.2">
      <c r="A110" s="157"/>
      <c r="B110" s="158"/>
      <c r="C110" s="158"/>
      <c r="D110" s="158"/>
      <c r="E110" s="158"/>
      <c r="F110" s="158"/>
      <c r="G110" s="158"/>
      <c r="H110" s="159"/>
    </row>
    <row r="111" spans="1:8" x14ac:dyDescent="0.2">
      <c r="A111" s="157"/>
      <c r="B111" s="158"/>
      <c r="C111" s="158"/>
      <c r="D111" s="158"/>
      <c r="E111" s="158"/>
      <c r="F111" s="158"/>
      <c r="G111" s="158"/>
      <c r="H111" s="159"/>
    </row>
    <row r="112" spans="1:8"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ht="15" thickBot="1" x14ac:dyDescent="0.25">
      <c r="A119" s="160"/>
      <c r="B119" s="161"/>
      <c r="C119" s="161"/>
      <c r="D119" s="161"/>
      <c r="E119" s="161"/>
      <c r="F119" s="161"/>
      <c r="G119" s="161"/>
      <c r="H119" s="162"/>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833D3474-EA6F-431D-9F5D-83846A49AE08}">
      <formula1>Variables</formula1>
    </dataValidation>
    <dataValidation type="list" allowBlank="1" showInputMessage="1" showErrorMessage="1" sqref="G29:G63 G12:G13 G16:G18 G25:G27" xr:uid="{2E81C74D-DC2C-407A-AB8F-E0BAB4839F96}">
      <formula1>"Fixed,Variable"</formula1>
    </dataValidation>
    <dataValidation type="list" allowBlank="1" showInputMessage="1" showErrorMessage="1" sqref="E31:F45" xr:uid="{24B3E1A5-16EB-435B-9116-6F3890A3DC7D}">
      <formula1>INDIRECT(IFERROR(RIGHT($B31,LEN($B31)-FIND(" ",$B31)),$B31)&amp;"Subs")</formula1>
    </dataValidation>
    <dataValidation type="list" allowBlank="1" showInputMessage="1" showErrorMessage="1" sqref="E29:F30" xr:uid="{DA85A531-5305-4368-AC5B-758AC94EB5AD}">
      <formula1>INDIRECT(IFERROR(RIGHT(#REF!,LEN(#REF!)-FIND(" ",#REF!)),#REF!)&amp;"Subs")</formula1>
    </dataValidation>
  </dataValidations>
  <hyperlinks>
    <hyperlink ref="F3" location="'TITLE PAGE'!A1" display="Back to title page" xr:uid="{5432BDBC-2FE3-469D-B07B-2E675DED275A}"/>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D0E9A-EBB0-437A-9820-61CC717DA67C}">
  <sheetPr codeName="Sheet36"/>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271</v>
      </c>
      <c r="C8" t="s">
        <v>272</v>
      </c>
      <c r="D8" s="27" t="s">
        <v>104</v>
      </c>
      <c r="E8" s="28"/>
      <c r="G8" s="29" t="s">
        <v>105</v>
      </c>
      <c r="H8" s="30"/>
      <c r="I8" s="31"/>
      <c r="J8" s="31"/>
      <c r="K8" s="31"/>
      <c r="L8" s="31"/>
      <c r="M8" s="31"/>
      <c r="N8" s="118">
        <f>'[4]EA Tables'!$G$82/1000000</f>
        <v>7.6151520197900605E-4</v>
      </c>
      <c r="O8" s="118">
        <f>'[4]EA Tables'!$G$82/1000000</f>
        <v>7.6151520197900605E-4</v>
      </c>
      <c r="P8" s="118">
        <f>'[4]EA Tables'!$G$82/1000000</f>
        <v>7.6151520197900605E-4</v>
      </c>
      <c r="Q8" s="118">
        <f>'[4]EA Tables'!$G$82/1000000</f>
        <v>7.6151520197900605E-4</v>
      </c>
      <c r="R8" s="118">
        <f>'[4]EA Tables'!$G$82/1000000</f>
        <v>7.6151520197900605E-4</v>
      </c>
      <c r="S8" s="118">
        <f>'[4]EA Tables'!$M$82/1000000</f>
        <v>5.6051386858005619E-4</v>
      </c>
      <c r="T8" s="118">
        <f>'[4]EA Tables'!$M$82/1000000</f>
        <v>5.6051386858005619E-4</v>
      </c>
      <c r="U8" s="118">
        <f>'[4]EA Tables'!$M$82/1000000</f>
        <v>5.6051386858005619E-4</v>
      </c>
      <c r="V8" s="118">
        <f>'[4]EA Tables'!$M$82/1000000</f>
        <v>5.6051386858005619E-4</v>
      </c>
      <c r="W8" s="118">
        <f>'[4]EA Tables'!$M$82/1000000</f>
        <v>5.6051386858005619E-4</v>
      </c>
      <c r="X8" s="118">
        <f>'[4]EA Tables'!$S$82/1000000</f>
        <v>1.00533430718355E-3</v>
      </c>
      <c r="Y8" s="118">
        <f>'[4]EA Tables'!$S$82/1000000</f>
        <v>1.00533430718355E-3</v>
      </c>
      <c r="Z8" s="118">
        <f>'[4]EA Tables'!$S$82/1000000</f>
        <v>1.00533430718355E-3</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1"/>
      <c r="N9" s="133">
        <f>N24</f>
        <v>0</v>
      </c>
      <c r="O9" s="133">
        <f t="shared" ref="O9:BQ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f t="shared" si="0"/>
        <v>0</v>
      </c>
      <c r="AO9" s="133">
        <f t="shared" si="0"/>
        <v>0</v>
      </c>
      <c r="AP9" s="133">
        <f t="shared" si="0"/>
        <v>0</v>
      </c>
      <c r="AQ9" s="133">
        <f t="shared" si="0"/>
        <v>0</v>
      </c>
      <c r="AR9" s="133">
        <f t="shared" si="0"/>
        <v>0</v>
      </c>
      <c r="AS9" s="133">
        <f t="shared" si="0"/>
        <v>0</v>
      </c>
      <c r="AT9" s="133">
        <f t="shared" si="0"/>
        <v>0</v>
      </c>
      <c r="AU9" s="133">
        <f t="shared" si="0"/>
        <v>0</v>
      </c>
      <c r="AV9" s="133">
        <f t="shared" si="0"/>
        <v>0</v>
      </c>
      <c r="AW9" s="133">
        <f t="shared" si="0"/>
        <v>0</v>
      </c>
      <c r="AX9" s="133">
        <f t="shared" si="0"/>
        <v>0</v>
      </c>
      <c r="AY9" s="133">
        <f t="shared" si="0"/>
        <v>0</v>
      </c>
      <c r="AZ9" s="133">
        <f t="shared" si="0"/>
        <v>0</v>
      </c>
      <c r="BA9" s="133">
        <f t="shared" si="0"/>
        <v>0</v>
      </c>
      <c r="BB9" s="133">
        <f t="shared" si="0"/>
        <v>0</v>
      </c>
      <c r="BC9" s="133">
        <f t="shared" si="0"/>
        <v>0</v>
      </c>
      <c r="BD9" s="133">
        <f t="shared" si="0"/>
        <v>0</v>
      </c>
      <c r="BE9" s="133">
        <f t="shared" si="0"/>
        <v>0</v>
      </c>
      <c r="BF9" s="133">
        <f t="shared" si="0"/>
        <v>0</v>
      </c>
      <c r="BG9" s="133">
        <f t="shared" si="0"/>
        <v>0</v>
      </c>
      <c r="BH9" s="133">
        <f t="shared" si="0"/>
        <v>0</v>
      </c>
      <c r="BI9" s="133">
        <f t="shared" si="0"/>
        <v>0</v>
      </c>
      <c r="BJ9" s="133">
        <f t="shared" si="0"/>
        <v>0</v>
      </c>
      <c r="BK9" s="133">
        <f t="shared" si="0"/>
        <v>0</v>
      </c>
      <c r="BL9" s="133">
        <f t="shared" si="0"/>
        <v>0</v>
      </c>
      <c r="BM9" s="133">
        <f t="shared" si="0"/>
        <v>0</v>
      </c>
      <c r="BN9" s="133">
        <f t="shared" si="0"/>
        <v>0</v>
      </c>
      <c r="BO9" s="133">
        <f t="shared" si="0"/>
        <v>0</v>
      </c>
      <c r="BP9" s="133">
        <f t="shared" si="0"/>
        <v>0</v>
      </c>
      <c r="BQ9" s="133">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28"/>
      <c r="G10" s="29" t="s">
        <v>105</v>
      </c>
      <c r="H10" s="30"/>
      <c r="I10" s="31"/>
      <c r="J10" s="31"/>
      <c r="K10" s="31"/>
      <c r="L10" s="31"/>
      <c r="M10" s="31"/>
      <c r="N10" s="134">
        <f>$E$10</f>
        <v>3.5000000000000003E-2</v>
      </c>
      <c r="O10" s="134">
        <f t="shared" ref="O10:BQ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f t="shared" si="1"/>
        <v>3.5000000000000003E-2</v>
      </c>
      <c r="AO10" s="134">
        <f t="shared" si="1"/>
        <v>3.5000000000000003E-2</v>
      </c>
      <c r="AP10" s="134">
        <f t="shared" si="1"/>
        <v>3.5000000000000003E-2</v>
      </c>
      <c r="AQ10" s="134">
        <f t="shared" si="1"/>
        <v>3.5000000000000003E-2</v>
      </c>
      <c r="AR10" s="134">
        <f t="shared" si="1"/>
        <v>3.5000000000000003E-2</v>
      </c>
      <c r="AS10" s="134">
        <f t="shared" si="1"/>
        <v>3.5000000000000003E-2</v>
      </c>
      <c r="AT10" s="134">
        <f t="shared" si="1"/>
        <v>3.5000000000000003E-2</v>
      </c>
      <c r="AU10" s="134">
        <f t="shared" si="1"/>
        <v>3.5000000000000003E-2</v>
      </c>
      <c r="AV10" s="134">
        <f t="shared" si="1"/>
        <v>3.5000000000000003E-2</v>
      </c>
      <c r="AW10" s="134">
        <f t="shared" si="1"/>
        <v>3.5000000000000003E-2</v>
      </c>
      <c r="AX10" s="134">
        <f t="shared" si="1"/>
        <v>3.5000000000000003E-2</v>
      </c>
      <c r="AY10" s="134">
        <f t="shared" si="1"/>
        <v>3.5000000000000003E-2</v>
      </c>
      <c r="AZ10" s="134">
        <f t="shared" si="1"/>
        <v>3.5000000000000003E-2</v>
      </c>
      <c r="BA10" s="134">
        <f t="shared" si="1"/>
        <v>3.5000000000000003E-2</v>
      </c>
      <c r="BB10" s="134">
        <f t="shared" si="1"/>
        <v>3.5000000000000003E-2</v>
      </c>
      <c r="BC10" s="134">
        <f t="shared" si="1"/>
        <v>3.5000000000000003E-2</v>
      </c>
      <c r="BD10" s="134">
        <f t="shared" si="1"/>
        <v>3.5000000000000003E-2</v>
      </c>
      <c r="BE10" s="134">
        <f t="shared" si="1"/>
        <v>3.5000000000000003E-2</v>
      </c>
      <c r="BF10" s="134">
        <f t="shared" si="1"/>
        <v>3.5000000000000003E-2</v>
      </c>
      <c r="BG10" s="134">
        <f t="shared" si="1"/>
        <v>3.5000000000000003E-2</v>
      </c>
      <c r="BH10" s="134">
        <f t="shared" si="1"/>
        <v>3.5000000000000003E-2</v>
      </c>
      <c r="BI10" s="134">
        <f t="shared" si="1"/>
        <v>3.5000000000000003E-2</v>
      </c>
      <c r="BJ10" s="134">
        <f t="shared" si="1"/>
        <v>3.5000000000000003E-2</v>
      </c>
      <c r="BK10" s="134">
        <f t="shared" si="1"/>
        <v>3.5000000000000003E-2</v>
      </c>
      <c r="BL10" s="134">
        <f t="shared" si="1"/>
        <v>3.5000000000000003E-2</v>
      </c>
      <c r="BM10" s="134">
        <f t="shared" si="1"/>
        <v>3.5000000000000003E-2</v>
      </c>
      <c r="BN10" s="134">
        <f t="shared" si="1"/>
        <v>3.5000000000000003E-2</v>
      </c>
      <c r="BO10" s="134">
        <f t="shared" si="1"/>
        <v>3.5000000000000003E-2</v>
      </c>
      <c r="BP10" s="134">
        <f t="shared" si="1"/>
        <v>3.5000000000000003E-2</v>
      </c>
      <c r="BQ10" s="134">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1"/>
      <c r="N11" s="135">
        <f>1/(1+N10)</f>
        <v>0.96618357487922713</v>
      </c>
      <c r="O11" s="135">
        <f t="shared" ref="O11:BQ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135">
        <f t="shared" si="2"/>
        <v>0.96618357487922713</v>
      </c>
      <c r="AO11" s="135">
        <f t="shared" si="2"/>
        <v>0.96618357487922713</v>
      </c>
      <c r="AP11" s="135">
        <f t="shared" si="2"/>
        <v>0.96618357487922713</v>
      </c>
      <c r="AQ11" s="135">
        <f t="shared" si="2"/>
        <v>0.96618357487922713</v>
      </c>
      <c r="AR11" s="135">
        <f t="shared" si="2"/>
        <v>0.96618357487922713</v>
      </c>
      <c r="AS11" s="135">
        <f t="shared" si="2"/>
        <v>0.96618357487922713</v>
      </c>
      <c r="AT11" s="135">
        <f t="shared" si="2"/>
        <v>0.96618357487922713</v>
      </c>
      <c r="AU11" s="135">
        <f t="shared" si="2"/>
        <v>0.96618357487922713</v>
      </c>
      <c r="AV11" s="135">
        <f t="shared" si="2"/>
        <v>0.96618357487922713</v>
      </c>
      <c r="AW11" s="135">
        <f t="shared" si="2"/>
        <v>0.96618357487922713</v>
      </c>
      <c r="AX11" s="135">
        <f t="shared" si="2"/>
        <v>0.96618357487922713</v>
      </c>
      <c r="AY11" s="135">
        <f t="shared" si="2"/>
        <v>0.96618357487922713</v>
      </c>
      <c r="AZ11" s="135">
        <f t="shared" si="2"/>
        <v>0.96618357487922713</v>
      </c>
      <c r="BA11" s="135">
        <f t="shared" si="2"/>
        <v>0.96618357487922713</v>
      </c>
      <c r="BB11" s="135">
        <f t="shared" si="2"/>
        <v>0.96618357487922713</v>
      </c>
      <c r="BC11" s="135">
        <f t="shared" si="2"/>
        <v>0.96618357487922713</v>
      </c>
      <c r="BD11" s="135">
        <f t="shared" si="2"/>
        <v>0.96618357487922713</v>
      </c>
      <c r="BE11" s="135">
        <f t="shared" si="2"/>
        <v>0.96618357487922713</v>
      </c>
      <c r="BF11" s="135">
        <f t="shared" si="2"/>
        <v>0.96618357487922713</v>
      </c>
      <c r="BG11" s="135">
        <f t="shared" si="2"/>
        <v>0.96618357487922713</v>
      </c>
      <c r="BH11" s="135">
        <f t="shared" si="2"/>
        <v>0.96618357487922713</v>
      </c>
      <c r="BI11" s="135">
        <f t="shared" si="2"/>
        <v>0.96618357487922713</v>
      </c>
      <c r="BJ11" s="135">
        <f t="shared" si="2"/>
        <v>0.96618357487922713</v>
      </c>
      <c r="BK11" s="135">
        <f t="shared" si="2"/>
        <v>0.96618357487922713</v>
      </c>
      <c r="BL11" s="135">
        <f t="shared" si="2"/>
        <v>0.96618357487922713</v>
      </c>
      <c r="BM11" s="135">
        <f t="shared" si="2"/>
        <v>0.96618357487922713</v>
      </c>
      <c r="BN11" s="135">
        <f t="shared" si="2"/>
        <v>0.96618357487922713</v>
      </c>
      <c r="BO11" s="135">
        <f t="shared" si="2"/>
        <v>0.96618357487922713</v>
      </c>
      <c r="BP11" s="135">
        <f t="shared" si="2"/>
        <v>0.96618357487922713</v>
      </c>
      <c r="BQ11" s="135">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4"/>
      <c r="N14" s="41">
        <f>IF((N8+N9)*N11&lt;&gt;0,(N8+N9)*N11,"")</f>
        <v>7.3576348017295279E-4</v>
      </c>
      <c r="O14" s="41">
        <f t="shared" ref="O14:BZ14" si="3">IF((O8+O9)*O11&lt;&gt;0,(O8+O9)*O11,"")</f>
        <v>7.3576348017295279E-4</v>
      </c>
      <c r="P14" s="41">
        <f t="shared" si="3"/>
        <v>7.3576348017295279E-4</v>
      </c>
      <c r="Q14" s="41">
        <f t="shared" si="3"/>
        <v>7.3576348017295279E-4</v>
      </c>
      <c r="R14" s="41">
        <f>IF((R8+R9)*R11&lt;&gt;0,(R8+R9)*R11,"")</f>
        <v>7.3576348017295279E-4</v>
      </c>
      <c r="S14" s="41">
        <f t="shared" si="3"/>
        <v>5.4155929331406395E-4</v>
      </c>
      <c r="T14" s="41">
        <f t="shared" si="3"/>
        <v>5.4155929331406395E-4</v>
      </c>
      <c r="U14" s="41">
        <f>IF((U8+U9)*U11&lt;&gt;0,(U8+U9)*U11,"")</f>
        <v>5.4155929331406395E-4</v>
      </c>
      <c r="V14" s="41">
        <f t="shared" si="3"/>
        <v>5.4155929331406395E-4</v>
      </c>
      <c r="W14" s="41">
        <f t="shared" si="3"/>
        <v>5.4155929331406395E-4</v>
      </c>
      <c r="X14" s="41">
        <f t="shared" si="3"/>
        <v>9.7133749486333332E-4</v>
      </c>
      <c r="Y14" s="41">
        <f t="shared" si="3"/>
        <v>9.7133749486333332E-4</v>
      </c>
      <c r="Z14" s="41">
        <f t="shared" si="3"/>
        <v>9.7133749486333332E-4</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77"/>
      <c r="B15" s="36"/>
      <c r="C15" s="37"/>
      <c r="D15" s="38" t="s">
        <v>114</v>
      </c>
      <c r="E15" s="37"/>
      <c r="F15" s="37"/>
      <c r="G15" s="37" t="s">
        <v>101</v>
      </c>
      <c r="H15" s="178">
        <f>IF(SUM($M$14:$CO$14)&lt;&gt;0,SUM($M$14:$CO$14),"")</f>
        <v>9.300626352025082E-3</v>
      </c>
      <c r="I15" s="179"/>
      <c r="J15" s="179"/>
      <c r="K15" s="179"/>
      <c r="L15" s="180"/>
    </row>
    <row r="16" spans="1:93" s="43" customFormat="1" ht="15.75" thickBot="1" x14ac:dyDescent="0.25">
      <c r="A16" s="44"/>
      <c r="B16" s="45"/>
      <c r="C16" s="45"/>
      <c r="D16" s="46"/>
      <c r="E16" s="45"/>
      <c r="F16" s="45"/>
      <c r="G16" s="45"/>
      <c r="H16" s="47">
        <f>H15</f>
        <v>9.300626352025082E-3</v>
      </c>
      <c r="I16" s="48"/>
    </row>
    <row r="17" spans="1:93" s="43" customFormat="1" ht="15.75" thickBot="1" x14ac:dyDescent="0.25">
      <c r="A17" s="44"/>
      <c r="B17" s="45"/>
      <c r="C17" s="45"/>
      <c r="D17" s="46"/>
      <c r="E17" s="45"/>
      <c r="F17" s="45"/>
      <c r="G17" s="45"/>
      <c r="H17" s="178">
        <f>IF(SUM($M$14:$AL$14)&lt;&gt;0,SUM($M$14:$AL$14),"")</f>
        <v>9.300626352025082E-3</v>
      </c>
      <c r="I17" s="179"/>
      <c r="J17" s="179"/>
      <c r="K17" s="179"/>
      <c r="L17" s="180"/>
      <c r="M17" s="43" t="s">
        <v>228</v>
      </c>
    </row>
    <row r="18" spans="1:93" s="43" customFormat="1" ht="15.75" thickBot="1" x14ac:dyDescent="0.25">
      <c r="A18" s="44"/>
      <c r="B18" s="45"/>
      <c r="C18" s="45"/>
      <c r="D18" s="46"/>
      <c r="E18" s="45"/>
      <c r="F18" s="45"/>
      <c r="G18" s="45"/>
      <c r="H18" s="123"/>
      <c r="I18" s="123"/>
      <c r="J18" s="123"/>
      <c r="K18" s="123"/>
      <c r="L18" s="123"/>
    </row>
    <row r="19" spans="1:93" s="43" customFormat="1" ht="18" x14ac:dyDescent="0.25">
      <c r="A19" s="44"/>
      <c r="B19" s="45"/>
      <c r="C19" s="45"/>
      <c r="D19" s="46"/>
      <c r="E19" s="124" t="s">
        <v>115</v>
      </c>
      <c r="F19" s="2"/>
      <c r="G19" s="2"/>
      <c r="H19" s="2">
        <f>H17</f>
        <v>9.300626352025082E-3</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81" t="s">
        <v>123</v>
      </c>
      <c r="B27" s="182"/>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75" t="s">
        <v>124</v>
      </c>
      <c r="B29" s="61"/>
      <c r="C29" s="19"/>
      <c r="D29" s="19" t="s">
        <v>104</v>
      </c>
      <c r="E29" s="21" t="s">
        <v>125</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83"/>
      <c r="B30" s="64"/>
      <c r="C30" s="27"/>
      <c r="D30" s="27" t="s">
        <v>104</v>
      </c>
      <c r="E30" s="29" t="s">
        <v>125</v>
      </c>
      <c r="F30" s="29"/>
      <c r="G30" s="27" t="s">
        <v>126</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83"/>
      <c r="B31" s="64"/>
      <c r="C31" s="27"/>
      <c r="D31" s="27" t="s">
        <v>109</v>
      </c>
      <c r="E31" s="27" t="s">
        <v>127</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83"/>
      <c r="B32" s="64"/>
      <c r="C32" s="27"/>
      <c r="D32" s="27" t="s">
        <v>109</v>
      </c>
      <c r="E32" s="27" t="s">
        <v>128</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129</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130</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131</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132</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133</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134</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83"/>
      <c r="B39" s="64"/>
      <c r="C39" s="27"/>
      <c r="D39" s="27" t="s">
        <v>109</v>
      </c>
      <c r="E39" s="27" t="s">
        <v>135</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83"/>
      <c r="B40" s="64"/>
      <c r="C40" s="27"/>
      <c r="D40" s="27" t="s">
        <v>109</v>
      </c>
      <c r="E40" s="27" t="s">
        <v>136</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137</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138</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83"/>
      <c r="B43" s="64"/>
      <c r="C43" s="27"/>
      <c r="D43" s="27" t="s">
        <v>109</v>
      </c>
      <c r="E43" s="27" t="s">
        <v>139</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140</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141</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142</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143</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144</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145</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146</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147</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148</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149</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150</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151</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152</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153</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154</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155</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156</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157</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158</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159</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70"/>
      <c r="C64" s="32"/>
      <c r="D64" s="27" t="s">
        <v>160</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84"/>
      <c r="B65" s="71"/>
      <c r="C65" s="72"/>
      <c r="D65" s="73" t="s">
        <v>161</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73" t="s">
        <v>162</v>
      </c>
      <c r="B70" s="174"/>
      <c r="C70" s="77" t="s">
        <v>163</v>
      </c>
      <c r="D70" s="77" t="s">
        <v>163</v>
      </c>
      <c r="E70" s="78"/>
      <c r="F70" s="78"/>
      <c r="G70" s="78"/>
      <c r="H70" s="78"/>
      <c r="I70" s="78"/>
      <c r="J70" s="78"/>
      <c r="K70" s="79"/>
      <c r="L70" s="78"/>
    </row>
    <row r="71" spans="1:93" x14ac:dyDescent="0.2">
      <c r="A71" s="80" t="s">
        <v>164</v>
      </c>
      <c r="B71" s="81"/>
      <c r="C71" s="82"/>
      <c r="D71" s="43"/>
      <c r="E71" s="78"/>
      <c r="F71" s="78"/>
      <c r="G71" s="78"/>
      <c r="H71" s="78"/>
      <c r="I71" s="78"/>
      <c r="J71" s="78"/>
      <c r="K71" s="79"/>
      <c r="L71" s="78"/>
    </row>
    <row r="72" spans="1:93" x14ac:dyDescent="0.2">
      <c r="A72" s="83" t="s">
        <v>165</v>
      </c>
      <c r="B72" s="78" t="s">
        <v>166</v>
      </c>
      <c r="C72" s="84">
        <f>3.5%</f>
        <v>3.5000000000000003E-2</v>
      </c>
      <c r="D72" s="43"/>
      <c r="E72" s="78"/>
      <c r="F72" s="78"/>
      <c r="G72" s="78"/>
      <c r="H72" s="78"/>
      <c r="I72" s="78"/>
      <c r="J72" s="78"/>
      <c r="K72" s="79"/>
      <c r="L72" s="78"/>
    </row>
    <row r="73" spans="1:93" x14ac:dyDescent="0.2">
      <c r="A73" s="83" t="s">
        <v>167</v>
      </c>
      <c r="B73" s="78" t="s">
        <v>121</v>
      </c>
      <c r="C73" s="84">
        <v>2.92E-2</v>
      </c>
      <c r="D73" s="43"/>
      <c r="E73" s="78"/>
      <c r="F73" s="78"/>
      <c r="G73" s="78"/>
      <c r="H73" s="78"/>
      <c r="I73" s="78"/>
      <c r="J73" s="78"/>
      <c r="K73" s="79"/>
      <c r="L73" s="78"/>
    </row>
    <row r="74" spans="1:93" x14ac:dyDescent="0.2">
      <c r="A74" s="83" t="s">
        <v>168</v>
      </c>
      <c r="B74" s="78" t="s">
        <v>169</v>
      </c>
      <c r="C74" s="85">
        <v>5</v>
      </c>
      <c r="D74" s="43"/>
      <c r="E74" s="78"/>
      <c r="F74" s="78"/>
      <c r="G74" s="78"/>
      <c r="H74" s="78"/>
      <c r="I74" s="78"/>
      <c r="J74" s="78"/>
      <c r="K74" s="79"/>
      <c r="L74" s="78"/>
    </row>
    <row r="75" spans="1:93" x14ac:dyDescent="0.2">
      <c r="A75" s="83" t="s">
        <v>170</v>
      </c>
      <c r="B75" s="78" t="s">
        <v>171</v>
      </c>
      <c r="C75" s="86">
        <v>1000</v>
      </c>
      <c r="D75" s="43"/>
      <c r="E75" s="78"/>
      <c r="F75" s="78"/>
      <c r="G75" s="78"/>
      <c r="H75" s="78"/>
      <c r="I75" s="78"/>
      <c r="J75" s="78"/>
      <c r="K75" s="79"/>
      <c r="L75" s="78"/>
    </row>
    <row r="76" spans="1:93" x14ac:dyDescent="0.2">
      <c r="A76" s="87" t="s">
        <v>172</v>
      </c>
      <c r="B76" s="88" t="s">
        <v>173</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174</v>
      </c>
      <c r="E79" s="93" t="s">
        <v>175</v>
      </c>
      <c r="F79" s="93" t="s">
        <v>176</v>
      </c>
      <c r="G79" s="93" t="s">
        <v>177</v>
      </c>
      <c r="H79" s="94" t="s">
        <v>178</v>
      </c>
      <c r="I79" s="78"/>
      <c r="J79" s="163" t="s">
        <v>179</v>
      </c>
      <c r="K79" s="164"/>
      <c r="L79" s="78"/>
    </row>
    <row r="80" spans="1:93" ht="15" thickBot="1" x14ac:dyDescent="0.25">
      <c r="A80" s="95" t="s">
        <v>180</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65" t="s">
        <v>181</v>
      </c>
      <c r="K80" s="166"/>
      <c r="L80" s="78"/>
    </row>
    <row r="81" spans="1:12" ht="15" thickBot="1" x14ac:dyDescent="0.25">
      <c r="A81" s="79"/>
      <c r="B81" s="78"/>
      <c r="C81" s="78"/>
      <c r="D81" s="78"/>
      <c r="E81" s="78"/>
      <c r="F81" s="78"/>
      <c r="G81" s="78"/>
      <c r="H81" s="78"/>
      <c r="I81" s="78"/>
      <c r="J81" s="143"/>
      <c r="K81" s="99"/>
      <c r="L81" s="78"/>
    </row>
    <row r="82" spans="1:12" x14ac:dyDescent="0.2">
      <c r="A82" s="144" t="s">
        <v>182</v>
      </c>
      <c r="B82" s="101"/>
      <c r="C82" s="101"/>
      <c r="D82" s="102"/>
      <c r="E82" s="102"/>
      <c r="F82" s="102"/>
      <c r="G82" s="102"/>
      <c r="H82" s="103"/>
      <c r="I82" s="78"/>
      <c r="J82" s="143"/>
      <c r="K82" s="99"/>
      <c r="L82" s="78"/>
    </row>
    <row r="83" spans="1:12" x14ac:dyDescent="0.2">
      <c r="A83" s="104"/>
      <c r="B83" s="105"/>
      <c r="C83" s="106" t="s">
        <v>183</v>
      </c>
      <c r="D83" s="107" t="s">
        <v>174</v>
      </c>
      <c r="E83" s="107" t="s">
        <v>175</v>
      </c>
      <c r="F83" s="107" t="s">
        <v>176</v>
      </c>
      <c r="G83" s="107" t="s">
        <v>177</v>
      </c>
      <c r="H83" s="108" t="s">
        <v>178</v>
      </c>
      <c r="I83" s="78"/>
      <c r="J83" s="143"/>
      <c r="K83" s="99"/>
      <c r="L83" s="78"/>
    </row>
    <row r="84" spans="1:12" x14ac:dyDescent="0.2">
      <c r="A84" s="143" t="s">
        <v>184</v>
      </c>
      <c r="B84" s="78" t="s">
        <v>116</v>
      </c>
      <c r="C84" s="109" t="s">
        <v>185</v>
      </c>
      <c r="D84" s="110">
        <f>C75</f>
        <v>1000</v>
      </c>
      <c r="E84" s="110">
        <f>D86</f>
        <v>800</v>
      </c>
      <c r="F84" s="110">
        <f>E86</f>
        <v>600</v>
      </c>
      <c r="G84" s="110">
        <f>F86</f>
        <v>400</v>
      </c>
      <c r="H84" s="111">
        <f>G86</f>
        <v>200</v>
      </c>
      <c r="I84" s="78"/>
      <c r="J84" s="167" t="s">
        <v>186</v>
      </c>
      <c r="K84" s="168"/>
      <c r="L84" s="78"/>
    </row>
    <row r="85" spans="1:12" x14ac:dyDescent="0.2">
      <c r="A85" s="143" t="s">
        <v>187</v>
      </c>
      <c r="B85" s="78" t="s">
        <v>118</v>
      </c>
      <c r="C85" s="109" t="s">
        <v>185</v>
      </c>
      <c r="D85" s="110">
        <f>$D$84*$C$76</f>
        <v>200</v>
      </c>
      <c r="E85" s="110">
        <f>$D$84*$C$76</f>
        <v>200</v>
      </c>
      <c r="F85" s="110">
        <f>$D$84*$C$76</f>
        <v>200</v>
      </c>
      <c r="G85" s="110">
        <f>$D$84*$C$76</f>
        <v>200</v>
      </c>
      <c r="H85" s="111">
        <f>$D$84*$C$76</f>
        <v>200</v>
      </c>
      <c r="I85" s="78"/>
      <c r="J85" s="169" t="s">
        <v>188</v>
      </c>
      <c r="K85" s="170"/>
      <c r="L85" s="78"/>
    </row>
    <row r="86" spans="1:12" x14ac:dyDescent="0.2">
      <c r="A86" s="143" t="s">
        <v>189</v>
      </c>
      <c r="B86" s="78" t="s">
        <v>119</v>
      </c>
      <c r="C86" s="109" t="s">
        <v>185</v>
      </c>
      <c r="D86" s="110">
        <f>D84-D85</f>
        <v>800</v>
      </c>
      <c r="E86" s="110">
        <f>E84-E85</f>
        <v>600</v>
      </c>
      <c r="F86" s="110">
        <f>F84-F85</f>
        <v>400</v>
      </c>
      <c r="G86" s="110">
        <f>G84-G85</f>
        <v>200</v>
      </c>
      <c r="H86" s="111">
        <f>H84-H85</f>
        <v>0</v>
      </c>
      <c r="I86" s="78"/>
      <c r="J86" s="171" t="s">
        <v>190</v>
      </c>
      <c r="K86" s="172"/>
      <c r="L86" s="78"/>
    </row>
    <row r="87" spans="1:12" x14ac:dyDescent="0.2">
      <c r="A87" s="143" t="s">
        <v>191</v>
      </c>
      <c r="B87" s="78" t="s">
        <v>120</v>
      </c>
      <c r="C87" s="109" t="s">
        <v>185</v>
      </c>
      <c r="D87" s="110">
        <f>AVERAGE(D84,D86)</f>
        <v>900</v>
      </c>
      <c r="E87" s="110">
        <f>AVERAGE(E84,E86)</f>
        <v>700</v>
      </c>
      <c r="F87" s="110">
        <f>AVERAGE(F84,F86)</f>
        <v>500</v>
      </c>
      <c r="G87" s="110">
        <f>AVERAGE(G84,G86)</f>
        <v>300</v>
      </c>
      <c r="H87" s="111">
        <f>AVERAGE(H84,H86)</f>
        <v>100</v>
      </c>
      <c r="I87" s="78"/>
      <c r="J87" s="171" t="s">
        <v>192</v>
      </c>
      <c r="K87" s="172"/>
      <c r="L87" s="78"/>
    </row>
    <row r="88" spans="1:12" x14ac:dyDescent="0.2">
      <c r="A88" s="143" t="s">
        <v>193</v>
      </c>
      <c r="B88" s="78" t="s">
        <v>106</v>
      </c>
      <c r="C88" s="109" t="s">
        <v>185</v>
      </c>
      <c r="D88" s="110">
        <f>(D87*($C$73))+D85</f>
        <v>226.28</v>
      </c>
      <c r="E88" s="110">
        <f>(E87*($C$73))+E85</f>
        <v>220.44</v>
      </c>
      <c r="F88" s="110">
        <f>(F87*($C$73))+F85</f>
        <v>214.6</v>
      </c>
      <c r="G88" s="110">
        <f>(G87*($C$73))+G85</f>
        <v>208.76</v>
      </c>
      <c r="H88" s="111">
        <f>(H87*($C$73))+H85</f>
        <v>202.92</v>
      </c>
      <c r="I88" s="78"/>
      <c r="J88" s="152" t="s">
        <v>194</v>
      </c>
      <c r="K88" s="153"/>
      <c r="L88" s="78"/>
    </row>
    <row r="89" spans="1:12" x14ac:dyDescent="0.2">
      <c r="A89" s="143" t="s">
        <v>195</v>
      </c>
      <c r="B89" s="78" t="s">
        <v>196</v>
      </c>
      <c r="C89" s="109" t="s">
        <v>185</v>
      </c>
      <c r="D89" s="110">
        <f>D88*D80</f>
        <v>218.62801932367151</v>
      </c>
      <c r="E89" s="110">
        <f>E88*E80</f>
        <v>205.78309878876988</v>
      </c>
      <c r="F89" s="110">
        <f>F88*F80</f>
        <v>193.55690463635759</v>
      </c>
      <c r="G89" s="110">
        <f>G88*G80</f>
        <v>181.92227945435397</v>
      </c>
      <c r="H89" s="111">
        <f>H88*H80</f>
        <v>170.85319501893173</v>
      </c>
      <c r="I89" s="78"/>
      <c r="J89" s="152" t="s">
        <v>197</v>
      </c>
      <c r="K89" s="153"/>
      <c r="L89" s="78"/>
    </row>
    <row r="90" spans="1:12" x14ac:dyDescent="0.2">
      <c r="A90" s="143"/>
      <c r="B90" s="78"/>
      <c r="C90" s="109"/>
      <c r="D90" s="110"/>
      <c r="E90" s="110"/>
      <c r="F90" s="110"/>
      <c r="G90" s="110"/>
      <c r="H90" s="111"/>
      <c r="I90" s="78"/>
      <c r="J90" s="143"/>
      <c r="K90" s="99"/>
      <c r="L90" s="78"/>
    </row>
    <row r="91" spans="1:12" x14ac:dyDescent="0.2">
      <c r="A91" s="143" t="s">
        <v>198</v>
      </c>
      <c r="B91" s="112" t="s">
        <v>199</v>
      </c>
      <c r="C91" s="113" t="s">
        <v>185</v>
      </c>
      <c r="D91" s="114">
        <f>SUM(D89:H89)</f>
        <v>970.74349722208467</v>
      </c>
      <c r="E91" s="110"/>
      <c r="F91" s="110"/>
      <c r="G91" s="110"/>
      <c r="H91" s="111"/>
      <c r="I91" s="78"/>
      <c r="J91" s="152" t="s">
        <v>200</v>
      </c>
      <c r="K91" s="153"/>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54" t="s">
        <v>201</v>
      </c>
      <c r="B95" s="155"/>
      <c r="C95" s="155"/>
      <c r="D95" s="155"/>
      <c r="E95" s="155"/>
      <c r="F95" s="155"/>
      <c r="G95" s="155"/>
      <c r="H95" s="156"/>
      <c r="I95" s="78"/>
      <c r="J95" s="79"/>
      <c r="K95" s="78"/>
      <c r="L95" s="78"/>
    </row>
    <row r="96" spans="1:12" x14ac:dyDescent="0.2">
      <c r="A96" s="157"/>
      <c r="B96" s="158"/>
      <c r="C96" s="158"/>
      <c r="D96" s="158"/>
      <c r="E96" s="158"/>
      <c r="F96" s="158"/>
      <c r="G96" s="158"/>
      <c r="H96" s="159"/>
      <c r="J96" s="78"/>
      <c r="K96" s="79"/>
      <c r="L96" s="78"/>
    </row>
    <row r="97" spans="1:8" x14ac:dyDescent="0.2">
      <c r="A97" s="157"/>
      <c r="B97" s="158"/>
      <c r="C97" s="158"/>
      <c r="D97" s="158"/>
      <c r="E97" s="158"/>
      <c r="F97" s="158"/>
      <c r="G97" s="158"/>
      <c r="H97" s="159"/>
    </row>
    <row r="98" spans="1:8" x14ac:dyDescent="0.2">
      <c r="A98" s="157"/>
      <c r="B98" s="158"/>
      <c r="C98" s="158"/>
      <c r="D98" s="158"/>
      <c r="E98" s="158"/>
      <c r="F98" s="158"/>
      <c r="G98" s="158"/>
      <c r="H98" s="159"/>
    </row>
    <row r="99" spans="1:8" x14ac:dyDescent="0.2">
      <c r="A99" s="157"/>
      <c r="B99" s="158"/>
      <c r="C99" s="158"/>
      <c r="D99" s="158"/>
      <c r="E99" s="158"/>
      <c r="F99" s="158"/>
      <c r="G99" s="158"/>
      <c r="H99" s="159"/>
    </row>
    <row r="100" spans="1:8" x14ac:dyDescent="0.2">
      <c r="A100" s="157"/>
      <c r="B100" s="158"/>
      <c r="C100" s="158"/>
      <c r="D100" s="158"/>
      <c r="E100" s="158"/>
      <c r="F100" s="158"/>
      <c r="G100" s="158"/>
      <c r="H100" s="159"/>
    </row>
    <row r="101" spans="1:8" x14ac:dyDescent="0.2">
      <c r="A101" s="157"/>
      <c r="B101" s="158"/>
      <c r="C101" s="158"/>
      <c r="D101" s="158"/>
      <c r="E101" s="158"/>
      <c r="F101" s="158"/>
      <c r="G101" s="158"/>
      <c r="H101" s="159"/>
    </row>
    <row r="102" spans="1:8" x14ac:dyDescent="0.2">
      <c r="A102" s="157"/>
      <c r="B102" s="158"/>
      <c r="C102" s="158"/>
      <c r="D102" s="158"/>
      <c r="E102" s="158"/>
      <c r="F102" s="158"/>
      <c r="G102" s="158"/>
      <c r="H102" s="159"/>
    </row>
    <row r="103" spans="1:8" x14ac:dyDescent="0.2">
      <c r="A103" s="157"/>
      <c r="B103" s="158"/>
      <c r="C103" s="158"/>
      <c r="D103" s="158"/>
      <c r="E103" s="158"/>
      <c r="F103" s="158"/>
      <c r="G103" s="158"/>
      <c r="H103" s="159"/>
    </row>
    <row r="104" spans="1:8" x14ac:dyDescent="0.2">
      <c r="A104" s="157"/>
      <c r="B104" s="158"/>
      <c r="C104" s="158"/>
      <c r="D104" s="158"/>
      <c r="E104" s="158"/>
      <c r="F104" s="158"/>
      <c r="G104" s="158"/>
      <c r="H104" s="159"/>
    </row>
    <row r="105" spans="1:8" x14ac:dyDescent="0.2">
      <c r="A105" s="157"/>
      <c r="B105" s="158"/>
      <c r="C105" s="158"/>
      <c r="D105" s="158"/>
      <c r="E105" s="158"/>
      <c r="F105" s="158"/>
      <c r="G105" s="158"/>
      <c r="H105" s="159"/>
    </row>
    <row r="106" spans="1:8" x14ac:dyDescent="0.2">
      <c r="A106" s="157"/>
      <c r="B106" s="158"/>
      <c r="C106" s="158"/>
      <c r="D106" s="158"/>
      <c r="E106" s="158"/>
      <c r="F106" s="158"/>
      <c r="G106" s="158"/>
      <c r="H106" s="159"/>
    </row>
    <row r="107" spans="1:8" x14ac:dyDescent="0.2">
      <c r="A107" s="157"/>
      <c r="B107" s="158"/>
      <c r="C107" s="158"/>
      <c r="D107" s="158"/>
      <c r="E107" s="158"/>
      <c r="F107" s="158"/>
      <c r="G107" s="158"/>
      <c r="H107" s="159"/>
    </row>
    <row r="108" spans="1:8" x14ac:dyDescent="0.2">
      <c r="A108" s="157"/>
      <c r="B108" s="158"/>
      <c r="C108" s="158"/>
      <c r="D108" s="158"/>
      <c r="E108" s="158"/>
      <c r="F108" s="158"/>
      <c r="G108" s="158"/>
      <c r="H108" s="159"/>
    </row>
    <row r="109" spans="1:8" x14ac:dyDescent="0.2">
      <c r="A109" s="157"/>
      <c r="B109" s="158"/>
      <c r="C109" s="158"/>
      <c r="D109" s="158"/>
      <c r="E109" s="158"/>
      <c r="F109" s="158"/>
      <c r="G109" s="158"/>
      <c r="H109" s="159"/>
    </row>
    <row r="110" spans="1:8" x14ac:dyDescent="0.2">
      <c r="A110" s="157"/>
      <c r="B110" s="158"/>
      <c r="C110" s="158"/>
      <c r="D110" s="158"/>
      <c r="E110" s="158"/>
      <c r="F110" s="158"/>
      <c r="G110" s="158"/>
      <c r="H110" s="159"/>
    </row>
    <row r="111" spans="1:8" x14ac:dyDescent="0.2">
      <c r="A111" s="157"/>
      <c r="B111" s="158"/>
      <c r="C111" s="158"/>
      <c r="D111" s="158"/>
      <c r="E111" s="158"/>
      <c r="F111" s="158"/>
      <c r="G111" s="158"/>
      <c r="H111" s="159"/>
    </row>
    <row r="112" spans="1:8"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ht="15" thickBot="1" x14ac:dyDescent="0.25">
      <c r="A119" s="160"/>
      <c r="B119" s="161"/>
      <c r="C119" s="161"/>
      <c r="D119" s="161"/>
      <c r="E119" s="161"/>
      <c r="F119" s="161"/>
      <c r="G119" s="161"/>
      <c r="H119" s="162"/>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5578C50D-2434-423D-8509-7AD35E94AB02}">
      <formula1>INDIRECT(IFERROR(RIGHT(#REF!,LEN(#REF!)-FIND(" ",#REF!)),#REF!)&amp;"Subs")</formula1>
    </dataValidation>
    <dataValidation type="list" allowBlank="1" showInputMessage="1" showErrorMessage="1" sqref="E31:F45" xr:uid="{035A9A38-E62C-460A-BE7C-0F1386262D33}">
      <formula1>INDIRECT(IFERROR(RIGHT($B31,LEN($B31)-FIND(" ",$B31)),$B31)&amp;"Subs")</formula1>
    </dataValidation>
    <dataValidation type="list" allowBlank="1" showInputMessage="1" showErrorMessage="1" sqref="G29:G63 G12:G13 G16:G18 G25:G27" xr:uid="{971F4C53-7320-406F-AC9E-E9A49D5E0ECB}">
      <formula1>"Fixed,Variable"</formula1>
    </dataValidation>
    <dataValidation type="list" allowBlank="1" showInputMessage="1" showErrorMessage="1" sqref="E63:E65 D29:D65 D12:D13 D16:D27" xr:uid="{44C36D25-86D7-466A-8F30-BAF88216F22E}">
      <formula1>Variables</formula1>
    </dataValidation>
  </dataValidations>
  <hyperlinks>
    <hyperlink ref="F3" location="'TITLE PAGE'!A1" display="Back to title page" xr:uid="{BE012FF0-5E2C-4CA9-9ED6-0DF80BA76797}"/>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92143-B600-4F07-B707-9A50AF4D7BFE}">
  <dimension ref="A1:CO123"/>
  <sheetViews>
    <sheetView topLeftCell="U6" zoomScale="85" zoomScaleNormal="85" workbookViewId="0">
      <selection activeCell="N8" sqref="N8:AL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3" width="10.7109375" style="2"/>
    <col min="14" max="14" width="13.28515625" style="2" bestFit="1" customWidth="1"/>
    <col min="15"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281</v>
      </c>
      <c r="C8" t="s">
        <v>282</v>
      </c>
      <c r="D8" s="27" t="s">
        <v>104</v>
      </c>
      <c r="E8" s="28"/>
      <c r="F8" s="140"/>
      <c r="G8" s="29" t="s">
        <v>105</v>
      </c>
      <c r="H8" s="30"/>
      <c r="I8" s="31"/>
      <c r="J8" s="31"/>
      <c r="K8" s="31"/>
      <c r="L8" s="31"/>
      <c r="M8" s="32"/>
      <c r="N8" s="119">
        <f>('[1]2030 onwards to 2080'!$E$14/5/1000000)*'[1]2030 onwards to 2080'!$H$5</f>
        <v>9.1890874642700203E-3</v>
      </c>
      <c r="O8" s="119">
        <f>('[1]2030 onwards to 2080'!$E$14/5/1000000)*'[1]2030 onwards to 2080'!$H$5</f>
        <v>9.1890874642700203E-3</v>
      </c>
      <c r="P8" s="119">
        <f>('[1]2030 onwards to 2080'!$E$14/5/1000000)*'[1]2030 onwards to 2080'!$H$5</f>
        <v>9.1890874642700203E-3</v>
      </c>
      <c r="Q8" s="119">
        <f>('[1]2030 onwards to 2080'!$E$14/5/1000000)*'[1]2030 onwards to 2080'!$H$5</f>
        <v>9.1890874642700203E-3</v>
      </c>
      <c r="R8" s="119">
        <f>('[1]2030 onwards to 2080'!$E$14/5/1000000)*'[1]2030 onwards to 2080'!$H$5</f>
        <v>9.1890874642700203E-3</v>
      </c>
      <c r="S8" s="120">
        <f>('[1]2030 onwards to 2080'!$J$14/5/1000000)*'[1]2030 onwards to 2080'!$H$5</f>
        <v>8.2992542905554623E-3</v>
      </c>
      <c r="T8" s="120">
        <f>('[1]2030 onwards to 2080'!$J$14/5/1000000)*'[1]2030 onwards to 2080'!$H$5</f>
        <v>8.2992542905554623E-3</v>
      </c>
      <c r="U8" s="120">
        <f>('[1]2030 onwards to 2080'!$J$14/5/1000000)*'[1]2030 onwards to 2080'!$H$5</f>
        <v>8.2992542905554623E-3</v>
      </c>
      <c r="V8" s="120">
        <f>('[1]2030 onwards to 2080'!$J$14/5/1000000)*'[1]2030 onwards to 2080'!$H$5</f>
        <v>8.2992542905554623E-3</v>
      </c>
      <c r="W8" s="120">
        <f>('[1]2030 onwards to 2080'!$J$14/5/1000000)*'[1]2030 onwards to 2080'!$H$5</f>
        <v>8.2992542905554623E-3</v>
      </c>
      <c r="X8" s="121">
        <f>('[1]2030 onwards to 2080'!$P$14/5/1000000)*'[1]2030 onwards to 2080'!$H$5</f>
        <v>7.7384938655179307E-3</v>
      </c>
      <c r="Y8" s="121">
        <f>('[1]2030 onwards to 2080'!$P$14/5/1000000)*'[1]2030 onwards to 2080'!$H$5</f>
        <v>7.7384938655179307E-3</v>
      </c>
      <c r="Z8" s="121">
        <f>('[1]2030 onwards to 2080'!$P$14/5/1000000)*'[1]2030 onwards to 2080'!$H$5</f>
        <v>7.7384938655179307E-3</v>
      </c>
      <c r="AA8" s="121">
        <f>('[1]2030 onwards to 2080'!$P$14/5/1000000)*'[1]2030 onwards to 2080'!$H$5</f>
        <v>7.7384938655179307E-3</v>
      </c>
      <c r="AB8" s="121">
        <f>('[1]2030 onwards to 2080'!$P$14/5/1000000)*'[1]2030 onwards to 2080'!$H$5</f>
        <v>7.7384938655179307E-3</v>
      </c>
      <c r="AC8" s="121">
        <f>('[1]2030 onwards to 2080'!$V$14/5/1000000)*'[1]2030 onwards to 2080'!$H$5</f>
        <v>7.327269553823742E-3</v>
      </c>
      <c r="AD8" s="121">
        <f>('[1]2030 onwards to 2080'!$V$14/5/1000000)*'[1]2030 onwards to 2080'!$H$5</f>
        <v>7.327269553823742E-3</v>
      </c>
      <c r="AE8" s="121">
        <f>('[1]2030 onwards to 2080'!$V$14/5/1000000)*'[1]2030 onwards to 2080'!$H$5</f>
        <v>7.327269553823742E-3</v>
      </c>
      <c r="AF8" s="121">
        <f>('[1]2030 onwards to 2080'!$V$14/5/1000000)*'[1]2030 onwards to 2080'!$H$5</f>
        <v>7.327269553823742E-3</v>
      </c>
      <c r="AG8" s="121">
        <f>('[1]2030 onwards to 2080'!$V$14/5/1000000)*'[1]2030 onwards to 2080'!$H$5</f>
        <v>7.327269553823742E-3</v>
      </c>
      <c r="AH8" s="121">
        <f>('[1]2030 onwards to 2080'!$AB$14/5/1000000)*'[1]2030 onwards to 2080'!$H$5</f>
        <v>7.0281973271370561E-3</v>
      </c>
      <c r="AI8" s="121">
        <f>('[1]2030 onwards to 2080'!$AB$14/5/1000000)*'[1]2030 onwards to 2080'!$H$5</f>
        <v>7.0281973271370561E-3</v>
      </c>
      <c r="AJ8" s="121">
        <f>('[1]2030 onwards to 2080'!$AB$14/5/1000000)*'[1]2030 onwards to 2080'!$H$5</f>
        <v>7.0281973271370561E-3</v>
      </c>
      <c r="AK8" s="121">
        <f>('[1]2030 onwards to 2080'!$AB$14/5/1000000)*'[1]2030 onwards to 2080'!$H$5</f>
        <v>7.0281973271370561E-3</v>
      </c>
      <c r="AL8" s="121">
        <f>('[1]2030 onwards to 2080'!$AB$14/5/1000000)*'[1]2030 onwards to 2080'!$H$5</f>
        <v>7.0281973271370561E-3</v>
      </c>
      <c r="AM8" s="121"/>
      <c r="AN8" s="121"/>
      <c r="AO8" s="121"/>
      <c r="AP8" s="121"/>
      <c r="AQ8" s="121"/>
      <c r="AR8" s="119"/>
      <c r="AS8" s="119"/>
      <c r="AT8" s="119"/>
      <c r="AU8" s="119"/>
      <c r="AV8" s="119"/>
      <c r="AW8" s="121"/>
      <c r="AX8" s="121"/>
      <c r="AY8" s="121"/>
      <c r="AZ8" s="121"/>
      <c r="BA8" s="121"/>
      <c r="BB8" s="121"/>
      <c r="BC8" s="121"/>
      <c r="BD8" s="121"/>
      <c r="BE8" s="121"/>
      <c r="BF8" s="121"/>
      <c r="BG8" s="121"/>
      <c r="BH8" s="121"/>
      <c r="BI8" s="121"/>
      <c r="BJ8" s="121"/>
      <c r="BK8" s="121"/>
      <c r="BL8" s="121"/>
      <c r="BM8" s="121"/>
      <c r="BN8" s="121"/>
      <c r="BO8" s="121"/>
      <c r="BP8" s="121"/>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132"/>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8.8783453761062999E-3</v>
      </c>
      <c r="O14" s="41">
        <f t="shared" ref="O14:BZ14" si="3">IF((O8+O9)*O11&lt;&gt;0,(O8+O9)*O11,"")</f>
        <v>8.8783453761062999E-3</v>
      </c>
      <c r="P14" s="41">
        <f t="shared" si="3"/>
        <v>8.8783453761062999E-3</v>
      </c>
      <c r="Q14" s="41">
        <f t="shared" si="3"/>
        <v>8.8783453761062999E-3</v>
      </c>
      <c r="R14" s="41">
        <f t="shared" si="3"/>
        <v>8.8783453761062999E-3</v>
      </c>
      <c r="S14" s="41">
        <f t="shared" si="3"/>
        <v>8.0186031792806398E-3</v>
      </c>
      <c r="T14" s="41">
        <f t="shared" si="3"/>
        <v>8.0186031792806398E-3</v>
      </c>
      <c r="U14" s="41">
        <f t="shared" si="3"/>
        <v>8.0186031792806398E-3</v>
      </c>
      <c r="V14" s="41">
        <f t="shared" si="3"/>
        <v>8.0186031792806398E-3</v>
      </c>
      <c r="W14" s="41">
        <f t="shared" si="3"/>
        <v>8.0186031792806398E-3</v>
      </c>
      <c r="X14" s="41">
        <f t="shared" si="3"/>
        <v>7.4768056671670833E-3</v>
      </c>
      <c r="Y14" s="41">
        <f t="shared" si="3"/>
        <v>7.4768056671670833E-3</v>
      </c>
      <c r="Z14" s="41">
        <f t="shared" si="3"/>
        <v>7.4768056671670833E-3</v>
      </c>
      <c r="AA14" s="41">
        <f t="shared" si="3"/>
        <v>7.4768056671670833E-3</v>
      </c>
      <c r="AB14" s="41">
        <f t="shared" si="3"/>
        <v>7.4768056671670833E-3</v>
      </c>
      <c r="AC14" s="41">
        <f t="shared" si="3"/>
        <v>7.0794874916171426E-3</v>
      </c>
      <c r="AD14" s="41">
        <f t="shared" si="3"/>
        <v>7.0794874916171426E-3</v>
      </c>
      <c r="AE14" s="41">
        <f t="shared" si="3"/>
        <v>7.0794874916171426E-3</v>
      </c>
      <c r="AF14" s="41">
        <f t="shared" si="3"/>
        <v>7.0794874916171426E-3</v>
      </c>
      <c r="AG14" s="41">
        <f t="shared" si="3"/>
        <v>7.0794874916171426E-3</v>
      </c>
      <c r="AH14" s="41">
        <f t="shared" si="3"/>
        <v>6.7905288184899101E-3</v>
      </c>
      <c r="AI14" s="41">
        <f t="shared" si="3"/>
        <v>6.7905288184899101E-3</v>
      </c>
      <c r="AJ14" s="41">
        <f t="shared" si="3"/>
        <v>6.7905288184899101E-3</v>
      </c>
      <c r="AK14" s="41">
        <f t="shared" si="3"/>
        <v>6.7905288184899101E-3</v>
      </c>
      <c r="AL14" s="41">
        <f t="shared" si="3"/>
        <v>6.7905288184899101E-3</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0.19121885266330535</v>
      </c>
      <c r="I15" s="179"/>
      <c r="J15" s="179"/>
      <c r="K15" s="179"/>
      <c r="L15" s="180"/>
    </row>
    <row r="16" spans="1:93" s="43" customFormat="1" ht="15" x14ac:dyDescent="0.2">
      <c r="A16" s="44"/>
      <c r="B16" s="45"/>
      <c r="C16" s="45"/>
      <c r="D16" s="46"/>
      <c r="E16" s="45"/>
      <c r="F16" s="45"/>
      <c r="G16" s="45"/>
      <c r="H16" s="47">
        <f>H15</f>
        <v>0.19121885266330535</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H19" s="2"/>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 x14ac:dyDescent="0.2">
      <c r="A28" s="44"/>
      <c r="B28" s="45"/>
      <c r="C28" s="45"/>
      <c r="D28" s="46"/>
      <c r="E28" s="45"/>
      <c r="F28" s="45"/>
      <c r="G28" s="45"/>
      <c r="H28" s="47"/>
      <c r="I28" s="48"/>
    </row>
    <row r="29" spans="1:93" s="43" customFormat="1" ht="15" x14ac:dyDescent="0.2">
      <c r="A29" s="44"/>
      <c r="B29" s="45"/>
      <c r="C29" s="45"/>
      <c r="D29" s="46"/>
      <c r="E29" s="45"/>
      <c r="F29" s="45"/>
      <c r="G29" s="45"/>
      <c r="H29" s="47"/>
      <c r="I29" s="48"/>
    </row>
    <row r="30" spans="1:93" s="43" customFormat="1" ht="15.75" thickBot="1" x14ac:dyDescent="0.25">
      <c r="A30" s="44"/>
      <c r="B30" s="45"/>
      <c r="C30" s="45"/>
      <c r="D30" s="46"/>
      <c r="E30" s="45"/>
      <c r="F30" s="45"/>
      <c r="G30" s="45"/>
      <c r="H30" s="47"/>
      <c r="I30" s="48"/>
    </row>
    <row r="31" spans="1:93" ht="15.75" thickBot="1" x14ac:dyDescent="0.25">
      <c r="A31" s="181" t="s">
        <v>123</v>
      </c>
      <c r="B31" s="182"/>
      <c r="C31" s="49"/>
      <c r="D31" s="50"/>
      <c r="E31" s="49"/>
      <c r="F31" s="49"/>
      <c r="G31" s="49"/>
      <c r="H31" s="51"/>
      <c r="I31" s="52"/>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row>
    <row r="32" spans="1:93" ht="129.75" thickBot="1" x14ac:dyDescent="0.25">
      <c r="A32" s="54" t="s">
        <v>6</v>
      </c>
      <c r="B32" s="55" t="s">
        <v>7</v>
      </c>
      <c r="C32" s="56" t="s">
        <v>8</v>
      </c>
      <c r="D32" s="56" t="s">
        <v>9</v>
      </c>
      <c r="E32" s="56" t="s">
        <v>10</v>
      </c>
      <c r="F32" s="56" t="s">
        <v>11</v>
      </c>
      <c r="G32" s="57"/>
      <c r="H32" s="58" t="s">
        <v>13</v>
      </c>
      <c r="I32" s="59" t="s">
        <v>14</v>
      </c>
      <c r="J32" s="59" t="s">
        <v>15</v>
      </c>
      <c r="K32" s="59" t="s">
        <v>16</v>
      </c>
      <c r="L32" s="59" t="s">
        <v>17</v>
      </c>
      <c r="M32" s="59" t="s">
        <v>18</v>
      </c>
      <c r="N32" s="59" t="s">
        <v>19</v>
      </c>
      <c r="O32" s="59" t="s">
        <v>20</v>
      </c>
      <c r="P32" s="59" t="s">
        <v>21</v>
      </c>
      <c r="Q32" s="59" t="s">
        <v>22</v>
      </c>
      <c r="R32" s="59" t="s">
        <v>23</v>
      </c>
      <c r="S32" s="59" t="s">
        <v>24</v>
      </c>
      <c r="T32" s="59" t="s">
        <v>25</v>
      </c>
      <c r="U32" s="59" t="s">
        <v>26</v>
      </c>
      <c r="V32" s="59" t="s">
        <v>27</v>
      </c>
      <c r="W32" s="59" t="s">
        <v>28</v>
      </c>
      <c r="X32" s="59" t="s">
        <v>29</v>
      </c>
      <c r="Y32" s="59" t="s">
        <v>30</v>
      </c>
      <c r="Z32" s="59" t="s">
        <v>31</v>
      </c>
      <c r="AA32" s="59" t="s">
        <v>32</v>
      </c>
      <c r="AB32" s="59" t="s">
        <v>33</v>
      </c>
      <c r="AC32" s="59" t="s">
        <v>34</v>
      </c>
      <c r="AD32" s="59" t="s">
        <v>35</v>
      </c>
      <c r="AE32" s="59" t="s">
        <v>36</v>
      </c>
      <c r="AF32" s="59" t="s">
        <v>37</v>
      </c>
      <c r="AG32" s="59" t="s">
        <v>38</v>
      </c>
      <c r="AH32" s="59" t="s">
        <v>39</v>
      </c>
      <c r="AI32" s="59" t="s">
        <v>40</v>
      </c>
      <c r="AJ32" s="59" t="s">
        <v>41</v>
      </c>
      <c r="AK32" s="59" t="s">
        <v>42</v>
      </c>
      <c r="AL32" s="59" t="s">
        <v>43</v>
      </c>
      <c r="AM32" s="59" t="s">
        <v>44</v>
      </c>
      <c r="AN32" s="59" t="s">
        <v>45</v>
      </c>
      <c r="AO32" s="59" t="s">
        <v>46</v>
      </c>
      <c r="AP32" s="59" t="s">
        <v>47</v>
      </c>
      <c r="AQ32" s="59" t="s">
        <v>48</v>
      </c>
      <c r="AR32" s="59" t="s">
        <v>49</v>
      </c>
      <c r="AS32" s="59" t="s">
        <v>50</v>
      </c>
      <c r="AT32" s="59" t="s">
        <v>51</v>
      </c>
      <c r="AU32" s="59" t="s">
        <v>52</v>
      </c>
      <c r="AV32" s="59" t="s">
        <v>53</v>
      </c>
      <c r="AW32" s="59" t="s">
        <v>54</v>
      </c>
      <c r="AX32" s="59" t="s">
        <v>55</v>
      </c>
      <c r="AY32" s="59" t="s">
        <v>56</v>
      </c>
      <c r="AZ32" s="59" t="s">
        <v>57</v>
      </c>
      <c r="BA32" s="59" t="s">
        <v>58</v>
      </c>
      <c r="BB32" s="59" t="s">
        <v>59</v>
      </c>
      <c r="BC32" s="59" t="s">
        <v>60</v>
      </c>
      <c r="BD32" s="59" t="s">
        <v>61</v>
      </c>
      <c r="BE32" s="59" t="s">
        <v>62</v>
      </c>
      <c r="BF32" s="59" t="s">
        <v>63</v>
      </c>
      <c r="BG32" s="59" t="s">
        <v>64</v>
      </c>
      <c r="BH32" s="59" t="s">
        <v>65</v>
      </c>
      <c r="BI32" s="59" t="s">
        <v>66</v>
      </c>
      <c r="BJ32" s="59" t="s">
        <v>67</v>
      </c>
      <c r="BK32" s="59" t="s">
        <v>68</v>
      </c>
      <c r="BL32" s="59" t="s">
        <v>69</v>
      </c>
      <c r="BM32" s="59" t="s">
        <v>70</v>
      </c>
      <c r="BN32" s="59" t="s">
        <v>71</v>
      </c>
      <c r="BO32" s="59" t="s">
        <v>72</v>
      </c>
      <c r="BP32" s="59" t="s">
        <v>73</v>
      </c>
      <c r="BQ32" s="59" t="s">
        <v>74</v>
      </c>
      <c r="BR32" s="59" t="s">
        <v>75</v>
      </c>
      <c r="BS32" s="59" t="s">
        <v>76</v>
      </c>
      <c r="BT32" s="59" t="s">
        <v>77</v>
      </c>
      <c r="BU32" s="59" t="s">
        <v>78</v>
      </c>
      <c r="BV32" s="59" t="s">
        <v>79</v>
      </c>
      <c r="BW32" s="59" t="s">
        <v>80</v>
      </c>
      <c r="BX32" s="59" t="s">
        <v>81</v>
      </c>
      <c r="BY32" s="59" t="s">
        <v>82</v>
      </c>
      <c r="BZ32" s="59" t="s">
        <v>83</v>
      </c>
      <c r="CA32" s="59" t="s">
        <v>84</v>
      </c>
      <c r="CB32" s="59" t="s">
        <v>85</v>
      </c>
      <c r="CC32" s="59" t="s">
        <v>86</v>
      </c>
      <c r="CD32" s="59" t="s">
        <v>87</v>
      </c>
      <c r="CE32" s="59" t="s">
        <v>88</v>
      </c>
      <c r="CF32" s="59" t="s">
        <v>89</v>
      </c>
      <c r="CG32" s="59" t="s">
        <v>90</v>
      </c>
      <c r="CH32" s="59" t="s">
        <v>91</v>
      </c>
      <c r="CI32" s="59" t="s">
        <v>92</v>
      </c>
      <c r="CJ32" s="59" t="s">
        <v>93</v>
      </c>
      <c r="CK32" s="59" t="s">
        <v>94</v>
      </c>
      <c r="CL32" s="59" t="s">
        <v>95</v>
      </c>
      <c r="CM32" s="59" t="s">
        <v>96</v>
      </c>
      <c r="CN32" s="59" t="s">
        <v>97</v>
      </c>
      <c r="CO32" s="60" t="s">
        <v>98</v>
      </c>
    </row>
    <row r="33" spans="1:93" ht="15" x14ac:dyDescent="0.2">
      <c r="A33" s="175" t="s">
        <v>124</v>
      </c>
      <c r="B33" s="61"/>
      <c r="C33" s="19"/>
      <c r="D33" s="19" t="s">
        <v>104</v>
      </c>
      <c r="E33" s="21" t="s">
        <v>125</v>
      </c>
      <c r="F33" s="21"/>
      <c r="G33" s="19" t="s">
        <v>111</v>
      </c>
      <c r="H33" s="62"/>
      <c r="I33" s="63"/>
      <c r="J33" s="22"/>
      <c r="K33" s="23"/>
      <c r="L33" s="23"/>
      <c r="M33" s="23"/>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5"/>
    </row>
    <row r="34" spans="1:93" ht="15" x14ac:dyDescent="0.2">
      <c r="A34" s="183"/>
      <c r="B34" s="64"/>
      <c r="C34" s="27"/>
      <c r="D34" s="27" t="s">
        <v>104</v>
      </c>
      <c r="E34" s="29" t="s">
        <v>125</v>
      </c>
      <c r="F34" s="29"/>
      <c r="G34" s="27" t="s">
        <v>126</v>
      </c>
      <c r="H34" s="65"/>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127</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128</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129</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130</v>
      </c>
      <c r="F38" s="27"/>
      <c r="G38" s="27" t="s">
        <v>111</v>
      </c>
      <c r="H38" s="65"/>
      <c r="I38" s="66"/>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131</v>
      </c>
      <c r="F39" s="27"/>
      <c r="G39" s="27" t="s">
        <v>111</v>
      </c>
      <c r="H39" s="67"/>
      <c r="I39" s="66"/>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132</v>
      </c>
      <c r="F40" s="27"/>
      <c r="G40" s="27" t="s">
        <v>111</v>
      </c>
      <c r="H40" s="65"/>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ht="15" x14ac:dyDescent="0.2">
      <c r="A41" s="183"/>
      <c r="B41" s="64"/>
      <c r="C41" s="27"/>
      <c r="D41" s="27" t="s">
        <v>109</v>
      </c>
      <c r="E41" s="27" t="s">
        <v>133</v>
      </c>
      <c r="F41" s="27"/>
      <c r="G41" s="27" t="s">
        <v>111</v>
      </c>
      <c r="H41" s="67"/>
      <c r="I41" s="68"/>
      <c r="J41" s="30"/>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ht="15" x14ac:dyDescent="0.2">
      <c r="A42" s="183"/>
      <c r="B42" s="64"/>
      <c r="C42" s="27"/>
      <c r="D42" s="27" t="s">
        <v>109</v>
      </c>
      <c r="E42" s="27" t="s">
        <v>134</v>
      </c>
      <c r="F42" s="27"/>
      <c r="G42" s="27" t="s">
        <v>111</v>
      </c>
      <c r="H42" s="67"/>
      <c r="I42" s="68"/>
      <c r="J42" s="30"/>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135</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136</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137</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138</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ht="28.5" x14ac:dyDescent="0.2">
      <c r="A47" s="183"/>
      <c r="B47" s="64"/>
      <c r="C47" s="27"/>
      <c r="D47" s="27" t="s">
        <v>109</v>
      </c>
      <c r="E47" s="27" t="s">
        <v>139</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140</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141</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142</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143</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144</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145</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146</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147</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148</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149</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150</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151</v>
      </c>
      <c r="F59" s="27"/>
      <c r="G59" s="27" t="s">
        <v>111</v>
      </c>
      <c r="H59" s="69"/>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152</v>
      </c>
      <c r="F60" s="27"/>
      <c r="G60" s="27" t="s">
        <v>111</v>
      </c>
      <c r="H60" s="69"/>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153</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154</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155</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156</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109</v>
      </c>
      <c r="E65" s="27" t="s">
        <v>157</v>
      </c>
      <c r="F65" s="27"/>
      <c r="G65" s="27" t="s">
        <v>111</v>
      </c>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64"/>
      <c r="C66" s="27"/>
      <c r="D66" s="27" t="s">
        <v>109</v>
      </c>
      <c r="E66" s="27" t="s">
        <v>158</v>
      </c>
      <c r="F66" s="27"/>
      <c r="G66" s="27" t="s">
        <v>111</v>
      </c>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x14ac:dyDescent="0.2">
      <c r="A67" s="183"/>
      <c r="B67" s="64"/>
      <c r="C67" s="27"/>
      <c r="D67" s="27" t="s">
        <v>159</v>
      </c>
      <c r="E67" s="27"/>
      <c r="F67" s="27"/>
      <c r="G67" s="27"/>
      <c r="H67" s="31"/>
      <c r="I67" s="31"/>
      <c r="J67" s="31"/>
      <c r="K67" s="31"/>
      <c r="L67" s="31"/>
      <c r="M67" s="31"/>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3"/>
    </row>
    <row r="68" spans="1:93" x14ac:dyDescent="0.2">
      <c r="A68" s="183"/>
      <c r="B68" s="70"/>
      <c r="C68" s="32"/>
      <c r="D68" s="27" t="s">
        <v>160</v>
      </c>
      <c r="E68" s="27"/>
      <c r="F68" s="32"/>
      <c r="G68" s="32"/>
      <c r="H68" s="31"/>
      <c r="I68" s="31"/>
      <c r="J68" s="31"/>
      <c r="K68" s="31"/>
      <c r="L68" s="31"/>
      <c r="M68" s="31"/>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3"/>
    </row>
    <row r="69" spans="1:93" ht="15" thickBot="1" x14ac:dyDescent="0.25">
      <c r="A69" s="184"/>
      <c r="B69" s="71"/>
      <c r="C69" s="72"/>
      <c r="D69" s="73" t="s">
        <v>161</v>
      </c>
      <c r="E69" s="73"/>
      <c r="F69" s="72"/>
      <c r="G69" s="72"/>
      <c r="H69" s="74"/>
      <c r="I69" s="74"/>
      <c r="J69" s="74"/>
      <c r="K69" s="74"/>
      <c r="L69" s="74"/>
      <c r="M69" s="74"/>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42"/>
    </row>
    <row r="71" spans="1:93" ht="15" thickBot="1" x14ac:dyDescent="0.25"/>
    <row r="72" spans="1:93" ht="15" thickBot="1" x14ac:dyDescent="0.25">
      <c r="A72" s="75" t="s">
        <v>1</v>
      </c>
      <c r="B72" s="4" t="e">
        <f>#REF!</f>
        <v>#REF!</v>
      </c>
      <c r="C72" s="75" t="s">
        <v>3</v>
      </c>
      <c r="D72" s="76"/>
    </row>
    <row r="73" spans="1:93" ht="15" thickBot="1" x14ac:dyDescent="0.25">
      <c r="A73" s="9"/>
      <c r="B73" s="9"/>
      <c r="C73" s="9"/>
      <c r="D73" s="9"/>
    </row>
    <row r="74" spans="1:93" ht="15.75" thickBot="1" x14ac:dyDescent="0.25">
      <c r="A74" s="173" t="s">
        <v>162</v>
      </c>
      <c r="B74" s="174"/>
      <c r="C74" s="77" t="s">
        <v>163</v>
      </c>
      <c r="D74" s="77" t="s">
        <v>163</v>
      </c>
      <c r="E74" s="78"/>
      <c r="F74" s="78"/>
      <c r="G74" s="78"/>
      <c r="H74" s="78"/>
      <c r="I74" s="78"/>
      <c r="J74" s="78"/>
      <c r="K74" s="79"/>
      <c r="L74" s="78"/>
    </row>
    <row r="75" spans="1:93" x14ac:dyDescent="0.2">
      <c r="A75" s="80" t="s">
        <v>164</v>
      </c>
      <c r="B75" s="81"/>
      <c r="C75" s="82"/>
      <c r="D75" s="43"/>
      <c r="E75" s="78"/>
      <c r="F75" s="78"/>
      <c r="G75" s="78"/>
      <c r="H75" s="78"/>
      <c r="I75" s="78"/>
      <c r="J75" s="78"/>
      <c r="K75" s="79"/>
      <c r="L75" s="78"/>
    </row>
    <row r="76" spans="1:93" x14ac:dyDescent="0.2">
      <c r="A76" s="83" t="s">
        <v>165</v>
      </c>
      <c r="B76" s="78" t="s">
        <v>166</v>
      </c>
      <c r="C76" s="84">
        <f>3.5%</f>
        <v>3.5000000000000003E-2</v>
      </c>
      <c r="D76" s="43"/>
      <c r="E76" s="78"/>
      <c r="F76" s="78"/>
      <c r="G76" s="78"/>
      <c r="H76" s="78"/>
      <c r="I76" s="78"/>
      <c r="J76" s="78"/>
      <c r="K76" s="79"/>
      <c r="L76" s="78"/>
    </row>
    <row r="77" spans="1:93" x14ac:dyDescent="0.2">
      <c r="A77" s="83" t="s">
        <v>167</v>
      </c>
      <c r="B77" s="78" t="s">
        <v>121</v>
      </c>
      <c r="C77" s="84">
        <v>2.92E-2</v>
      </c>
      <c r="D77" s="43"/>
      <c r="E77" s="78"/>
      <c r="F77" s="78"/>
      <c r="G77" s="78"/>
      <c r="H77" s="78"/>
      <c r="I77" s="78"/>
      <c r="J77" s="78"/>
      <c r="K77" s="79"/>
      <c r="L77" s="78"/>
    </row>
    <row r="78" spans="1:93" x14ac:dyDescent="0.2">
      <c r="A78" s="83" t="s">
        <v>168</v>
      </c>
      <c r="B78" s="78" t="s">
        <v>169</v>
      </c>
      <c r="C78" s="85">
        <v>5</v>
      </c>
      <c r="D78" s="43"/>
      <c r="E78" s="78"/>
      <c r="F78" s="78"/>
      <c r="G78" s="78"/>
      <c r="H78" s="78"/>
      <c r="I78" s="78"/>
      <c r="J78" s="78"/>
      <c r="K78" s="79"/>
      <c r="L78" s="78"/>
    </row>
    <row r="79" spans="1:93" x14ac:dyDescent="0.2">
      <c r="A79" s="83" t="s">
        <v>170</v>
      </c>
      <c r="B79" s="78" t="s">
        <v>171</v>
      </c>
      <c r="C79" s="86">
        <v>1000</v>
      </c>
      <c r="D79" s="43"/>
      <c r="E79" s="78"/>
      <c r="F79" s="78"/>
      <c r="G79" s="78"/>
      <c r="H79" s="78"/>
      <c r="I79" s="78"/>
      <c r="J79" s="78"/>
      <c r="K79" s="79"/>
      <c r="L79" s="78"/>
    </row>
    <row r="80" spans="1:93" x14ac:dyDescent="0.2">
      <c r="A80" s="87" t="s">
        <v>172</v>
      </c>
      <c r="B80" s="88" t="s">
        <v>173</v>
      </c>
      <c r="C80" s="89">
        <f>1/C78</f>
        <v>0.2</v>
      </c>
      <c r="D80" s="43"/>
      <c r="E80" s="78"/>
      <c r="F80" s="78"/>
      <c r="G80" s="78"/>
      <c r="H80" s="78"/>
      <c r="I80" s="78"/>
      <c r="J80" s="78"/>
      <c r="K80" s="79"/>
      <c r="L80" s="78"/>
    </row>
    <row r="81" spans="1:12" x14ac:dyDescent="0.2">
      <c r="A81" s="79"/>
      <c r="B81" s="78"/>
      <c r="C81" s="78"/>
      <c r="D81" s="78"/>
      <c r="E81" s="78"/>
      <c r="F81" s="78"/>
      <c r="G81" s="78"/>
      <c r="H81" s="78"/>
      <c r="I81" s="78"/>
      <c r="J81" s="78"/>
      <c r="K81" s="79"/>
      <c r="L81" s="78"/>
    </row>
    <row r="82" spans="1:12" ht="15" thickBot="1" x14ac:dyDescent="0.25">
      <c r="A82" s="79"/>
      <c r="B82" s="78"/>
      <c r="C82" s="78"/>
      <c r="D82" s="90">
        <v>1</v>
      </c>
      <c r="E82" s="90">
        <v>2</v>
      </c>
      <c r="F82" s="90">
        <v>3</v>
      </c>
      <c r="G82" s="90">
        <v>4</v>
      </c>
      <c r="H82" s="90">
        <v>5</v>
      </c>
      <c r="J82" s="78"/>
      <c r="K82" s="79"/>
      <c r="L82" s="78"/>
    </row>
    <row r="83" spans="1:12" x14ac:dyDescent="0.2">
      <c r="A83" s="91"/>
      <c r="B83" s="92"/>
      <c r="C83" s="92"/>
      <c r="D83" s="93" t="s">
        <v>174</v>
      </c>
      <c r="E83" s="93" t="s">
        <v>175</v>
      </c>
      <c r="F83" s="93" t="s">
        <v>176</v>
      </c>
      <c r="G83" s="93" t="s">
        <v>177</v>
      </c>
      <c r="H83" s="94" t="s">
        <v>178</v>
      </c>
      <c r="I83" s="78"/>
      <c r="J83" s="163" t="s">
        <v>179</v>
      </c>
      <c r="K83" s="164"/>
      <c r="L83" s="78"/>
    </row>
    <row r="84" spans="1:12" ht="15" thickBot="1" x14ac:dyDescent="0.25">
      <c r="A84" s="95" t="s">
        <v>180</v>
      </c>
      <c r="B84" s="96" t="s">
        <v>108</v>
      </c>
      <c r="C84" s="96"/>
      <c r="D84" s="97">
        <f>1/((1+$C$76)^(D82))</f>
        <v>0.96618357487922713</v>
      </c>
      <c r="E84" s="97">
        <f t="shared" ref="E84:H84" si="15">1/((1+$C$76)^(E82))</f>
        <v>0.93351070036640305</v>
      </c>
      <c r="F84" s="97">
        <f t="shared" si="15"/>
        <v>0.90194270566802237</v>
      </c>
      <c r="G84" s="97">
        <f t="shared" si="15"/>
        <v>0.87144222769857238</v>
      </c>
      <c r="H84" s="97">
        <f t="shared" si="15"/>
        <v>0.84197316685852419</v>
      </c>
      <c r="I84" s="78"/>
      <c r="J84" s="165" t="s">
        <v>181</v>
      </c>
      <c r="K84" s="166"/>
      <c r="L84" s="78"/>
    </row>
    <row r="85" spans="1:12" ht="15" thickBot="1" x14ac:dyDescent="0.25">
      <c r="A85" s="79"/>
      <c r="B85" s="78"/>
      <c r="C85" s="78"/>
      <c r="D85" s="78"/>
      <c r="E85" s="78"/>
      <c r="F85" s="78"/>
      <c r="G85" s="78"/>
      <c r="H85" s="78"/>
      <c r="I85" s="78"/>
      <c r="J85" s="145"/>
      <c r="K85" s="99"/>
      <c r="L85" s="78"/>
    </row>
    <row r="86" spans="1:12" x14ac:dyDescent="0.2">
      <c r="A86" s="146" t="s">
        <v>182</v>
      </c>
      <c r="B86" s="101"/>
      <c r="C86" s="101"/>
      <c r="D86" s="102"/>
      <c r="E86" s="102"/>
      <c r="F86" s="102"/>
      <c r="G86" s="102"/>
      <c r="H86" s="103"/>
      <c r="I86" s="78"/>
      <c r="J86" s="145"/>
      <c r="K86" s="99"/>
      <c r="L86" s="78"/>
    </row>
    <row r="87" spans="1:12" x14ac:dyDescent="0.2">
      <c r="A87" s="104"/>
      <c r="B87" s="105"/>
      <c r="C87" s="106" t="s">
        <v>183</v>
      </c>
      <c r="D87" s="107" t="s">
        <v>174</v>
      </c>
      <c r="E87" s="107" t="s">
        <v>175</v>
      </c>
      <c r="F87" s="107" t="s">
        <v>176</v>
      </c>
      <c r="G87" s="107" t="s">
        <v>177</v>
      </c>
      <c r="H87" s="108" t="s">
        <v>178</v>
      </c>
      <c r="I87" s="78"/>
      <c r="J87" s="145"/>
      <c r="K87" s="99"/>
      <c r="L87" s="78"/>
    </row>
    <row r="88" spans="1:12" x14ac:dyDescent="0.2">
      <c r="A88" s="145" t="s">
        <v>184</v>
      </c>
      <c r="B88" s="78" t="s">
        <v>116</v>
      </c>
      <c r="C88" s="109" t="s">
        <v>185</v>
      </c>
      <c r="D88" s="110">
        <f>C79</f>
        <v>1000</v>
      </c>
      <c r="E88" s="110">
        <f>D90</f>
        <v>800</v>
      </c>
      <c r="F88" s="110">
        <f>E90</f>
        <v>600</v>
      </c>
      <c r="G88" s="110">
        <f>F90</f>
        <v>400</v>
      </c>
      <c r="H88" s="111">
        <f>G90</f>
        <v>200</v>
      </c>
      <c r="I88" s="78"/>
      <c r="J88" s="167" t="s">
        <v>186</v>
      </c>
      <c r="K88" s="168"/>
      <c r="L88" s="78"/>
    </row>
    <row r="89" spans="1:12" x14ac:dyDescent="0.2">
      <c r="A89" s="145" t="s">
        <v>187</v>
      </c>
      <c r="B89" s="78" t="s">
        <v>118</v>
      </c>
      <c r="C89" s="109" t="s">
        <v>185</v>
      </c>
      <c r="D89" s="110">
        <f>$D$88*$C$80</f>
        <v>200</v>
      </c>
      <c r="E89" s="110">
        <f>$D$88*$C$80</f>
        <v>200</v>
      </c>
      <c r="F89" s="110">
        <f>$D$88*$C$80</f>
        <v>200</v>
      </c>
      <c r="G89" s="110">
        <f>$D$88*$C$80</f>
        <v>200</v>
      </c>
      <c r="H89" s="111">
        <f>$D$88*$C$80</f>
        <v>200</v>
      </c>
      <c r="I89" s="78"/>
      <c r="J89" s="169" t="s">
        <v>188</v>
      </c>
      <c r="K89" s="170"/>
      <c r="L89" s="78"/>
    </row>
    <row r="90" spans="1:12" x14ac:dyDescent="0.2">
      <c r="A90" s="145" t="s">
        <v>189</v>
      </c>
      <c r="B90" s="78" t="s">
        <v>119</v>
      </c>
      <c r="C90" s="109" t="s">
        <v>185</v>
      </c>
      <c r="D90" s="110">
        <f>D88-D89</f>
        <v>800</v>
      </c>
      <c r="E90" s="110">
        <f>E88-E89</f>
        <v>600</v>
      </c>
      <c r="F90" s="110">
        <f>F88-F89</f>
        <v>400</v>
      </c>
      <c r="G90" s="110">
        <f>G88-G89</f>
        <v>200</v>
      </c>
      <c r="H90" s="111">
        <f>H88-H89</f>
        <v>0</v>
      </c>
      <c r="I90" s="78"/>
      <c r="J90" s="171" t="s">
        <v>190</v>
      </c>
      <c r="K90" s="172"/>
      <c r="L90" s="78"/>
    </row>
    <row r="91" spans="1:12" x14ac:dyDescent="0.2">
      <c r="A91" s="145" t="s">
        <v>191</v>
      </c>
      <c r="B91" s="78" t="s">
        <v>120</v>
      </c>
      <c r="C91" s="109" t="s">
        <v>185</v>
      </c>
      <c r="D91" s="110">
        <f>AVERAGE(D88,D90)</f>
        <v>900</v>
      </c>
      <c r="E91" s="110">
        <f>AVERAGE(E88,E90)</f>
        <v>700</v>
      </c>
      <c r="F91" s="110">
        <f>AVERAGE(F88,F90)</f>
        <v>500</v>
      </c>
      <c r="G91" s="110">
        <f>AVERAGE(G88,G90)</f>
        <v>300</v>
      </c>
      <c r="H91" s="111">
        <f>AVERAGE(H88,H90)</f>
        <v>100</v>
      </c>
      <c r="I91" s="78"/>
      <c r="J91" s="171" t="s">
        <v>192</v>
      </c>
      <c r="K91" s="172"/>
      <c r="L91" s="78"/>
    </row>
    <row r="92" spans="1:12" x14ac:dyDescent="0.2">
      <c r="A92" s="145" t="s">
        <v>193</v>
      </c>
      <c r="B92" s="78" t="s">
        <v>106</v>
      </c>
      <c r="C92" s="109" t="s">
        <v>185</v>
      </c>
      <c r="D92" s="110">
        <f>(D91*($C$77))+D89</f>
        <v>226.28</v>
      </c>
      <c r="E92" s="110">
        <f>(E91*($C$77))+E89</f>
        <v>220.44</v>
      </c>
      <c r="F92" s="110">
        <f>(F91*($C$77))+F89</f>
        <v>214.6</v>
      </c>
      <c r="G92" s="110">
        <f>(G91*($C$77))+G89</f>
        <v>208.76</v>
      </c>
      <c r="H92" s="111">
        <f>(H91*($C$77))+H89</f>
        <v>202.92</v>
      </c>
      <c r="I92" s="78"/>
      <c r="J92" s="152" t="s">
        <v>194</v>
      </c>
      <c r="K92" s="153"/>
      <c r="L92" s="78"/>
    </row>
    <row r="93" spans="1:12" x14ac:dyDescent="0.2">
      <c r="A93" s="145" t="s">
        <v>195</v>
      </c>
      <c r="B93" s="78" t="s">
        <v>196</v>
      </c>
      <c r="C93" s="109" t="s">
        <v>185</v>
      </c>
      <c r="D93" s="110">
        <f>D92*D84</f>
        <v>218.62801932367151</v>
      </c>
      <c r="E93" s="110">
        <f>E92*E84</f>
        <v>205.78309878876988</v>
      </c>
      <c r="F93" s="110">
        <f>F92*F84</f>
        <v>193.55690463635759</v>
      </c>
      <c r="G93" s="110">
        <f>G92*G84</f>
        <v>181.92227945435397</v>
      </c>
      <c r="H93" s="111">
        <f>H92*H84</f>
        <v>170.85319501893173</v>
      </c>
      <c r="I93" s="78"/>
      <c r="J93" s="152" t="s">
        <v>197</v>
      </c>
      <c r="K93" s="153"/>
      <c r="L93" s="78"/>
    </row>
    <row r="94" spans="1:12" x14ac:dyDescent="0.2">
      <c r="A94" s="145"/>
      <c r="B94" s="78"/>
      <c r="C94" s="109"/>
      <c r="D94" s="110"/>
      <c r="E94" s="110"/>
      <c r="F94" s="110"/>
      <c r="G94" s="110"/>
      <c r="H94" s="111"/>
      <c r="I94" s="78"/>
      <c r="J94" s="145"/>
      <c r="K94" s="99"/>
      <c r="L94" s="78"/>
    </row>
    <row r="95" spans="1:12" x14ac:dyDescent="0.2">
      <c r="A95" s="145" t="s">
        <v>198</v>
      </c>
      <c r="B95" s="112" t="s">
        <v>199</v>
      </c>
      <c r="C95" s="113" t="s">
        <v>185</v>
      </c>
      <c r="D95" s="114">
        <f>SUM(D93:H93)</f>
        <v>970.74349722208467</v>
      </c>
      <c r="E95" s="110"/>
      <c r="F95" s="110"/>
      <c r="G95" s="110"/>
      <c r="H95" s="111"/>
      <c r="I95" s="78"/>
      <c r="J95" s="152" t="s">
        <v>200</v>
      </c>
      <c r="K95" s="153"/>
      <c r="L95" s="78"/>
    </row>
    <row r="96" spans="1:12" ht="15" thickBot="1" x14ac:dyDescent="0.25">
      <c r="A96" s="115"/>
      <c r="B96" s="96"/>
      <c r="C96" s="116"/>
      <c r="D96" s="96"/>
      <c r="E96" s="96"/>
      <c r="F96" s="96"/>
      <c r="G96" s="96"/>
      <c r="H96" s="117"/>
      <c r="I96" s="78"/>
      <c r="J96" s="95"/>
      <c r="K96" s="117"/>
      <c r="L96" s="78"/>
    </row>
    <row r="97" spans="1:12" x14ac:dyDescent="0.2">
      <c r="A97" s="79"/>
      <c r="B97" s="78"/>
      <c r="C97" s="78"/>
      <c r="D97" s="78"/>
      <c r="E97" s="78"/>
      <c r="F97" s="78"/>
      <c r="G97" s="78"/>
      <c r="H97" s="78"/>
      <c r="I97" s="78"/>
      <c r="J97" s="79"/>
      <c r="K97" s="78"/>
      <c r="L97" s="78"/>
    </row>
    <row r="98" spans="1:12" ht="15" thickBot="1" x14ac:dyDescent="0.25">
      <c r="A98" s="79"/>
      <c r="B98" s="78"/>
      <c r="C98" s="78"/>
      <c r="D98" s="78"/>
      <c r="E98" s="78"/>
      <c r="F98" s="78"/>
      <c r="G98" s="78"/>
      <c r="H98" s="78"/>
      <c r="I98" s="78"/>
      <c r="J98" s="79"/>
      <c r="K98" s="78"/>
      <c r="L98" s="78"/>
    </row>
    <row r="99" spans="1:12" x14ac:dyDescent="0.2">
      <c r="A99" s="154" t="s">
        <v>201</v>
      </c>
      <c r="B99" s="155"/>
      <c r="C99" s="155"/>
      <c r="D99" s="155"/>
      <c r="E99" s="155"/>
      <c r="F99" s="155"/>
      <c r="G99" s="155"/>
      <c r="H99" s="156"/>
      <c r="I99" s="78"/>
      <c r="J99" s="79"/>
      <c r="K99" s="78"/>
      <c r="L99" s="78"/>
    </row>
    <row r="100" spans="1:12" x14ac:dyDescent="0.2">
      <c r="A100" s="157"/>
      <c r="B100" s="158"/>
      <c r="C100" s="158"/>
      <c r="D100" s="158"/>
      <c r="E100" s="158"/>
      <c r="F100" s="158"/>
      <c r="G100" s="158"/>
      <c r="H100" s="159"/>
      <c r="J100" s="78"/>
      <c r="K100" s="79"/>
      <c r="L100" s="78"/>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x14ac:dyDescent="0.2">
      <c r="A121" s="157"/>
      <c r="B121" s="158"/>
      <c r="C121" s="158"/>
      <c r="D121" s="158"/>
      <c r="E121" s="158"/>
      <c r="F121" s="158"/>
      <c r="G121" s="158"/>
      <c r="H121" s="159"/>
    </row>
    <row r="122" spans="1:8" x14ac:dyDescent="0.2">
      <c r="A122" s="157"/>
      <c r="B122" s="158"/>
      <c r="C122" s="158"/>
      <c r="D122" s="158"/>
      <c r="E122" s="158"/>
      <c r="F122" s="158"/>
      <c r="G122" s="158"/>
      <c r="H122" s="159"/>
    </row>
    <row r="123" spans="1:8" ht="15" thickBot="1" x14ac:dyDescent="0.25">
      <c r="A123" s="160"/>
      <c r="B123" s="161"/>
      <c r="C123" s="161"/>
      <c r="D123" s="161"/>
      <c r="E123" s="161"/>
      <c r="F123" s="161"/>
      <c r="G123" s="161"/>
      <c r="H123" s="162"/>
    </row>
  </sheetData>
  <mergeCells count="16">
    <mergeCell ref="A74:B74"/>
    <mergeCell ref="A5:B5"/>
    <mergeCell ref="A7:A15"/>
    <mergeCell ref="H15:L15"/>
    <mergeCell ref="A31:B31"/>
    <mergeCell ref="A33:A69"/>
    <mergeCell ref="J92:K92"/>
    <mergeCell ref="J93:K93"/>
    <mergeCell ref="J95:K95"/>
    <mergeCell ref="A99:H123"/>
    <mergeCell ref="J83:K83"/>
    <mergeCell ref="J84:K84"/>
    <mergeCell ref="J88:K88"/>
    <mergeCell ref="J89:K89"/>
    <mergeCell ref="J90:K90"/>
    <mergeCell ref="J91:K91"/>
  </mergeCells>
  <dataValidations count="4">
    <dataValidation type="list" allowBlank="1" showInputMessage="1" showErrorMessage="1" sqref="E67:E69 D33:D69 D12:D13 D16:D31" xr:uid="{2F67B869-29FF-43BE-82C6-DEDB200AD81E}">
      <formula1>Variables</formula1>
    </dataValidation>
    <dataValidation type="list" allowBlank="1" showInputMessage="1" showErrorMessage="1" sqref="G33:G67 G12:G13 G16:G18 G26:G31" xr:uid="{4B34FAD4-43FD-45EF-9692-9739A558A774}">
      <formula1>"Fixed,Variable"</formula1>
    </dataValidation>
    <dataValidation type="list" allowBlank="1" showInputMessage="1" showErrorMessage="1" sqref="E35:F49" xr:uid="{077249F1-99CA-4CE4-A1CF-756142E8F09D}">
      <formula1>INDIRECT(IFERROR(RIGHT($B35,LEN($B35)-FIND(" ",$B35)),$B35)&amp;"Subs")</formula1>
    </dataValidation>
    <dataValidation type="list" allowBlank="1" showInputMessage="1" showErrorMessage="1" sqref="E33:F34" xr:uid="{AF493ED6-044B-45E3-BBBA-28C5F71FDE2E}">
      <formula1>INDIRECT(IFERROR(RIGHT(#REF!,LEN(#REF!)-FIND(" ",#REF!)),#REF!)&amp;"Subs")</formula1>
    </dataValidation>
  </dataValidations>
  <hyperlinks>
    <hyperlink ref="F3" location="'TITLE PAGE'!A1" display="Back to title page" xr:uid="{535D52CC-8003-43AB-8179-9E22445DA69A}"/>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4764B-7614-48DB-9748-1F00D8FC0455}">
  <dimension ref="A1:CO123"/>
  <sheetViews>
    <sheetView topLeftCell="A6" zoomScale="85" zoomScaleNormal="85" workbookViewId="0">
      <selection activeCell="AH8" sqref="AH8:AL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3" width="10.7109375" style="2"/>
    <col min="14" max="14" width="13.28515625" style="2" bestFit="1" customWidth="1"/>
    <col min="15"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76"/>
      <c r="B8" t="s">
        <v>283</v>
      </c>
      <c r="C8" t="s">
        <v>284</v>
      </c>
      <c r="D8" s="27" t="s">
        <v>104</v>
      </c>
      <c r="E8" s="28"/>
      <c r="F8" s="140"/>
      <c r="G8" s="29" t="s">
        <v>105</v>
      </c>
      <c r="H8" s="30"/>
      <c r="I8" s="31"/>
      <c r="J8" s="31"/>
      <c r="K8" s="31"/>
      <c r="L8" s="31"/>
      <c r="M8" s="32"/>
      <c r="N8" s="119">
        <f>('[1]2030 onwards to 2080'!$E$15/5/1000000)*'[1]2030 onwards to 2080'!$H$5</f>
        <v>1.80178185573922E-2</v>
      </c>
      <c r="O8" s="119">
        <f>('[1]2030 onwards to 2080'!$E$15/5/1000000)*'[1]2030 onwards to 2080'!$H$5</f>
        <v>1.80178185573922E-2</v>
      </c>
      <c r="P8" s="119">
        <f>('[1]2030 onwards to 2080'!$E$15/5/1000000)*'[1]2030 onwards to 2080'!$H$5</f>
        <v>1.80178185573922E-2</v>
      </c>
      <c r="Q8" s="119">
        <f>('[1]2030 onwards to 2080'!$E$15/5/1000000)*'[1]2030 onwards to 2080'!$H$5</f>
        <v>1.80178185573922E-2</v>
      </c>
      <c r="R8" s="119">
        <f>('[1]2030 onwards to 2080'!$E$15/5/1000000)*'[1]2030 onwards to 2080'!$H$5</f>
        <v>1.80178185573922E-2</v>
      </c>
      <c r="S8" s="120">
        <f>('[1]2030 onwards to 2080'!$J$15/5/1000000)*'[1]2030 onwards to 2080'!$H$5</f>
        <v>1.6273047628540125E-2</v>
      </c>
      <c r="T8" s="120">
        <f>('[1]2030 onwards to 2080'!$J$15/5/1000000)*'[1]2030 onwards to 2080'!$H$5</f>
        <v>1.6273047628540125E-2</v>
      </c>
      <c r="U8" s="120">
        <f>('[1]2030 onwards to 2080'!$J$15/5/1000000)*'[1]2030 onwards to 2080'!$H$5</f>
        <v>1.6273047628540125E-2</v>
      </c>
      <c r="V8" s="120">
        <f>('[1]2030 onwards to 2080'!$J$15/5/1000000)*'[1]2030 onwards to 2080'!$H$5</f>
        <v>1.6273047628540125E-2</v>
      </c>
      <c r="W8" s="120">
        <f>('[1]2030 onwards to 2080'!$J$15/5/1000000)*'[1]2030 onwards to 2080'!$H$5</f>
        <v>1.6273047628540125E-2</v>
      </c>
      <c r="X8" s="121">
        <f>('[1]2030 onwards to 2080'!$P$15/5/1000000)*'[1]2030 onwards to 2080'!$H$5</f>
        <v>1.5173517383368492E-2</v>
      </c>
      <c r="Y8" s="121">
        <f>('[1]2030 onwards to 2080'!$P$15/5/1000000)*'[1]2030 onwards to 2080'!$H$5</f>
        <v>1.5173517383368492E-2</v>
      </c>
      <c r="Z8" s="121">
        <f>('[1]2030 onwards to 2080'!$P$15/5/1000000)*'[1]2030 onwards to 2080'!$H$5</f>
        <v>1.5173517383368492E-2</v>
      </c>
      <c r="AA8" s="121">
        <f>('[1]2030 onwards to 2080'!$P$15/5/1000000)*'[1]2030 onwards to 2080'!$H$5</f>
        <v>1.5173517383368492E-2</v>
      </c>
      <c r="AB8" s="121">
        <f>('[1]2030 onwards to 2080'!$P$15/5/1000000)*'[1]2030 onwards to 2080'!$H$5</f>
        <v>1.5173517383368492E-2</v>
      </c>
      <c r="AC8" s="121">
        <f>('[1]2030 onwards to 2080'!$V$15/5/1000000)*'[1]2030 onwards to 2080'!$H$5</f>
        <v>1.4367195203575963E-2</v>
      </c>
      <c r="AD8" s="121">
        <f>('[1]2030 onwards to 2080'!$V$15/5/1000000)*'[1]2030 onwards to 2080'!$H$5</f>
        <v>1.4367195203575963E-2</v>
      </c>
      <c r="AE8" s="121">
        <f>('[1]2030 onwards to 2080'!$V$15/5/1000000)*'[1]2030 onwards to 2080'!$H$5</f>
        <v>1.4367195203575963E-2</v>
      </c>
      <c r="AF8" s="121">
        <f>('[1]2030 onwards to 2080'!$V$15/5/1000000)*'[1]2030 onwards to 2080'!$H$5</f>
        <v>1.4367195203575963E-2</v>
      </c>
      <c r="AG8" s="121">
        <f>('[1]2030 onwards to 2080'!$V$15/5/1000000)*'[1]2030 onwards to 2080'!$H$5</f>
        <v>1.4367195203575963E-2</v>
      </c>
      <c r="AH8" s="121">
        <f>('[1]2030 onwards to 2080'!$AB$15/5/1000000)*'[1]2030 onwards to 2080'!$H$5</f>
        <v>1.3780779072817762E-2</v>
      </c>
      <c r="AI8" s="121">
        <f>('[1]2030 onwards to 2080'!$AB$15/5/1000000)*'[1]2030 onwards to 2080'!$H$5</f>
        <v>1.3780779072817762E-2</v>
      </c>
      <c r="AJ8" s="121">
        <f>('[1]2030 onwards to 2080'!$AB$15/5/1000000)*'[1]2030 onwards to 2080'!$H$5</f>
        <v>1.3780779072817762E-2</v>
      </c>
      <c r="AK8" s="121">
        <f>('[1]2030 onwards to 2080'!$AB$15/5/1000000)*'[1]2030 onwards to 2080'!$H$5</f>
        <v>1.3780779072817762E-2</v>
      </c>
      <c r="AL8" s="121">
        <f>('[1]2030 onwards to 2080'!$AB$15/5/1000000)*'[1]2030 onwards to 2080'!$H$5</f>
        <v>1.3780779072817762E-2</v>
      </c>
      <c r="AM8" s="121"/>
      <c r="AN8" s="121"/>
      <c r="AO8" s="121"/>
      <c r="AP8" s="121"/>
      <c r="AQ8" s="121"/>
      <c r="AR8" s="119"/>
      <c r="AS8" s="119"/>
      <c r="AT8" s="119"/>
      <c r="AU8" s="119"/>
      <c r="AV8" s="119"/>
      <c r="AW8" s="121"/>
      <c r="AX8" s="121"/>
      <c r="AY8" s="121"/>
      <c r="AZ8" s="121"/>
      <c r="BA8" s="121"/>
      <c r="BB8" s="121"/>
      <c r="BC8" s="121"/>
      <c r="BD8" s="121"/>
      <c r="BE8" s="121"/>
      <c r="BF8" s="121"/>
      <c r="BG8" s="121"/>
      <c r="BH8" s="121"/>
      <c r="BI8" s="121"/>
      <c r="BJ8" s="121"/>
      <c r="BK8" s="121"/>
      <c r="BL8" s="121"/>
      <c r="BM8" s="121"/>
      <c r="BN8" s="121"/>
      <c r="BO8" s="121"/>
      <c r="BP8" s="121"/>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E10" s="132">
        <v>3.5000000000000003E-2</v>
      </c>
      <c r="F10" s="132"/>
      <c r="G10" s="29" t="s">
        <v>105</v>
      </c>
      <c r="H10" s="30"/>
      <c r="I10" s="31"/>
      <c r="J10" s="31"/>
      <c r="K10" s="31"/>
      <c r="L10" s="31"/>
      <c r="M10" s="32"/>
      <c r="N10" s="134">
        <f>$E$10</f>
        <v>3.5000000000000003E-2</v>
      </c>
      <c r="O10" s="134">
        <f t="shared" ref="O10:AM10" si="1">$E$10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76"/>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1.7408520345306475E-2</v>
      </c>
      <c r="O14" s="41">
        <f t="shared" ref="O14:BZ14" si="3">IF((O8+O9)*O11&lt;&gt;0,(O8+O9)*O11,"")</f>
        <v>1.7408520345306475E-2</v>
      </c>
      <c r="P14" s="41">
        <f t="shared" si="3"/>
        <v>1.7408520345306475E-2</v>
      </c>
      <c r="Q14" s="41">
        <f t="shared" si="3"/>
        <v>1.7408520345306475E-2</v>
      </c>
      <c r="R14" s="41">
        <f t="shared" si="3"/>
        <v>1.7408520345306475E-2</v>
      </c>
      <c r="S14" s="41">
        <f t="shared" si="3"/>
        <v>1.5722751331922826E-2</v>
      </c>
      <c r="T14" s="41">
        <f t="shared" si="3"/>
        <v>1.5722751331922826E-2</v>
      </c>
      <c r="U14" s="41">
        <f t="shared" si="3"/>
        <v>1.5722751331922826E-2</v>
      </c>
      <c r="V14" s="41">
        <f t="shared" si="3"/>
        <v>1.5722751331922826E-2</v>
      </c>
      <c r="W14" s="41">
        <f t="shared" si="3"/>
        <v>1.5722751331922826E-2</v>
      </c>
      <c r="X14" s="41">
        <f t="shared" si="3"/>
        <v>1.4660403268955065E-2</v>
      </c>
      <c r="Y14" s="41">
        <f t="shared" si="3"/>
        <v>1.4660403268955065E-2</v>
      </c>
      <c r="Z14" s="41">
        <f t="shared" si="3"/>
        <v>1.4660403268955065E-2</v>
      </c>
      <c r="AA14" s="41">
        <f t="shared" si="3"/>
        <v>1.4660403268955065E-2</v>
      </c>
      <c r="AB14" s="41">
        <f t="shared" si="3"/>
        <v>1.4660403268955065E-2</v>
      </c>
      <c r="AC14" s="41">
        <f t="shared" si="3"/>
        <v>1.3881348022778709E-2</v>
      </c>
      <c r="AD14" s="41">
        <f t="shared" si="3"/>
        <v>1.3881348022778709E-2</v>
      </c>
      <c r="AE14" s="41">
        <f t="shared" si="3"/>
        <v>1.3881348022778709E-2</v>
      </c>
      <c r="AF14" s="41">
        <f t="shared" si="3"/>
        <v>1.3881348022778709E-2</v>
      </c>
      <c r="AG14" s="41">
        <f t="shared" si="3"/>
        <v>1.3881348022778709E-2</v>
      </c>
      <c r="AH14" s="41">
        <f t="shared" si="3"/>
        <v>1.3314762389195907E-2</v>
      </c>
      <c r="AI14" s="41">
        <f t="shared" si="3"/>
        <v>1.3314762389195907E-2</v>
      </c>
      <c r="AJ14" s="41">
        <f t="shared" si="3"/>
        <v>1.3314762389195907E-2</v>
      </c>
      <c r="AK14" s="41">
        <f t="shared" si="3"/>
        <v>1.3314762389195907E-2</v>
      </c>
      <c r="AL14" s="41">
        <f t="shared" si="3"/>
        <v>1.3314762389195907E-2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0.37493892679079494</v>
      </c>
      <c r="I15" s="179"/>
      <c r="J15" s="179"/>
      <c r="K15" s="179"/>
      <c r="L15" s="180"/>
    </row>
    <row r="16" spans="1:93" s="43" customFormat="1" ht="15" x14ac:dyDescent="0.2">
      <c r="A16" s="44"/>
      <c r="B16" s="45"/>
      <c r="C16" s="45"/>
      <c r="D16" s="46"/>
      <c r="E16" s="45"/>
      <c r="F16" s="45"/>
      <c r="G16" s="45"/>
      <c r="H16" s="47">
        <f>H15</f>
        <v>0.37493892679079494</v>
      </c>
      <c r="I16" s="48"/>
    </row>
    <row r="17" spans="1:93" s="43" customFormat="1" ht="15" x14ac:dyDescent="0.2">
      <c r="A17" s="44"/>
      <c r="B17" s="45"/>
      <c r="C17" s="45"/>
      <c r="D17" s="46"/>
      <c r="E17" s="45"/>
      <c r="F17" s="45"/>
      <c r="G17" s="45"/>
    </row>
    <row r="18" spans="1:93" s="43" customFormat="1" ht="15.75" thickBot="1" x14ac:dyDescent="0.25">
      <c r="A18" s="44"/>
      <c r="B18" s="45"/>
      <c r="C18" s="45"/>
      <c r="D18" s="46"/>
      <c r="E18" s="45"/>
      <c r="F18" s="45"/>
      <c r="G18" s="45"/>
    </row>
    <row r="19" spans="1:93" s="43" customFormat="1" ht="18" x14ac:dyDescent="0.25">
      <c r="A19" s="44"/>
      <c r="B19" s="45"/>
      <c r="C19" s="45"/>
      <c r="D19" s="46"/>
      <c r="E19" s="124" t="s">
        <v>115</v>
      </c>
      <c r="F19" s="2"/>
      <c r="G19" s="2"/>
      <c r="H19" s="2"/>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44"/>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44"/>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44"/>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44"/>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44"/>
      <c r="B25" s="45"/>
      <c r="C25" s="45"/>
      <c r="D25" s="46"/>
    </row>
    <row r="26" spans="1:93" s="43" customFormat="1" ht="15" x14ac:dyDescent="0.2">
      <c r="A26" s="44"/>
      <c r="B26" s="45"/>
      <c r="C26" s="45"/>
      <c r="D26" s="46"/>
      <c r="E26" s="45"/>
      <c r="F26" s="45"/>
      <c r="G26" s="45"/>
      <c r="H26" s="47"/>
      <c r="I26" s="48"/>
    </row>
    <row r="27" spans="1:93" s="43" customFormat="1" ht="15" x14ac:dyDescent="0.2">
      <c r="A27" s="44"/>
      <c r="B27" s="45"/>
      <c r="C27" s="45"/>
      <c r="D27" s="46"/>
      <c r="E27" s="45"/>
      <c r="F27" s="45"/>
      <c r="G27" s="45"/>
      <c r="H27" s="47"/>
      <c r="I27" s="48"/>
    </row>
    <row r="28" spans="1:93" s="43" customFormat="1" ht="15" x14ac:dyDescent="0.2">
      <c r="A28" s="44"/>
      <c r="B28" s="45"/>
      <c r="C28" s="45"/>
      <c r="D28" s="46"/>
      <c r="E28" s="45"/>
      <c r="F28" s="45"/>
      <c r="G28" s="45"/>
      <c r="H28" s="47"/>
      <c r="I28" s="48"/>
    </row>
    <row r="29" spans="1:93" s="43" customFormat="1" ht="15" x14ac:dyDescent="0.2">
      <c r="A29" s="44"/>
      <c r="B29" s="45"/>
      <c r="C29" s="45"/>
      <c r="D29" s="46"/>
      <c r="E29" s="45"/>
      <c r="F29" s="45"/>
      <c r="G29" s="45"/>
      <c r="H29" s="47"/>
      <c r="I29" s="48"/>
    </row>
    <row r="30" spans="1:93" s="43" customFormat="1" ht="15.75" thickBot="1" x14ac:dyDescent="0.25">
      <c r="A30" s="44"/>
      <c r="B30" s="45"/>
      <c r="C30" s="45"/>
      <c r="D30" s="46"/>
      <c r="E30" s="45"/>
      <c r="F30" s="45"/>
      <c r="G30" s="45"/>
      <c r="H30" s="47"/>
      <c r="I30" s="48"/>
    </row>
    <row r="31" spans="1:93" ht="15.75" thickBot="1" x14ac:dyDescent="0.25">
      <c r="A31" s="181" t="s">
        <v>123</v>
      </c>
      <c r="B31" s="182"/>
      <c r="C31" s="49"/>
      <c r="D31" s="50"/>
      <c r="E31" s="49"/>
      <c r="F31" s="49"/>
      <c r="G31" s="49"/>
      <c r="H31" s="51"/>
      <c r="I31" s="52"/>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row>
    <row r="32" spans="1:93" ht="129.75" thickBot="1" x14ac:dyDescent="0.25">
      <c r="A32" s="54" t="s">
        <v>6</v>
      </c>
      <c r="B32" s="55" t="s">
        <v>7</v>
      </c>
      <c r="C32" s="56" t="s">
        <v>8</v>
      </c>
      <c r="D32" s="56" t="s">
        <v>9</v>
      </c>
      <c r="E32" s="56" t="s">
        <v>10</v>
      </c>
      <c r="F32" s="56" t="s">
        <v>11</v>
      </c>
      <c r="G32" s="57"/>
      <c r="H32" s="58" t="s">
        <v>13</v>
      </c>
      <c r="I32" s="59" t="s">
        <v>14</v>
      </c>
      <c r="J32" s="59" t="s">
        <v>15</v>
      </c>
      <c r="K32" s="59" t="s">
        <v>16</v>
      </c>
      <c r="L32" s="59" t="s">
        <v>17</v>
      </c>
      <c r="M32" s="59" t="s">
        <v>18</v>
      </c>
      <c r="N32" s="59" t="s">
        <v>19</v>
      </c>
      <c r="O32" s="59" t="s">
        <v>20</v>
      </c>
      <c r="P32" s="59" t="s">
        <v>21</v>
      </c>
      <c r="Q32" s="59" t="s">
        <v>22</v>
      </c>
      <c r="R32" s="59" t="s">
        <v>23</v>
      </c>
      <c r="S32" s="59" t="s">
        <v>24</v>
      </c>
      <c r="T32" s="59" t="s">
        <v>25</v>
      </c>
      <c r="U32" s="59" t="s">
        <v>26</v>
      </c>
      <c r="V32" s="59" t="s">
        <v>27</v>
      </c>
      <c r="W32" s="59" t="s">
        <v>28</v>
      </c>
      <c r="X32" s="59" t="s">
        <v>29</v>
      </c>
      <c r="Y32" s="59" t="s">
        <v>30</v>
      </c>
      <c r="Z32" s="59" t="s">
        <v>31</v>
      </c>
      <c r="AA32" s="59" t="s">
        <v>32</v>
      </c>
      <c r="AB32" s="59" t="s">
        <v>33</v>
      </c>
      <c r="AC32" s="59" t="s">
        <v>34</v>
      </c>
      <c r="AD32" s="59" t="s">
        <v>35</v>
      </c>
      <c r="AE32" s="59" t="s">
        <v>36</v>
      </c>
      <c r="AF32" s="59" t="s">
        <v>37</v>
      </c>
      <c r="AG32" s="59" t="s">
        <v>38</v>
      </c>
      <c r="AH32" s="59" t="s">
        <v>39</v>
      </c>
      <c r="AI32" s="59" t="s">
        <v>40</v>
      </c>
      <c r="AJ32" s="59" t="s">
        <v>41</v>
      </c>
      <c r="AK32" s="59" t="s">
        <v>42</v>
      </c>
      <c r="AL32" s="59" t="s">
        <v>43</v>
      </c>
      <c r="AM32" s="59" t="s">
        <v>44</v>
      </c>
      <c r="AN32" s="59" t="s">
        <v>45</v>
      </c>
      <c r="AO32" s="59" t="s">
        <v>46</v>
      </c>
      <c r="AP32" s="59" t="s">
        <v>47</v>
      </c>
      <c r="AQ32" s="59" t="s">
        <v>48</v>
      </c>
      <c r="AR32" s="59" t="s">
        <v>49</v>
      </c>
      <c r="AS32" s="59" t="s">
        <v>50</v>
      </c>
      <c r="AT32" s="59" t="s">
        <v>51</v>
      </c>
      <c r="AU32" s="59" t="s">
        <v>52</v>
      </c>
      <c r="AV32" s="59" t="s">
        <v>53</v>
      </c>
      <c r="AW32" s="59" t="s">
        <v>54</v>
      </c>
      <c r="AX32" s="59" t="s">
        <v>55</v>
      </c>
      <c r="AY32" s="59" t="s">
        <v>56</v>
      </c>
      <c r="AZ32" s="59" t="s">
        <v>57</v>
      </c>
      <c r="BA32" s="59" t="s">
        <v>58</v>
      </c>
      <c r="BB32" s="59" t="s">
        <v>59</v>
      </c>
      <c r="BC32" s="59" t="s">
        <v>60</v>
      </c>
      <c r="BD32" s="59" t="s">
        <v>61</v>
      </c>
      <c r="BE32" s="59" t="s">
        <v>62</v>
      </c>
      <c r="BF32" s="59" t="s">
        <v>63</v>
      </c>
      <c r="BG32" s="59" t="s">
        <v>64</v>
      </c>
      <c r="BH32" s="59" t="s">
        <v>65</v>
      </c>
      <c r="BI32" s="59" t="s">
        <v>66</v>
      </c>
      <c r="BJ32" s="59" t="s">
        <v>67</v>
      </c>
      <c r="BK32" s="59" t="s">
        <v>68</v>
      </c>
      <c r="BL32" s="59" t="s">
        <v>69</v>
      </c>
      <c r="BM32" s="59" t="s">
        <v>70</v>
      </c>
      <c r="BN32" s="59" t="s">
        <v>71</v>
      </c>
      <c r="BO32" s="59" t="s">
        <v>72</v>
      </c>
      <c r="BP32" s="59" t="s">
        <v>73</v>
      </c>
      <c r="BQ32" s="59" t="s">
        <v>74</v>
      </c>
      <c r="BR32" s="59" t="s">
        <v>75</v>
      </c>
      <c r="BS32" s="59" t="s">
        <v>76</v>
      </c>
      <c r="BT32" s="59" t="s">
        <v>77</v>
      </c>
      <c r="BU32" s="59" t="s">
        <v>78</v>
      </c>
      <c r="BV32" s="59" t="s">
        <v>79</v>
      </c>
      <c r="BW32" s="59" t="s">
        <v>80</v>
      </c>
      <c r="BX32" s="59" t="s">
        <v>81</v>
      </c>
      <c r="BY32" s="59" t="s">
        <v>82</v>
      </c>
      <c r="BZ32" s="59" t="s">
        <v>83</v>
      </c>
      <c r="CA32" s="59" t="s">
        <v>84</v>
      </c>
      <c r="CB32" s="59" t="s">
        <v>85</v>
      </c>
      <c r="CC32" s="59" t="s">
        <v>86</v>
      </c>
      <c r="CD32" s="59" t="s">
        <v>87</v>
      </c>
      <c r="CE32" s="59" t="s">
        <v>88</v>
      </c>
      <c r="CF32" s="59" t="s">
        <v>89</v>
      </c>
      <c r="CG32" s="59" t="s">
        <v>90</v>
      </c>
      <c r="CH32" s="59" t="s">
        <v>91</v>
      </c>
      <c r="CI32" s="59" t="s">
        <v>92</v>
      </c>
      <c r="CJ32" s="59" t="s">
        <v>93</v>
      </c>
      <c r="CK32" s="59" t="s">
        <v>94</v>
      </c>
      <c r="CL32" s="59" t="s">
        <v>95</v>
      </c>
      <c r="CM32" s="59" t="s">
        <v>96</v>
      </c>
      <c r="CN32" s="59" t="s">
        <v>97</v>
      </c>
      <c r="CO32" s="60" t="s">
        <v>98</v>
      </c>
    </row>
    <row r="33" spans="1:93" ht="15" x14ac:dyDescent="0.2">
      <c r="A33" s="175" t="s">
        <v>124</v>
      </c>
      <c r="B33" s="61"/>
      <c r="C33" s="19"/>
      <c r="D33" s="19" t="s">
        <v>104</v>
      </c>
      <c r="E33" s="21" t="s">
        <v>125</v>
      </c>
      <c r="F33" s="21"/>
      <c r="G33" s="19" t="s">
        <v>111</v>
      </c>
      <c r="H33" s="62"/>
      <c r="I33" s="63"/>
      <c r="J33" s="22"/>
      <c r="K33" s="23"/>
      <c r="L33" s="23"/>
      <c r="M33" s="23"/>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5"/>
    </row>
    <row r="34" spans="1:93" ht="15" x14ac:dyDescent="0.2">
      <c r="A34" s="183"/>
      <c r="B34" s="64"/>
      <c r="C34" s="27"/>
      <c r="D34" s="27" t="s">
        <v>104</v>
      </c>
      <c r="E34" s="29" t="s">
        <v>125</v>
      </c>
      <c r="F34" s="29"/>
      <c r="G34" s="27" t="s">
        <v>126</v>
      </c>
      <c r="H34" s="65"/>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127</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128</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129</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130</v>
      </c>
      <c r="F38" s="27"/>
      <c r="G38" s="27" t="s">
        <v>111</v>
      </c>
      <c r="H38" s="65"/>
      <c r="I38" s="66"/>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131</v>
      </c>
      <c r="F39" s="27"/>
      <c r="G39" s="27" t="s">
        <v>111</v>
      </c>
      <c r="H39" s="67"/>
      <c r="I39" s="66"/>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132</v>
      </c>
      <c r="F40" s="27"/>
      <c r="G40" s="27" t="s">
        <v>111</v>
      </c>
      <c r="H40" s="65"/>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ht="15" x14ac:dyDescent="0.2">
      <c r="A41" s="183"/>
      <c r="B41" s="64"/>
      <c r="C41" s="27"/>
      <c r="D41" s="27" t="s">
        <v>109</v>
      </c>
      <c r="E41" s="27" t="s">
        <v>133</v>
      </c>
      <c r="F41" s="27"/>
      <c r="G41" s="27" t="s">
        <v>111</v>
      </c>
      <c r="H41" s="67"/>
      <c r="I41" s="68"/>
      <c r="J41" s="30"/>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ht="15" x14ac:dyDescent="0.2">
      <c r="A42" s="183"/>
      <c r="B42" s="64"/>
      <c r="C42" s="27"/>
      <c r="D42" s="27" t="s">
        <v>109</v>
      </c>
      <c r="E42" s="27" t="s">
        <v>134</v>
      </c>
      <c r="F42" s="27"/>
      <c r="G42" s="27" t="s">
        <v>111</v>
      </c>
      <c r="H42" s="67"/>
      <c r="I42" s="68"/>
      <c r="J42" s="30"/>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135</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136</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83"/>
      <c r="B45" s="64"/>
      <c r="C45" s="27"/>
      <c r="D45" s="27" t="s">
        <v>109</v>
      </c>
      <c r="E45" s="27" t="s">
        <v>137</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138</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ht="28.5" x14ac:dyDescent="0.2">
      <c r="A47" s="183"/>
      <c r="B47" s="64"/>
      <c r="C47" s="27"/>
      <c r="D47" s="27" t="s">
        <v>109</v>
      </c>
      <c r="E47" s="27" t="s">
        <v>139</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140</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141</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142</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143</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144</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145</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146</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147</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148</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149</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150</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151</v>
      </c>
      <c r="F59" s="27"/>
      <c r="G59" s="27" t="s">
        <v>111</v>
      </c>
      <c r="H59" s="69"/>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152</v>
      </c>
      <c r="F60" s="27"/>
      <c r="G60" s="27" t="s">
        <v>111</v>
      </c>
      <c r="H60" s="69"/>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153</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154</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155</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156</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109</v>
      </c>
      <c r="E65" s="27" t="s">
        <v>157</v>
      </c>
      <c r="F65" s="27"/>
      <c r="G65" s="27" t="s">
        <v>111</v>
      </c>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64"/>
      <c r="C66" s="27"/>
      <c r="D66" s="27" t="s">
        <v>109</v>
      </c>
      <c r="E66" s="27" t="s">
        <v>158</v>
      </c>
      <c r="F66" s="27"/>
      <c r="G66" s="27" t="s">
        <v>111</v>
      </c>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x14ac:dyDescent="0.2">
      <c r="A67" s="183"/>
      <c r="B67" s="64"/>
      <c r="C67" s="27"/>
      <c r="D67" s="27" t="s">
        <v>159</v>
      </c>
      <c r="E67" s="27"/>
      <c r="F67" s="27"/>
      <c r="G67" s="27"/>
      <c r="H67" s="31"/>
      <c r="I67" s="31"/>
      <c r="J67" s="31"/>
      <c r="K67" s="31"/>
      <c r="L67" s="31"/>
      <c r="M67" s="31"/>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3"/>
    </row>
    <row r="68" spans="1:93" x14ac:dyDescent="0.2">
      <c r="A68" s="183"/>
      <c r="B68" s="70"/>
      <c r="C68" s="32"/>
      <c r="D68" s="27" t="s">
        <v>160</v>
      </c>
      <c r="E68" s="27"/>
      <c r="F68" s="32"/>
      <c r="G68" s="32"/>
      <c r="H68" s="31"/>
      <c r="I68" s="31"/>
      <c r="J68" s="31"/>
      <c r="K68" s="31"/>
      <c r="L68" s="31"/>
      <c r="M68" s="31"/>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3"/>
    </row>
    <row r="69" spans="1:93" ht="15" thickBot="1" x14ac:dyDescent="0.25">
      <c r="A69" s="184"/>
      <c r="B69" s="71"/>
      <c r="C69" s="72"/>
      <c r="D69" s="73" t="s">
        <v>161</v>
      </c>
      <c r="E69" s="73"/>
      <c r="F69" s="72"/>
      <c r="G69" s="72"/>
      <c r="H69" s="74"/>
      <c r="I69" s="74"/>
      <c r="J69" s="74"/>
      <c r="K69" s="74"/>
      <c r="L69" s="74"/>
      <c r="M69" s="74"/>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42"/>
    </row>
    <row r="71" spans="1:93" ht="15" thickBot="1" x14ac:dyDescent="0.25"/>
    <row r="72" spans="1:93" ht="15" thickBot="1" x14ac:dyDescent="0.25">
      <c r="A72" s="75" t="s">
        <v>1</v>
      </c>
      <c r="B72" s="4" t="e">
        <f>#REF!</f>
        <v>#REF!</v>
      </c>
      <c r="C72" s="75" t="s">
        <v>3</v>
      </c>
      <c r="D72" s="76"/>
    </row>
    <row r="73" spans="1:93" ht="15" thickBot="1" x14ac:dyDescent="0.25">
      <c r="A73" s="9"/>
      <c r="B73" s="9"/>
      <c r="C73" s="9"/>
      <c r="D73" s="9"/>
    </row>
    <row r="74" spans="1:93" ht="15.75" thickBot="1" x14ac:dyDescent="0.25">
      <c r="A74" s="173" t="s">
        <v>162</v>
      </c>
      <c r="B74" s="174"/>
      <c r="C74" s="77" t="s">
        <v>163</v>
      </c>
      <c r="D74" s="77" t="s">
        <v>163</v>
      </c>
      <c r="E74" s="78"/>
      <c r="F74" s="78"/>
      <c r="G74" s="78"/>
      <c r="H74" s="78"/>
      <c r="I74" s="78"/>
      <c r="J74" s="78"/>
      <c r="K74" s="79"/>
      <c r="L74" s="78"/>
    </row>
    <row r="75" spans="1:93" x14ac:dyDescent="0.2">
      <c r="A75" s="80" t="s">
        <v>164</v>
      </c>
      <c r="B75" s="81"/>
      <c r="C75" s="82"/>
      <c r="D75" s="43"/>
      <c r="E75" s="78"/>
      <c r="F75" s="78"/>
      <c r="G75" s="78"/>
      <c r="H75" s="78"/>
      <c r="I75" s="78"/>
      <c r="J75" s="78"/>
      <c r="K75" s="79"/>
      <c r="L75" s="78"/>
    </row>
    <row r="76" spans="1:93" x14ac:dyDescent="0.2">
      <c r="A76" s="83" t="s">
        <v>165</v>
      </c>
      <c r="B76" s="78" t="s">
        <v>166</v>
      </c>
      <c r="C76" s="84">
        <f>3.5%</f>
        <v>3.5000000000000003E-2</v>
      </c>
      <c r="D76" s="43"/>
      <c r="E76" s="78"/>
      <c r="F76" s="78"/>
      <c r="G76" s="78"/>
      <c r="H76" s="78"/>
      <c r="I76" s="78"/>
      <c r="J76" s="78"/>
      <c r="K76" s="79"/>
      <c r="L76" s="78"/>
    </row>
    <row r="77" spans="1:93" x14ac:dyDescent="0.2">
      <c r="A77" s="83" t="s">
        <v>167</v>
      </c>
      <c r="B77" s="78" t="s">
        <v>121</v>
      </c>
      <c r="C77" s="84">
        <v>2.92E-2</v>
      </c>
      <c r="D77" s="43"/>
      <c r="E77" s="78"/>
      <c r="F77" s="78"/>
      <c r="G77" s="78"/>
      <c r="H77" s="78"/>
      <c r="I77" s="78"/>
      <c r="J77" s="78"/>
      <c r="K77" s="79"/>
      <c r="L77" s="78"/>
    </row>
    <row r="78" spans="1:93" x14ac:dyDescent="0.2">
      <c r="A78" s="83" t="s">
        <v>168</v>
      </c>
      <c r="B78" s="78" t="s">
        <v>169</v>
      </c>
      <c r="C78" s="85">
        <v>5</v>
      </c>
      <c r="D78" s="43"/>
      <c r="E78" s="78"/>
      <c r="F78" s="78"/>
      <c r="G78" s="78"/>
      <c r="H78" s="78"/>
      <c r="I78" s="78"/>
      <c r="J78" s="78"/>
      <c r="K78" s="79"/>
      <c r="L78" s="78"/>
    </row>
    <row r="79" spans="1:93" x14ac:dyDescent="0.2">
      <c r="A79" s="83" t="s">
        <v>170</v>
      </c>
      <c r="B79" s="78" t="s">
        <v>171</v>
      </c>
      <c r="C79" s="86">
        <v>1000</v>
      </c>
      <c r="D79" s="43"/>
      <c r="E79" s="78"/>
      <c r="F79" s="78"/>
      <c r="G79" s="78"/>
      <c r="H79" s="78"/>
      <c r="I79" s="78"/>
      <c r="J79" s="78"/>
      <c r="K79" s="79"/>
      <c r="L79" s="78"/>
    </row>
    <row r="80" spans="1:93" x14ac:dyDescent="0.2">
      <c r="A80" s="87" t="s">
        <v>172</v>
      </c>
      <c r="B80" s="88" t="s">
        <v>173</v>
      </c>
      <c r="C80" s="89">
        <f>1/C78</f>
        <v>0.2</v>
      </c>
      <c r="D80" s="43"/>
      <c r="E80" s="78"/>
      <c r="F80" s="78"/>
      <c r="G80" s="78"/>
      <c r="H80" s="78"/>
      <c r="I80" s="78"/>
      <c r="J80" s="78"/>
      <c r="K80" s="79"/>
      <c r="L80" s="78"/>
    </row>
    <row r="81" spans="1:12" x14ac:dyDescent="0.2">
      <c r="A81" s="79"/>
      <c r="B81" s="78"/>
      <c r="C81" s="78"/>
      <c r="D81" s="78"/>
      <c r="E81" s="78"/>
      <c r="F81" s="78"/>
      <c r="G81" s="78"/>
      <c r="H81" s="78"/>
      <c r="I81" s="78"/>
      <c r="J81" s="78"/>
      <c r="K81" s="79"/>
      <c r="L81" s="78"/>
    </row>
    <row r="82" spans="1:12" ht="15" thickBot="1" x14ac:dyDescent="0.25">
      <c r="A82" s="79"/>
      <c r="B82" s="78"/>
      <c r="C82" s="78"/>
      <c r="D82" s="90">
        <v>1</v>
      </c>
      <c r="E82" s="90">
        <v>2</v>
      </c>
      <c r="F82" s="90">
        <v>3</v>
      </c>
      <c r="G82" s="90">
        <v>4</v>
      </c>
      <c r="H82" s="90">
        <v>5</v>
      </c>
      <c r="J82" s="78"/>
      <c r="K82" s="79"/>
      <c r="L82" s="78"/>
    </row>
    <row r="83" spans="1:12" x14ac:dyDescent="0.2">
      <c r="A83" s="91"/>
      <c r="B83" s="92"/>
      <c r="C83" s="92"/>
      <c r="D83" s="93" t="s">
        <v>174</v>
      </c>
      <c r="E83" s="93" t="s">
        <v>175</v>
      </c>
      <c r="F83" s="93" t="s">
        <v>176</v>
      </c>
      <c r="G83" s="93" t="s">
        <v>177</v>
      </c>
      <c r="H83" s="94" t="s">
        <v>178</v>
      </c>
      <c r="I83" s="78"/>
      <c r="J83" s="163" t="s">
        <v>179</v>
      </c>
      <c r="K83" s="164"/>
      <c r="L83" s="78"/>
    </row>
    <row r="84" spans="1:12" ht="15" thickBot="1" x14ac:dyDescent="0.25">
      <c r="A84" s="95" t="s">
        <v>180</v>
      </c>
      <c r="B84" s="96" t="s">
        <v>108</v>
      </c>
      <c r="C84" s="96"/>
      <c r="D84" s="97">
        <f>1/((1+$C$76)^(D82))</f>
        <v>0.96618357487922713</v>
      </c>
      <c r="E84" s="97">
        <f t="shared" ref="E84:H84" si="15">1/((1+$C$76)^(E82))</f>
        <v>0.93351070036640305</v>
      </c>
      <c r="F84" s="97">
        <f t="shared" si="15"/>
        <v>0.90194270566802237</v>
      </c>
      <c r="G84" s="97">
        <f t="shared" si="15"/>
        <v>0.87144222769857238</v>
      </c>
      <c r="H84" s="97">
        <f t="shared" si="15"/>
        <v>0.84197316685852419</v>
      </c>
      <c r="I84" s="78"/>
      <c r="J84" s="165" t="s">
        <v>181</v>
      </c>
      <c r="K84" s="166"/>
      <c r="L84" s="78"/>
    </row>
    <row r="85" spans="1:12" ht="15" thickBot="1" x14ac:dyDescent="0.25">
      <c r="A85" s="79"/>
      <c r="B85" s="78"/>
      <c r="C85" s="78"/>
      <c r="D85" s="78"/>
      <c r="E85" s="78"/>
      <c r="F85" s="78"/>
      <c r="G85" s="78"/>
      <c r="H85" s="78"/>
      <c r="I85" s="78"/>
      <c r="J85" s="145"/>
      <c r="K85" s="99"/>
      <c r="L85" s="78"/>
    </row>
    <row r="86" spans="1:12" x14ac:dyDescent="0.2">
      <c r="A86" s="146" t="s">
        <v>182</v>
      </c>
      <c r="B86" s="101"/>
      <c r="C86" s="101"/>
      <c r="D86" s="102"/>
      <c r="E86" s="102"/>
      <c r="F86" s="102"/>
      <c r="G86" s="102"/>
      <c r="H86" s="103"/>
      <c r="I86" s="78"/>
      <c r="J86" s="145"/>
      <c r="K86" s="99"/>
      <c r="L86" s="78"/>
    </row>
    <row r="87" spans="1:12" x14ac:dyDescent="0.2">
      <c r="A87" s="104"/>
      <c r="B87" s="105"/>
      <c r="C87" s="106" t="s">
        <v>183</v>
      </c>
      <c r="D87" s="107" t="s">
        <v>174</v>
      </c>
      <c r="E87" s="107" t="s">
        <v>175</v>
      </c>
      <c r="F87" s="107" t="s">
        <v>176</v>
      </c>
      <c r="G87" s="107" t="s">
        <v>177</v>
      </c>
      <c r="H87" s="108" t="s">
        <v>178</v>
      </c>
      <c r="I87" s="78"/>
      <c r="J87" s="145"/>
      <c r="K87" s="99"/>
      <c r="L87" s="78"/>
    </row>
    <row r="88" spans="1:12" x14ac:dyDescent="0.2">
      <c r="A88" s="145" t="s">
        <v>184</v>
      </c>
      <c r="B88" s="78" t="s">
        <v>116</v>
      </c>
      <c r="C88" s="109" t="s">
        <v>185</v>
      </c>
      <c r="D88" s="110">
        <f>C79</f>
        <v>1000</v>
      </c>
      <c r="E88" s="110">
        <f>D90</f>
        <v>800</v>
      </c>
      <c r="F88" s="110">
        <f>E90</f>
        <v>600</v>
      </c>
      <c r="G88" s="110">
        <f>F90</f>
        <v>400</v>
      </c>
      <c r="H88" s="111">
        <f>G90</f>
        <v>200</v>
      </c>
      <c r="I88" s="78"/>
      <c r="J88" s="167" t="s">
        <v>186</v>
      </c>
      <c r="K88" s="168"/>
      <c r="L88" s="78"/>
    </row>
    <row r="89" spans="1:12" x14ac:dyDescent="0.2">
      <c r="A89" s="145" t="s">
        <v>187</v>
      </c>
      <c r="B89" s="78" t="s">
        <v>118</v>
      </c>
      <c r="C89" s="109" t="s">
        <v>185</v>
      </c>
      <c r="D89" s="110">
        <f>$D$88*$C$80</f>
        <v>200</v>
      </c>
      <c r="E89" s="110">
        <f>$D$88*$C$80</f>
        <v>200</v>
      </c>
      <c r="F89" s="110">
        <f>$D$88*$C$80</f>
        <v>200</v>
      </c>
      <c r="G89" s="110">
        <f>$D$88*$C$80</f>
        <v>200</v>
      </c>
      <c r="H89" s="111">
        <f>$D$88*$C$80</f>
        <v>200</v>
      </c>
      <c r="I89" s="78"/>
      <c r="J89" s="169" t="s">
        <v>188</v>
      </c>
      <c r="K89" s="170"/>
      <c r="L89" s="78"/>
    </row>
    <row r="90" spans="1:12" x14ac:dyDescent="0.2">
      <c r="A90" s="145" t="s">
        <v>189</v>
      </c>
      <c r="B90" s="78" t="s">
        <v>119</v>
      </c>
      <c r="C90" s="109" t="s">
        <v>185</v>
      </c>
      <c r="D90" s="110">
        <f>D88-D89</f>
        <v>800</v>
      </c>
      <c r="E90" s="110">
        <f>E88-E89</f>
        <v>600</v>
      </c>
      <c r="F90" s="110">
        <f>F88-F89</f>
        <v>400</v>
      </c>
      <c r="G90" s="110">
        <f>G88-G89</f>
        <v>200</v>
      </c>
      <c r="H90" s="111">
        <f>H88-H89</f>
        <v>0</v>
      </c>
      <c r="I90" s="78"/>
      <c r="J90" s="171" t="s">
        <v>190</v>
      </c>
      <c r="K90" s="172"/>
      <c r="L90" s="78"/>
    </row>
    <row r="91" spans="1:12" x14ac:dyDescent="0.2">
      <c r="A91" s="145" t="s">
        <v>191</v>
      </c>
      <c r="B91" s="78" t="s">
        <v>120</v>
      </c>
      <c r="C91" s="109" t="s">
        <v>185</v>
      </c>
      <c r="D91" s="110">
        <f>AVERAGE(D88,D90)</f>
        <v>900</v>
      </c>
      <c r="E91" s="110">
        <f>AVERAGE(E88,E90)</f>
        <v>700</v>
      </c>
      <c r="F91" s="110">
        <f>AVERAGE(F88,F90)</f>
        <v>500</v>
      </c>
      <c r="G91" s="110">
        <f>AVERAGE(G88,G90)</f>
        <v>300</v>
      </c>
      <c r="H91" s="111">
        <f>AVERAGE(H88,H90)</f>
        <v>100</v>
      </c>
      <c r="I91" s="78"/>
      <c r="J91" s="171" t="s">
        <v>192</v>
      </c>
      <c r="K91" s="172"/>
      <c r="L91" s="78"/>
    </row>
    <row r="92" spans="1:12" x14ac:dyDescent="0.2">
      <c r="A92" s="145" t="s">
        <v>193</v>
      </c>
      <c r="B92" s="78" t="s">
        <v>106</v>
      </c>
      <c r="C92" s="109" t="s">
        <v>185</v>
      </c>
      <c r="D92" s="110">
        <f>(D91*($C$77))+D89</f>
        <v>226.28</v>
      </c>
      <c r="E92" s="110">
        <f>(E91*($C$77))+E89</f>
        <v>220.44</v>
      </c>
      <c r="F92" s="110">
        <f>(F91*($C$77))+F89</f>
        <v>214.6</v>
      </c>
      <c r="G92" s="110">
        <f>(G91*($C$77))+G89</f>
        <v>208.76</v>
      </c>
      <c r="H92" s="111">
        <f>(H91*($C$77))+H89</f>
        <v>202.92</v>
      </c>
      <c r="I92" s="78"/>
      <c r="J92" s="152" t="s">
        <v>194</v>
      </c>
      <c r="K92" s="153"/>
      <c r="L92" s="78"/>
    </row>
    <row r="93" spans="1:12" x14ac:dyDescent="0.2">
      <c r="A93" s="145" t="s">
        <v>195</v>
      </c>
      <c r="B93" s="78" t="s">
        <v>196</v>
      </c>
      <c r="C93" s="109" t="s">
        <v>185</v>
      </c>
      <c r="D93" s="110">
        <f>D92*D84</f>
        <v>218.62801932367151</v>
      </c>
      <c r="E93" s="110">
        <f>E92*E84</f>
        <v>205.78309878876988</v>
      </c>
      <c r="F93" s="110">
        <f>F92*F84</f>
        <v>193.55690463635759</v>
      </c>
      <c r="G93" s="110">
        <f>G92*G84</f>
        <v>181.92227945435397</v>
      </c>
      <c r="H93" s="111">
        <f>H92*H84</f>
        <v>170.85319501893173</v>
      </c>
      <c r="I93" s="78"/>
      <c r="J93" s="152" t="s">
        <v>197</v>
      </c>
      <c r="K93" s="153"/>
      <c r="L93" s="78"/>
    </row>
    <row r="94" spans="1:12" x14ac:dyDescent="0.2">
      <c r="A94" s="145"/>
      <c r="B94" s="78"/>
      <c r="C94" s="109"/>
      <c r="D94" s="110"/>
      <c r="E94" s="110"/>
      <c r="F94" s="110"/>
      <c r="G94" s="110"/>
      <c r="H94" s="111"/>
      <c r="I94" s="78"/>
      <c r="J94" s="145"/>
      <c r="K94" s="99"/>
      <c r="L94" s="78"/>
    </row>
    <row r="95" spans="1:12" x14ac:dyDescent="0.2">
      <c r="A95" s="145" t="s">
        <v>198</v>
      </c>
      <c r="B95" s="112" t="s">
        <v>199</v>
      </c>
      <c r="C95" s="113" t="s">
        <v>185</v>
      </c>
      <c r="D95" s="114">
        <f>SUM(D93:H93)</f>
        <v>970.74349722208467</v>
      </c>
      <c r="E95" s="110"/>
      <c r="F95" s="110"/>
      <c r="G95" s="110"/>
      <c r="H95" s="111"/>
      <c r="I95" s="78"/>
      <c r="J95" s="152" t="s">
        <v>200</v>
      </c>
      <c r="K95" s="153"/>
      <c r="L95" s="78"/>
    </row>
    <row r="96" spans="1:12" ht="15" thickBot="1" x14ac:dyDescent="0.25">
      <c r="A96" s="115"/>
      <c r="B96" s="96"/>
      <c r="C96" s="116"/>
      <c r="D96" s="96"/>
      <c r="E96" s="96"/>
      <c r="F96" s="96"/>
      <c r="G96" s="96"/>
      <c r="H96" s="117"/>
      <c r="I96" s="78"/>
      <c r="J96" s="95"/>
      <c r="K96" s="117"/>
      <c r="L96" s="78"/>
    </row>
    <row r="97" spans="1:12" x14ac:dyDescent="0.2">
      <c r="A97" s="79"/>
      <c r="B97" s="78"/>
      <c r="C97" s="78"/>
      <c r="D97" s="78"/>
      <c r="E97" s="78"/>
      <c r="F97" s="78"/>
      <c r="G97" s="78"/>
      <c r="H97" s="78"/>
      <c r="I97" s="78"/>
      <c r="J97" s="79"/>
      <c r="K97" s="78"/>
      <c r="L97" s="78"/>
    </row>
    <row r="98" spans="1:12" ht="15" thickBot="1" x14ac:dyDescent="0.25">
      <c r="A98" s="79"/>
      <c r="B98" s="78"/>
      <c r="C98" s="78"/>
      <c r="D98" s="78"/>
      <c r="E98" s="78"/>
      <c r="F98" s="78"/>
      <c r="G98" s="78"/>
      <c r="H98" s="78"/>
      <c r="I98" s="78"/>
      <c r="J98" s="79"/>
      <c r="K98" s="78"/>
      <c r="L98" s="78"/>
    </row>
    <row r="99" spans="1:12" x14ac:dyDescent="0.2">
      <c r="A99" s="154" t="s">
        <v>201</v>
      </c>
      <c r="B99" s="155"/>
      <c r="C99" s="155"/>
      <c r="D99" s="155"/>
      <c r="E99" s="155"/>
      <c r="F99" s="155"/>
      <c r="G99" s="155"/>
      <c r="H99" s="156"/>
      <c r="I99" s="78"/>
      <c r="J99" s="79"/>
      <c r="K99" s="78"/>
      <c r="L99" s="78"/>
    </row>
    <row r="100" spans="1:12" x14ac:dyDescent="0.2">
      <c r="A100" s="157"/>
      <c r="B100" s="158"/>
      <c r="C100" s="158"/>
      <c r="D100" s="158"/>
      <c r="E100" s="158"/>
      <c r="F100" s="158"/>
      <c r="G100" s="158"/>
      <c r="H100" s="159"/>
      <c r="J100" s="78"/>
      <c r="K100" s="79"/>
      <c r="L100" s="78"/>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x14ac:dyDescent="0.2">
      <c r="A121" s="157"/>
      <c r="B121" s="158"/>
      <c r="C121" s="158"/>
      <c r="D121" s="158"/>
      <c r="E121" s="158"/>
      <c r="F121" s="158"/>
      <c r="G121" s="158"/>
      <c r="H121" s="159"/>
    </row>
    <row r="122" spans="1:8" x14ac:dyDescent="0.2">
      <c r="A122" s="157"/>
      <c r="B122" s="158"/>
      <c r="C122" s="158"/>
      <c r="D122" s="158"/>
      <c r="E122" s="158"/>
      <c r="F122" s="158"/>
      <c r="G122" s="158"/>
      <c r="H122" s="159"/>
    </row>
    <row r="123" spans="1:8" ht="15" thickBot="1" x14ac:dyDescent="0.25">
      <c r="A123" s="160"/>
      <c r="B123" s="161"/>
      <c r="C123" s="161"/>
      <c r="D123" s="161"/>
      <c r="E123" s="161"/>
      <c r="F123" s="161"/>
      <c r="G123" s="161"/>
      <c r="H123" s="162"/>
    </row>
  </sheetData>
  <mergeCells count="16">
    <mergeCell ref="A74:B74"/>
    <mergeCell ref="A5:B5"/>
    <mergeCell ref="A7:A15"/>
    <mergeCell ref="H15:L15"/>
    <mergeCell ref="A31:B31"/>
    <mergeCell ref="A33:A69"/>
    <mergeCell ref="J92:K92"/>
    <mergeCell ref="J93:K93"/>
    <mergeCell ref="J95:K95"/>
    <mergeCell ref="A99:H123"/>
    <mergeCell ref="J83:K83"/>
    <mergeCell ref="J84:K84"/>
    <mergeCell ref="J88:K88"/>
    <mergeCell ref="J89:K89"/>
    <mergeCell ref="J90:K90"/>
    <mergeCell ref="J91:K91"/>
  </mergeCells>
  <dataValidations count="4">
    <dataValidation type="list" allowBlank="1" showInputMessage="1" showErrorMessage="1" sqref="E33:F34" xr:uid="{726ACFAD-F711-404C-96A9-646A0DD5E501}">
      <formula1>INDIRECT(IFERROR(RIGHT(#REF!,LEN(#REF!)-FIND(" ",#REF!)),#REF!)&amp;"Subs")</formula1>
    </dataValidation>
    <dataValidation type="list" allowBlank="1" showInputMessage="1" showErrorMessage="1" sqref="E35:F49" xr:uid="{205344C3-2AB2-4E6F-831A-24696DDAD5DA}">
      <formula1>INDIRECT(IFERROR(RIGHT($B35,LEN($B35)-FIND(" ",$B35)),$B35)&amp;"Subs")</formula1>
    </dataValidation>
    <dataValidation type="list" allowBlank="1" showInputMessage="1" showErrorMessage="1" sqref="G33:G67 G12:G13 G16:G18 G26:G31" xr:uid="{11A4D5A7-523B-41E2-8038-0309FCB20643}">
      <formula1>"Fixed,Variable"</formula1>
    </dataValidation>
    <dataValidation type="list" allowBlank="1" showInputMessage="1" showErrorMessage="1" sqref="E67:E69 D33:D69 D12:D13 D16:D31" xr:uid="{5C830297-5962-4028-8C81-03C21A4208F5}">
      <formula1>Variables</formula1>
    </dataValidation>
  </dataValidations>
  <hyperlinks>
    <hyperlink ref="F3" location="'TITLE PAGE'!A1" display="Back to title page" xr:uid="{F9ED98AB-653D-4AEB-A735-C90D42DA8C9F}"/>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E5158-4C4B-44E8-A936-B00DC6179939}">
  <sheetPr codeName="Sheet2"/>
  <dimension ref="A1:CO121"/>
  <sheetViews>
    <sheetView topLeftCell="C1" zoomScale="70" zoomScaleNormal="70" workbookViewId="0">
      <selection activeCell="N8" sqref="N8"/>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73" t="s">
        <v>5</v>
      </c>
      <c r="B5" s="174"/>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75"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
      <c r="A8" s="176"/>
      <c r="B8" s="141" t="s">
        <v>202</v>
      </c>
      <c r="C8" s="142" t="s">
        <v>203</v>
      </c>
      <c r="D8" s="27" t="s">
        <v>104</v>
      </c>
      <c r="E8" s="28"/>
      <c r="F8" s="140"/>
      <c r="G8" s="29" t="s">
        <v>105</v>
      </c>
      <c r="H8" s="30"/>
      <c r="I8" s="31"/>
      <c r="J8" s="31"/>
      <c r="K8" s="31"/>
      <c r="L8" s="31"/>
      <c r="M8" s="32"/>
      <c r="N8" s="118">
        <v>0.91290099999999996</v>
      </c>
      <c r="O8" s="118">
        <v>0.91290099999999996</v>
      </c>
      <c r="P8" s="118">
        <v>0.91290099999999996</v>
      </c>
      <c r="Q8" s="118">
        <v>0.91290099999999996</v>
      </c>
      <c r="R8" s="118">
        <v>0.91290099999999996</v>
      </c>
      <c r="S8" s="118">
        <v>0.84899799999999992</v>
      </c>
      <c r="T8" s="118">
        <v>0.84899799999999992</v>
      </c>
      <c r="U8" s="118">
        <v>0.84899799999999992</v>
      </c>
      <c r="V8" s="118">
        <v>0.84899799999999992</v>
      </c>
      <c r="W8" s="118">
        <v>0.84899799999999992</v>
      </c>
      <c r="X8" s="118">
        <v>0.78956819999999994</v>
      </c>
      <c r="Y8" s="118">
        <v>0.78956819999999994</v>
      </c>
      <c r="Z8" s="118">
        <v>0.78956819999999994</v>
      </c>
      <c r="AA8" s="118">
        <v>0.78956819999999994</v>
      </c>
      <c r="AB8" s="118">
        <v>0.78956819999999994</v>
      </c>
      <c r="AC8" s="118">
        <v>0.75008980000000003</v>
      </c>
      <c r="AD8" s="118">
        <v>0.75008980000000003</v>
      </c>
      <c r="AE8" s="118">
        <v>0.75008980000000003</v>
      </c>
      <c r="AF8" s="118">
        <v>0.75008980000000003</v>
      </c>
      <c r="AG8" s="118">
        <v>0.75008980000000003</v>
      </c>
      <c r="AH8" s="118">
        <v>0.72008620000000001</v>
      </c>
      <c r="AI8" s="118">
        <v>0.72008620000000001</v>
      </c>
      <c r="AJ8" s="118">
        <v>0.72008620000000001</v>
      </c>
      <c r="AK8" s="118">
        <v>0.72008620000000001</v>
      </c>
      <c r="AL8" s="118">
        <v>0.72008620000000001</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76"/>
      <c r="B9" s="26"/>
      <c r="C9" s="27"/>
      <c r="D9" s="27" t="s">
        <v>106</v>
      </c>
      <c r="E9" s="28"/>
      <c r="F9" s="28"/>
      <c r="G9" s="29" t="s">
        <v>105</v>
      </c>
      <c r="H9" s="30"/>
      <c r="I9" s="31"/>
      <c r="J9" s="31"/>
      <c r="K9" s="31"/>
      <c r="L9" s="31"/>
      <c r="M9" s="32"/>
      <c r="N9" s="133">
        <f>N24</f>
        <v>0</v>
      </c>
      <c r="O9" s="133">
        <f t="shared" ref="O9:AM9" si="0">O24</f>
        <v>0</v>
      </c>
      <c r="P9" s="133">
        <f t="shared" si="0"/>
        <v>0</v>
      </c>
      <c r="Q9" s="133">
        <f t="shared" si="0"/>
        <v>0</v>
      </c>
      <c r="R9" s="133">
        <f t="shared" si="0"/>
        <v>0</v>
      </c>
      <c r="S9" s="133">
        <f t="shared" si="0"/>
        <v>0</v>
      </c>
      <c r="T9" s="133">
        <f t="shared" si="0"/>
        <v>0</v>
      </c>
      <c r="U9" s="133">
        <f t="shared" si="0"/>
        <v>0</v>
      </c>
      <c r="V9" s="133">
        <f t="shared" si="0"/>
        <v>0</v>
      </c>
      <c r="W9" s="133">
        <f t="shared" si="0"/>
        <v>0</v>
      </c>
      <c r="X9" s="133">
        <f t="shared" si="0"/>
        <v>0</v>
      </c>
      <c r="Y9" s="133">
        <f t="shared" si="0"/>
        <v>0</v>
      </c>
      <c r="Z9" s="133">
        <f t="shared" si="0"/>
        <v>0</v>
      </c>
      <c r="AA9" s="133">
        <f t="shared" si="0"/>
        <v>0</v>
      </c>
      <c r="AB9" s="133">
        <f t="shared" si="0"/>
        <v>0</v>
      </c>
      <c r="AC9" s="133">
        <f t="shared" si="0"/>
        <v>0</v>
      </c>
      <c r="AD9" s="133">
        <f t="shared" si="0"/>
        <v>0</v>
      </c>
      <c r="AE9" s="133">
        <f t="shared" si="0"/>
        <v>0</v>
      </c>
      <c r="AF9" s="133">
        <f t="shared" si="0"/>
        <v>0</v>
      </c>
      <c r="AG9" s="133">
        <f t="shared" si="0"/>
        <v>0</v>
      </c>
      <c r="AH9" s="133">
        <f t="shared" si="0"/>
        <v>0</v>
      </c>
      <c r="AI9" s="133">
        <f t="shared" si="0"/>
        <v>0</v>
      </c>
      <c r="AJ9" s="133">
        <f t="shared" si="0"/>
        <v>0</v>
      </c>
      <c r="AK9" s="133">
        <f t="shared" si="0"/>
        <v>0</v>
      </c>
      <c r="AL9" s="133">
        <f t="shared" si="0"/>
        <v>0</v>
      </c>
      <c r="AM9" s="133">
        <f t="shared" si="0"/>
        <v>0</v>
      </c>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32"/>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76"/>
      <c r="B10" s="26"/>
      <c r="C10" s="27"/>
      <c r="D10" s="27" t="s">
        <v>107</v>
      </c>
      <c r="F10" s="132">
        <v>3.5000000000000003E-2</v>
      </c>
      <c r="G10" s="29" t="s">
        <v>105</v>
      </c>
      <c r="H10" s="30"/>
      <c r="I10" s="31"/>
      <c r="J10" s="31"/>
      <c r="K10" s="31"/>
      <c r="L10" s="31"/>
      <c r="M10" s="32"/>
      <c r="N10" s="134">
        <f>$F$10</f>
        <v>3.5000000000000003E-2</v>
      </c>
      <c r="O10" s="134">
        <f t="shared" ref="O10:AM10" si="1">$F$10</f>
        <v>3.5000000000000003E-2</v>
      </c>
      <c r="P10" s="134">
        <f t="shared" si="1"/>
        <v>3.5000000000000003E-2</v>
      </c>
      <c r="Q10" s="134">
        <f t="shared" si="1"/>
        <v>3.5000000000000003E-2</v>
      </c>
      <c r="R10" s="134">
        <f t="shared" si="1"/>
        <v>3.5000000000000003E-2</v>
      </c>
      <c r="S10" s="134">
        <f t="shared" si="1"/>
        <v>3.5000000000000003E-2</v>
      </c>
      <c r="T10" s="134">
        <f t="shared" si="1"/>
        <v>3.5000000000000003E-2</v>
      </c>
      <c r="U10" s="134">
        <f t="shared" si="1"/>
        <v>3.5000000000000003E-2</v>
      </c>
      <c r="V10" s="134">
        <f t="shared" si="1"/>
        <v>3.5000000000000003E-2</v>
      </c>
      <c r="W10" s="134">
        <f t="shared" si="1"/>
        <v>3.5000000000000003E-2</v>
      </c>
      <c r="X10" s="134">
        <f t="shared" si="1"/>
        <v>3.5000000000000003E-2</v>
      </c>
      <c r="Y10" s="134">
        <f t="shared" si="1"/>
        <v>3.5000000000000003E-2</v>
      </c>
      <c r="Z10" s="134">
        <f t="shared" si="1"/>
        <v>3.5000000000000003E-2</v>
      </c>
      <c r="AA10" s="134">
        <f t="shared" si="1"/>
        <v>3.5000000000000003E-2</v>
      </c>
      <c r="AB10" s="134">
        <f t="shared" si="1"/>
        <v>3.5000000000000003E-2</v>
      </c>
      <c r="AC10" s="134">
        <f t="shared" si="1"/>
        <v>3.5000000000000003E-2</v>
      </c>
      <c r="AD10" s="134">
        <f t="shared" si="1"/>
        <v>3.5000000000000003E-2</v>
      </c>
      <c r="AE10" s="134">
        <f t="shared" si="1"/>
        <v>3.5000000000000003E-2</v>
      </c>
      <c r="AF10" s="134">
        <f t="shared" si="1"/>
        <v>3.5000000000000003E-2</v>
      </c>
      <c r="AG10" s="134">
        <f t="shared" si="1"/>
        <v>3.5000000000000003E-2</v>
      </c>
      <c r="AH10" s="134">
        <f t="shared" si="1"/>
        <v>3.5000000000000003E-2</v>
      </c>
      <c r="AI10" s="134">
        <f t="shared" si="1"/>
        <v>3.5000000000000003E-2</v>
      </c>
      <c r="AJ10" s="134">
        <f t="shared" si="1"/>
        <v>3.5000000000000003E-2</v>
      </c>
      <c r="AK10" s="134">
        <f t="shared" si="1"/>
        <v>3.5000000000000003E-2</v>
      </c>
      <c r="AL10" s="134">
        <f t="shared" si="1"/>
        <v>3.5000000000000003E-2</v>
      </c>
      <c r="AM10" s="134">
        <f t="shared" si="1"/>
        <v>3.5000000000000003E-2</v>
      </c>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s="134" customFormat="1" ht="15" x14ac:dyDescent="0.2">
      <c r="A11" s="176"/>
      <c r="B11" s="26"/>
      <c r="C11" s="27"/>
      <c r="D11" s="27" t="s">
        <v>108</v>
      </c>
      <c r="E11" s="28"/>
      <c r="F11" s="28"/>
      <c r="G11" s="29" t="s">
        <v>105</v>
      </c>
      <c r="H11" s="30"/>
      <c r="I11" s="31"/>
      <c r="J11" s="31"/>
      <c r="K11" s="31"/>
      <c r="L11" s="31"/>
      <c r="M11" s="32"/>
      <c r="N11" s="135">
        <f>1/(1+N10)</f>
        <v>0.96618357487922713</v>
      </c>
      <c r="O11" s="135">
        <f t="shared" ref="O11:AM11" si="2">1/(1+O10)</f>
        <v>0.96618357487922713</v>
      </c>
      <c r="P11" s="135">
        <f t="shared" si="2"/>
        <v>0.96618357487922713</v>
      </c>
      <c r="Q11" s="135">
        <f t="shared" si="2"/>
        <v>0.96618357487922713</v>
      </c>
      <c r="R11" s="135">
        <f t="shared" si="2"/>
        <v>0.96618357487922713</v>
      </c>
      <c r="S11" s="135">
        <f t="shared" si="2"/>
        <v>0.96618357487922713</v>
      </c>
      <c r="T11" s="135">
        <f t="shared" si="2"/>
        <v>0.96618357487922713</v>
      </c>
      <c r="U11" s="135">
        <f t="shared" si="2"/>
        <v>0.96618357487922713</v>
      </c>
      <c r="V11" s="135">
        <f t="shared" si="2"/>
        <v>0.96618357487922713</v>
      </c>
      <c r="W11" s="135">
        <f t="shared" si="2"/>
        <v>0.96618357487922713</v>
      </c>
      <c r="X11" s="135">
        <f t="shared" si="2"/>
        <v>0.96618357487922713</v>
      </c>
      <c r="Y11" s="135">
        <f t="shared" si="2"/>
        <v>0.96618357487922713</v>
      </c>
      <c r="Z11" s="135">
        <f t="shared" si="2"/>
        <v>0.96618357487922713</v>
      </c>
      <c r="AA11" s="135">
        <f t="shared" si="2"/>
        <v>0.96618357487922713</v>
      </c>
      <c r="AB11" s="135">
        <f t="shared" si="2"/>
        <v>0.96618357487922713</v>
      </c>
      <c r="AC11" s="135">
        <f t="shared" si="2"/>
        <v>0.96618357487922713</v>
      </c>
      <c r="AD11" s="135">
        <f t="shared" si="2"/>
        <v>0.96618357487922713</v>
      </c>
      <c r="AE11" s="135">
        <f t="shared" si="2"/>
        <v>0.96618357487922713</v>
      </c>
      <c r="AF11" s="135">
        <f t="shared" si="2"/>
        <v>0.96618357487922713</v>
      </c>
      <c r="AG11" s="135">
        <f t="shared" si="2"/>
        <v>0.96618357487922713</v>
      </c>
      <c r="AH11" s="135">
        <f t="shared" si="2"/>
        <v>0.96618357487922713</v>
      </c>
      <c r="AI11" s="135">
        <f t="shared" si="2"/>
        <v>0.96618357487922713</v>
      </c>
      <c r="AJ11" s="135">
        <f t="shared" si="2"/>
        <v>0.96618357487922713</v>
      </c>
      <c r="AK11" s="135">
        <f t="shared" si="2"/>
        <v>0.96618357487922713</v>
      </c>
      <c r="AL11" s="135">
        <f t="shared" si="2"/>
        <v>0.96618357487922713</v>
      </c>
      <c r="AM11" s="135">
        <f t="shared" si="2"/>
        <v>0.96618357487922713</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93" ht="15" x14ac:dyDescent="0.25">
      <c r="A12" s="176"/>
      <c r="B12" s="26"/>
      <c r="C12" s="27"/>
      <c r="D12" s="27" t="s">
        <v>109</v>
      </c>
      <c r="E12" s="27" t="s">
        <v>110</v>
      </c>
      <c r="F12" s="27"/>
      <c r="G12" s="27" t="s">
        <v>111</v>
      </c>
      <c r="H12" s="30"/>
      <c r="I12" s="31"/>
      <c r="J12" s="31"/>
      <c r="K12" s="31"/>
      <c r="L12" s="31"/>
      <c r="M12" s="32"/>
      <c r="N1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76"/>
      <c r="B13" s="26"/>
      <c r="C13" s="27"/>
      <c r="D13" s="29" t="s">
        <v>109</v>
      </c>
      <c r="E13" s="27" t="s">
        <v>112</v>
      </c>
      <c r="F13" s="27"/>
      <c r="G13" s="34" t="s">
        <v>111</v>
      </c>
      <c r="H13" s="35"/>
      <c r="I13" s="31"/>
      <c r="J13" s="31"/>
      <c r="K13" s="31"/>
      <c r="L13" s="31"/>
      <c r="M13" s="32"/>
      <c r="N13" s="13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76"/>
      <c r="B14" s="36"/>
      <c r="C14" s="37"/>
      <c r="D14" s="38" t="s">
        <v>113</v>
      </c>
      <c r="E14" s="37"/>
      <c r="F14" s="37"/>
      <c r="G14" s="37" t="s">
        <v>101</v>
      </c>
      <c r="H14" s="39"/>
      <c r="I14" s="40"/>
      <c r="J14" s="40"/>
      <c r="K14" s="40"/>
      <c r="L14" s="40"/>
      <c r="M14" s="72"/>
      <c r="N14" s="41">
        <f>IF((N8+N9)*N11&lt;&gt;0,(N8+N9)*N11,"")</f>
        <v>0.88202995169082132</v>
      </c>
      <c r="O14" s="41">
        <f t="shared" ref="O14:BZ14" si="3">IF((O8+O9)*O11&lt;&gt;0,(O8+O9)*O11,"")</f>
        <v>0.88202995169082132</v>
      </c>
      <c r="P14" s="41">
        <f t="shared" si="3"/>
        <v>0.88202995169082132</v>
      </c>
      <c r="Q14" s="41">
        <f t="shared" si="3"/>
        <v>0.88202995169082132</v>
      </c>
      <c r="R14" s="41">
        <f t="shared" si="3"/>
        <v>0.88202995169082132</v>
      </c>
      <c r="S14" s="41">
        <f t="shared" si="3"/>
        <v>0.82028792270531403</v>
      </c>
      <c r="T14" s="41">
        <f t="shared" si="3"/>
        <v>0.82028792270531403</v>
      </c>
      <c r="U14" s="41">
        <f t="shared" si="3"/>
        <v>0.82028792270531403</v>
      </c>
      <c r="V14" s="41">
        <f t="shared" si="3"/>
        <v>0.82028792270531403</v>
      </c>
      <c r="W14" s="41">
        <f t="shared" si="3"/>
        <v>0.82028792270531403</v>
      </c>
      <c r="X14" s="41">
        <f t="shared" si="3"/>
        <v>0.76286782608695647</v>
      </c>
      <c r="Y14" s="41">
        <f t="shared" si="3"/>
        <v>0.76286782608695647</v>
      </c>
      <c r="Z14" s="41">
        <f t="shared" si="3"/>
        <v>0.76286782608695647</v>
      </c>
      <c r="AA14" s="41">
        <f t="shared" si="3"/>
        <v>0.76286782608695647</v>
      </c>
      <c r="AB14" s="41">
        <f t="shared" si="3"/>
        <v>0.76286782608695647</v>
      </c>
      <c r="AC14" s="41">
        <f t="shared" si="3"/>
        <v>0.7247244444444445</v>
      </c>
      <c r="AD14" s="41">
        <f t="shared" si="3"/>
        <v>0.7247244444444445</v>
      </c>
      <c r="AE14" s="41">
        <f t="shared" si="3"/>
        <v>0.7247244444444445</v>
      </c>
      <c r="AF14" s="41">
        <f t="shared" si="3"/>
        <v>0.7247244444444445</v>
      </c>
      <c r="AG14" s="41">
        <f t="shared" si="3"/>
        <v>0.7247244444444445</v>
      </c>
      <c r="AH14" s="41">
        <f t="shared" si="3"/>
        <v>0.69573545893719813</v>
      </c>
      <c r="AI14" s="41">
        <f t="shared" si="3"/>
        <v>0.69573545893719813</v>
      </c>
      <c r="AJ14" s="41">
        <f t="shared" si="3"/>
        <v>0.69573545893719813</v>
      </c>
      <c r="AK14" s="41">
        <f t="shared" si="3"/>
        <v>0.69573545893719813</v>
      </c>
      <c r="AL14" s="41">
        <f t="shared" si="3"/>
        <v>0.69573545893719813</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1" t="str">
        <f t="shared" si="4"/>
        <v/>
      </c>
    </row>
    <row r="15" spans="1:93" s="43" customFormat="1" ht="15.75" thickBot="1" x14ac:dyDescent="0.25">
      <c r="A15" s="177"/>
      <c r="B15" s="36"/>
      <c r="C15" s="37"/>
      <c r="D15" s="38" t="s">
        <v>114</v>
      </c>
      <c r="E15" s="37"/>
      <c r="F15" s="37"/>
      <c r="G15" s="37" t="s">
        <v>101</v>
      </c>
      <c r="H15" s="178">
        <f>IF(SUM($M$14:$CO$14)&lt;&gt;0,SUM($M$14:$CO$14),"")</f>
        <v>19.428228019323669</v>
      </c>
      <c r="I15" s="179"/>
      <c r="J15" s="179"/>
      <c r="K15" s="179"/>
      <c r="L15" s="180"/>
    </row>
    <row r="16" spans="1:93" s="43" customFormat="1" ht="15" x14ac:dyDescent="0.2">
      <c r="A16" s="122"/>
      <c r="B16" s="45"/>
      <c r="C16" s="45"/>
      <c r="D16" s="46"/>
      <c r="E16" s="45"/>
      <c r="F16" s="45"/>
      <c r="G16" s="45"/>
      <c r="H16" s="123">
        <f>H15</f>
        <v>19.428228019323669</v>
      </c>
      <c r="I16" s="123"/>
      <c r="J16" s="123"/>
      <c r="K16" s="123"/>
      <c r="L16" s="123"/>
    </row>
    <row r="17" spans="1:93" s="43" customFormat="1" ht="15" x14ac:dyDescent="0.2">
      <c r="A17" s="122"/>
      <c r="B17" s="45"/>
      <c r="C17" s="45"/>
      <c r="D17" s="46"/>
      <c r="E17" s="45"/>
      <c r="F17" s="45"/>
      <c r="G17" s="45"/>
    </row>
    <row r="18" spans="1:93" s="43" customFormat="1" ht="15.75" thickBot="1" x14ac:dyDescent="0.25">
      <c r="A18" s="122"/>
      <c r="B18" s="45"/>
      <c r="C18" s="45"/>
      <c r="D18" s="46"/>
      <c r="E18" s="45"/>
      <c r="F18" s="45"/>
      <c r="G18" s="45"/>
    </row>
    <row r="19" spans="1:93" s="43" customFormat="1" ht="18" x14ac:dyDescent="0.25">
      <c r="A19" s="122"/>
      <c r="B19" s="45"/>
      <c r="C19" s="45"/>
      <c r="D19" s="46"/>
      <c r="E19" s="124" t="s">
        <v>115</v>
      </c>
      <c r="F19" s="2"/>
      <c r="G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22"/>
      <c r="B20" s="45"/>
      <c r="C20" s="45"/>
      <c r="D20" s="46"/>
      <c r="E20" s="125" t="s">
        <v>116</v>
      </c>
      <c r="F20" s="126" t="s">
        <v>117</v>
      </c>
      <c r="G20" s="127"/>
      <c r="H20" s="127"/>
      <c r="I20" s="127"/>
      <c r="J20" s="127"/>
      <c r="K20" s="127"/>
      <c r="L20" s="127"/>
      <c r="M20" s="127">
        <f>+M8</f>
        <v>0</v>
      </c>
      <c r="N20" s="137">
        <f>+N7+M22</f>
        <v>0</v>
      </c>
      <c r="O20" s="137">
        <f t="shared" ref="O20:BZ20" si="5">+O7+N22</f>
        <v>0</v>
      </c>
      <c r="P20" s="137">
        <f t="shared" si="5"/>
        <v>0</v>
      </c>
      <c r="Q20" s="137">
        <f t="shared" si="5"/>
        <v>0</v>
      </c>
      <c r="R20" s="137">
        <f t="shared" si="5"/>
        <v>0</v>
      </c>
      <c r="S20" s="137">
        <f t="shared" si="5"/>
        <v>0</v>
      </c>
      <c r="T20" s="137">
        <f t="shared" si="5"/>
        <v>0</v>
      </c>
      <c r="U20" s="137">
        <f t="shared" si="5"/>
        <v>0</v>
      </c>
      <c r="V20" s="137">
        <f t="shared" si="5"/>
        <v>0</v>
      </c>
      <c r="W20" s="137">
        <f t="shared" si="5"/>
        <v>0</v>
      </c>
      <c r="X20" s="137">
        <f t="shared" si="5"/>
        <v>0</v>
      </c>
      <c r="Y20" s="137">
        <f t="shared" si="5"/>
        <v>0</v>
      </c>
      <c r="Z20" s="137">
        <f t="shared" si="5"/>
        <v>0</v>
      </c>
      <c r="AA20" s="137">
        <f t="shared" si="5"/>
        <v>0</v>
      </c>
      <c r="AB20" s="137">
        <f t="shared" si="5"/>
        <v>0</v>
      </c>
      <c r="AC20" s="137">
        <f t="shared" si="5"/>
        <v>0</v>
      </c>
      <c r="AD20" s="137">
        <f t="shared" si="5"/>
        <v>0</v>
      </c>
      <c r="AE20" s="137">
        <f t="shared" si="5"/>
        <v>0</v>
      </c>
      <c r="AF20" s="137">
        <f t="shared" si="5"/>
        <v>0</v>
      </c>
      <c r="AG20" s="137">
        <f t="shared" si="5"/>
        <v>0</v>
      </c>
      <c r="AH20" s="137">
        <f t="shared" si="5"/>
        <v>0</v>
      </c>
      <c r="AI20" s="137">
        <f t="shared" si="5"/>
        <v>0</v>
      </c>
      <c r="AJ20" s="137">
        <f t="shared" si="5"/>
        <v>0</v>
      </c>
      <c r="AK20" s="137">
        <f t="shared" si="5"/>
        <v>0</v>
      </c>
      <c r="AL20" s="137">
        <f t="shared" si="5"/>
        <v>0</v>
      </c>
      <c r="AM20" s="137">
        <f t="shared" si="5"/>
        <v>0</v>
      </c>
      <c r="AN20" s="137">
        <f t="shared" si="5"/>
        <v>0</v>
      </c>
      <c r="AO20" s="137">
        <f t="shared" si="5"/>
        <v>0</v>
      </c>
      <c r="AP20" s="137">
        <f t="shared" si="5"/>
        <v>0</v>
      </c>
      <c r="AQ20" s="137">
        <f t="shared" si="5"/>
        <v>0</v>
      </c>
      <c r="AR20" s="137">
        <f t="shared" si="5"/>
        <v>0</v>
      </c>
      <c r="AS20" s="137">
        <f t="shared" si="5"/>
        <v>0</v>
      </c>
      <c r="AT20" s="137">
        <f t="shared" si="5"/>
        <v>0</v>
      </c>
      <c r="AU20" s="137">
        <f t="shared" si="5"/>
        <v>0</v>
      </c>
      <c r="AV20" s="137">
        <f t="shared" si="5"/>
        <v>0</v>
      </c>
      <c r="AW20" s="137">
        <f t="shared" si="5"/>
        <v>0</v>
      </c>
      <c r="AX20" s="137">
        <f t="shared" si="5"/>
        <v>0</v>
      </c>
      <c r="AY20" s="137">
        <f t="shared" si="5"/>
        <v>0</v>
      </c>
      <c r="AZ20" s="137">
        <f t="shared" si="5"/>
        <v>0</v>
      </c>
      <c r="BA20" s="137">
        <f t="shared" si="5"/>
        <v>0</v>
      </c>
      <c r="BB20" s="137">
        <f t="shared" si="5"/>
        <v>0</v>
      </c>
      <c r="BC20" s="137">
        <f t="shared" si="5"/>
        <v>0</v>
      </c>
      <c r="BD20" s="137">
        <f t="shared" si="5"/>
        <v>0</v>
      </c>
      <c r="BE20" s="137">
        <f t="shared" si="5"/>
        <v>0</v>
      </c>
      <c r="BF20" s="137">
        <f t="shared" si="5"/>
        <v>0</v>
      </c>
      <c r="BG20" s="137">
        <f t="shared" si="5"/>
        <v>0</v>
      </c>
      <c r="BH20" s="137">
        <f t="shared" si="5"/>
        <v>0</v>
      </c>
      <c r="BI20" s="137">
        <f t="shared" si="5"/>
        <v>0</v>
      </c>
      <c r="BJ20" s="137">
        <f t="shared" si="5"/>
        <v>0</v>
      </c>
      <c r="BK20" s="137">
        <f t="shared" si="5"/>
        <v>0</v>
      </c>
      <c r="BL20" s="137">
        <f t="shared" si="5"/>
        <v>0</v>
      </c>
      <c r="BM20" s="137">
        <f t="shared" si="5"/>
        <v>0</v>
      </c>
      <c r="BN20" s="137">
        <f t="shared" si="5"/>
        <v>0</v>
      </c>
      <c r="BO20" s="137">
        <f t="shared" si="5"/>
        <v>0</v>
      </c>
      <c r="BP20" s="137">
        <f t="shared" si="5"/>
        <v>0</v>
      </c>
      <c r="BQ20" s="137">
        <f t="shared" si="5"/>
        <v>0</v>
      </c>
      <c r="BR20" s="137">
        <f t="shared" si="5"/>
        <v>0</v>
      </c>
      <c r="BS20" s="137">
        <f t="shared" si="5"/>
        <v>0</v>
      </c>
      <c r="BT20" s="137">
        <f t="shared" si="5"/>
        <v>0</v>
      </c>
      <c r="BU20" s="137">
        <f t="shared" si="5"/>
        <v>0</v>
      </c>
      <c r="BV20" s="137">
        <f t="shared" si="5"/>
        <v>0</v>
      </c>
      <c r="BW20" s="137">
        <f t="shared" si="5"/>
        <v>0</v>
      </c>
      <c r="BX20" s="137">
        <f t="shared" si="5"/>
        <v>0</v>
      </c>
      <c r="BY20" s="137">
        <f t="shared" si="5"/>
        <v>0</v>
      </c>
      <c r="BZ20" s="137">
        <f t="shared" si="5"/>
        <v>0</v>
      </c>
      <c r="CA20" s="137">
        <f t="shared" ref="CA20:CO20" si="6">+CA7+BZ22</f>
        <v>0</v>
      </c>
      <c r="CB20" s="137">
        <f t="shared" si="6"/>
        <v>0</v>
      </c>
      <c r="CC20" s="137">
        <f t="shared" si="6"/>
        <v>0</v>
      </c>
      <c r="CD20" s="137">
        <f t="shared" si="6"/>
        <v>0</v>
      </c>
      <c r="CE20" s="137">
        <f t="shared" si="6"/>
        <v>0</v>
      </c>
      <c r="CF20" s="137">
        <f t="shared" si="6"/>
        <v>0</v>
      </c>
      <c r="CG20" s="137">
        <f t="shared" si="6"/>
        <v>0</v>
      </c>
      <c r="CH20" s="137">
        <f t="shared" si="6"/>
        <v>0</v>
      </c>
      <c r="CI20" s="137">
        <f t="shared" si="6"/>
        <v>0</v>
      </c>
      <c r="CJ20" s="137">
        <f t="shared" si="6"/>
        <v>0</v>
      </c>
      <c r="CK20" s="137">
        <f t="shared" si="6"/>
        <v>0</v>
      </c>
      <c r="CL20" s="137">
        <f t="shared" si="6"/>
        <v>0</v>
      </c>
      <c r="CM20" s="137">
        <f t="shared" si="6"/>
        <v>0</v>
      </c>
      <c r="CN20" s="137">
        <f t="shared" si="6"/>
        <v>0</v>
      </c>
      <c r="CO20" s="137">
        <f t="shared" si="6"/>
        <v>0</v>
      </c>
    </row>
    <row r="21" spans="1:93" s="43" customFormat="1" ht="18" x14ac:dyDescent="0.25">
      <c r="A21" s="122"/>
      <c r="B21" s="45"/>
      <c r="C21" s="45"/>
      <c r="D21" s="46"/>
      <c r="E21" s="125" t="s">
        <v>118</v>
      </c>
      <c r="F21" s="125">
        <v>1</v>
      </c>
      <c r="G21" s="127"/>
      <c r="H21" s="127"/>
      <c r="I21" s="127"/>
      <c r="J21" s="127"/>
      <c r="K21" s="127"/>
      <c r="L21" s="127"/>
      <c r="M21" s="138">
        <f>MIN(IF(M20=0,0,+M7/$F21)+L21,M20)</f>
        <v>0</v>
      </c>
      <c r="N21" s="138">
        <f t="shared" ref="N21:BY21" si="7">MIN(IF(N20=0,0,+N7/$F21)+M21,N20)</f>
        <v>0</v>
      </c>
      <c r="O21" s="138">
        <f t="shared" si="7"/>
        <v>0</v>
      </c>
      <c r="P21" s="138">
        <f t="shared" si="7"/>
        <v>0</v>
      </c>
      <c r="Q21" s="138">
        <f t="shared" si="7"/>
        <v>0</v>
      </c>
      <c r="R21" s="138">
        <f t="shared" si="7"/>
        <v>0</v>
      </c>
      <c r="S21" s="138">
        <f t="shared" si="7"/>
        <v>0</v>
      </c>
      <c r="T21" s="138">
        <f t="shared" si="7"/>
        <v>0</v>
      </c>
      <c r="U21" s="138">
        <f t="shared" si="7"/>
        <v>0</v>
      </c>
      <c r="V21" s="138">
        <f t="shared" si="7"/>
        <v>0</v>
      </c>
      <c r="W21" s="138">
        <f t="shared" si="7"/>
        <v>0</v>
      </c>
      <c r="X21" s="138">
        <f t="shared" si="7"/>
        <v>0</v>
      </c>
      <c r="Y21" s="138">
        <f t="shared" si="7"/>
        <v>0</v>
      </c>
      <c r="Z21" s="138">
        <f t="shared" si="7"/>
        <v>0</v>
      </c>
      <c r="AA21" s="138">
        <f t="shared" si="7"/>
        <v>0</v>
      </c>
      <c r="AB21" s="138">
        <f t="shared" si="7"/>
        <v>0</v>
      </c>
      <c r="AC21" s="138">
        <f t="shared" si="7"/>
        <v>0</v>
      </c>
      <c r="AD21" s="138">
        <f t="shared" si="7"/>
        <v>0</v>
      </c>
      <c r="AE21" s="138">
        <f t="shared" si="7"/>
        <v>0</v>
      </c>
      <c r="AF21" s="138">
        <f t="shared" si="7"/>
        <v>0</v>
      </c>
      <c r="AG21" s="138">
        <f t="shared" si="7"/>
        <v>0</v>
      </c>
      <c r="AH21" s="138">
        <f t="shared" si="7"/>
        <v>0</v>
      </c>
      <c r="AI21" s="138">
        <f t="shared" si="7"/>
        <v>0</v>
      </c>
      <c r="AJ21" s="138">
        <f t="shared" si="7"/>
        <v>0</v>
      </c>
      <c r="AK21" s="138">
        <f t="shared" si="7"/>
        <v>0</v>
      </c>
      <c r="AL21" s="138">
        <f t="shared" si="7"/>
        <v>0</v>
      </c>
      <c r="AM21" s="138">
        <f t="shared" si="7"/>
        <v>0</v>
      </c>
      <c r="AN21" s="138">
        <f t="shared" si="7"/>
        <v>0</v>
      </c>
      <c r="AO21" s="138">
        <f t="shared" si="7"/>
        <v>0</v>
      </c>
      <c r="AP21" s="138">
        <f t="shared" si="7"/>
        <v>0</v>
      </c>
      <c r="AQ21" s="138">
        <f t="shared" si="7"/>
        <v>0</v>
      </c>
      <c r="AR21" s="138">
        <f t="shared" si="7"/>
        <v>0</v>
      </c>
      <c r="AS21" s="138">
        <f t="shared" si="7"/>
        <v>0</v>
      </c>
      <c r="AT21" s="138">
        <f t="shared" si="7"/>
        <v>0</v>
      </c>
      <c r="AU21" s="138">
        <f t="shared" si="7"/>
        <v>0</v>
      </c>
      <c r="AV21" s="138">
        <f t="shared" si="7"/>
        <v>0</v>
      </c>
      <c r="AW21" s="138">
        <f t="shared" si="7"/>
        <v>0</v>
      </c>
      <c r="AX21" s="138">
        <f t="shared" si="7"/>
        <v>0</v>
      </c>
      <c r="AY21" s="138">
        <f t="shared" si="7"/>
        <v>0</v>
      </c>
      <c r="AZ21" s="138">
        <f t="shared" si="7"/>
        <v>0</v>
      </c>
      <c r="BA21" s="138">
        <f t="shared" si="7"/>
        <v>0</v>
      </c>
      <c r="BB21" s="138">
        <f t="shared" si="7"/>
        <v>0</v>
      </c>
      <c r="BC21" s="138">
        <f t="shared" si="7"/>
        <v>0</v>
      </c>
      <c r="BD21" s="138">
        <f t="shared" si="7"/>
        <v>0</v>
      </c>
      <c r="BE21" s="138">
        <f t="shared" si="7"/>
        <v>0</v>
      </c>
      <c r="BF21" s="138">
        <f t="shared" si="7"/>
        <v>0</v>
      </c>
      <c r="BG21" s="138">
        <f t="shared" si="7"/>
        <v>0</v>
      </c>
      <c r="BH21" s="138">
        <f t="shared" si="7"/>
        <v>0</v>
      </c>
      <c r="BI21" s="138">
        <f t="shared" si="7"/>
        <v>0</v>
      </c>
      <c r="BJ21" s="138">
        <f t="shared" si="7"/>
        <v>0</v>
      </c>
      <c r="BK21" s="138">
        <f t="shared" si="7"/>
        <v>0</v>
      </c>
      <c r="BL21" s="138">
        <f t="shared" si="7"/>
        <v>0</v>
      </c>
      <c r="BM21" s="138">
        <f t="shared" si="7"/>
        <v>0</v>
      </c>
      <c r="BN21" s="138">
        <f t="shared" si="7"/>
        <v>0</v>
      </c>
      <c r="BO21" s="138">
        <f t="shared" si="7"/>
        <v>0</v>
      </c>
      <c r="BP21" s="138">
        <f t="shared" si="7"/>
        <v>0</v>
      </c>
      <c r="BQ21" s="138">
        <f t="shared" si="7"/>
        <v>0</v>
      </c>
      <c r="BR21" s="138">
        <f t="shared" si="7"/>
        <v>0</v>
      </c>
      <c r="BS21" s="138">
        <f t="shared" si="7"/>
        <v>0</v>
      </c>
      <c r="BT21" s="138">
        <f t="shared" si="7"/>
        <v>0</v>
      </c>
      <c r="BU21" s="138">
        <f t="shared" si="7"/>
        <v>0</v>
      </c>
      <c r="BV21" s="138">
        <f t="shared" si="7"/>
        <v>0</v>
      </c>
      <c r="BW21" s="138">
        <f t="shared" si="7"/>
        <v>0</v>
      </c>
      <c r="BX21" s="138">
        <f t="shared" si="7"/>
        <v>0</v>
      </c>
      <c r="BY21" s="138">
        <f t="shared" si="7"/>
        <v>0</v>
      </c>
      <c r="BZ21" s="138">
        <f t="shared" ref="BZ21:CO21" si="8">MIN(IF(BZ20=0,0,+BZ7/$F21)+BY21,BZ20)</f>
        <v>0</v>
      </c>
      <c r="CA21" s="138">
        <f t="shared" si="8"/>
        <v>0</v>
      </c>
      <c r="CB21" s="138">
        <f t="shared" si="8"/>
        <v>0</v>
      </c>
      <c r="CC21" s="138">
        <f t="shared" si="8"/>
        <v>0</v>
      </c>
      <c r="CD21" s="138">
        <f t="shared" si="8"/>
        <v>0</v>
      </c>
      <c r="CE21" s="138">
        <f t="shared" si="8"/>
        <v>0</v>
      </c>
      <c r="CF21" s="138">
        <f t="shared" si="8"/>
        <v>0</v>
      </c>
      <c r="CG21" s="138">
        <f t="shared" si="8"/>
        <v>0</v>
      </c>
      <c r="CH21" s="138">
        <f t="shared" si="8"/>
        <v>0</v>
      </c>
      <c r="CI21" s="138">
        <f t="shared" si="8"/>
        <v>0</v>
      </c>
      <c r="CJ21" s="138">
        <f t="shared" si="8"/>
        <v>0</v>
      </c>
      <c r="CK21" s="138">
        <f t="shared" si="8"/>
        <v>0</v>
      </c>
      <c r="CL21" s="138">
        <f t="shared" si="8"/>
        <v>0</v>
      </c>
      <c r="CM21" s="138">
        <f t="shared" si="8"/>
        <v>0</v>
      </c>
      <c r="CN21" s="138">
        <f t="shared" si="8"/>
        <v>0</v>
      </c>
      <c r="CO21" s="138">
        <f t="shared" si="8"/>
        <v>0</v>
      </c>
    </row>
    <row r="22" spans="1:93" s="43" customFormat="1" ht="18" x14ac:dyDescent="0.25">
      <c r="A22" s="122"/>
      <c r="B22" s="45"/>
      <c r="C22" s="45"/>
      <c r="D22" s="46"/>
      <c r="E22" s="125" t="s">
        <v>119</v>
      </c>
      <c r="F22" s="125"/>
      <c r="G22" s="127"/>
      <c r="H22" s="127"/>
      <c r="I22" s="127"/>
      <c r="J22" s="127"/>
      <c r="K22" s="127"/>
      <c r="L22" s="127"/>
      <c r="M22" s="139">
        <f>+M20-M21</f>
        <v>0</v>
      </c>
      <c r="N22" s="138">
        <f>+N20-N21</f>
        <v>0</v>
      </c>
      <c r="O22" s="138">
        <f t="shared" ref="O22:BZ22" si="9">+O20-O21</f>
        <v>0</v>
      </c>
      <c r="P22" s="138">
        <f t="shared" si="9"/>
        <v>0</v>
      </c>
      <c r="Q22" s="138">
        <f t="shared" si="9"/>
        <v>0</v>
      </c>
      <c r="R22" s="138">
        <f t="shared" si="9"/>
        <v>0</v>
      </c>
      <c r="S22" s="138">
        <f t="shared" si="9"/>
        <v>0</v>
      </c>
      <c r="T22" s="138">
        <f t="shared" si="9"/>
        <v>0</v>
      </c>
      <c r="U22" s="138">
        <f t="shared" si="9"/>
        <v>0</v>
      </c>
      <c r="V22" s="138">
        <f t="shared" si="9"/>
        <v>0</v>
      </c>
      <c r="W22" s="138">
        <f t="shared" si="9"/>
        <v>0</v>
      </c>
      <c r="X22" s="138">
        <f t="shared" si="9"/>
        <v>0</v>
      </c>
      <c r="Y22" s="138">
        <f t="shared" si="9"/>
        <v>0</v>
      </c>
      <c r="Z22" s="138">
        <f t="shared" si="9"/>
        <v>0</v>
      </c>
      <c r="AA22" s="138">
        <f t="shared" si="9"/>
        <v>0</v>
      </c>
      <c r="AB22" s="138">
        <f t="shared" si="9"/>
        <v>0</v>
      </c>
      <c r="AC22" s="139">
        <f t="shared" si="9"/>
        <v>0</v>
      </c>
      <c r="AD22" s="139">
        <f t="shared" si="9"/>
        <v>0</v>
      </c>
      <c r="AE22" s="139">
        <f t="shared" si="9"/>
        <v>0</v>
      </c>
      <c r="AF22" s="139">
        <f t="shared" si="9"/>
        <v>0</v>
      </c>
      <c r="AG22" s="139">
        <f t="shared" si="9"/>
        <v>0</v>
      </c>
      <c r="AH22" s="139">
        <f t="shared" si="9"/>
        <v>0</v>
      </c>
      <c r="AI22" s="139">
        <f t="shared" si="9"/>
        <v>0</v>
      </c>
      <c r="AJ22" s="139">
        <f t="shared" si="9"/>
        <v>0</v>
      </c>
      <c r="AK22" s="139">
        <f t="shared" si="9"/>
        <v>0</v>
      </c>
      <c r="AL22" s="139">
        <f t="shared" si="9"/>
        <v>0</v>
      </c>
      <c r="AM22" s="139">
        <f t="shared" si="9"/>
        <v>0</v>
      </c>
      <c r="AN22" s="139">
        <f t="shared" si="9"/>
        <v>0</v>
      </c>
      <c r="AO22" s="139">
        <f t="shared" si="9"/>
        <v>0</v>
      </c>
      <c r="AP22" s="139">
        <f t="shared" si="9"/>
        <v>0</v>
      </c>
      <c r="AQ22" s="139">
        <f t="shared" si="9"/>
        <v>0</v>
      </c>
      <c r="AR22" s="139">
        <f t="shared" si="9"/>
        <v>0</v>
      </c>
      <c r="AS22" s="139">
        <f t="shared" si="9"/>
        <v>0</v>
      </c>
      <c r="AT22" s="139">
        <f t="shared" si="9"/>
        <v>0</v>
      </c>
      <c r="AU22" s="139">
        <f t="shared" si="9"/>
        <v>0</v>
      </c>
      <c r="AV22" s="139">
        <f t="shared" si="9"/>
        <v>0</v>
      </c>
      <c r="AW22" s="139">
        <f t="shared" si="9"/>
        <v>0</v>
      </c>
      <c r="AX22" s="139">
        <f t="shared" si="9"/>
        <v>0</v>
      </c>
      <c r="AY22" s="139">
        <f t="shared" si="9"/>
        <v>0</v>
      </c>
      <c r="AZ22" s="139">
        <f t="shared" si="9"/>
        <v>0</v>
      </c>
      <c r="BA22" s="139">
        <f t="shared" si="9"/>
        <v>0</v>
      </c>
      <c r="BB22" s="139">
        <f t="shared" si="9"/>
        <v>0</v>
      </c>
      <c r="BC22" s="139">
        <f t="shared" si="9"/>
        <v>0</v>
      </c>
      <c r="BD22" s="139">
        <f t="shared" si="9"/>
        <v>0</v>
      </c>
      <c r="BE22" s="139">
        <f t="shared" si="9"/>
        <v>0</v>
      </c>
      <c r="BF22" s="139">
        <f t="shared" si="9"/>
        <v>0</v>
      </c>
      <c r="BG22" s="139">
        <f t="shared" si="9"/>
        <v>0</v>
      </c>
      <c r="BH22" s="139">
        <f t="shared" si="9"/>
        <v>0</v>
      </c>
      <c r="BI22" s="139">
        <f t="shared" si="9"/>
        <v>0</v>
      </c>
      <c r="BJ22" s="139">
        <f t="shared" si="9"/>
        <v>0</v>
      </c>
      <c r="BK22" s="139">
        <f t="shared" si="9"/>
        <v>0</v>
      </c>
      <c r="BL22" s="139">
        <f t="shared" si="9"/>
        <v>0</v>
      </c>
      <c r="BM22" s="139">
        <f t="shared" si="9"/>
        <v>0</v>
      </c>
      <c r="BN22" s="139">
        <f t="shared" si="9"/>
        <v>0</v>
      </c>
      <c r="BO22" s="139">
        <f t="shared" si="9"/>
        <v>0</v>
      </c>
      <c r="BP22" s="139">
        <f t="shared" si="9"/>
        <v>0</v>
      </c>
      <c r="BQ22" s="139">
        <f t="shared" si="9"/>
        <v>0</v>
      </c>
      <c r="BR22" s="139">
        <f t="shared" si="9"/>
        <v>0</v>
      </c>
      <c r="BS22" s="139">
        <f t="shared" si="9"/>
        <v>0</v>
      </c>
      <c r="BT22" s="139">
        <f t="shared" si="9"/>
        <v>0</v>
      </c>
      <c r="BU22" s="139">
        <f t="shared" si="9"/>
        <v>0</v>
      </c>
      <c r="BV22" s="139">
        <f t="shared" si="9"/>
        <v>0</v>
      </c>
      <c r="BW22" s="139">
        <f t="shared" si="9"/>
        <v>0</v>
      </c>
      <c r="BX22" s="139">
        <f t="shared" si="9"/>
        <v>0</v>
      </c>
      <c r="BY22" s="139">
        <f t="shared" si="9"/>
        <v>0</v>
      </c>
      <c r="BZ22" s="139">
        <f t="shared" si="9"/>
        <v>0</v>
      </c>
      <c r="CA22" s="139">
        <f t="shared" ref="CA22:CO22" si="10">+CA20-CA21</f>
        <v>0</v>
      </c>
      <c r="CB22" s="139">
        <f t="shared" si="10"/>
        <v>0</v>
      </c>
      <c r="CC22" s="139">
        <f t="shared" si="10"/>
        <v>0</v>
      </c>
      <c r="CD22" s="139">
        <f t="shared" si="10"/>
        <v>0</v>
      </c>
      <c r="CE22" s="139">
        <f t="shared" si="10"/>
        <v>0</v>
      </c>
      <c r="CF22" s="139">
        <f t="shared" si="10"/>
        <v>0</v>
      </c>
      <c r="CG22" s="139">
        <f t="shared" si="10"/>
        <v>0</v>
      </c>
      <c r="CH22" s="139">
        <f t="shared" si="10"/>
        <v>0</v>
      </c>
      <c r="CI22" s="139">
        <f t="shared" si="10"/>
        <v>0</v>
      </c>
      <c r="CJ22" s="139">
        <f t="shared" si="10"/>
        <v>0</v>
      </c>
      <c r="CK22" s="139">
        <f t="shared" si="10"/>
        <v>0</v>
      </c>
      <c r="CL22" s="139">
        <f t="shared" si="10"/>
        <v>0</v>
      </c>
      <c r="CM22" s="139">
        <f t="shared" si="10"/>
        <v>0</v>
      </c>
      <c r="CN22" s="139">
        <f t="shared" si="10"/>
        <v>0</v>
      </c>
      <c r="CO22" s="139">
        <f t="shared" si="10"/>
        <v>0</v>
      </c>
    </row>
    <row r="23" spans="1:93" s="43" customFormat="1" ht="18" x14ac:dyDescent="0.25">
      <c r="A23" s="122"/>
      <c r="B23" s="45"/>
      <c r="C23" s="45"/>
      <c r="D23" s="46"/>
      <c r="E23" s="125" t="s">
        <v>120</v>
      </c>
      <c r="F23" s="128" t="s">
        <v>121</v>
      </c>
      <c r="G23" s="127"/>
      <c r="H23" s="127"/>
      <c r="I23" s="127"/>
      <c r="J23" s="127"/>
      <c r="K23" s="127"/>
      <c r="L23" s="127"/>
      <c r="M23" s="139">
        <f>AVERAGE(M20,M22)</f>
        <v>0</v>
      </c>
      <c r="N23" s="138">
        <f>AVERAGE(N20,N22)</f>
        <v>0</v>
      </c>
      <c r="O23" s="138">
        <f t="shared" ref="O23:BZ23" si="11">AVERAGE(O20,O22)</f>
        <v>0</v>
      </c>
      <c r="P23" s="138">
        <f t="shared" si="11"/>
        <v>0</v>
      </c>
      <c r="Q23" s="138">
        <f t="shared" si="11"/>
        <v>0</v>
      </c>
      <c r="R23" s="138">
        <f t="shared" si="11"/>
        <v>0</v>
      </c>
      <c r="S23" s="138">
        <f t="shared" si="11"/>
        <v>0</v>
      </c>
      <c r="T23" s="138">
        <f t="shared" si="11"/>
        <v>0</v>
      </c>
      <c r="U23" s="138">
        <f t="shared" si="11"/>
        <v>0</v>
      </c>
      <c r="V23" s="138">
        <f t="shared" si="11"/>
        <v>0</v>
      </c>
      <c r="W23" s="138">
        <f t="shared" si="11"/>
        <v>0</v>
      </c>
      <c r="X23" s="138">
        <f t="shared" si="11"/>
        <v>0</v>
      </c>
      <c r="Y23" s="138">
        <f t="shared" si="11"/>
        <v>0</v>
      </c>
      <c r="Z23" s="138">
        <f t="shared" si="11"/>
        <v>0</v>
      </c>
      <c r="AA23" s="138">
        <f t="shared" si="11"/>
        <v>0</v>
      </c>
      <c r="AB23" s="138">
        <f t="shared" si="11"/>
        <v>0</v>
      </c>
      <c r="AC23" s="139">
        <f t="shared" si="11"/>
        <v>0</v>
      </c>
      <c r="AD23" s="139">
        <f t="shared" si="11"/>
        <v>0</v>
      </c>
      <c r="AE23" s="139">
        <f t="shared" si="11"/>
        <v>0</v>
      </c>
      <c r="AF23" s="139">
        <f t="shared" si="11"/>
        <v>0</v>
      </c>
      <c r="AG23" s="139">
        <f t="shared" si="11"/>
        <v>0</v>
      </c>
      <c r="AH23" s="139">
        <f t="shared" si="11"/>
        <v>0</v>
      </c>
      <c r="AI23" s="139">
        <f t="shared" si="11"/>
        <v>0</v>
      </c>
      <c r="AJ23" s="139">
        <f t="shared" si="11"/>
        <v>0</v>
      </c>
      <c r="AK23" s="139">
        <f t="shared" si="11"/>
        <v>0</v>
      </c>
      <c r="AL23" s="139">
        <f t="shared" si="11"/>
        <v>0</v>
      </c>
      <c r="AM23" s="139">
        <f t="shared" si="11"/>
        <v>0</v>
      </c>
      <c r="AN23" s="139">
        <f t="shared" si="11"/>
        <v>0</v>
      </c>
      <c r="AO23" s="139">
        <f t="shared" si="11"/>
        <v>0</v>
      </c>
      <c r="AP23" s="139">
        <f t="shared" si="11"/>
        <v>0</v>
      </c>
      <c r="AQ23" s="139">
        <f t="shared" si="11"/>
        <v>0</v>
      </c>
      <c r="AR23" s="139">
        <f t="shared" si="11"/>
        <v>0</v>
      </c>
      <c r="AS23" s="139">
        <f t="shared" si="11"/>
        <v>0</v>
      </c>
      <c r="AT23" s="139">
        <f t="shared" si="11"/>
        <v>0</v>
      </c>
      <c r="AU23" s="139">
        <f t="shared" si="11"/>
        <v>0</v>
      </c>
      <c r="AV23" s="139">
        <f t="shared" si="11"/>
        <v>0</v>
      </c>
      <c r="AW23" s="139">
        <f t="shared" si="11"/>
        <v>0</v>
      </c>
      <c r="AX23" s="139">
        <f t="shared" si="11"/>
        <v>0</v>
      </c>
      <c r="AY23" s="139">
        <f t="shared" si="11"/>
        <v>0</v>
      </c>
      <c r="AZ23" s="139">
        <f t="shared" si="11"/>
        <v>0</v>
      </c>
      <c r="BA23" s="139">
        <f t="shared" si="11"/>
        <v>0</v>
      </c>
      <c r="BB23" s="139">
        <f t="shared" si="11"/>
        <v>0</v>
      </c>
      <c r="BC23" s="139">
        <f t="shared" si="11"/>
        <v>0</v>
      </c>
      <c r="BD23" s="139">
        <f t="shared" si="11"/>
        <v>0</v>
      </c>
      <c r="BE23" s="139">
        <f t="shared" si="11"/>
        <v>0</v>
      </c>
      <c r="BF23" s="139">
        <f t="shared" si="11"/>
        <v>0</v>
      </c>
      <c r="BG23" s="139">
        <f t="shared" si="11"/>
        <v>0</v>
      </c>
      <c r="BH23" s="139">
        <f t="shared" si="11"/>
        <v>0</v>
      </c>
      <c r="BI23" s="139">
        <f t="shared" si="11"/>
        <v>0</v>
      </c>
      <c r="BJ23" s="139">
        <f t="shared" si="11"/>
        <v>0</v>
      </c>
      <c r="BK23" s="139">
        <f t="shared" si="11"/>
        <v>0</v>
      </c>
      <c r="BL23" s="139">
        <f t="shared" si="11"/>
        <v>0</v>
      </c>
      <c r="BM23" s="139">
        <f t="shared" si="11"/>
        <v>0</v>
      </c>
      <c r="BN23" s="139">
        <f t="shared" si="11"/>
        <v>0</v>
      </c>
      <c r="BO23" s="139">
        <f t="shared" si="11"/>
        <v>0</v>
      </c>
      <c r="BP23" s="139">
        <f t="shared" si="11"/>
        <v>0</v>
      </c>
      <c r="BQ23" s="139">
        <f t="shared" si="11"/>
        <v>0</v>
      </c>
      <c r="BR23" s="139">
        <f t="shared" si="11"/>
        <v>0</v>
      </c>
      <c r="BS23" s="139">
        <f t="shared" si="11"/>
        <v>0</v>
      </c>
      <c r="BT23" s="139">
        <f t="shared" si="11"/>
        <v>0</v>
      </c>
      <c r="BU23" s="139">
        <f t="shared" si="11"/>
        <v>0</v>
      </c>
      <c r="BV23" s="139">
        <f t="shared" si="11"/>
        <v>0</v>
      </c>
      <c r="BW23" s="139">
        <f t="shared" si="11"/>
        <v>0</v>
      </c>
      <c r="BX23" s="139">
        <f t="shared" si="11"/>
        <v>0</v>
      </c>
      <c r="BY23" s="139">
        <f t="shared" si="11"/>
        <v>0</v>
      </c>
      <c r="BZ23" s="139">
        <f t="shared" si="11"/>
        <v>0</v>
      </c>
      <c r="CA23" s="139">
        <f t="shared" ref="CA23:CO23" si="12">AVERAGE(CA20,CA22)</f>
        <v>0</v>
      </c>
      <c r="CB23" s="139">
        <f t="shared" si="12"/>
        <v>0</v>
      </c>
      <c r="CC23" s="139">
        <f t="shared" si="12"/>
        <v>0</v>
      </c>
      <c r="CD23" s="139">
        <f t="shared" si="12"/>
        <v>0</v>
      </c>
      <c r="CE23" s="139">
        <f t="shared" si="12"/>
        <v>0</v>
      </c>
      <c r="CF23" s="139">
        <f t="shared" si="12"/>
        <v>0</v>
      </c>
      <c r="CG23" s="139">
        <f t="shared" si="12"/>
        <v>0</v>
      </c>
      <c r="CH23" s="139">
        <f t="shared" si="12"/>
        <v>0</v>
      </c>
      <c r="CI23" s="139">
        <f t="shared" si="12"/>
        <v>0</v>
      </c>
      <c r="CJ23" s="139">
        <f t="shared" si="12"/>
        <v>0</v>
      </c>
      <c r="CK23" s="139">
        <f t="shared" si="12"/>
        <v>0</v>
      </c>
      <c r="CL23" s="139">
        <f t="shared" si="12"/>
        <v>0</v>
      </c>
      <c r="CM23" s="139">
        <f t="shared" si="12"/>
        <v>0</v>
      </c>
      <c r="CN23" s="139">
        <f t="shared" si="12"/>
        <v>0</v>
      </c>
      <c r="CO23" s="139">
        <f t="shared" si="12"/>
        <v>0</v>
      </c>
    </row>
    <row r="24" spans="1:93" s="43" customFormat="1" ht="18" x14ac:dyDescent="0.25">
      <c r="A24" s="122"/>
      <c r="B24" s="45"/>
      <c r="C24" s="45"/>
      <c r="D24" s="46"/>
      <c r="E24" s="129" t="s">
        <v>122</v>
      </c>
      <c r="F24" s="130">
        <v>3.1199999999999999E-2</v>
      </c>
      <c r="G24" s="131"/>
      <c r="H24" s="131"/>
      <c r="I24" s="131"/>
      <c r="J24" s="131"/>
      <c r="K24" s="131"/>
      <c r="L24" s="131"/>
      <c r="M24" s="138">
        <f>+M23*$F24+M21</f>
        <v>0</v>
      </c>
      <c r="N24" s="138">
        <f>+N23*$F24+N21</f>
        <v>0</v>
      </c>
      <c r="O24" s="138">
        <f t="shared" ref="O24:BZ24" si="13">+O23*$F24+O21</f>
        <v>0</v>
      </c>
      <c r="P24" s="138">
        <f t="shared" si="13"/>
        <v>0</v>
      </c>
      <c r="Q24" s="138">
        <f t="shared" si="13"/>
        <v>0</v>
      </c>
      <c r="R24" s="138">
        <f t="shared" si="13"/>
        <v>0</v>
      </c>
      <c r="S24" s="138">
        <f t="shared" si="13"/>
        <v>0</v>
      </c>
      <c r="T24" s="138">
        <f t="shared" si="13"/>
        <v>0</v>
      </c>
      <c r="U24" s="138">
        <f t="shared" si="13"/>
        <v>0</v>
      </c>
      <c r="V24" s="138">
        <f t="shared" si="13"/>
        <v>0</v>
      </c>
      <c r="W24" s="138">
        <f t="shared" si="13"/>
        <v>0</v>
      </c>
      <c r="X24" s="138">
        <f t="shared" si="13"/>
        <v>0</v>
      </c>
      <c r="Y24" s="138">
        <f t="shared" si="13"/>
        <v>0</v>
      </c>
      <c r="Z24" s="138">
        <f t="shared" si="13"/>
        <v>0</v>
      </c>
      <c r="AA24" s="138">
        <f t="shared" si="13"/>
        <v>0</v>
      </c>
      <c r="AB24" s="138">
        <f t="shared" si="13"/>
        <v>0</v>
      </c>
      <c r="AC24" s="138">
        <f t="shared" si="13"/>
        <v>0</v>
      </c>
      <c r="AD24" s="138">
        <f t="shared" si="13"/>
        <v>0</v>
      </c>
      <c r="AE24" s="138">
        <f t="shared" si="13"/>
        <v>0</v>
      </c>
      <c r="AF24" s="138">
        <f t="shared" si="13"/>
        <v>0</v>
      </c>
      <c r="AG24" s="138">
        <f t="shared" si="13"/>
        <v>0</v>
      </c>
      <c r="AH24" s="138">
        <f t="shared" si="13"/>
        <v>0</v>
      </c>
      <c r="AI24" s="138">
        <f t="shared" si="13"/>
        <v>0</v>
      </c>
      <c r="AJ24" s="138">
        <f t="shared" si="13"/>
        <v>0</v>
      </c>
      <c r="AK24" s="138">
        <f t="shared" si="13"/>
        <v>0</v>
      </c>
      <c r="AL24" s="138">
        <f t="shared" si="13"/>
        <v>0</v>
      </c>
      <c r="AM24" s="138">
        <f t="shared" si="13"/>
        <v>0</v>
      </c>
      <c r="AN24" s="138">
        <f t="shared" si="13"/>
        <v>0</v>
      </c>
      <c r="AO24" s="138">
        <f t="shared" si="13"/>
        <v>0</v>
      </c>
      <c r="AP24" s="138">
        <f t="shared" si="13"/>
        <v>0</v>
      </c>
      <c r="AQ24" s="138">
        <f t="shared" si="13"/>
        <v>0</v>
      </c>
      <c r="AR24" s="138">
        <f t="shared" si="13"/>
        <v>0</v>
      </c>
      <c r="AS24" s="138">
        <f t="shared" si="13"/>
        <v>0</v>
      </c>
      <c r="AT24" s="138">
        <f t="shared" si="13"/>
        <v>0</v>
      </c>
      <c r="AU24" s="138">
        <f t="shared" si="13"/>
        <v>0</v>
      </c>
      <c r="AV24" s="138">
        <f t="shared" si="13"/>
        <v>0</v>
      </c>
      <c r="AW24" s="138">
        <f t="shared" si="13"/>
        <v>0</v>
      </c>
      <c r="AX24" s="138">
        <f t="shared" si="13"/>
        <v>0</v>
      </c>
      <c r="AY24" s="138">
        <f t="shared" si="13"/>
        <v>0</v>
      </c>
      <c r="AZ24" s="138">
        <f t="shared" si="13"/>
        <v>0</v>
      </c>
      <c r="BA24" s="138">
        <f t="shared" si="13"/>
        <v>0</v>
      </c>
      <c r="BB24" s="138">
        <f t="shared" si="13"/>
        <v>0</v>
      </c>
      <c r="BC24" s="138">
        <f t="shared" si="13"/>
        <v>0</v>
      </c>
      <c r="BD24" s="138">
        <f t="shared" si="13"/>
        <v>0</v>
      </c>
      <c r="BE24" s="138">
        <f t="shared" si="13"/>
        <v>0</v>
      </c>
      <c r="BF24" s="138">
        <f t="shared" si="13"/>
        <v>0</v>
      </c>
      <c r="BG24" s="138">
        <f t="shared" si="13"/>
        <v>0</v>
      </c>
      <c r="BH24" s="138">
        <f t="shared" si="13"/>
        <v>0</v>
      </c>
      <c r="BI24" s="138">
        <f t="shared" si="13"/>
        <v>0</v>
      </c>
      <c r="BJ24" s="138">
        <f t="shared" si="13"/>
        <v>0</v>
      </c>
      <c r="BK24" s="138">
        <f t="shared" si="13"/>
        <v>0</v>
      </c>
      <c r="BL24" s="138">
        <f t="shared" si="13"/>
        <v>0</v>
      </c>
      <c r="BM24" s="138">
        <f t="shared" si="13"/>
        <v>0</v>
      </c>
      <c r="BN24" s="138">
        <f t="shared" si="13"/>
        <v>0</v>
      </c>
      <c r="BO24" s="138">
        <f t="shared" si="13"/>
        <v>0</v>
      </c>
      <c r="BP24" s="138">
        <f t="shared" si="13"/>
        <v>0</v>
      </c>
      <c r="BQ24" s="138">
        <f t="shared" si="13"/>
        <v>0</v>
      </c>
      <c r="BR24" s="138">
        <f t="shared" si="13"/>
        <v>0</v>
      </c>
      <c r="BS24" s="138">
        <f t="shared" si="13"/>
        <v>0</v>
      </c>
      <c r="BT24" s="138">
        <f t="shared" si="13"/>
        <v>0</v>
      </c>
      <c r="BU24" s="138">
        <f t="shared" si="13"/>
        <v>0</v>
      </c>
      <c r="BV24" s="138">
        <f t="shared" si="13"/>
        <v>0</v>
      </c>
      <c r="BW24" s="138">
        <f t="shared" si="13"/>
        <v>0</v>
      </c>
      <c r="BX24" s="138">
        <f t="shared" si="13"/>
        <v>0</v>
      </c>
      <c r="BY24" s="138">
        <f t="shared" si="13"/>
        <v>0</v>
      </c>
      <c r="BZ24" s="138">
        <f t="shared" si="13"/>
        <v>0</v>
      </c>
      <c r="CA24" s="138">
        <f t="shared" ref="CA24:CO24" si="14">+CA23*$F24+CA21</f>
        <v>0</v>
      </c>
      <c r="CB24" s="138">
        <f t="shared" si="14"/>
        <v>0</v>
      </c>
      <c r="CC24" s="138">
        <f t="shared" si="14"/>
        <v>0</v>
      </c>
      <c r="CD24" s="138">
        <f t="shared" si="14"/>
        <v>0</v>
      </c>
      <c r="CE24" s="138">
        <f t="shared" si="14"/>
        <v>0</v>
      </c>
      <c r="CF24" s="138">
        <f t="shared" si="14"/>
        <v>0</v>
      </c>
      <c r="CG24" s="138">
        <f t="shared" si="14"/>
        <v>0</v>
      </c>
      <c r="CH24" s="138">
        <f t="shared" si="14"/>
        <v>0</v>
      </c>
      <c r="CI24" s="138">
        <f t="shared" si="14"/>
        <v>0</v>
      </c>
      <c r="CJ24" s="138">
        <f t="shared" si="14"/>
        <v>0</v>
      </c>
      <c r="CK24" s="138">
        <f t="shared" si="14"/>
        <v>0</v>
      </c>
      <c r="CL24" s="138">
        <f t="shared" si="14"/>
        <v>0</v>
      </c>
      <c r="CM24" s="138">
        <f t="shared" si="14"/>
        <v>0</v>
      </c>
      <c r="CN24" s="138">
        <f t="shared" si="14"/>
        <v>0</v>
      </c>
      <c r="CO24" s="138">
        <f t="shared" si="14"/>
        <v>0</v>
      </c>
    </row>
    <row r="25" spans="1:93" s="43" customFormat="1" ht="15" x14ac:dyDescent="0.2">
      <c r="A25" s="122"/>
      <c r="B25" s="45"/>
      <c r="C25" s="45"/>
      <c r="D25" s="46"/>
    </row>
    <row r="26" spans="1:93" s="43" customFormat="1" ht="15" x14ac:dyDescent="0.2">
      <c r="A26" s="122"/>
      <c r="B26" s="45"/>
      <c r="C26" s="45"/>
      <c r="D26" s="46"/>
      <c r="E26" s="45"/>
      <c r="F26" s="45"/>
      <c r="G26" s="45"/>
      <c r="H26" s="123"/>
      <c r="I26" s="123"/>
      <c r="J26" s="123"/>
      <c r="K26" s="123"/>
      <c r="L26" s="123"/>
    </row>
    <row r="27" spans="1:93" s="43" customFormat="1" ht="15" x14ac:dyDescent="0.2">
      <c r="A27" s="122"/>
      <c r="B27" s="45"/>
      <c r="C27" s="45"/>
      <c r="D27" s="46"/>
      <c r="E27" s="45"/>
      <c r="F27" s="45"/>
      <c r="G27" s="45"/>
      <c r="H27" s="123"/>
      <c r="I27" s="123"/>
      <c r="J27" s="123"/>
      <c r="K27" s="123"/>
      <c r="L27" s="123"/>
    </row>
    <row r="28" spans="1:93" s="43" customFormat="1" ht="15.75" thickBot="1" x14ac:dyDescent="0.25">
      <c r="A28" s="44"/>
      <c r="B28" s="45"/>
      <c r="C28" s="45"/>
      <c r="D28" s="46"/>
      <c r="E28" s="45"/>
      <c r="F28" s="45"/>
      <c r="G28" s="45"/>
      <c r="H28" s="47"/>
      <c r="I28" s="48"/>
    </row>
    <row r="29" spans="1:93" ht="15.75" thickBot="1" x14ac:dyDescent="0.25">
      <c r="A29" s="181" t="s">
        <v>123</v>
      </c>
      <c r="B29" s="182"/>
      <c r="C29" s="49"/>
      <c r="D29" s="50"/>
      <c r="E29" s="49"/>
      <c r="F29" s="49"/>
      <c r="G29" s="49"/>
      <c r="H29" s="51"/>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ht="129.75" thickBot="1" x14ac:dyDescent="0.25">
      <c r="A30" s="54" t="s">
        <v>6</v>
      </c>
      <c r="B30" s="55" t="s">
        <v>7</v>
      </c>
      <c r="C30" s="56" t="s">
        <v>8</v>
      </c>
      <c r="D30" s="56" t="s">
        <v>9</v>
      </c>
      <c r="E30" s="56" t="s">
        <v>10</v>
      </c>
      <c r="F30" s="56" t="s">
        <v>11</v>
      </c>
      <c r="G30" s="57"/>
      <c r="H30" s="58" t="s">
        <v>13</v>
      </c>
      <c r="I30" s="59" t="s">
        <v>14</v>
      </c>
      <c r="J30" s="59" t="s">
        <v>15</v>
      </c>
      <c r="K30" s="59" t="s">
        <v>16</v>
      </c>
      <c r="L30" s="59" t="s">
        <v>17</v>
      </c>
      <c r="M30" s="59" t="s">
        <v>18</v>
      </c>
      <c r="N30" s="59" t="s">
        <v>19</v>
      </c>
      <c r="O30" s="59" t="s">
        <v>20</v>
      </c>
      <c r="P30" s="59" t="s">
        <v>21</v>
      </c>
      <c r="Q30" s="59" t="s">
        <v>22</v>
      </c>
      <c r="R30" s="59" t="s">
        <v>23</v>
      </c>
      <c r="S30" s="59" t="s">
        <v>24</v>
      </c>
      <c r="T30" s="59" t="s">
        <v>25</v>
      </c>
      <c r="U30" s="59" t="s">
        <v>26</v>
      </c>
      <c r="V30" s="59" t="s">
        <v>27</v>
      </c>
      <c r="W30" s="59" t="s">
        <v>28</v>
      </c>
      <c r="X30" s="59" t="s">
        <v>29</v>
      </c>
      <c r="Y30" s="59" t="s">
        <v>30</v>
      </c>
      <c r="Z30" s="59" t="s">
        <v>31</v>
      </c>
      <c r="AA30" s="59" t="s">
        <v>32</v>
      </c>
      <c r="AB30" s="59" t="s">
        <v>33</v>
      </c>
      <c r="AC30" s="59" t="s">
        <v>34</v>
      </c>
      <c r="AD30" s="59" t="s">
        <v>35</v>
      </c>
      <c r="AE30" s="59" t="s">
        <v>36</v>
      </c>
      <c r="AF30" s="59" t="s">
        <v>37</v>
      </c>
      <c r="AG30" s="59" t="s">
        <v>38</v>
      </c>
      <c r="AH30" s="59" t="s">
        <v>39</v>
      </c>
      <c r="AI30" s="59" t="s">
        <v>40</v>
      </c>
      <c r="AJ30" s="59" t="s">
        <v>41</v>
      </c>
      <c r="AK30" s="59" t="s">
        <v>42</v>
      </c>
      <c r="AL30" s="59" t="s">
        <v>43</v>
      </c>
      <c r="AM30" s="59" t="s">
        <v>44</v>
      </c>
      <c r="AN30" s="59" t="s">
        <v>45</v>
      </c>
      <c r="AO30" s="59" t="s">
        <v>46</v>
      </c>
      <c r="AP30" s="59" t="s">
        <v>47</v>
      </c>
      <c r="AQ30" s="59" t="s">
        <v>48</v>
      </c>
      <c r="AR30" s="59" t="s">
        <v>49</v>
      </c>
      <c r="AS30" s="59" t="s">
        <v>50</v>
      </c>
      <c r="AT30" s="59" t="s">
        <v>51</v>
      </c>
      <c r="AU30" s="59" t="s">
        <v>52</v>
      </c>
      <c r="AV30" s="59" t="s">
        <v>53</v>
      </c>
      <c r="AW30" s="59" t="s">
        <v>54</v>
      </c>
      <c r="AX30" s="59" t="s">
        <v>55</v>
      </c>
      <c r="AY30" s="59" t="s">
        <v>56</v>
      </c>
      <c r="AZ30" s="59" t="s">
        <v>57</v>
      </c>
      <c r="BA30" s="59" t="s">
        <v>58</v>
      </c>
      <c r="BB30" s="59" t="s">
        <v>59</v>
      </c>
      <c r="BC30" s="59" t="s">
        <v>60</v>
      </c>
      <c r="BD30" s="59" t="s">
        <v>61</v>
      </c>
      <c r="BE30" s="59" t="s">
        <v>62</v>
      </c>
      <c r="BF30" s="59" t="s">
        <v>63</v>
      </c>
      <c r="BG30" s="59" t="s">
        <v>64</v>
      </c>
      <c r="BH30" s="59" t="s">
        <v>65</v>
      </c>
      <c r="BI30" s="59" t="s">
        <v>66</v>
      </c>
      <c r="BJ30" s="59" t="s">
        <v>67</v>
      </c>
      <c r="BK30" s="59" t="s">
        <v>68</v>
      </c>
      <c r="BL30" s="59" t="s">
        <v>69</v>
      </c>
      <c r="BM30" s="59" t="s">
        <v>70</v>
      </c>
      <c r="BN30" s="59" t="s">
        <v>71</v>
      </c>
      <c r="BO30" s="59" t="s">
        <v>72</v>
      </c>
      <c r="BP30" s="59" t="s">
        <v>73</v>
      </c>
      <c r="BQ30" s="59" t="s">
        <v>74</v>
      </c>
      <c r="BR30" s="59" t="s">
        <v>75</v>
      </c>
      <c r="BS30" s="59" t="s">
        <v>76</v>
      </c>
      <c r="BT30" s="59" t="s">
        <v>77</v>
      </c>
      <c r="BU30" s="59" t="s">
        <v>78</v>
      </c>
      <c r="BV30" s="59" t="s">
        <v>79</v>
      </c>
      <c r="BW30" s="59" t="s">
        <v>80</v>
      </c>
      <c r="BX30" s="59" t="s">
        <v>81</v>
      </c>
      <c r="BY30" s="59" t="s">
        <v>82</v>
      </c>
      <c r="BZ30" s="59" t="s">
        <v>83</v>
      </c>
      <c r="CA30" s="59" t="s">
        <v>84</v>
      </c>
      <c r="CB30" s="59" t="s">
        <v>85</v>
      </c>
      <c r="CC30" s="59" t="s">
        <v>86</v>
      </c>
      <c r="CD30" s="59" t="s">
        <v>87</v>
      </c>
      <c r="CE30" s="59" t="s">
        <v>88</v>
      </c>
      <c r="CF30" s="59" t="s">
        <v>89</v>
      </c>
      <c r="CG30" s="59" t="s">
        <v>90</v>
      </c>
      <c r="CH30" s="59" t="s">
        <v>91</v>
      </c>
      <c r="CI30" s="59" t="s">
        <v>92</v>
      </c>
      <c r="CJ30" s="59" t="s">
        <v>93</v>
      </c>
      <c r="CK30" s="59" t="s">
        <v>94</v>
      </c>
      <c r="CL30" s="59" t="s">
        <v>95</v>
      </c>
      <c r="CM30" s="59" t="s">
        <v>96</v>
      </c>
      <c r="CN30" s="59" t="s">
        <v>97</v>
      </c>
      <c r="CO30" s="60" t="s">
        <v>98</v>
      </c>
    </row>
    <row r="31" spans="1:93" ht="15" x14ac:dyDescent="0.2">
      <c r="A31" s="175" t="s">
        <v>124</v>
      </c>
      <c r="B31" s="61"/>
      <c r="C31" s="19"/>
      <c r="D31" s="19" t="s">
        <v>104</v>
      </c>
      <c r="E31" s="21" t="s">
        <v>125</v>
      </c>
      <c r="F31" s="21"/>
      <c r="G31" s="19" t="s">
        <v>111</v>
      </c>
      <c r="H31" s="62"/>
      <c r="I31" s="63"/>
      <c r="J31" s="22"/>
      <c r="K31" s="23"/>
      <c r="L31" s="23"/>
      <c r="M31" s="23"/>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5"/>
    </row>
    <row r="32" spans="1:93" ht="15" x14ac:dyDescent="0.2">
      <c r="A32" s="183"/>
      <c r="B32" s="64"/>
      <c r="C32" s="27"/>
      <c r="D32" s="27" t="s">
        <v>104</v>
      </c>
      <c r="E32" s="29" t="s">
        <v>125</v>
      </c>
      <c r="F32" s="29"/>
      <c r="G32" s="27" t="s">
        <v>126</v>
      </c>
      <c r="H32" s="65"/>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83"/>
      <c r="B33" s="64"/>
      <c r="C33" s="27"/>
      <c r="D33" s="27" t="s">
        <v>109</v>
      </c>
      <c r="E33" s="27" t="s">
        <v>127</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83"/>
      <c r="B34" s="64"/>
      <c r="C34" s="27"/>
      <c r="D34" s="27" t="s">
        <v>109</v>
      </c>
      <c r="E34" s="27" t="s">
        <v>128</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83"/>
      <c r="B35" s="64"/>
      <c r="C35" s="27"/>
      <c r="D35" s="27" t="s">
        <v>109</v>
      </c>
      <c r="E35" s="27" t="s">
        <v>129</v>
      </c>
      <c r="F35" s="27"/>
      <c r="G35" s="27" t="s">
        <v>111</v>
      </c>
      <c r="H35" s="67"/>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83"/>
      <c r="B36" s="64"/>
      <c r="C36" s="27"/>
      <c r="D36" s="27" t="s">
        <v>109</v>
      </c>
      <c r="E36" s="27" t="s">
        <v>130</v>
      </c>
      <c r="F36" s="27"/>
      <c r="G36" s="27" t="s">
        <v>111</v>
      </c>
      <c r="H36" s="65"/>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83"/>
      <c r="B37" s="64"/>
      <c r="C37" s="27"/>
      <c r="D37" s="27" t="s">
        <v>109</v>
      </c>
      <c r="E37" s="27" t="s">
        <v>131</v>
      </c>
      <c r="F37" s="27"/>
      <c r="G37" s="27" t="s">
        <v>111</v>
      </c>
      <c r="H37" s="67"/>
      <c r="I37" s="66"/>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83"/>
      <c r="B38" s="64"/>
      <c r="C38" s="27"/>
      <c r="D38" s="27" t="s">
        <v>109</v>
      </c>
      <c r="E38" s="27" t="s">
        <v>132</v>
      </c>
      <c r="F38" s="27"/>
      <c r="G38" s="27" t="s">
        <v>111</v>
      </c>
      <c r="H38" s="65"/>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83"/>
      <c r="B39" s="64"/>
      <c r="C39" s="27"/>
      <c r="D39" s="27" t="s">
        <v>109</v>
      </c>
      <c r="E39" s="27" t="s">
        <v>133</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ht="15" x14ac:dyDescent="0.2">
      <c r="A40" s="183"/>
      <c r="B40" s="64"/>
      <c r="C40" s="27"/>
      <c r="D40" s="27" t="s">
        <v>109</v>
      </c>
      <c r="E40" s="27" t="s">
        <v>134</v>
      </c>
      <c r="F40" s="27"/>
      <c r="G40" s="27" t="s">
        <v>111</v>
      </c>
      <c r="H40" s="67"/>
      <c r="I40" s="68"/>
      <c r="J40" s="30"/>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83"/>
      <c r="B41" s="64"/>
      <c r="C41" s="27"/>
      <c r="D41" s="27" t="s">
        <v>109</v>
      </c>
      <c r="E41" s="27" t="s">
        <v>135</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83"/>
      <c r="B42" s="64"/>
      <c r="C42" s="27"/>
      <c r="D42" s="27" t="s">
        <v>109</v>
      </c>
      <c r="E42" s="27" t="s">
        <v>136</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83"/>
      <c r="B43" s="64"/>
      <c r="C43" s="27"/>
      <c r="D43" s="27" t="s">
        <v>109</v>
      </c>
      <c r="E43" s="27" t="s">
        <v>137</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83"/>
      <c r="B44" s="64"/>
      <c r="C44" s="27"/>
      <c r="D44" s="27" t="s">
        <v>109</v>
      </c>
      <c r="E44" s="27" t="s">
        <v>138</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ht="28.5" x14ac:dyDescent="0.2">
      <c r="A45" s="183"/>
      <c r="B45" s="64"/>
      <c r="C45" s="27"/>
      <c r="D45" s="27" t="s">
        <v>109</v>
      </c>
      <c r="E45" s="27" t="s">
        <v>139</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83"/>
      <c r="B46" s="64"/>
      <c r="C46" s="27"/>
      <c r="D46" s="27" t="s">
        <v>109</v>
      </c>
      <c r="E46" s="27" t="s">
        <v>140</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83"/>
      <c r="B47" s="64"/>
      <c r="C47" s="27"/>
      <c r="D47" s="27" t="s">
        <v>109</v>
      </c>
      <c r="E47" s="27" t="s">
        <v>141</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83"/>
      <c r="B48" s="64"/>
      <c r="C48" s="27"/>
      <c r="D48" s="27" t="s">
        <v>109</v>
      </c>
      <c r="E48" s="27" t="s">
        <v>142</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83"/>
      <c r="B49" s="64"/>
      <c r="C49" s="27"/>
      <c r="D49" s="27" t="s">
        <v>109</v>
      </c>
      <c r="E49" s="27" t="s">
        <v>143</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83"/>
      <c r="B50" s="64"/>
      <c r="C50" s="27"/>
      <c r="D50" s="27" t="s">
        <v>109</v>
      </c>
      <c r="E50" s="27" t="s">
        <v>144</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83"/>
      <c r="B51" s="64"/>
      <c r="C51" s="27"/>
      <c r="D51" s="27" t="s">
        <v>109</v>
      </c>
      <c r="E51" s="27" t="s">
        <v>145</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83"/>
      <c r="B52" s="64"/>
      <c r="C52" s="27"/>
      <c r="D52" s="27" t="s">
        <v>109</v>
      </c>
      <c r="E52" s="27" t="s">
        <v>146</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83"/>
      <c r="B53" s="64"/>
      <c r="C53" s="27"/>
      <c r="D53" s="27" t="s">
        <v>109</v>
      </c>
      <c r="E53" s="27" t="s">
        <v>147</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83"/>
      <c r="B54" s="64"/>
      <c r="C54" s="27"/>
      <c r="D54" s="27" t="s">
        <v>109</v>
      </c>
      <c r="E54" s="27" t="s">
        <v>148</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83"/>
      <c r="B55" s="64"/>
      <c r="C55" s="27"/>
      <c r="D55" s="27" t="s">
        <v>109</v>
      </c>
      <c r="E55" s="27" t="s">
        <v>149</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83"/>
      <c r="B56" s="64"/>
      <c r="C56" s="27"/>
      <c r="D56" s="27" t="s">
        <v>109</v>
      </c>
      <c r="E56" s="27" t="s">
        <v>150</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83"/>
      <c r="B57" s="64"/>
      <c r="C57" s="27"/>
      <c r="D57" s="27" t="s">
        <v>109</v>
      </c>
      <c r="E57" s="27" t="s">
        <v>151</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83"/>
      <c r="B58" s="64"/>
      <c r="C58" s="27"/>
      <c r="D58" s="27" t="s">
        <v>109</v>
      </c>
      <c r="E58" s="27" t="s">
        <v>152</v>
      </c>
      <c r="F58" s="27"/>
      <c r="G58" s="27" t="s">
        <v>111</v>
      </c>
      <c r="H58" s="69"/>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83"/>
      <c r="B59" s="64"/>
      <c r="C59" s="27"/>
      <c r="D59" s="27" t="s">
        <v>109</v>
      </c>
      <c r="E59" s="27" t="s">
        <v>153</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83"/>
      <c r="B60" s="64"/>
      <c r="C60" s="27"/>
      <c r="D60" s="27" t="s">
        <v>109</v>
      </c>
      <c r="E60" s="27" t="s">
        <v>154</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83"/>
      <c r="B61" s="64"/>
      <c r="C61" s="27"/>
      <c r="D61" s="27" t="s">
        <v>109</v>
      </c>
      <c r="E61" s="27" t="s">
        <v>155</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83"/>
      <c r="B62" s="64"/>
      <c r="C62" s="27"/>
      <c r="D62" s="27" t="s">
        <v>109</v>
      </c>
      <c r="E62" s="27" t="s">
        <v>156</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83"/>
      <c r="B63" s="64"/>
      <c r="C63" s="27"/>
      <c r="D63" s="27" t="s">
        <v>109</v>
      </c>
      <c r="E63" s="27" t="s">
        <v>157</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83"/>
      <c r="B64" s="64"/>
      <c r="C64" s="27"/>
      <c r="D64" s="27" t="s">
        <v>109</v>
      </c>
      <c r="E64" s="27" t="s">
        <v>158</v>
      </c>
      <c r="F64" s="27"/>
      <c r="G64" s="27" t="s">
        <v>111</v>
      </c>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83"/>
      <c r="B65" s="64"/>
      <c r="C65" s="27"/>
      <c r="D65" s="27" t="s">
        <v>159</v>
      </c>
      <c r="E65" s="27"/>
      <c r="F65" s="27"/>
      <c r="G65" s="27"/>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x14ac:dyDescent="0.2">
      <c r="A66" s="183"/>
      <c r="B66" s="70"/>
      <c r="C66" s="32"/>
      <c r="D66" s="27" t="s">
        <v>160</v>
      </c>
      <c r="E66" s="27"/>
      <c r="F66" s="32"/>
      <c r="G66" s="32"/>
      <c r="H66" s="31"/>
      <c r="I66" s="31"/>
      <c r="J66" s="31"/>
      <c r="K66" s="31"/>
      <c r="L66" s="31"/>
      <c r="M66" s="31"/>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3"/>
    </row>
    <row r="67" spans="1:93" ht="15" thickBot="1" x14ac:dyDescent="0.25">
      <c r="A67" s="184"/>
      <c r="B67" s="71"/>
      <c r="C67" s="72"/>
      <c r="D67" s="73" t="s">
        <v>161</v>
      </c>
      <c r="E67" s="73"/>
      <c r="F67" s="72"/>
      <c r="G67" s="72"/>
      <c r="H67" s="74"/>
      <c r="I67" s="74"/>
      <c r="J67" s="74"/>
      <c r="K67" s="74"/>
      <c r="L67" s="74"/>
      <c r="M67" s="74"/>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42"/>
    </row>
    <row r="69" spans="1:93" ht="15" thickBot="1" x14ac:dyDescent="0.25"/>
    <row r="70" spans="1:93" ht="15" thickBot="1" x14ac:dyDescent="0.25">
      <c r="A70" s="75" t="s">
        <v>1</v>
      </c>
      <c r="B70" s="4" t="e">
        <f>#REF!</f>
        <v>#REF!</v>
      </c>
      <c r="C70" s="75" t="s">
        <v>3</v>
      </c>
      <c r="D70" s="76"/>
    </row>
    <row r="71" spans="1:93" ht="15" thickBot="1" x14ac:dyDescent="0.25">
      <c r="A71" s="9"/>
      <c r="B71" s="9"/>
      <c r="C71" s="9"/>
      <c r="D71" s="9"/>
    </row>
    <row r="72" spans="1:93" ht="15.75" thickBot="1" x14ac:dyDescent="0.25">
      <c r="A72" s="173" t="s">
        <v>162</v>
      </c>
      <c r="B72" s="174"/>
      <c r="C72" s="77" t="s">
        <v>163</v>
      </c>
      <c r="D72" s="77" t="s">
        <v>163</v>
      </c>
      <c r="E72" s="78"/>
      <c r="F72" s="78"/>
      <c r="G72" s="78"/>
      <c r="H72" s="78"/>
      <c r="I72" s="78"/>
      <c r="J72" s="78"/>
      <c r="K72" s="79"/>
      <c r="L72" s="78"/>
    </row>
    <row r="73" spans="1:93" x14ac:dyDescent="0.2">
      <c r="A73" s="80" t="s">
        <v>164</v>
      </c>
      <c r="B73" s="81"/>
      <c r="C73" s="82"/>
      <c r="D73" s="43"/>
      <c r="E73" s="78"/>
      <c r="F73" s="78"/>
      <c r="G73" s="78"/>
      <c r="H73" s="78"/>
      <c r="I73" s="78"/>
      <c r="J73" s="78"/>
      <c r="K73" s="79"/>
      <c r="L73" s="78"/>
    </row>
    <row r="74" spans="1:93" x14ac:dyDescent="0.2">
      <c r="A74" s="83" t="s">
        <v>165</v>
      </c>
      <c r="B74" s="78" t="s">
        <v>166</v>
      </c>
      <c r="C74" s="84">
        <f>3.5%</f>
        <v>3.5000000000000003E-2</v>
      </c>
      <c r="D74" s="43"/>
      <c r="E74" s="78"/>
      <c r="F74" s="78"/>
      <c r="G74" s="78"/>
      <c r="H74" s="78"/>
      <c r="I74" s="78"/>
      <c r="J74" s="78"/>
      <c r="K74" s="79"/>
      <c r="L74" s="78"/>
    </row>
    <row r="75" spans="1:93" x14ac:dyDescent="0.2">
      <c r="A75" s="83" t="s">
        <v>167</v>
      </c>
      <c r="B75" s="78" t="s">
        <v>121</v>
      </c>
      <c r="C75" s="84">
        <v>2.92E-2</v>
      </c>
      <c r="D75" s="43"/>
      <c r="E75" s="78"/>
      <c r="F75" s="78"/>
      <c r="G75" s="78"/>
      <c r="H75" s="78"/>
      <c r="I75" s="78"/>
      <c r="J75" s="78"/>
      <c r="K75" s="79"/>
      <c r="L75" s="78"/>
    </row>
    <row r="76" spans="1:93" x14ac:dyDescent="0.2">
      <c r="A76" s="83" t="s">
        <v>168</v>
      </c>
      <c r="B76" s="78" t="s">
        <v>169</v>
      </c>
      <c r="C76" s="85">
        <v>5</v>
      </c>
      <c r="D76" s="43"/>
      <c r="E76" s="78"/>
      <c r="F76" s="78"/>
      <c r="G76" s="78"/>
      <c r="H76" s="78"/>
      <c r="I76" s="78"/>
      <c r="J76" s="78"/>
      <c r="K76" s="79"/>
      <c r="L76" s="78"/>
    </row>
    <row r="77" spans="1:93" x14ac:dyDescent="0.2">
      <c r="A77" s="83" t="s">
        <v>170</v>
      </c>
      <c r="B77" s="78" t="s">
        <v>171</v>
      </c>
      <c r="C77" s="86">
        <v>1000</v>
      </c>
      <c r="D77" s="43"/>
      <c r="E77" s="78"/>
      <c r="F77" s="78"/>
      <c r="G77" s="78"/>
      <c r="H77" s="78"/>
      <c r="I77" s="78"/>
      <c r="J77" s="78"/>
      <c r="K77" s="79"/>
      <c r="L77" s="78"/>
    </row>
    <row r="78" spans="1:93" x14ac:dyDescent="0.2">
      <c r="A78" s="87" t="s">
        <v>172</v>
      </c>
      <c r="B78" s="88" t="s">
        <v>173</v>
      </c>
      <c r="C78" s="89">
        <f>1/C76</f>
        <v>0.2</v>
      </c>
      <c r="D78" s="43"/>
      <c r="E78" s="78"/>
      <c r="F78" s="78"/>
      <c r="G78" s="78"/>
      <c r="H78" s="78"/>
      <c r="I78" s="78"/>
      <c r="J78" s="78"/>
      <c r="K78" s="79"/>
      <c r="L78" s="78"/>
    </row>
    <row r="79" spans="1:93" x14ac:dyDescent="0.2">
      <c r="A79" s="79"/>
      <c r="B79" s="78"/>
      <c r="C79" s="78"/>
      <c r="D79" s="78"/>
      <c r="E79" s="78"/>
      <c r="F79" s="78"/>
      <c r="G79" s="78"/>
      <c r="H79" s="78"/>
      <c r="I79" s="78"/>
      <c r="J79" s="78"/>
      <c r="K79" s="79"/>
      <c r="L79" s="78"/>
    </row>
    <row r="80" spans="1:93" ht="15" thickBot="1" x14ac:dyDescent="0.25">
      <c r="A80" s="79"/>
      <c r="B80" s="78"/>
      <c r="C80" s="78"/>
      <c r="D80" s="90">
        <v>1</v>
      </c>
      <c r="E80" s="90">
        <v>2</v>
      </c>
      <c r="F80" s="90">
        <v>3</v>
      </c>
      <c r="G80" s="90">
        <v>4</v>
      </c>
      <c r="H80" s="90">
        <v>5</v>
      </c>
      <c r="J80" s="78"/>
      <c r="K80" s="79"/>
      <c r="L80" s="78"/>
    </row>
    <row r="81" spans="1:12" x14ac:dyDescent="0.2">
      <c r="A81" s="91"/>
      <c r="B81" s="92"/>
      <c r="C81" s="92"/>
      <c r="D81" s="93" t="s">
        <v>174</v>
      </c>
      <c r="E81" s="93" t="s">
        <v>175</v>
      </c>
      <c r="F81" s="93" t="s">
        <v>176</v>
      </c>
      <c r="G81" s="93" t="s">
        <v>177</v>
      </c>
      <c r="H81" s="94" t="s">
        <v>178</v>
      </c>
      <c r="I81" s="78"/>
      <c r="J81" s="163" t="s">
        <v>179</v>
      </c>
      <c r="K81" s="164"/>
      <c r="L81" s="78"/>
    </row>
    <row r="82" spans="1:12" ht="15" thickBot="1" x14ac:dyDescent="0.25">
      <c r="A82" s="95" t="s">
        <v>180</v>
      </c>
      <c r="B82" s="96" t="s">
        <v>108</v>
      </c>
      <c r="C82" s="96"/>
      <c r="D82" s="97">
        <f>1/((1+$C$74)^(D80))</f>
        <v>0.96618357487922713</v>
      </c>
      <c r="E82" s="97">
        <f t="shared" ref="E82:H82" si="15">1/((1+$C$74)^(E80))</f>
        <v>0.93351070036640305</v>
      </c>
      <c r="F82" s="97">
        <f t="shared" si="15"/>
        <v>0.90194270566802237</v>
      </c>
      <c r="G82" s="97">
        <f t="shared" si="15"/>
        <v>0.87144222769857238</v>
      </c>
      <c r="H82" s="97">
        <f t="shared" si="15"/>
        <v>0.84197316685852419</v>
      </c>
      <c r="I82" s="78"/>
      <c r="J82" s="165" t="s">
        <v>181</v>
      </c>
      <c r="K82" s="166"/>
      <c r="L82" s="78"/>
    </row>
    <row r="83" spans="1:12" ht="15" thickBot="1" x14ac:dyDescent="0.25">
      <c r="A83" s="79"/>
      <c r="B83" s="78"/>
      <c r="C83" s="78"/>
      <c r="D83" s="78"/>
      <c r="E83" s="78"/>
      <c r="F83" s="78"/>
      <c r="G83" s="78"/>
      <c r="H83" s="78"/>
      <c r="I83" s="78"/>
      <c r="J83" s="98"/>
      <c r="K83" s="99"/>
      <c r="L83" s="78"/>
    </row>
    <row r="84" spans="1:12" x14ac:dyDescent="0.2">
      <c r="A84" s="100" t="s">
        <v>182</v>
      </c>
      <c r="B84" s="101"/>
      <c r="C84" s="101"/>
      <c r="D84" s="102"/>
      <c r="E84" s="102"/>
      <c r="F84" s="102"/>
      <c r="G84" s="102"/>
      <c r="H84" s="103"/>
      <c r="I84" s="78"/>
      <c r="J84" s="98"/>
      <c r="K84" s="99"/>
      <c r="L84" s="78"/>
    </row>
    <row r="85" spans="1:12" x14ac:dyDescent="0.2">
      <c r="A85" s="104"/>
      <c r="B85" s="105"/>
      <c r="C85" s="106" t="s">
        <v>183</v>
      </c>
      <c r="D85" s="107" t="s">
        <v>174</v>
      </c>
      <c r="E85" s="107" t="s">
        <v>175</v>
      </c>
      <c r="F85" s="107" t="s">
        <v>176</v>
      </c>
      <c r="G85" s="107" t="s">
        <v>177</v>
      </c>
      <c r="H85" s="108" t="s">
        <v>178</v>
      </c>
      <c r="I85" s="78"/>
      <c r="J85" s="98"/>
      <c r="K85" s="99"/>
      <c r="L85" s="78"/>
    </row>
    <row r="86" spans="1:12" x14ac:dyDescent="0.2">
      <c r="A86" s="98" t="s">
        <v>184</v>
      </c>
      <c r="B86" s="78" t="s">
        <v>116</v>
      </c>
      <c r="C86" s="109" t="s">
        <v>185</v>
      </c>
      <c r="D86" s="110">
        <f>C77</f>
        <v>1000</v>
      </c>
      <c r="E86" s="110">
        <f>D88</f>
        <v>800</v>
      </c>
      <c r="F86" s="110">
        <f>E88</f>
        <v>600</v>
      </c>
      <c r="G86" s="110">
        <f>F88</f>
        <v>400</v>
      </c>
      <c r="H86" s="111">
        <f>G88</f>
        <v>200</v>
      </c>
      <c r="I86" s="78"/>
      <c r="J86" s="167" t="s">
        <v>186</v>
      </c>
      <c r="K86" s="168"/>
      <c r="L86" s="78"/>
    </row>
    <row r="87" spans="1:12" x14ac:dyDescent="0.2">
      <c r="A87" s="98" t="s">
        <v>187</v>
      </c>
      <c r="B87" s="78" t="s">
        <v>118</v>
      </c>
      <c r="C87" s="109" t="s">
        <v>185</v>
      </c>
      <c r="D87" s="110">
        <f>$D$86*$C$78</f>
        <v>200</v>
      </c>
      <c r="E87" s="110">
        <f>$D$86*$C$78</f>
        <v>200</v>
      </c>
      <c r="F87" s="110">
        <f>$D$86*$C$78</f>
        <v>200</v>
      </c>
      <c r="G87" s="110">
        <f>$D$86*$C$78</f>
        <v>200</v>
      </c>
      <c r="H87" s="111">
        <f>$D$86*$C$78</f>
        <v>200</v>
      </c>
      <c r="I87" s="78"/>
      <c r="J87" s="169" t="s">
        <v>188</v>
      </c>
      <c r="K87" s="170"/>
      <c r="L87" s="78"/>
    </row>
    <row r="88" spans="1:12" x14ac:dyDescent="0.2">
      <c r="A88" s="98" t="s">
        <v>189</v>
      </c>
      <c r="B88" s="78" t="s">
        <v>119</v>
      </c>
      <c r="C88" s="109" t="s">
        <v>185</v>
      </c>
      <c r="D88" s="110">
        <f>D86-D87</f>
        <v>800</v>
      </c>
      <c r="E88" s="110">
        <f>E86-E87</f>
        <v>600</v>
      </c>
      <c r="F88" s="110">
        <f>F86-F87</f>
        <v>400</v>
      </c>
      <c r="G88" s="110">
        <f>G86-G87</f>
        <v>200</v>
      </c>
      <c r="H88" s="111">
        <f>H86-H87</f>
        <v>0</v>
      </c>
      <c r="I88" s="78"/>
      <c r="J88" s="171" t="s">
        <v>190</v>
      </c>
      <c r="K88" s="172"/>
      <c r="L88" s="78"/>
    </row>
    <row r="89" spans="1:12" x14ac:dyDescent="0.2">
      <c r="A89" s="98" t="s">
        <v>191</v>
      </c>
      <c r="B89" s="78" t="s">
        <v>120</v>
      </c>
      <c r="C89" s="109" t="s">
        <v>185</v>
      </c>
      <c r="D89" s="110">
        <f>AVERAGE(D86,D88)</f>
        <v>900</v>
      </c>
      <c r="E89" s="110">
        <f>AVERAGE(E86,E88)</f>
        <v>700</v>
      </c>
      <c r="F89" s="110">
        <f>AVERAGE(F86,F88)</f>
        <v>500</v>
      </c>
      <c r="G89" s="110">
        <f>AVERAGE(G86,G88)</f>
        <v>300</v>
      </c>
      <c r="H89" s="111">
        <f>AVERAGE(H86,H88)</f>
        <v>100</v>
      </c>
      <c r="I89" s="78"/>
      <c r="J89" s="171" t="s">
        <v>192</v>
      </c>
      <c r="K89" s="172"/>
      <c r="L89" s="78"/>
    </row>
    <row r="90" spans="1:12" x14ac:dyDescent="0.2">
      <c r="A90" s="98" t="s">
        <v>193</v>
      </c>
      <c r="B90" s="78" t="s">
        <v>106</v>
      </c>
      <c r="C90" s="109" t="s">
        <v>185</v>
      </c>
      <c r="D90" s="110">
        <f>(D89*($C$75))+D87</f>
        <v>226.28</v>
      </c>
      <c r="E90" s="110">
        <f>(E89*($C$75))+E87</f>
        <v>220.44</v>
      </c>
      <c r="F90" s="110">
        <f>(F89*($C$75))+F87</f>
        <v>214.6</v>
      </c>
      <c r="G90" s="110">
        <f>(G89*($C$75))+G87</f>
        <v>208.76</v>
      </c>
      <c r="H90" s="111">
        <f>(H89*($C$75))+H87</f>
        <v>202.92</v>
      </c>
      <c r="I90" s="78"/>
      <c r="J90" s="152" t="s">
        <v>194</v>
      </c>
      <c r="K90" s="153"/>
      <c r="L90" s="78"/>
    </row>
    <row r="91" spans="1:12" x14ac:dyDescent="0.2">
      <c r="A91" s="98" t="s">
        <v>195</v>
      </c>
      <c r="B91" s="78" t="s">
        <v>196</v>
      </c>
      <c r="C91" s="109" t="s">
        <v>185</v>
      </c>
      <c r="D91" s="110">
        <f>D90*D82</f>
        <v>218.62801932367151</v>
      </c>
      <c r="E91" s="110">
        <f>E90*E82</f>
        <v>205.78309878876988</v>
      </c>
      <c r="F91" s="110">
        <f>F90*F82</f>
        <v>193.55690463635759</v>
      </c>
      <c r="G91" s="110">
        <f>G90*G82</f>
        <v>181.92227945435397</v>
      </c>
      <c r="H91" s="111">
        <f>H90*H82</f>
        <v>170.85319501893173</v>
      </c>
      <c r="I91" s="78"/>
      <c r="J91" s="152" t="s">
        <v>197</v>
      </c>
      <c r="K91" s="153"/>
      <c r="L91" s="78"/>
    </row>
    <row r="92" spans="1:12" x14ac:dyDescent="0.2">
      <c r="A92" s="98"/>
      <c r="B92" s="78"/>
      <c r="C92" s="109"/>
      <c r="D92" s="110"/>
      <c r="E92" s="110"/>
      <c r="F92" s="110"/>
      <c r="G92" s="110"/>
      <c r="H92" s="111"/>
      <c r="I92" s="78"/>
      <c r="J92" s="98"/>
      <c r="K92" s="99"/>
      <c r="L92" s="78"/>
    </row>
    <row r="93" spans="1:12" x14ac:dyDescent="0.2">
      <c r="A93" s="98" t="s">
        <v>198</v>
      </c>
      <c r="B93" s="112" t="s">
        <v>199</v>
      </c>
      <c r="C93" s="113" t="s">
        <v>185</v>
      </c>
      <c r="D93" s="114">
        <f>SUM(D91:H91)</f>
        <v>970.74349722208467</v>
      </c>
      <c r="E93" s="110"/>
      <c r="F93" s="110"/>
      <c r="G93" s="110"/>
      <c r="H93" s="111"/>
      <c r="I93" s="78"/>
      <c r="J93" s="152" t="s">
        <v>200</v>
      </c>
      <c r="K93" s="153"/>
      <c r="L93" s="78"/>
    </row>
    <row r="94" spans="1:12" ht="15" thickBot="1" x14ac:dyDescent="0.25">
      <c r="A94" s="115"/>
      <c r="B94" s="96"/>
      <c r="C94" s="116"/>
      <c r="D94" s="96"/>
      <c r="E94" s="96"/>
      <c r="F94" s="96"/>
      <c r="G94" s="96"/>
      <c r="H94" s="117"/>
      <c r="I94" s="78"/>
      <c r="J94" s="95"/>
      <c r="K94" s="117"/>
      <c r="L94" s="78"/>
    </row>
    <row r="95" spans="1:12" x14ac:dyDescent="0.2">
      <c r="A95" s="79"/>
      <c r="B95" s="78"/>
      <c r="C95" s="78"/>
      <c r="D95" s="78"/>
      <c r="E95" s="78"/>
      <c r="F95" s="78"/>
      <c r="G95" s="78"/>
      <c r="H95" s="78"/>
      <c r="I95" s="78"/>
      <c r="J95" s="79"/>
      <c r="K95" s="78"/>
      <c r="L95" s="78"/>
    </row>
    <row r="96" spans="1:12" ht="15" thickBot="1" x14ac:dyDescent="0.25">
      <c r="A96" s="79"/>
      <c r="B96" s="78"/>
      <c r="C96" s="78"/>
      <c r="D96" s="78"/>
      <c r="E96" s="78"/>
      <c r="F96" s="78"/>
      <c r="G96" s="78"/>
      <c r="H96" s="78"/>
      <c r="I96" s="78"/>
      <c r="J96" s="79"/>
      <c r="K96" s="78"/>
      <c r="L96" s="78"/>
    </row>
    <row r="97" spans="1:12" x14ac:dyDescent="0.2">
      <c r="A97" s="154" t="s">
        <v>201</v>
      </c>
      <c r="B97" s="155"/>
      <c r="C97" s="155"/>
      <c r="D97" s="155"/>
      <c r="E97" s="155"/>
      <c r="F97" s="155"/>
      <c r="G97" s="155"/>
      <c r="H97" s="156"/>
      <c r="I97" s="78"/>
      <c r="J97" s="79"/>
      <c r="K97" s="78"/>
      <c r="L97" s="78"/>
    </row>
    <row r="98" spans="1:12" x14ac:dyDescent="0.2">
      <c r="A98" s="157"/>
      <c r="B98" s="158"/>
      <c r="C98" s="158"/>
      <c r="D98" s="158"/>
      <c r="E98" s="158"/>
      <c r="F98" s="158"/>
      <c r="G98" s="158"/>
      <c r="H98" s="159"/>
      <c r="J98" s="78"/>
      <c r="K98" s="79"/>
      <c r="L98" s="78"/>
    </row>
    <row r="99" spans="1:12" x14ac:dyDescent="0.2">
      <c r="A99" s="157"/>
      <c r="B99" s="158"/>
      <c r="C99" s="158"/>
      <c r="D99" s="158"/>
      <c r="E99" s="158"/>
      <c r="F99" s="158"/>
      <c r="G99" s="158"/>
      <c r="H99" s="159"/>
    </row>
    <row r="100" spans="1:12" x14ac:dyDescent="0.2">
      <c r="A100" s="157"/>
      <c r="B100" s="158"/>
      <c r="C100" s="158"/>
      <c r="D100" s="158"/>
      <c r="E100" s="158"/>
      <c r="F100" s="158"/>
      <c r="G100" s="158"/>
      <c r="H100" s="159"/>
    </row>
    <row r="101" spans="1:12" x14ac:dyDescent="0.2">
      <c r="A101" s="157"/>
      <c r="B101" s="158"/>
      <c r="C101" s="158"/>
      <c r="D101" s="158"/>
      <c r="E101" s="158"/>
      <c r="F101" s="158"/>
      <c r="G101" s="158"/>
      <c r="H101" s="159"/>
    </row>
    <row r="102" spans="1:12" x14ac:dyDescent="0.2">
      <c r="A102" s="157"/>
      <c r="B102" s="158"/>
      <c r="C102" s="158"/>
      <c r="D102" s="158"/>
      <c r="E102" s="158"/>
      <c r="F102" s="158"/>
      <c r="G102" s="158"/>
      <c r="H102" s="159"/>
    </row>
    <row r="103" spans="1:12" x14ac:dyDescent="0.2">
      <c r="A103" s="157"/>
      <c r="B103" s="158"/>
      <c r="C103" s="158"/>
      <c r="D103" s="158"/>
      <c r="E103" s="158"/>
      <c r="F103" s="158"/>
      <c r="G103" s="158"/>
      <c r="H103" s="159"/>
    </row>
    <row r="104" spans="1:12" x14ac:dyDescent="0.2">
      <c r="A104" s="157"/>
      <c r="B104" s="158"/>
      <c r="C104" s="158"/>
      <c r="D104" s="158"/>
      <c r="E104" s="158"/>
      <c r="F104" s="158"/>
      <c r="G104" s="158"/>
      <c r="H104" s="159"/>
    </row>
    <row r="105" spans="1:12" x14ac:dyDescent="0.2">
      <c r="A105" s="157"/>
      <c r="B105" s="158"/>
      <c r="C105" s="158"/>
      <c r="D105" s="158"/>
      <c r="E105" s="158"/>
      <c r="F105" s="158"/>
      <c r="G105" s="158"/>
      <c r="H105" s="159"/>
    </row>
    <row r="106" spans="1:12" x14ac:dyDescent="0.2">
      <c r="A106" s="157"/>
      <c r="B106" s="158"/>
      <c r="C106" s="158"/>
      <c r="D106" s="158"/>
      <c r="E106" s="158"/>
      <c r="F106" s="158"/>
      <c r="G106" s="158"/>
      <c r="H106" s="159"/>
    </row>
    <row r="107" spans="1:12" x14ac:dyDescent="0.2">
      <c r="A107" s="157"/>
      <c r="B107" s="158"/>
      <c r="C107" s="158"/>
      <c r="D107" s="158"/>
      <c r="E107" s="158"/>
      <c r="F107" s="158"/>
      <c r="G107" s="158"/>
      <c r="H107" s="159"/>
    </row>
    <row r="108" spans="1:12" x14ac:dyDescent="0.2">
      <c r="A108" s="157"/>
      <c r="B108" s="158"/>
      <c r="C108" s="158"/>
      <c r="D108" s="158"/>
      <c r="E108" s="158"/>
      <c r="F108" s="158"/>
      <c r="G108" s="158"/>
      <c r="H108" s="159"/>
    </row>
    <row r="109" spans="1:12" x14ac:dyDescent="0.2">
      <c r="A109" s="157"/>
      <c r="B109" s="158"/>
      <c r="C109" s="158"/>
      <c r="D109" s="158"/>
      <c r="E109" s="158"/>
      <c r="F109" s="158"/>
      <c r="G109" s="158"/>
      <c r="H109" s="159"/>
    </row>
    <row r="110" spans="1:12" x14ac:dyDescent="0.2">
      <c r="A110" s="157"/>
      <c r="B110" s="158"/>
      <c r="C110" s="158"/>
      <c r="D110" s="158"/>
      <c r="E110" s="158"/>
      <c r="F110" s="158"/>
      <c r="G110" s="158"/>
      <c r="H110" s="159"/>
    </row>
    <row r="111" spans="1:12" x14ac:dyDescent="0.2">
      <c r="A111" s="157"/>
      <c r="B111" s="158"/>
      <c r="C111" s="158"/>
      <c r="D111" s="158"/>
      <c r="E111" s="158"/>
      <c r="F111" s="158"/>
      <c r="G111" s="158"/>
      <c r="H111" s="159"/>
    </row>
    <row r="112" spans="1:12" x14ac:dyDescent="0.2">
      <c r="A112" s="157"/>
      <c r="B112" s="158"/>
      <c r="C112" s="158"/>
      <c r="D112" s="158"/>
      <c r="E112" s="158"/>
      <c r="F112" s="158"/>
      <c r="G112" s="158"/>
      <c r="H112" s="159"/>
    </row>
    <row r="113" spans="1:8" x14ac:dyDescent="0.2">
      <c r="A113" s="157"/>
      <c r="B113" s="158"/>
      <c r="C113" s="158"/>
      <c r="D113" s="158"/>
      <c r="E113" s="158"/>
      <c r="F113" s="158"/>
      <c r="G113" s="158"/>
      <c r="H113" s="159"/>
    </row>
    <row r="114" spans="1:8" x14ac:dyDescent="0.2">
      <c r="A114" s="157"/>
      <c r="B114" s="158"/>
      <c r="C114" s="158"/>
      <c r="D114" s="158"/>
      <c r="E114" s="158"/>
      <c r="F114" s="158"/>
      <c r="G114" s="158"/>
      <c r="H114" s="159"/>
    </row>
    <row r="115" spans="1:8" x14ac:dyDescent="0.2">
      <c r="A115" s="157"/>
      <c r="B115" s="158"/>
      <c r="C115" s="158"/>
      <c r="D115" s="158"/>
      <c r="E115" s="158"/>
      <c r="F115" s="158"/>
      <c r="G115" s="158"/>
      <c r="H115" s="159"/>
    </row>
    <row r="116" spans="1:8" x14ac:dyDescent="0.2">
      <c r="A116" s="157"/>
      <c r="B116" s="158"/>
      <c r="C116" s="158"/>
      <c r="D116" s="158"/>
      <c r="E116" s="158"/>
      <c r="F116" s="158"/>
      <c r="G116" s="158"/>
      <c r="H116" s="159"/>
    </row>
    <row r="117" spans="1:8" x14ac:dyDescent="0.2">
      <c r="A117" s="157"/>
      <c r="B117" s="158"/>
      <c r="C117" s="158"/>
      <c r="D117" s="158"/>
      <c r="E117" s="158"/>
      <c r="F117" s="158"/>
      <c r="G117" s="158"/>
      <c r="H117" s="159"/>
    </row>
    <row r="118" spans="1:8" x14ac:dyDescent="0.2">
      <c r="A118" s="157"/>
      <c r="B118" s="158"/>
      <c r="C118" s="158"/>
      <c r="D118" s="158"/>
      <c r="E118" s="158"/>
      <c r="F118" s="158"/>
      <c r="G118" s="158"/>
      <c r="H118" s="159"/>
    </row>
    <row r="119" spans="1:8" x14ac:dyDescent="0.2">
      <c r="A119" s="157"/>
      <c r="B119" s="158"/>
      <c r="C119" s="158"/>
      <c r="D119" s="158"/>
      <c r="E119" s="158"/>
      <c r="F119" s="158"/>
      <c r="G119" s="158"/>
      <c r="H119" s="159"/>
    </row>
    <row r="120" spans="1:8" x14ac:dyDescent="0.2">
      <c r="A120" s="157"/>
      <c r="B120" s="158"/>
      <c r="C120" s="158"/>
      <c r="D120" s="158"/>
      <c r="E120" s="158"/>
      <c r="F120" s="158"/>
      <c r="G120" s="158"/>
      <c r="H120" s="159"/>
    </row>
    <row r="121" spans="1:8" ht="15" thickBot="1" x14ac:dyDescent="0.25">
      <c r="A121" s="160"/>
      <c r="B121" s="161"/>
      <c r="C121" s="161"/>
      <c r="D121" s="161"/>
      <c r="E121" s="161"/>
      <c r="F121" s="161"/>
      <c r="G121" s="161"/>
      <c r="H121" s="162"/>
    </row>
  </sheetData>
  <mergeCells count="16">
    <mergeCell ref="A72:B72"/>
    <mergeCell ref="A5:B5"/>
    <mergeCell ref="A7:A15"/>
    <mergeCell ref="H15:L15"/>
    <mergeCell ref="A29:B29"/>
    <mergeCell ref="A31:A67"/>
    <mergeCell ref="J90:K90"/>
    <mergeCell ref="J91:K91"/>
    <mergeCell ref="J93:K93"/>
    <mergeCell ref="A97:H121"/>
    <mergeCell ref="J81:K81"/>
    <mergeCell ref="J82:K82"/>
    <mergeCell ref="J86:K86"/>
    <mergeCell ref="J87:K87"/>
    <mergeCell ref="J88:K88"/>
    <mergeCell ref="J89:K89"/>
  </mergeCells>
  <dataValidations count="4">
    <dataValidation type="list" allowBlank="1" showInputMessage="1" showErrorMessage="1" sqref="E65:E67 D31:D67 D12:D13 D28:D29" xr:uid="{166DB95A-6790-49B0-94FD-3C59DAC3918F}">
      <formula1>Variables</formula1>
    </dataValidation>
    <dataValidation type="list" allowBlank="1" showInputMessage="1" showErrorMessage="1" sqref="G31:G65 G12:G13 G28:G29" xr:uid="{A808BA03-4266-4B0E-BB3B-0C3B426EC92C}">
      <formula1>"Fixed,Variable"</formula1>
    </dataValidation>
    <dataValidation type="list" allowBlank="1" showInputMessage="1" showErrorMessage="1" sqref="E33:F47" xr:uid="{C582191A-8C70-452F-8BA5-CA9B6369068A}">
      <formula1>INDIRECT(IFERROR(RIGHT($B33,LEN($B33)-FIND(" ",$B33)),$B33)&amp;"Subs")</formula1>
    </dataValidation>
    <dataValidation type="list" allowBlank="1" showInputMessage="1" showErrorMessage="1" sqref="E31:F32" xr:uid="{29543A4C-370C-49FB-A3E5-CECCE9117C70}">
      <formula1>INDIRECT(IFERROR(RIGHT(#REF!,LEN(#REF!)-FIND(" ",#REF!)),#REF!)&amp;"Subs")</formula1>
    </dataValidation>
  </dataValidations>
  <hyperlinks>
    <hyperlink ref="F3" location="'TITLE PAGE'!A1" display="Back to title page" xr:uid="{F4E2455D-7961-44CF-9D41-26B52946AA38}"/>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Word" ma:contentTypeID="0x010100AA05B90DBFE04643B9F9D96E9BC2395600BC2663F16643F7448DCAD700540DA466" ma:contentTypeVersion="29" ma:contentTypeDescription="" ma:contentTypeScope="" ma:versionID="8be5bc56da05d1503f4dab77a812a020">
  <xsd:schema xmlns:xsd="http://www.w3.org/2001/XMLSchema" xmlns:xs="http://www.w3.org/2001/XMLSchema" xmlns:p="http://schemas.microsoft.com/office/2006/metadata/properties" xmlns:ns1="http://schemas.microsoft.com/sharepoint/v3" xmlns:ns2="0509b246-36c9-4660-9234-ba10f3bf328d" xmlns:ns3="734c4073-7d5f-4b79-9025-c8fc99567a1e" xmlns:ns4="b06911f5-2148-444c-8586-fae6326f6f71" targetNamespace="http://schemas.microsoft.com/office/2006/metadata/properties" ma:root="true" ma:fieldsID="fee05525009c975f32ba28cd235cae26" ns1:_="" ns2:_="" ns3:_="" ns4:_="">
    <xsd:import namespace="http://schemas.microsoft.com/sharepoint/v3"/>
    <xsd:import namespace="0509b246-36c9-4660-9234-ba10f3bf328d"/>
    <xsd:import namespace="734c4073-7d5f-4b79-9025-c8fc99567a1e"/>
    <xsd:import namespace="b06911f5-2148-444c-8586-fae6326f6f71"/>
    <xsd:element name="properties">
      <xsd:complexType>
        <xsd:sequence>
          <xsd:element name="documentManagement">
            <xsd:complexType>
              <xsd:all>
                <xsd:element ref="ns2:l3972f04061e4d858d6635f7d5457806" minOccurs="0"/>
                <xsd:element ref="ns2:TaxCatchAll" minOccurs="0"/>
                <xsd:element ref="ns2:TaxCatchAllLabel" minOccurs="0"/>
                <xsd:element ref="ns2:i03de573c5a4430bac16d5438d06e2d3" minOccurs="0"/>
                <xsd:element ref="ns2:b1f4a786422146cca425852cd0e61580" minOccurs="0"/>
                <xsd:element ref="ns2:e16f5f8b5862493e8676b80ba43cabc3" minOccurs="0"/>
                <xsd:element ref="ns3:_dlc_DocId" minOccurs="0"/>
                <xsd:element ref="ns3:_dlc_DocIdUrl" minOccurs="0"/>
                <xsd:element ref="ns3:_dlc_DocIdPersistId"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3:SharedWithUsers" minOccurs="0"/>
                <xsd:element ref="ns3:SharedWithDetails" minOccurs="0"/>
                <xsd:element ref="ns1:_ip_UnifiedCompliancePolicyProperties" minOccurs="0"/>
                <xsd:element ref="ns1:_ip_UnifiedCompliancePolicyUIAction" minOccurs="0"/>
                <xsd:element ref="ns4:MediaServiceGenerationTime" minOccurs="0"/>
                <xsd:element ref="ns4:MediaServiceEventHashCode" minOccurs="0"/>
                <xsd:element ref="ns4:MediaServiceAutoKeyPoints" minOccurs="0"/>
                <xsd:element ref="ns4:MediaServiceKeyPoints" minOccurs="0"/>
                <xsd:element ref="ns4:MediaLengthInSeconds" minOccurs="0"/>
                <xsd:element ref="ns4:lcf76f155ced4ddcb4097134ff3c332f"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9" nillable="true" ma:displayName="Unified Compliance Policy Properties" ma:hidden="true" ma:internalName="_ip_UnifiedCompliancePolicyProperties">
      <xsd:simpleType>
        <xsd:restriction base="dms:Note"/>
      </xsd:simpleType>
    </xsd:element>
    <xsd:element name="_ip_UnifiedCompliancePolicyUIAction" ma:index="3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509b246-36c9-4660-9234-ba10f3bf328d" elementFormDefault="qualified">
    <xsd:import namespace="http://schemas.microsoft.com/office/2006/documentManagement/types"/>
    <xsd:import namespace="http://schemas.microsoft.com/office/infopath/2007/PartnerControls"/>
    <xsd:element name="l3972f04061e4d858d6635f7d5457806" ma:index="8" ma:taxonomy="true" ma:internalName="l3972f04061e4d858d6635f7d5457806" ma:taxonomyFieldName="Data_x0020_Classification" ma:displayName="Data Classification" ma:readOnly="false" ma:default="1;#Internal|78588ca9-23cc-44a4-9006-95c2deff13a9" ma:fieldId="{53972f04-061e-4d85-8d66-35f7d5457806}" ma:sspId="3bffd374-f6e7-466c-9533-0f5f1a899a5e" ma:termSetId="d3387f67-baf8-4d0c-9ad8-793f5dceff91"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ca6b23b-df15-4b18-988b-9bc811c1f590}" ma:internalName="TaxCatchAll" ma:showField="CatchAllData" ma:web="734c4073-7d5f-4b79-9025-c8fc99567a1e">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ca6b23b-df15-4b18-988b-9bc811c1f590}" ma:internalName="TaxCatchAllLabel" ma:readOnly="true" ma:showField="CatchAllDataLabel" ma:web="734c4073-7d5f-4b79-9025-c8fc99567a1e">
      <xsd:complexType>
        <xsd:complexContent>
          <xsd:extension base="dms:MultiChoiceLookup">
            <xsd:sequence>
              <xsd:element name="Value" type="dms:Lookup" maxOccurs="unbounded" minOccurs="0" nillable="true"/>
            </xsd:sequence>
          </xsd:extension>
        </xsd:complexContent>
      </xsd:complexType>
    </xsd:element>
    <xsd:element name="i03de573c5a4430bac16d5438d06e2d3" ma:index="12" ma:taxonomy="true" ma:internalName="i03de573c5a4430bac16d5438d06e2d3" ma:taxonomyFieldName="Data_x0020_Protection" ma:displayName="Data Protection" ma:readOnly="false" ma:default="4;#No Personal Information|741f19bf-af9a-4c82-8344-b64b74109fc2" ma:fieldId="{203de573-c5a4-430b-ac16-d5438d06e2d3}" ma:sspId="3bffd374-f6e7-466c-9533-0f5f1a899a5e" ma:termSetId="8e2a195f-a793-49a9-8c00-2f2d870b4491" ma:anchorId="00000000-0000-0000-0000-000000000000" ma:open="false" ma:isKeyword="false">
      <xsd:complexType>
        <xsd:sequence>
          <xsd:element ref="pc:Terms" minOccurs="0" maxOccurs="1"/>
        </xsd:sequence>
      </xsd:complexType>
    </xsd:element>
    <xsd:element name="b1f4a786422146cca425852cd0e61580" ma:index="14" nillable="true" ma:taxonomy="true" ma:internalName="b1f4a786422146cca425852cd0e61580" ma:taxonomyFieldName="Function" ma:displayName="Function" ma:default="6;#Water|e5e09829-778a-41c8-8941-852143a0bb63" ma:fieldId="{b1f4a786-4221-46cc-a425-852cd0e61580}" ma:sspId="3bffd374-f6e7-466c-9533-0f5f1a899a5e" ma:termSetId="da6acc4b-aae8-4cda-ab3f-b4d6d364d93d" ma:anchorId="00000000-0000-0000-0000-000000000000" ma:open="false" ma:isKeyword="false">
      <xsd:complexType>
        <xsd:sequence>
          <xsd:element ref="pc:Terms" minOccurs="0" maxOccurs="1"/>
        </xsd:sequence>
      </xsd:complexType>
    </xsd:element>
    <xsd:element name="e16f5f8b5862493e8676b80ba43cabc3" ma:index="16" ma:taxonomy="true" ma:internalName="e16f5f8b5862493e8676b80ba43cabc3" ma:taxonomyFieldName="Retention" ma:displayName="Retention" ma:readOnly="false" ma:default="5;#25|cf3b2b26-c251-4a42-8348-e3ebb5707dd2" ma:fieldId="{e16f5f8b-5862-493e-8676-b80ba43cabc3}" ma:sspId="3bffd374-f6e7-466c-9533-0f5f1a899a5e" ma:termSetId="00d61c90-6890-4d80-80e1-8fd8478caea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34c4073-7d5f-4b79-9025-c8fc99567a1e" elementFormDefault="qualified">
    <xsd:import namespace="http://schemas.microsoft.com/office/2006/documentManagement/types"/>
    <xsd:import namespace="http://schemas.microsoft.com/office/infopath/2007/PartnerControls"/>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06911f5-2148-444c-8586-fae6326f6f71" elementFormDefault="qualified">
    <xsd:import namespace="http://schemas.microsoft.com/office/2006/documentManagement/types"/>
    <xsd:import namespace="http://schemas.microsoft.com/office/infopath/2007/PartnerControls"/>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DateTaken" ma:index="23" nillable="true" ma:displayName="MediaServiceDateTaken" ma:hidden="true" ma:internalName="MediaServiceDateTaken" ma:readOnly="true">
      <xsd:simpleType>
        <xsd:restriction base="dms:Text"/>
      </xsd:simpleType>
    </xsd:element>
    <xsd:element name="MediaServiceAutoTags" ma:index="24" nillable="true" ma:displayName="Tags" ma:internalName="MediaServiceAutoTags" ma:readOnly="true">
      <xsd:simpleType>
        <xsd:restriction base="dms:Text"/>
      </xsd:simpleType>
    </xsd:element>
    <xsd:element name="MediaServiceOCR" ma:index="25" nillable="true" ma:displayName="Extracted Text" ma:internalName="MediaServiceOCR" ma:readOnly="true">
      <xsd:simpleType>
        <xsd:restriction base="dms:Note">
          <xsd:maxLength value="255"/>
        </xsd:restriction>
      </xsd:simpleType>
    </xsd:element>
    <xsd:element name="MediaServiceLocation" ma:index="26" nillable="true" ma:displayName="Location" ma:internalName="MediaServiceLocation" ma:readOnly="true">
      <xsd:simpleType>
        <xsd:restriction base="dms:Text"/>
      </xsd:simpleType>
    </xsd:element>
    <xsd:element name="MediaServiceGenerationTime" ma:index="31" nillable="true" ma:displayName="MediaServiceGenerationTime" ma:hidden="true" ma:internalName="MediaServiceGenerationTime" ma:readOnly="true">
      <xsd:simpleType>
        <xsd:restriction base="dms:Text"/>
      </xsd:simpleType>
    </xsd:element>
    <xsd:element name="MediaServiceEventHashCode" ma:index="32" nillable="true" ma:displayName="MediaServiceEventHashCode" ma:hidden="true" ma:internalName="MediaServiceEventHashCode" ma:readOnly="true">
      <xsd:simpleType>
        <xsd:restriction base="dms:Text"/>
      </xsd:simpleType>
    </xsd:element>
    <xsd:element name="MediaServiceAutoKeyPoints" ma:index="33" nillable="true" ma:displayName="MediaServiceAutoKeyPoints" ma:hidden="true" ma:internalName="MediaServiceAutoKeyPoints" ma:readOnly="true">
      <xsd:simpleType>
        <xsd:restriction base="dms:Note"/>
      </xsd:simpleType>
    </xsd:element>
    <xsd:element name="MediaServiceKeyPoints" ma:index="34" nillable="true" ma:displayName="KeyPoints" ma:internalName="MediaServiceKeyPoints" ma:readOnly="true">
      <xsd:simpleType>
        <xsd:restriction base="dms:Note">
          <xsd:maxLength value="255"/>
        </xsd:restriction>
      </xsd:simpleType>
    </xsd:element>
    <xsd:element name="MediaLengthInSeconds" ma:index="35" nillable="true" ma:displayName="MediaLengthInSeconds" ma:hidden="true" ma:internalName="MediaLengthInSeconds" ma:readOnly="true">
      <xsd:simpleType>
        <xsd:restriction base="dms:Unknown"/>
      </xsd:simpleType>
    </xsd:element>
    <xsd:element name="lcf76f155ced4ddcb4097134ff3c332f" ma:index="37" nillable="true" ma:taxonomy="true" ma:internalName="lcf76f155ced4ddcb4097134ff3c332f" ma:taxonomyFieldName="MediaServiceImageTags" ma:displayName="Image Tags" ma:readOnly="false" ma:fieldId="{5cf76f15-5ced-4ddc-b409-7134ff3c332f}" ma:taxonomyMulti="true" ma:sspId="3bffd374-f6e7-466c-9533-0f5f1a899a5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3bffd374-f6e7-466c-9533-0f5f1a899a5e" ContentTypeId="0x010100AA05B90DBFE04643B9F9D96E9BC23956" PreviousValue="false"/>
</file>

<file path=customXml/item5.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3972f04061e4d858d6635f7d5457806 xmlns="0509b246-36c9-4660-9234-ba10f3bf328d">
      <Terms xmlns="http://schemas.microsoft.com/office/infopath/2007/PartnerControls">
        <TermInfo xmlns="http://schemas.microsoft.com/office/infopath/2007/PartnerControls">
          <TermName xmlns="http://schemas.microsoft.com/office/infopath/2007/PartnerControls">Internal</TermName>
          <TermId xmlns="http://schemas.microsoft.com/office/infopath/2007/PartnerControls">78588ca9-23cc-44a4-9006-95c2deff13a9</TermId>
        </TermInfo>
      </Terms>
    </l3972f04061e4d858d6635f7d5457806>
    <TaxCatchAll xmlns="0509b246-36c9-4660-9234-ba10f3bf328d">
      <Value>6</Value>
      <Value>5</Value>
      <Value>4</Value>
      <Value>1</Value>
    </TaxCatchAll>
    <b1f4a786422146cca425852cd0e61580 xmlns="0509b246-36c9-4660-9234-ba10f3bf328d">
      <Terms xmlns="http://schemas.microsoft.com/office/infopath/2007/PartnerControls">
        <TermInfo xmlns="http://schemas.microsoft.com/office/infopath/2007/PartnerControls">
          <TermName xmlns="http://schemas.microsoft.com/office/infopath/2007/PartnerControls">Water</TermName>
          <TermId xmlns="http://schemas.microsoft.com/office/infopath/2007/PartnerControls">e5e09829-778a-41c8-8941-852143a0bb63</TermId>
        </TermInfo>
      </Terms>
    </b1f4a786422146cca425852cd0e61580>
    <e16f5f8b5862493e8676b80ba43cabc3 xmlns="0509b246-36c9-4660-9234-ba10f3bf328d">
      <Terms xmlns="http://schemas.microsoft.com/office/infopath/2007/PartnerControls">
        <TermInfo xmlns="http://schemas.microsoft.com/office/infopath/2007/PartnerControls">
          <TermName xmlns="http://schemas.microsoft.com/office/infopath/2007/PartnerControls">25</TermName>
          <TermId xmlns="http://schemas.microsoft.com/office/infopath/2007/PartnerControls">cf3b2b26-c251-4a42-8348-e3ebb5707dd2</TermId>
        </TermInfo>
      </Terms>
    </e16f5f8b5862493e8676b80ba43cabc3>
    <_ip_UnifiedCompliancePolicyProperties xmlns="http://schemas.microsoft.com/sharepoint/v3" xsi:nil="true"/>
    <i03de573c5a4430bac16d5438d06e2d3 xmlns="0509b246-36c9-4660-9234-ba10f3bf328d">
      <Terms xmlns="http://schemas.microsoft.com/office/infopath/2007/PartnerControls">
        <TermInfo xmlns="http://schemas.microsoft.com/office/infopath/2007/PartnerControls">
          <TermName xmlns="http://schemas.microsoft.com/office/infopath/2007/PartnerControls">No Personal Information</TermName>
          <TermId xmlns="http://schemas.microsoft.com/office/infopath/2007/PartnerControls">741f19bf-af9a-4c82-8344-b64b74109fc2</TermId>
        </TermInfo>
      </Terms>
    </i03de573c5a4430bac16d5438d06e2d3>
    <lcf76f155ced4ddcb4097134ff3c332f xmlns="b06911f5-2148-444c-8586-fae6326f6f71">
      <Terms xmlns="http://schemas.microsoft.com/office/infopath/2007/PartnerControls"/>
    </lcf76f155ced4ddcb4097134ff3c332f>
    <_dlc_DocId xmlns="734c4073-7d5f-4b79-9025-c8fc99567a1e">NRDFKF75FUKE-759347149-360423</_dlc_DocId>
    <_dlc_DocIdUrl xmlns="734c4073-7d5f-4b79-9025-c8fc99567a1e">
      <Url>https://nwgcloud.sharepoint.com/sites/TD0086/_layouts/15/DocIdRedir.aspx?ID=NRDFKF75FUKE-759347149-360423</Url>
      <Description>NRDFKF75FUKE-759347149-360423</Description>
    </_dlc_DocIdUrl>
  </documentManagement>
</p:properties>
</file>

<file path=customXml/itemProps1.xml><?xml version="1.0" encoding="utf-8"?>
<ds:datastoreItem xmlns:ds="http://schemas.openxmlformats.org/officeDocument/2006/customXml" ds:itemID="{34E0FBF3-170D-465E-8D31-BA409AAA4489}">
  <ds:schemaRefs>
    <ds:schemaRef ds:uri="http://schemas.microsoft.com/sharepoint/events"/>
  </ds:schemaRefs>
</ds:datastoreItem>
</file>

<file path=customXml/itemProps2.xml><?xml version="1.0" encoding="utf-8"?>
<ds:datastoreItem xmlns:ds="http://schemas.openxmlformats.org/officeDocument/2006/customXml" ds:itemID="{A0468AEB-75B1-49FD-8555-A032958DD188}">
  <ds:schemaRefs>
    <ds:schemaRef ds:uri="http://schemas.microsoft.com/sharepoint/v3/contenttype/forms"/>
  </ds:schemaRefs>
</ds:datastoreItem>
</file>

<file path=customXml/itemProps3.xml><?xml version="1.0" encoding="utf-8"?>
<ds:datastoreItem xmlns:ds="http://schemas.openxmlformats.org/officeDocument/2006/customXml" ds:itemID="{0EF815AE-BDFB-4982-95DD-1E07EBA656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509b246-36c9-4660-9234-ba10f3bf328d"/>
    <ds:schemaRef ds:uri="734c4073-7d5f-4b79-9025-c8fc99567a1e"/>
    <ds:schemaRef ds:uri="b06911f5-2148-444c-8586-fae6326f6f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88AAD87-3863-4D8F-8613-37D9F042CAC4}">
  <ds:schemaRefs>
    <ds:schemaRef ds:uri="Microsoft.SharePoint.Taxonomy.ContentTypeSync"/>
  </ds:schemaRefs>
</ds:datastoreItem>
</file>

<file path=customXml/itemProps5.xml><?xml version="1.0" encoding="utf-8"?>
<ds:datastoreItem xmlns:ds="http://schemas.openxmlformats.org/officeDocument/2006/customXml" ds:itemID="{6E595379-E5EA-4F68-A058-A8AC26AFA256}">
  <ds:schemaRefs>
    <ds:schemaRef ds:uri="http://schemas.microsoft.com/office/2006/documentManagement/types"/>
    <ds:schemaRef ds:uri="http://schemas.microsoft.com/office/infopath/2007/PartnerControls"/>
    <ds:schemaRef ds:uri="http://www.w3.org/XML/1998/namespace"/>
    <ds:schemaRef ds:uri="http://schemas.microsoft.com/sharepoint/v3"/>
    <ds:schemaRef ds:uri="http://purl.org/dc/terms/"/>
    <ds:schemaRef ds:uri="http://purl.org/dc/dcmitype/"/>
    <ds:schemaRef ds:uri="http://purl.org/dc/elements/1.1/"/>
    <ds:schemaRef ds:uri="0509b246-36c9-4660-9234-ba10f3bf328d"/>
    <ds:schemaRef ds:uri="b06911f5-2148-444c-8586-fae6326f6f71"/>
    <ds:schemaRef ds:uri="http://schemas.openxmlformats.org/package/2006/metadata/core-properties"/>
    <ds:schemaRef ds:uri="734c4073-7d5f-4b79-9025-c8fc99567a1e"/>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67</vt:i4>
      </vt:variant>
    </vt:vector>
  </HeadingPairs>
  <TitlesOfParts>
    <vt:vector size="67" baseType="lpstr">
      <vt:lpstr>WE HH</vt:lpstr>
      <vt:lpstr>WE Low</vt:lpstr>
      <vt:lpstr>WE Low 1</vt:lpstr>
      <vt:lpstr>WE Low 2</vt:lpstr>
      <vt:lpstr>WE Low 3</vt:lpstr>
      <vt:lpstr>WE Low 4</vt:lpstr>
      <vt:lpstr>WE Low 5</vt:lpstr>
      <vt:lpstr>WE Low 6</vt:lpstr>
      <vt:lpstr>WE Medium</vt:lpstr>
      <vt:lpstr>WE Medium 1</vt:lpstr>
      <vt:lpstr>WE Medium 2</vt:lpstr>
      <vt:lpstr>WE Medium 3</vt:lpstr>
      <vt:lpstr>WE Medium 4</vt:lpstr>
      <vt:lpstr>WE Medium 5</vt:lpstr>
      <vt:lpstr>WE Medium 6</vt:lpstr>
      <vt:lpstr>WE Medium 7</vt:lpstr>
      <vt:lpstr>WE Medium 8</vt:lpstr>
      <vt:lpstr>WE Medium 9</vt:lpstr>
      <vt:lpstr>WE Medium 10</vt:lpstr>
      <vt:lpstr>WE Medium 11</vt:lpstr>
      <vt:lpstr>WE Medium 12</vt:lpstr>
      <vt:lpstr>WE High</vt:lpstr>
      <vt:lpstr>WE High 1</vt:lpstr>
      <vt:lpstr>WE High 2</vt:lpstr>
      <vt:lpstr>WE High 3</vt:lpstr>
      <vt:lpstr>WE High 4</vt:lpstr>
      <vt:lpstr>WE High 5</vt:lpstr>
      <vt:lpstr>WE High 6</vt:lpstr>
      <vt:lpstr>WE High 7</vt:lpstr>
      <vt:lpstr>WE High 8</vt:lpstr>
      <vt:lpstr>WE High 9</vt:lpstr>
      <vt:lpstr>WE High 10</vt:lpstr>
      <vt:lpstr>WE High 11</vt:lpstr>
      <vt:lpstr>WE High 12</vt:lpstr>
      <vt:lpstr>WE Smart</vt:lpstr>
      <vt:lpstr>WE Smart 1</vt:lpstr>
      <vt:lpstr>WE Smart 2</vt:lpstr>
      <vt:lpstr>WE Smart 3</vt:lpstr>
      <vt:lpstr>WE Smart 4</vt:lpstr>
      <vt:lpstr>WE Smart 5</vt:lpstr>
      <vt:lpstr>WE Smart 6</vt:lpstr>
      <vt:lpstr>WE Smart 7</vt:lpstr>
      <vt:lpstr>WE Smart 8</vt:lpstr>
      <vt:lpstr>NHH</vt:lpstr>
      <vt:lpstr>NHH 1</vt:lpstr>
      <vt:lpstr>NHH 2</vt:lpstr>
      <vt:lpstr>NHH 3</vt:lpstr>
      <vt:lpstr>NHH 4</vt:lpstr>
      <vt:lpstr>NHH 5</vt:lpstr>
      <vt:lpstr>NHH 6</vt:lpstr>
      <vt:lpstr>NHH 7</vt:lpstr>
      <vt:lpstr>NHH 8</vt:lpstr>
      <vt:lpstr>NHH 9</vt:lpstr>
      <vt:lpstr>NHH 10</vt:lpstr>
      <vt:lpstr>NHH 11</vt:lpstr>
      <vt:lpstr>NHH 12</vt:lpstr>
      <vt:lpstr>NHH 13</vt:lpstr>
      <vt:lpstr>NHH 14</vt:lpstr>
      <vt:lpstr>NHH 15</vt:lpstr>
      <vt:lpstr>NHH 16</vt:lpstr>
      <vt:lpstr>NHH 17</vt:lpstr>
      <vt:lpstr>NHH 18</vt:lpstr>
      <vt:lpstr>NHH 19</vt:lpstr>
      <vt:lpstr>NHH 20</vt:lpstr>
      <vt:lpstr>NHH 21</vt:lpstr>
      <vt:lpstr>NHH 22</vt:lpstr>
      <vt:lpstr>NHH 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Tim Wagstaff</dc:creator>
  <cp:keywords/>
  <dc:description/>
  <cp:lastModifiedBy>Mark Charlton</cp:lastModifiedBy>
  <cp:revision/>
  <dcterms:created xsi:type="dcterms:W3CDTF">2022-09-22T13:58:04Z</dcterms:created>
  <dcterms:modified xsi:type="dcterms:W3CDTF">2024-10-18T08:14:29Z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0x010100AA05B90DBFE04643B9F9D96E9BC2395600BC2663F16643F7448DCAD700540DA466</vt:lpwstr>
  </property>
  <property fmtid="{D5CDD505-2E9C-101B-9397-08002B2CF9AE}" pid="3" name="Function">
    <vt:lpwstr>6;#Water|e5e09829-778a-41c8-8941-852143a0bb63</vt:lpwstr>
  </property>
  <property fmtid="{D5CDD505-2E9C-101B-9397-08002B2CF9AE}" pid="4" name="Retention">
    <vt:lpwstr>5;#25|cf3b2b26-c251-4a42-8348-e3ebb5707dd2</vt:lpwstr>
  </property>
  <property fmtid="{D5CDD505-2E9C-101B-9397-08002B2CF9AE}" pid="5" name="_dlc_DocIdItemGuid">
    <vt:lpwstr>7479cd13-df6d-4cbd-a725-e5dcdc0b0d88</vt:lpwstr>
  </property>
  <property fmtid="{D5CDD505-2E9C-101B-9397-08002B2CF9AE}" pid="6" name="Data Classification">
    <vt:lpwstr>1;#Internal|78588ca9-23cc-44a4-9006-95c2deff13a9</vt:lpwstr>
  </property>
  <property fmtid="{D5CDD505-2E9C-101B-9397-08002B2CF9AE}" pid="7" name="Data Protection">
    <vt:lpwstr>4;#No Personal Information|741f19bf-af9a-4c82-8344-b64b74109fc2</vt:lpwstr>
  </property>
  <property fmtid="{D5CDD505-2E9C-101B-9397-08002B2CF9AE}" pid="8" name="BusinessSiteNameNew">
    <vt:lpwstr/>
  </property>
  <property fmtid="{D5CDD505-2E9C-101B-9397-08002B2CF9AE}" pid="9" name="AssetFunction">
    <vt:lpwstr/>
  </property>
  <property fmtid="{D5CDD505-2E9C-101B-9397-08002B2CF9AE}" pid="10" name="Region">
    <vt:lpwstr/>
  </property>
  <property fmtid="{D5CDD505-2E9C-101B-9397-08002B2CF9AE}" pid="11" name="k88dfe323d9f4023a932fb1225522335">
    <vt:lpwstr/>
  </property>
  <property fmtid="{D5CDD505-2E9C-101B-9397-08002B2CF9AE}" pid="12" name="MediaServiceImageTags">
    <vt:lpwstr/>
  </property>
  <property fmtid="{D5CDD505-2E9C-101B-9397-08002B2CF9AE}" pid="13" name="k50b07cece3d4027a8276cbbd76ec79c">
    <vt:lpwstr/>
  </property>
  <property fmtid="{D5CDD505-2E9C-101B-9397-08002B2CF9AE}" pid="14" name="ProcessType">
    <vt:lpwstr/>
  </property>
  <property fmtid="{D5CDD505-2E9C-101B-9397-08002B2CF9AE}" pid="15" name="DrawingType">
    <vt:lpwstr/>
  </property>
  <property fmtid="{D5CDD505-2E9C-101B-9397-08002B2CF9AE}" pid="16" name="bd904d859d1f43cdb6982f73fce91bd7">
    <vt:lpwstr/>
  </property>
  <property fmtid="{D5CDD505-2E9C-101B-9397-08002B2CF9AE}" pid="17" name="i7ccf6fcffed4efba460e12e153a1084">
    <vt:lpwstr/>
  </property>
  <property fmtid="{D5CDD505-2E9C-101B-9397-08002B2CF9AE}" pid="18" name="o5015b35b4e0458e84bc1cd8cc4e022d">
    <vt:lpwstr/>
  </property>
  <property fmtid="{D5CDD505-2E9C-101B-9397-08002B2CF9AE}" pid="19" name="o17bcf2fdb114551a388478223431a16">
    <vt:lpwstr/>
  </property>
  <property fmtid="{D5CDD505-2E9C-101B-9397-08002B2CF9AE}" pid="20" name="LocationType">
    <vt:lpwstr/>
  </property>
  <property fmtid="{D5CDD505-2E9C-101B-9397-08002B2CF9AE}" pid="21" name="Data_x0020_Classification">
    <vt:lpwstr>1;#Internal|78588ca9-23cc-44a4-9006-95c2deff13a9</vt:lpwstr>
  </property>
  <property fmtid="{D5CDD505-2E9C-101B-9397-08002B2CF9AE}" pid="22" name="Data_x0020_Protection">
    <vt:lpwstr>4;#No Personal Information|741f19bf-af9a-4c82-8344-b64b74109fc2</vt:lpwstr>
  </property>
</Properties>
</file>